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192.168.222.205\df\Documents\Размещение информации на портале АГ (ЗАНОСИМ СЮДА)\к размещению на портале\ОСС\для размещения ИСПОЛНЕНИЕ 9 МЕС\"/>
    </mc:Choice>
  </mc:AlternateContent>
  <bookViews>
    <workbookView xWindow="0" yWindow="0" windowWidth="28800" windowHeight="12000" tabRatio="495"/>
  </bookViews>
  <sheets>
    <sheet name="Доходы" sheetId="42" r:id="rId1"/>
  </sheets>
  <externalReferences>
    <externalReference r:id="rId2"/>
  </externalReferences>
  <definedNames>
    <definedName name="_Date_" localSheetId="0">Доходы!#REF!</definedName>
    <definedName name="_Date_">#REF!</definedName>
    <definedName name="_Otchet_Period_Source__AT_ObjectName" localSheetId="0">Доходы!#REF!</definedName>
    <definedName name="_Otchet_Period_Source__AT_ObjectName">#REF!</definedName>
    <definedName name="_Period_" localSheetId="0">Доходы!#REF!</definedName>
    <definedName name="_Period_">#REF!</definedName>
    <definedName name="_xlnm._FilterDatabase" localSheetId="0" hidden="1">Доходы!$A$7:$F$69</definedName>
    <definedName name="а" localSheetId="0">#REF!</definedName>
    <definedName name="а">#REF!</definedName>
    <definedName name="аааа" localSheetId="0">#REF!</definedName>
    <definedName name="аааа">#REF!</definedName>
    <definedName name="б" localSheetId="0">#REF!</definedName>
    <definedName name="б">#REF!</definedName>
    <definedName name="ддж" localSheetId="0">#REF!</definedName>
    <definedName name="ддж">#REF!</definedName>
    <definedName name="дох" localSheetId="0">#REF!</definedName>
    <definedName name="дох">#REF!</definedName>
    <definedName name="доход" localSheetId="0">#REF!</definedName>
    <definedName name="доход">#REF!</definedName>
    <definedName name="доходы" localSheetId="0">#REF!</definedName>
    <definedName name="доходы">#REF!</definedName>
    <definedName name="ееееееее" localSheetId="0">#REF!</definedName>
    <definedName name="ееееееее">#REF!</definedName>
    <definedName name="_xlnm.Print_Titles" localSheetId="0">Доходы!$5:$7</definedName>
    <definedName name="Л" localSheetId="0">#REF!</definedName>
    <definedName name="Л">#REF!</definedName>
    <definedName name="ман" localSheetId="0">#REF!</definedName>
    <definedName name="ман">#REF!</definedName>
    <definedName name="_xlnm.Print_Area" localSheetId="0">Доходы!$A$1:$F$76</definedName>
    <definedName name="пррнн" localSheetId="0">#REF!</definedName>
    <definedName name="пррнн">#REF!</definedName>
    <definedName name="ю" localSheetId="0">#REF!</definedName>
    <definedName name="ю">#REF!</definedName>
    <definedName name="я" localSheetId="0">#REF!</definedName>
    <definedName name="я">#REF!</definedName>
    <definedName name="яя" localSheetId="0">#REF!</definedName>
    <definedName name="яя">#REF!</definedName>
  </definedNames>
  <calcPr calcId="162913" fullPrecision="0"/>
</workbook>
</file>

<file path=xl/calcChain.xml><?xml version="1.0" encoding="utf-8"?>
<calcChain xmlns="http://schemas.openxmlformats.org/spreadsheetml/2006/main">
  <c r="D51" i="42" l="1"/>
  <c r="D57" i="42"/>
  <c r="D38" i="42"/>
  <c r="D35" i="42"/>
  <c r="D23" i="42"/>
  <c r="D19" i="42"/>
  <c r="D26" i="42"/>
  <c r="F63" i="42" l="1"/>
  <c r="F67" i="42"/>
  <c r="F58" i="42"/>
  <c r="F59" i="42"/>
  <c r="F60" i="42"/>
  <c r="F61" i="42"/>
  <c r="E26" i="42" l="1"/>
  <c r="E51" i="42"/>
  <c r="E44" i="42"/>
  <c r="E38" i="42"/>
  <c r="E35" i="42"/>
  <c r="C38" i="42"/>
  <c r="C51" i="42" l="1"/>
  <c r="F17" i="42" l="1"/>
  <c r="F11" i="42" l="1"/>
  <c r="F47" i="42" l="1"/>
  <c r="F48" i="42"/>
  <c r="F50" i="42"/>
  <c r="F45" i="42"/>
  <c r="F40" i="42"/>
  <c r="F41" i="42"/>
  <c r="F42" i="42"/>
  <c r="F39" i="42"/>
  <c r="F37" i="42"/>
  <c r="F36" i="42"/>
  <c r="F29" i="42"/>
  <c r="F32" i="42"/>
  <c r="F28" i="42"/>
  <c r="F24" i="42"/>
  <c r="F21" i="42"/>
  <c r="F22" i="42"/>
  <c r="F15" i="42"/>
  <c r="F13" i="42"/>
  <c r="E23" i="42"/>
  <c r="E19" i="42"/>
  <c r="E14" i="42"/>
  <c r="E68" i="42" l="1"/>
  <c r="E66" i="42"/>
  <c r="E64" i="42"/>
  <c r="E62" i="42"/>
  <c r="E57" i="42"/>
  <c r="E33" i="42"/>
  <c r="E10" i="42"/>
  <c r="E12" i="42"/>
  <c r="E9" i="42" l="1"/>
  <c r="E56" i="42"/>
  <c r="E8" i="42" l="1"/>
  <c r="F38" i="42"/>
  <c r="F26" i="42" l="1"/>
  <c r="D64" i="42" l="1"/>
  <c r="C64" i="42"/>
  <c r="A66" i="42"/>
  <c r="A68" i="42"/>
  <c r="D14" i="42" l="1"/>
  <c r="F14" i="42" s="1"/>
  <c r="F23" i="42" l="1"/>
  <c r="D44" i="42"/>
  <c r="F44" i="42" s="1"/>
  <c r="C62" i="42"/>
  <c r="F35" i="42" l="1"/>
  <c r="C26" i="42"/>
  <c r="C44" i="42" l="1"/>
  <c r="C57" i="42"/>
  <c r="F57" i="42"/>
  <c r="D62" i="42"/>
  <c r="F62" i="42" l="1"/>
  <c r="F19" i="42"/>
  <c r="C19" i="42"/>
  <c r="A22" i="42"/>
  <c r="D68" i="42" l="1"/>
  <c r="D66" i="42"/>
  <c r="D33" i="42"/>
  <c r="D10" i="42"/>
  <c r="C10" i="42"/>
  <c r="C68" i="42"/>
  <c r="C66" i="42"/>
  <c r="C35" i="42"/>
  <c r="C33" i="42"/>
  <c r="C23" i="42"/>
  <c r="C14" i="42"/>
  <c r="C12" i="42"/>
  <c r="F66" i="42" l="1"/>
  <c r="D56" i="42"/>
  <c r="F56" i="42" s="1"/>
  <c r="F10" i="42"/>
  <c r="C9" i="42"/>
  <c r="C56" i="42"/>
  <c r="C8" i="42" l="1"/>
  <c r="D12" i="42" l="1"/>
  <c r="D9" i="42" s="1"/>
  <c r="F9" i="42" s="1"/>
  <c r="A9" i="42"/>
  <c r="F12" i="42" l="1"/>
  <c r="A8" i="42"/>
  <c r="A10" i="42"/>
  <c r="A11" i="42"/>
  <c r="A13" i="42"/>
  <c r="A14" i="42"/>
  <c r="A15" i="42"/>
  <c r="A16" i="42"/>
  <c r="A17" i="42"/>
  <c r="A18" i="42"/>
  <c r="A19" i="42"/>
  <c r="A20" i="42"/>
  <c r="A23" i="42"/>
  <c r="A24" i="42"/>
  <c r="A25" i="42"/>
  <c r="A31" i="42"/>
  <c r="A32" i="42"/>
  <c r="A33" i="42"/>
  <c r="A34" i="42"/>
  <c r="A36" i="42"/>
  <c r="A37" i="42"/>
  <c r="A38" i="42"/>
  <c r="A39" i="42"/>
  <c r="A41" i="42"/>
  <c r="A44" i="42"/>
  <c r="A51" i="42"/>
  <c r="A56" i="42"/>
  <c r="A57" i="42"/>
  <c r="A58" i="42"/>
  <c r="A59" i="42"/>
  <c r="A60" i="42"/>
  <c r="A61" i="42"/>
  <c r="A69" i="42"/>
  <c r="D8" i="42" l="1"/>
  <c r="F8" i="42" s="1"/>
</calcChain>
</file>

<file path=xl/sharedStrings.xml><?xml version="1.0" encoding="utf-8"?>
<sst xmlns="http://schemas.openxmlformats.org/spreadsheetml/2006/main" count="120" uniqueCount="103">
  <si>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</si>
  <si>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Налоги на товары (работы, услуги), реализуемые  на территории Российской Федерации</t>
  </si>
  <si>
    <t>000 1 00 00000 00 0000 000</t>
  </si>
  <si>
    <t>000 1 01 00000 00 0000 000</t>
  </si>
  <si>
    <t>000 1 01 02000 01 0000 110</t>
  </si>
  <si>
    <t>000 1 03 00000 00 0000 000</t>
  </si>
  <si>
    <t>000 1 03 02000 01 0000 110</t>
  </si>
  <si>
    <t>000 1 05 00000 00 0000 000</t>
  </si>
  <si>
    <t>000 1 05 01000 00 0000 110</t>
  </si>
  <si>
    <t>000 1 05 02000 02 0000 110</t>
  </si>
  <si>
    <t>000 1 05 03000 01 0000 110</t>
  </si>
  <si>
    <t>000 1 05 04000 02 0000 110</t>
  </si>
  <si>
    <t>000 1 06 00000 00 0000 000</t>
  </si>
  <si>
    <t>000 1 06 01000 00 0000 110</t>
  </si>
  <si>
    <t>000 1 06 06000 00 0000 110</t>
  </si>
  <si>
    <t>000 1 08 00000 00 0000 000</t>
  </si>
  <si>
    <t>000 1 08 03000 01 0000 110</t>
  </si>
  <si>
    <t>000 1 08 07000 01 0000 110</t>
  </si>
  <si>
    <t>000 1 11 00000 00 0000 000</t>
  </si>
  <si>
    <t>000 1 11 05000 00 0000 120</t>
  </si>
  <si>
    <t>000 1 11 07000 00 0000 120</t>
  </si>
  <si>
    <t xml:space="preserve">000 1 11 09000 00 0000 120 </t>
  </si>
  <si>
    <t>000 1 12 00000 00 0000 000</t>
  </si>
  <si>
    <t>000 1 12 01000 01 0000 120</t>
  </si>
  <si>
    <t>000 1 13 00000 00 0000 000</t>
  </si>
  <si>
    <t>000 1 13 01000 00 0000 130</t>
  </si>
  <si>
    <t>000 1 13 02000 00 0000 130</t>
  </si>
  <si>
    <t>000 1 14 00000 00 0000 000</t>
  </si>
  <si>
    <t>000 1 14 01000 00 0000 410</t>
  </si>
  <si>
    <t>000 1 14 02000 00 0000 000</t>
  </si>
  <si>
    <t>000 1 14 06000 00 0000 430</t>
  </si>
  <si>
    <t>000 1 14 06300 00 0000 430</t>
  </si>
  <si>
    <t>000 1 16 00000 00 0000 000</t>
  </si>
  <si>
    <t>000 1 17 00000 00 0000 000</t>
  </si>
  <si>
    <t>000 1 17 01040 04 0000 180</t>
  </si>
  <si>
    <t>000 2 00 00000 00 0000 000</t>
  </si>
  <si>
    <t>000 2 02 00000 00 0000 000</t>
  </si>
  <si>
    <t>000 2 18 00000 00 0000 000</t>
  </si>
  <si>
    <t>000 2 19 00000 00 0000 000</t>
  </si>
  <si>
    <t>Доходы от использования имущества, находящегося в  государственной и муниципальной собственности</t>
  </si>
  <si>
    <t>Доходы в виде прибыли, приходящейся на доли в   уставных (складочных) капиталах хозяйственных   товариществ и обществ, или дивидендов по акциям,   принадлежащим Российской Федерации, субъектам   Российской Федерации или  муниципальным   образованиям</t>
  </si>
  <si>
    <t>000 1 11 01000 00 0000 120</t>
  </si>
  <si>
    <t>Доходы от оказания платных услуг (работ) и компенсации затрат государства</t>
  </si>
  <si>
    <t>Доходы от реализации имущества, находящегося в государственной и муниципальной собственности (за исключением движимого имущества 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</si>
  <si>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 и земель (или) земельных участков, находящихся в государственной или муниципальной собственности</t>
  </si>
  <si>
    <t>Невыясненные поступления, зачисляемые в бюджеты городских округов</t>
  </si>
  <si>
    <t>Вид дохода</t>
  </si>
  <si>
    <t>Код классификации дохода</t>
  </si>
  <si>
    <t xml:space="preserve">Исполнение 
</t>
  </si>
  <si>
    <t>(рублей)</t>
  </si>
  <si>
    <t>Транспортный налог</t>
  </si>
  <si>
    <t>000 1 06 04000 00 0000 110</t>
  </si>
  <si>
    <t>Административные штрафы, установленные Кодексом Российской Федерации об административных правонарушениях</t>
  </si>
  <si>
    <t>Административные штрафы, установленные законами субъектов Российской Федерации об административных правонарушениях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</si>
  <si>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</si>
  <si>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 в целях возмещения причиненного ущерба (убытков)</t>
  </si>
  <si>
    <t>Платежи, уплачиваемые в целях возмещения вреда</t>
  </si>
  <si>
    <t>000 1 16 01 000 01 0000 140</t>
  </si>
  <si>
    <t>000 1 16 02 000 02 0000 140</t>
  </si>
  <si>
    <t xml:space="preserve"> 000 1 16 07 000 01 0000 140</t>
  </si>
  <si>
    <t>000 1 16 10 000 00 0000 140</t>
  </si>
  <si>
    <t>000 1 16 11 000 01 0000 140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</si>
  <si>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</si>
  <si>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</si>
  <si>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>000 2 18 04000 04 0000 150</t>
  </si>
  <si>
    <t>000 2 19 00000 04 0000 150</t>
  </si>
  <si>
    <t>Доходы бюджетов городских округов от возврата организациями остатков субсидий прошлых лет</t>
  </si>
  <si>
    <t>Инициативные платежи</t>
  </si>
  <si>
    <t>Безвозмездные поступления от государственных (муниципальных) организаций</t>
  </si>
  <si>
    <t>Безвозмездные поступления от государственных (муниципальных) организаций в бюджеты городских округов</t>
  </si>
  <si>
    <t>000 2 03 00000 00 0000 000</t>
  </si>
  <si>
    <t>000 2 03 04000 04 0000 150</t>
  </si>
  <si>
    <t>000 2 02 10000 00 0000 150</t>
  </si>
  <si>
    <t>000 2 02 20000 00 0000 150</t>
  </si>
  <si>
    <t>000 2 02 30000 00  0000 150</t>
  </si>
  <si>
    <t>000 2 02 40000 00  0000 150</t>
  </si>
  <si>
    <t>000 1 16 01 330 01 0000 140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</si>
  <si>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</t>
  </si>
  <si>
    <t>-</t>
  </si>
  <si>
    <t>000 1 17 15020 04 0000 150</t>
  </si>
  <si>
    <t>Прочие безвозмездные поступления</t>
  </si>
  <si>
    <t>000 2 07 00000 00 0000 000</t>
  </si>
  <si>
    <t>000 2 07 04000 04 0000 150</t>
  </si>
  <si>
    <t>Прочие безвозмездные поступления в бюджеты городских округов</t>
  </si>
  <si>
    <t>2024 год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</si>
  <si>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находящихся в государственной или муниципальной собственности</t>
  </si>
  <si>
    <t>Доходы от приватизации имущества, находящегося в государственной и муниципальной собственности</t>
  </si>
  <si>
    <t>000 1 14 13000 00 0000 410</t>
  </si>
  <si>
    <t>св.200</t>
  </si>
  <si>
    <t>2025 год</t>
  </si>
  <si>
    <t>Прочие неналоговые доходы в части невыясненных поступлений, по которым не осуществлен возврат (уточнение) не позднее трех лет со дня их зачисления на единый счет соответствующего бюджета бюджетной системы Российской Федерации</t>
  </si>
  <si>
    <t>000 1 17 16000 04 0000 180</t>
  </si>
  <si>
    <t>Прочие неналоговые доходы бюджетов городских округов</t>
  </si>
  <si>
    <t>000 1 17 05 040 04 0000 180</t>
  </si>
  <si>
    <t>000 1 11 05 400 00 0000 120</t>
  </si>
  <si>
    <t>* решение Думы города от 07.04.2025 № 760-VII ДГ "О внесении изменений в  решение Думы города от 23.12.2024 № 713-VII ДГ «О бюджете городского округа Сургут Ханты-Мансийского автономного округа – Югры на 2025 год и плановый период 2026 – 2027 годов»"</t>
  </si>
  <si>
    <t>Сведения о поступлении доходов в  бюджет городского округа  Сургут  Ханты-Мансийского автономного округа - Югры 
за 9 месяцев  2025 года по видам доходов в сравнении 
с соответствующим периодом прошлого года</t>
  </si>
  <si>
    <t>9 месяцев</t>
  </si>
  <si>
    <t>Темп роста (снижения) исполнения 9 месяцев 2025 года к 9 месяцам 2024 года (%)</t>
  </si>
  <si>
    <t xml:space="preserve">Утвержденный план  на 2025 год в соответствии
с РДГ от 23.12.2024 № 713-VII ДГ (с изменениями от 07.04.2025 № 760-VII ДГ)*
</t>
  </si>
  <si>
    <t>https://admsurgut.ru/gorodskaya-vlast/administratsiya/strukturnye-podrazdeleniya/departament-finansov/byudzhet-i-finansy/byudzhet-goroda-surguta-/resheniya-o-byudzhete/2025-2027/reshenie-o-byudzhete-11/vnesenie-izmeneniy-v-reshenie-o-byudzhete-mart-3/reshenie-dumy-goroda-ot-07-04-2025-760-vii-dg-o-vnesenii-izmeneniy-v-reshenie-dumy-goroda-ot-23-12-2/</t>
  </si>
  <si>
    <t>https://clc.li/qrPkS</t>
  </si>
  <si>
    <t>сокращенная ссылка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</si>
</sst>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#,##0.0"/>
    <numFmt numFmtId="166" formatCode="_-* #,##0.0_р_._-;\-* #,##0.0_р_._-;_-* &quot;-&quot;??_р_._-;_-@_-"/>
  </numFmts>
  <fonts count="11" x14ac:knownFonts="1"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0"/>
      <name val="Arial Cyr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0"/>
      <color theme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164" fontId="5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89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/>
    <xf numFmtId="0" fontId="2" fillId="0" borderId="0" xfId="0" applyFont="1" applyFill="1" applyAlignment="1">
      <alignment vertical="top"/>
    </xf>
    <xf numFmtId="49" fontId="6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 applyAlignment="1">
      <alignment horizontal="center"/>
    </xf>
    <xf numFmtId="4" fontId="2" fillId="0" borderId="0" xfId="0" applyNumberFormat="1" applyFont="1" applyFill="1"/>
    <xf numFmtId="165" fontId="2" fillId="0" borderId="0" xfId="0" applyNumberFormat="1" applyFont="1" applyFill="1" applyAlignment="1">
      <alignment horizontal="center"/>
    </xf>
    <xf numFmtId="0" fontId="3" fillId="5" borderId="2" xfId="0" applyFont="1" applyFill="1" applyBorder="1" applyAlignment="1">
      <alignment horizontal="justify" vertical="center" wrapText="1"/>
    </xf>
    <xf numFmtId="4" fontId="3" fillId="3" borderId="1" xfId="19" applyNumberFormat="1" applyFont="1" applyFill="1" applyBorder="1" applyAlignment="1">
      <alignment horizontal="right" vertical="center" wrapText="1"/>
    </xf>
    <xf numFmtId="4" fontId="2" fillId="5" borderId="1" xfId="19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4" fontId="2" fillId="0" borderId="1" xfId="19" applyNumberFormat="1" applyFont="1" applyFill="1" applyBorder="1" applyAlignment="1">
      <alignment horizontal="right" vertical="center" wrapText="1"/>
    </xf>
    <xf numFmtId="4" fontId="2" fillId="5" borderId="1" xfId="0" applyNumberFormat="1" applyFont="1" applyFill="1" applyBorder="1" applyAlignment="1">
      <alignment horizontal="right" vertical="center" readingOrder="1"/>
    </xf>
    <xf numFmtId="4" fontId="2" fillId="5" borderId="1" xfId="19" applyNumberFormat="1" applyFont="1" applyFill="1" applyBorder="1" applyAlignment="1">
      <alignment horizontal="right" vertical="center" wrapText="1" readingOrder="1"/>
    </xf>
    <xf numFmtId="4" fontId="2" fillId="0" borderId="1" xfId="0" applyNumberFormat="1" applyFont="1" applyFill="1" applyBorder="1" applyAlignment="1">
      <alignment vertical="center"/>
    </xf>
    <xf numFmtId="0" fontId="2" fillId="5" borderId="2" xfId="0" applyFont="1" applyFill="1" applyBorder="1" applyAlignment="1">
      <alignment horizontal="justify" vertical="center" wrapText="1" readingOrder="1"/>
    </xf>
    <xf numFmtId="0" fontId="6" fillId="5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justify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 applyProtection="1">
      <alignment horizontal="justify" vertical="center" wrapText="1" readingOrder="1"/>
      <protection locked="0"/>
    </xf>
    <xf numFmtId="0" fontId="2" fillId="0" borderId="2" xfId="0" applyFont="1" applyFill="1" applyBorder="1" applyAlignment="1" applyProtection="1">
      <alignment horizontal="justify" vertical="center" wrapText="1" readingOrder="1"/>
      <protection locked="0"/>
    </xf>
    <xf numFmtId="1" fontId="6" fillId="0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justify" vertical="center" wrapText="1" readingOrder="1"/>
      <protection locked="0"/>
    </xf>
    <xf numFmtId="0" fontId="6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justify" vertical="center" wrapText="1" readingOrder="1"/>
    </xf>
    <xf numFmtId="0" fontId="6" fillId="2" borderId="1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 applyProtection="1">
      <alignment horizontal="justify" vertical="center" wrapText="1" readingOrder="1"/>
      <protection locked="0"/>
    </xf>
    <xf numFmtId="0" fontId="2" fillId="0" borderId="5" xfId="0" applyFont="1" applyFill="1" applyBorder="1" applyAlignment="1" applyProtection="1">
      <alignment horizontal="justify" vertical="center" wrapText="1" readingOrder="1"/>
      <protection locked="0"/>
    </xf>
    <xf numFmtId="0" fontId="2" fillId="0" borderId="5" xfId="0" applyNumberFormat="1" applyFont="1" applyFill="1" applyBorder="1" applyAlignment="1" applyProtection="1">
      <alignment horizontal="justify" vertical="center" wrapText="1" readingOrder="1"/>
      <protection locked="0"/>
    </xf>
    <xf numFmtId="0" fontId="6" fillId="4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 applyProtection="1">
      <alignment horizontal="justify" vertical="center" wrapText="1" readingOrder="1"/>
      <protection locked="0"/>
    </xf>
    <xf numFmtId="0" fontId="2" fillId="5" borderId="5" xfId="0" applyNumberFormat="1" applyFont="1" applyFill="1" applyBorder="1" applyAlignment="1" applyProtection="1">
      <alignment horizontal="justify" vertical="center" wrapText="1" readingOrder="1"/>
      <protection locked="0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right"/>
    </xf>
    <xf numFmtId="4" fontId="3" fillId="3" borderId="1" xfId="0" applyNumberFormat="1" applyFont="1" applyFill="1" applyBorder="1" applyAlignment="1">
      <alignment horizontal="right" vertical="center"/>
    </xf>
    <xf numFmtId="4" fontId="3" fillId="5" borderId="1" xfId="0" applyNumberFormat="1" applyFont="1" applyFill="1" applyBorder="1" applyAlignment="1">
      <alignment horizontal="right" vertical="center"/>
    </xf>
    <xf numFmtId="4" fontId="2" fillId="5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right" vertical="center"/>
    </xf>
    <xf numFmtId="4" fontId="2" fillId="5" borderId="1" xfId="0" applyNumberFormat="1" applyFont="1" applyFill="1" applyBorder="1" applyAlignment="1">
      <alignment horizontal="right" vertical="center" readingOrder="1"/>
    </xf>
    <xf numFmtId="4" fontId="2" fillId="0" borderId="1" xfId="0" applyNumberFormat="1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 vertical="center"/>
    </xf>
    <xf numFmtId="4" fontId="3" fillId="5" borderId="1" xfId="0" applyNumberFormat="1" applyFont="1" applyFill="1" applyBorder="1" applyAlignment="1">
      <alignment horizontal="right" vertical="center"/>
    </xf>
    <xf numFmtId="4" fontId="2" fillId="5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right" vertical="center"/>
    </xf>
    <xf numFmtId="4" fontId="2" fillId="5" borderId="1" xfId="0" applyNumberFormat="1" applyFont="1" applyFill="1" applyBorder="1" applyAlignment="1">
      <alignment horizontal="right" vertical="center" readingOrder="1"/>
    </xf>
    <xf numFmtId="4" fontId="2" fillId="0" borderId="1" xfId="0" applyNumberFormat="1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4" fontId="2" fillId="0" borderId="0" xfId="0" applyNumberFormat="1" applyFont="1" applyFill="1" applyAlignment="1"/>
    <xf numFmtId="4" fontId="2" fillId="4" borderId="1" xfId="0" applyNumberFormat="1" applyFont="1" applyFill="1" applyBorder="1" applyAlignment="1">
      <alignment vertical="center"/>
    </xf>
    <xf numFmtId="0" fontId="3" fillId="5" borderId="5" xfId="0" applyFont="1" applyFill="1" applyBorder="1" applyAlignment="1" applyProtection="1">
      <alignment horizontal="justify" vertical="center" wrapText="1" readingOrder="1"/>
      <protection locked="0"/>
    </xf>
    <xf numFmtId="4" fontId="3" fillId="5" borderId="1" xfId="0" applyNumberFormat="1" applyFont="1" applyFill="1" applyBorder="1" applyAlignment="1">
      <alignment vertical="center"/>
    </xf>
    <xf numFmtId="4" fontId="3" fillId="0" borderId="0" xfId="0" applyNumberFormat="1" applyFont="1" applyFill="1"/>
    <xf numFmtId="4" fontId="0" fillId="0" borderId="1" xfId="19" applyNumberFormat="1" applyFont="1" applyFill="1" applyBorder="1" applyAlignment="1">
      <alignment horizontal="right" vertical="center" wrapText="1"/>
    </xf>
    <xf numFmtId="166" fontId="3" fillId="0" borderId="4" xfId="19" applyNumberFormat="1" applyFont="1" applyFill="1" applyBorder="1" applyAlignment="1">
      <alignment horizontal="center" vertical="center" wrapText="1"/>
    </xf>
    <xf numFmtId="166" fontId="3" fillId="0" borderId="3" xfId="1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4" fontId="3" fillId="5" borderId="1" xfId="19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vertical="center"/>
    </xf>
    <xf numFmtId="4" fontId="2" fillId="0" borderId="0" xfId="0" applyNumberFormat="1" applyFont="1" applyFill="1"/>
    <xf numFmtId="4" fontId="2" fillId="0" borderId="0" xfId="0" applyNumberFormat="1" applyFont="1" applyFill="1" applyAlignment="1">
      <alignment horizontal="left" vertical="top" wrapText="1"/>
    </xf>
    <xf numFmtId="4" fontId="2" fillId="0" borderId="0" xfId="0" applyNumberFormat="1" applyFont="1" applyFill="1" applyAlignment="1">
      <alignment horizontal="justify" wrapText="1"/>
    </xf>
    <xf numFmtId="0" fontId="0" fillId="0" borderId="0" xfId="0" applyAlignment="1">
      <alignment horizontal="justify" wrapText="1"/>
    </xf>
    <xf numFmtId="4" fontId="3" fillId="3" borderId="0" xfId="0" applyNumberFormat="1" applyFont="1" applyFill="1" applyBorder="1" applyAlignment="1">
      <alignment horizontal="right" vertical="center"/>
    </xf>
    <xf numFmtId="4" fontId="10" fillId="0" borderId="0" xfId="20" applyNumberFormat="1" applyFill="1" applyAlignment="1">
      <alignment horizontal="justify" vertical="top" wrapText="1"/>
    </xf>
    <xf numFmtId="4" fontId="2" fillId="0" borderId="0" xfId="0" applyNumberFormat="1" applyFont="1" applyFill="1" applyAlignment="1">
      <alignment horizontal="justify" wrapText="1"/>
    </xf>
    <xf numFmtId="0" fontId="0" fillId="0" borderId="0" xfId="0" applyAlignment="1">
      <alignment horizontal="justify" wrapText="1"/>
    </xf>
    <xf numFmtId="0" fontId="2" fillId="0" borderId="0" xfId="0" applyFont="1" applyFill="1" applyAlignment="1">
      <alignment horizontal="right"/>
    </xf>
    <xf numFmtId="0" fontId="9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66" fontId="3" fillId="0" borderId="4" xfId="19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0" fillId="0" borderId="0" xfId="20" applyAlignment="1">
      <alignment horizontal="justify" vertical="top" wrapText="1"/>
    </xf>
    <xf numFmtId="4" fontId="10" fillId="0" borderId="0" xfId="20" applyNumberFormat="1" applyFill="1" applyAlignment="1">
      <alignment horizontal="left" vertical="top" wrapText="1"/>
    </xf>
  </cellXfs>
  <cellStyles count="21">
    <cellStyle name="Normal" xfId="18"/>
    <cellStyle name="Гиперссылка" xfId="20" builtinId="8"/>
    <cellStyle name="Обычный" xfId="0" builtinId="0"/>
    <cellStyle name="Обычный 10" xfId="1"/>
    <cellStyle name="Обычный 11" xfId="2"/>
    <cellStyle name="Обычный 12" xfId="3"/>
    <cellStyle name="Обычный 13" xfId="4"/>
    <cellStyle name="Обычный 14" xfId="5"/>
    <cellStyle name="Обычный 15" xfId="6"/>
    <cellStyle name="Обычный 16" xfId="7"/>
    <cellStyle name="Обычный 17" xfId="8"/>
    <cellStyle name="Обычный 18" xfId="17"/>
    <cellStyle name="Обычный 2" xfId="9"/>
    <cellStyle name="Обычный 3" xfId="10"/>
    <cellStyle name="Обычный 4" xfId="11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Финансовый" xfId="19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  <color rgb="FFFFDDD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8;&#1089;&#1087;&#1086;&#1083;&#1085;&#1077;&#1085;&#1080;&#1077;%202017/&#1048;&#1089;&#1087;&#1086;&#1083;&#1085;&#1077;&#1085;&#1080;&#1077;%201%20&#1082;&#1074;/&#1055;&#1086;&#1089;&#1090;&#1072;&#1085;&#1086;&#1074;&#1083;&#1077;&#1085;&#1080;&#1077;%20&#1079;&#1072;%201%20&#1082;&#1074;.2017/&#1087;&#1088;&#1080;&#1083;&#1086;&#1078;&#1077;&#1085;&#1080;&#1077;%201%20&#1044;&#1086;&#1093;&#1086;&#1076;&#10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1"/>
    </sheetNames>
    <sheetDataSet>
      <sheetData sheetId="0" refreshError="1">
        <row r="13">
          <cell r="C13" t="str">
            <v xml:space="preserve">ВСЕГО </v>
          </cell>
        </row>
        <row r="14">
          <cell r="C14" t="str">
            <v>НАЛОГОВЫЕ И НЕНАЛОГОВЫЕ ДОХОДЫ</v>
          </cell>
        </row>
        <row r="15">
          <cell r="C15" t="str">
            <v>Налоги на прибыль, доходы</v>
          </cell>
        </row>
        <row r="16">
          <cell r="C16" t="str">
            <v>Налог на доходы физических лиц</v>
          </cell>
        </row>
        <row r="18">
          <cell r="C18" t="str">
            <v>Акцизы по подакцизным товарам (продукции), производимым на территории Российской Федерации</v>
          </cell>
        </row>
        <row r="19">
          <cell r="C19" t="str">
            <v>Налоги на совокупный доход</v>
          </cell>
        </row>
        <row r="20">
          <cell r="C20" t="str">
            <v>Налог, взимаемый в связи с применением упрощенной системы налогообложения</v>
          </cell>
        </row>
        <row r="21">
          <cell r="C21" t="str">
            <v>Единый налог на вмененный доход для отдельных видов деятельности</v>
          </cell>
        </row>
        <row r="22">
          <cell r="C22" t="str">
            <v>Единый сельскохозяйственный налог</v>
          </cell>
        </row>
        <row r="23">
          <cell r="C23" t="str">
            <v>Налог, взимаемый в связи с применением патентной системы налогообложения</v>
          </cell>
        </row>
        <row r="24">
          <cell r="C24" t="str">
            <v>Налоги на имущество</v>
          </cell>
        </row>
        <row r="25">
          <cell r="C25" t="str">
            <v>Налог на имущество физических лиц</v>
          </cell>
        </row>
        <row r="26">
          <cell r="C26" t="str">
            <v>Земельный налог</v>
          </cell>
        </row>
        <row r="27">
          <cell r="C27" t="str">
            <v>Государственная пошлина</v>
          </cell>
        </row>
        <row r="28">
          <cell r="C28" t="str">
            <v xml:space="preserve">Государственная пошлина по делам, рассматриваемым в судах общей юрисдикции, мировыми судьями </v>
          </cell>
        </row>
        <row r="29">
          <cell r="C29" t="str">
            <v xml:space="preserve">Государственная пошлина за государственную регистрацию, а также за совершение прочих юридически значимых действий </v>
          </cell>
        </row>
        <row r="34">
          <cell r="C34" t="str">
            <v>Платежи от государственных и муниципальных унитарных предприятий</v>
          </cell>
        </row>
        <row r="35">
          <cell r="C35" t="str">
    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    </cell>
        </row>
        <row r="36">
          <cell r="C36" t="str">
            <v>Платежи при пользовании природными ресурсами</v>
          </cell>
        </row>
        <row r="37">
          <cell r="C37" t="str">
            <v>Плата за негативное воздействие на окружающую среду</v>
          </cell>
        </row>
        <row r="39">
          <cell r="C39" t="str">
            <v>Доходы от оказания платных услуг (работ)</v>
          </cell>
        </row>
        <row r="40">
          <cell r="C40" t="str">
            <v>Доходы от компенсации затрат государства</v>
          </cell>
        </row>
        <row r="41">
          <cell r="C41" t="str">
            <v>Доходы от продажи материальных и нематериальных активов</v>
          </cell>
        </row>
        <row r="42">
          <cell r="C42" t="str">
            <v>Доходы от продажи квартир</v>
          </cell>
        </row>
        <row r="44">
          <cell r="C44" t="str">
            <v>Доходы от продажи земельных участков, находящихся в государственной и муниципальной собственности</v>
          </cell>
        </row>
        <row r="46">
          <cell r="C46" t="str">
            <v>Штрафы, санкции, возмещение ущерба</v>
          </cell>
        </row>
        <row r="60">
          <cell r="C60" t="str">
            <v>Прочие неналоговые доходы</v>
          </cell>
        </row>
        <row r="63">
          <cell r="C63" t="str">
            <v>БЕЗВОЗМЕЗДНЫЕ ПОСТУПЛЕНИЯ</v>
          </cell>
        </row>
        <row r="64">
          <cell r="C64" t="str">
            <v>Безвозмездные поступления от других бюджетов бюджетной системы Российской Федерации</v>
          </cell>
        </row>
        <row r="65">
          <cell r="C65" t="str">
            <v>Дотации бюджетам субъектов Российской Федерации 
и муниципальных образований</v>
          </cell>
        </row>
        <row r="66">
          <cell r="C66" t="str">
            <v>Субсидии бюджетам бюджетной системы Российской Федерации (межбюджетные субсидии)</v>
          </cell>
        </row>
        <row r="67">
          <cell r="C67" t="str">
            <v>Субвенции бюджетам субъектов Российской Федерации и муниципальных образований</v>
          </cell>
        </row>
        <row r="68">
          <cell r="C68" t="str">
            <v>Иные межбюджетные трансферты</v>
          </cell>
        </row>
        <row r="69">
          <cell r="C69" t="str">
            <v xml:space="preserve"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 </v>
          </cell>
        </row>
        <row r="71">
          <cell r="C71" t="str">
            <v>Возврат остатков субсидий, субвенций и иных межбюджетных трансфертов, имеющих целевое назначение, прошлых лет</v>
          </cell>
        </row>
        <row r="72">
          <cell r="C72" t="str">
            <v>Возврат остатков субсидий, субвенций и иных межбюджетных трансфертов, имеющих целевое назначение, прошлых лет из бюджетов городских округов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lc.li/qrPk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J74"/>
  <sheetViews>
    <sheetView tabSelected="1" view="pageBreakPreview" topLeftCell="A64" zoomScale="80" zoomScaleNormal="80" zoomScaleSheetLayoutView="80" zoomScalePageLayoutView="75" workbookViewId="0">
      <selection activeCell="C87" sqref="C87"/>
    </sheetView>
  </sheetViews>
  <sheetFormatPr defaultColWidth="9.140625" defaultRowHeight="12.75" x14ac:dyDescent="0.2"/>
  <cols>
    <col min="1" max="1" width="52" style="4" customWidth="1"/>
    <col min="2" max="2" width="23.7109375" style="5" customWidth="1"/>
    <col min="3" max="3" width="26.5703125" style="8" customWidth="1"/>
    <col min="4" max="4" width="18.140625" style="8" customWidth="1"/>
    <col min="5" max="5" width="19.28515625" style="8" customWidth="1"/>
    <col min="6" max="6" width="14.28515625" style="8" customWidth="1"/>
    <col min="7" max="7" width="34.85546875" style="2" customWidth="1"/>
    <col min="8" max="8" width="22.5703125" style="2" customWidth="1"/>
    <col min="9" max="9" width="15.7109375" style="2" customWidth="1"/>
    <col min="10" max="16384" width="9.140625" style="2"/>
  </cols>
  <sheetData>
    <row r="1" spans="1:9" x14ac:dyDescent="0.2">
      <c r="E1" s="76"/>
      <c r="F1" s="76"/>
    </row>
    <row r="3" spans="1:9" s="3" customFormat="1" ht="48" customHeight="1" x14ac:dyDescent="0.2">
      <c r="A3" s="77" t="s">
        <v>96</v>
      </c>
      <c r="B3" s="77"/>
      <c r="C3" s="77"/>
      <c r="D3" s="77"/>
      <c r="E3" s="77"/>
      <c r="F3" s="77"/>
    </row>
    <row r="4" spans="1:9" s="3" customFormat="1" x14ac:dyDescent="0.2">
      <c r="A4" s="4"/>
      <c r="B4" s="5"/>
      <c r="C4" s="8"/>
      <c r="D4" s="10"/>
      <c r="E4" s="39"/>
      <c r="F4" s="40" t="s">
        <v>49</v>
      </c>
    </row>
    <row r="5" spans="1:9" s="3" customFormat="1" ht="12.75" customHeight="1" x14ac:dyDescent="0.2">
      <c r="A5" s="78" t="s">
        <v>46</v>
      </c>
      <c r="B5" s="79" t="s">
        <v>47</v>
      </c>
      <c r="C5" s="82" t="s">
        <v>89</v>
      </c>
      <c r="D5" s="83"/>
      <c r="E5" s="63" t="s">
        <v>84</v>
      </c>
      <c r="F5" s="80" t="s">
        <v>98</v>
      </c>
    </row>
    <row r="6" spans="1:9" s="3" customFormat="1" ht="12.75" customHeight="1" x14ac:dyDescent="0.2">
      <c r="A6" s="78"/>
      <c r="B6" s="79"/>
      <c r="C6" s="80" t="s">
        <v>99</v>
      </c>
      <c r="D6" s="84" t="s">
        <v>97</v>
      </c>
      <c r="E6" s="83"/>
      <c r="F6" s="85"/>
    </row>
    <row r="7" spans="1:9" s="6" customFormat="1" ht="113.25" customHeight="1" x14ac:dyDescent="0.2">
      <c r="A7" s="78"/>
      <c r="B7" s="79"/>
      <c r="C7" s="81"/>
      <c r="D7" s="62" t="s">
        <v>48</v>
      </c>
      <c r="E7" s="61" t="s">
        <v>48</v>
      </c>
      <c r="F7" s="86"/>
    </row>
    <row r="8" spans="1:9" x14ac:dyDescent="0.2">
      <c r="A8" s="21" t="str">
        <f>'[1]Лист 1'!C13</f>
        <v xml:space="preserve">ВСЕГО </v>
      </c>
      <c r="B8" s="22"/>
      <c r="C8" s="41">
        <f>C9+C56</f>
        <v>49026596677.660004</v>
      </c>
      <c r="D8" s="48">
        <f>D9+D56</f>
        <v>31915488888.119999</v>
      </c>
      <c r="E8" s="12">
        <f>E9+E56</f>
        <v>30544576937.619999</v>
      </c>
      <c r="F8" s="12">
        <f>D8/E8*100</f>
        <v>104.49</v>
      </c>
      <c r="G8" s="72"/>
      <c r="H8" s="9"/>
      <c r="I8" s="68"/>
    </row>
    <row r="9" spans="1:9" s="1" customFormat="1" x14ac:dyDescent="0.2">
      <c r="A9" s="11" t="str">
        <f>'[1]Лист 1'!C14</f>
        <v>НАЛОГОВЫЕ И НЕНАЛОГОВЫЕ ДОХОДЫ</v>
      </c>
      <c r="B9" s="23" t="s">
        <v>2</v>
      </c>
      <c r="C9" s="42">
        <f>C10+C12+C14+C19+C23+C26+C33+C35+C38+C44+C51</f>
        <v>20342031650.630001</v>
      </c>
      <c r="D9" s="49">
        <f>D10+D12+D14+D19+D23+D26+D33+D35+D38+D44+D51</f>
        <v>15939624916.690001</v>
      </c>
      <c r="E9" s="49">
        <f>E10+E12+E14+E19+E23+E26+E33+E35+E38+E44+E51</f>
        <v>14471642602.07</v>
      </c>
      <c r="F9" s="64">
        <f>D9/E9*100</f>
        <v>110.14</v>
      </c>
      <c r="G9" s="59"/>
      <c r="H9" s="59"/>
    </row>
    <row r="10" spans="1:9" x14ac:dyDescent="0.2">
      <c r="A10" s="24" t="str">
        <f>'[1]Лист 1'!C15</f>
        <v>Налоги на прибыль, доходы</v>
      </c>
      <c r="B10" s="20" t="s">
        <v>3</v>
      </c>
      <c r="C10" s="43">
        <f>C11</f>
        <v>14706725018.110001</v>
      </c>
      <c r="D10" s="50">
        <f t="shared" ref="D10:E10" si="0">D11</f>
        <v>11332036131.42</v>
      </c>
      <c r="E10" s="50">
        <f t="shared" si="0"/>
        <v>10103398908.32</v>
      </c>
      <c r="F10" s="13">
        <f>D10/E10*100</f>
        <v>112.16</v>
      </c>
      <c r="G10" s="59"/>
      <c r="H10" s="9"/>
    </row>
    <row r="11" spans="1:9" ht="15" customHeight="1" x14ac:dyDescent="0.2">
      <c r="A11" s="25" t="str">
        <f>'[1]Лист 1'!C16</f>
        <v>Налог на доходы физических лиц</v>
      </c>
      <c r="B11" s="26" t="s">
        <v>4</v>
      </c>
      <c r="C11" s="44">
        <v>14706725018.110001</v>
      </c>
      <c r="D11" s="14">
        <v>11332036131.42</v>
      </c>
      <c r="E11" s="15">
        <v>10103398908.32</v>
      </c>
      <c r="F11" s="15">
        <f>D11/E11*100</f>
        <v>112.16</v>
      </c>
      <c r="G11" s="59"/>
    </row>
    <row r="12" spans="1:9" ht="33.75" customHeight="1" x14ac:dyDescent="0.2">
      <c r="A12" s="24" t="s">
        <v>1</v>
      </c>
      <c r="B12" s="27" t="s">
        <v>5</v>
      </c>
      <c r="C12" s="45">
        <f>C13</f>
        <v>65645930</v>
      </c>
      <c r="D12" s="16">
        <f t="shared" ref="D12:E12" si="1">D13</f>
        <v>51328010.719999999</v>
      </c>
      <c r="E12" s="52">
        <f t="shared" si="1"/>
        <v>44577651.259999998</v>
      </c>
      <c r="F12" s="17">
        <f t="shared" ref="F12:F13" si="2">D12/E12*100</f>
        <v>115.14</v>
      </c>
      <c r="G12" s="59"/>
      <c r="H12" s="9"/>
    </row>
    <row r="13" spans="1:9" ht="25.5" x14ac:dyDescent="0.2">
      <c r="A13" s="25" t="str">
        <f>'[1]Лист 1'!C18</f>
        <v>Акцизы по подакцизным товарам (продукции), производимым на территории Российской Федерации</v>
      </c>
      <c r="B13" s="28" t="s">
        <v>6</v>
      </c>
      <c r="C13" s="44">
        <v>65645930</v>
      </c>
      <c r="D13" s="14">
        <v>51328010.719999999</v>
      </c>
      <c r="E13" s="15">
        <v>44577651.259999998</v>
      </c>
      <c r="F13" s="15">
        <f t="shared" si="2"/>
        <v>115.14</v>
      </c>
      <c r="G13" s="59"/>
    </row>
    <row r="14" spans="1:9" ht="16.5" customHeight="1" x14ac:dyDescent="0.2">
      <c r="A14" s="24" t="str">
        <f>'[1]Лист 1'!C19</f>
        <v>Налоги на совокупный доход</v>
      </c>
      <c r="B14" s="20" t="s">
        <v>7</v>
      </c>
      <c r="C14" s="43">
        <f>C15+C16+C17+C18</f>
        <v>3105385234.6500001</v>
      </c>
      <c r="D14" s="50">
        <f>D15+D16+D17+D18</f>
        <v>2767593019.4000001</v>
      </c>
      <c r="E14" s="50">
        <f>E15+E16+E17+E18</f>
        <v>2624592734.79</v>
      </c>
      <c r="F14" s="13">
        <f>D14/E14*100</f>
        <v>105.45</v>
      </c>
      <c r="G14" s="59"/>
    </row>
    <row r="15" spans="1:9" ht="27.75" customHeight="1" x14ac:dyDescent="0.2">
      <c r="A15" s="29" t="str">
        <f>'[1]Лист 1'!C20</f>
        <v>Налог, взимаемый в связи с применением упрощенной системы налогообложения</v>
      </c>
      <c r="B15" s="30" t="s">
        <v>8</v>
      </c>
      <c r="C15" s="44">
        <v>3016702667.3299999</v>
      </c>
      <c r="D15" s="14">
        <v>2666590244.9200001</v>
      </c>
      <c r="E15" s="15">
        <v>2529712140.8699999</v>
      </c>
      <c r="F15" s="15">
        <f>D15/E15*100</f>
        <v>105.41</v>
      </c>
      <c r="G15" s="59"/>
    </row>
    <row r="16" spans="1:9" s="7" customFormat="1" ht="25.5" x14ac:dyDescent="0.2">
      <c r="A16" s="31" t="str">
        <f>'[1]Лист 1'!C21</f>
        <v>Единый налог на вмененный доход для отдельных видов деятельности</v>
      </c>
      <c r="B16" s="30" t="s">
        <v>9</v>
      </c>
      <c r="C16" s="44">
        <v>0</v>
      </c>
      <c r="D16" s="14">
        <v>114017.8</v>
      </c>
      <c r="E16" s="60">
        <v>809618.56</v>
      </c>
      <c r="F16" s="15" t="s">
        <v>78</v>
      </c>
      <c r="G16" s="59"/>
    </row>
    <row r="17" spans="1:7" ht="19.5" customHeight="1" x14ac:dyDescent="0.2">
      <c r="A17" s="29" t="str">
        <f>'[1]Лист 1'!C22</f>
        <v>Единый сельскохозяйственный налог</v>
      </c>
      <c r="B17" s="30" t="s">
        <v>10</v>
      </c>
      <c r="C17" s="44">
        <v>1132419.01</v>
      </c>
      <c r="D17" s="14">
        <v>750868</v>
      </c>
      <c r="E17" s="15">
        <v>1063603.8400000001</v>
      </c>
      <c r="F17" s="15">
        <f>D17/E17*100</f>
        <v>70.599999999999994</v>
      </c>
      <c r="G17" s="59"/>
    </row>
    <row r="18" spans="1:7" ht="30.75" customHeight="1" x14ac:dyDescent="0.2">
      <c r="A18" s="29" t="str">
        <f>'[1]Лист 1'!C23</f>
        <v>Налог, взимаемый в связи с применением патентной системы налогообложения</v>
      </c>
      <c r="B18" s="30" t="s">
        <v>11</v>
      </c>
      <c r="C18" s="44">
        <v>87550148.310000002</v>
      </c>
      <c r="D18" s="14">
        <v>100137888.68000001</v>
      </c>
      <c r="E18" s="15">
        <v>93007371.519999996</v>
      </c>
      <c r="F18" s="15" t="s">
        <v>78</v>
      </c>
      <c r="G18" s="59"/>
    </row>
    <row r="19" spans="1:7" ht="18" customHeight="1" x14ac:dyDescent="0.2">
      <c r="A19" s="24" t="str">
        <f>'[1]Лист 1'!C24</f>
        <v>Налоги на имущество</v>
      </c>
      <c r="B19" s="20" t="s">
        <v>12</v>
      </c>
      <c r="C19" s="43">
        <f>C20+C22+C21</f>
        <v>1228601861.8399999</v>
      </c>
      <c r="D19" s="50">
        <f>D20+D22+D21</f>
        <v>724333074.36000001</v>
      </c>
      <c r="E19" s="50">
        <f>E20+E22+E21</f>
        <v>763085105.64999998</v>
      </c>
      <c r="F19" s="13">
        <f>D19/E19*100</f>
        <v>94.92</v>
      </c>
      <c r="G19" s="59"/>
    </row>
    <row r="20" spans="1:7" ht="21" customHeight="1" x14ac:dyDescent="0.2">
      <c r="A20" s="29" t="str">
        <f>'[1]Лист 1'!C25</f>
        <v>Налог на имущество физических лиц</v>
      </c>
      <c r="B20" s="30" t="s">
        <v>13</v>
      </c>
      <c r="C20" s="44">
        <v>424814167.58999997</v>
      </c>
      <c r="D20" s="14">
        <v>149643624.30000001</v>
      </c>
      <c r="E20" s="15">
        <v>133189740.65000001</v>
      </c>
      <c r="F20" s="15" t="s">
        <v>88</v>
      </c>
      <c r="G20" s="59"/>
    </row>
    <row r="21" spans="1:7" ht="22.5" customHeight="1" x14ac:dyDescent="0.2">
      <c r="A21" s="29" t="s">
        <v>50</v>
      </c>
      <c r="B21" s="30" t="s">
        <v>51</v>
      </c>
      <c r="C21" s="51">
        <v>242116216.41999999</v>
      </c>
      <c r="D21" s="51">
        <v>128459544.23999999</v>
      </c>
      <c r="E21" s="15">
        <v>133183855.72</v>
      </c>
      <c r="F21" s="15">
        <f t="shared" ref="F21:F22" si="3">D21/E21*100</f>
        <v>96.45</v>
      </c>
    </row>
    <row r="22" spans="1:7" ht="22.5" customHeight="1" x14ac:dyDescent="0.2">
      <c r="A22" s="29" t="str">
        <f>'[1]Лист 1'!C26</f>
        <v>Земельный налог</v>
      </c>
      <c r="B22" s="30" t="s">
        <v>14</v>
      </c>
      <c r="C22" s="44">
        <v>561671477.83000004</v>
      </c>
      <c r="D22" s="14">
        <v>446229905.81999999</v>
      </c>
      <c r="E22" s="15">
        <v>496711509.27999997</v>
      </c>
      <c r="F22" s="15">
        <f t="shared" si="3"/>
        <v>89.84</v>
      </c>
    </row>
    <row r="23" spans="1:7" ht="25.5" customHeight="1" x14ac:dyDescent="0.2">
      <c r="A23" s="19" t="str">
        <f>'[1]Лист 1'!C27</f>
        <v>Государственная пошлина</v>
      </c>
      <c r="B23" s="20" t="s">
        <v>15</v>
      </c>
      <c r="C23" s="43">
        <f>C24+C25</f>
        <v>124398130.54000001</v>
      </c>
      <c r="D23" s="50">
        <f>D24+D25</f>
        <v>294411244.43000001</v>
      </c>
      <c r="E23" s="50">
        <f>E24+E25</f>
        <v>94049691.629999995</v>
      </c>
      <c r="F23" s="13">
        <f>D23/E23*100</f>
        <v>313.04000000000002</v>
      </c>
    </row>
    <row r="24" spans="1:7" s="3" customFormat="1" ht="35.25" customHeight="1" x14ac:dyDescent="0.2">
      <c r="A24" s="25" t="str">
        <f>'[1]Лист 1'!C28</f>
        <v xml:space="preserve">Государственная пошлина по делам, рассматриваемым в судах общей юрисдикции, мировыми судьями </v>
      </c>
      <c r="B24" s="30" t="s">
        <v>16</v>
      </c>
      <c r="C24" s="46">
        <v>124373130.54000001</v>
      </c>
      <c r="D24" s="14">
        <v>294341244.43000001</v>
      </c>
      <c r="E24" s="15">
        <v>94019691.629999995</v>
      </c>
      <c r="F24" s="15">
        <f>D24/E24*100</f>
        <v>313.06</v>
      </c>
    </row>
    <row r="25" spans="1:7" s="3" customFormat="1" ht="48.75" customHeight="1" x14ac:dyDescent="0.2">
      <c r="A25" s="25" t="str">
        <f>'[1]Лист 1'!C29</f>
        <v xml:space="preserve">Государственная пошлина за государственную регистрацию, а также за совершение прочих юридически значимых действий </v>
      </c>
      <c r="B25" s="32" t="s">
        <v>17</v>
      </c>
      <c r="C25" s="46">
        <v>25000</v>
      </c>
      <c r="D25" s="14">
        <v>70000</v>
      </c>
      <c r="E25" s="15">
        <v>30000</v>
      </c>
      <c r="F25" s="15" t="s">
        <v>78</v>
      </c>
    </row>
    <row r="26" spans="1:7" s="3" customFormat="1" ht="30.75" customHeight="1" x14ac:dyDescent="0.2">
      <c r="A26" s="24" t="s">
        <v>39</v>
      </c>
      <c r="B26" s="20" t="s">
        <v>18</v>
      </c>
      <c r="C26" s="47">
        <f>C27+C28+C31+C32+C29</f>
        <v>804868936.16999996</v>
      </c>
      <c r="D26" s="54">
        <f>D27+D28+D31+D32+D29</f>
        <v>424066420.14999998</v>
      </c>
      <c r="E26" s="54">
        <f>E27+E28+E31+E32+E29+E30</f>
        <v>515455468.74000001</v>
      </c>
      <c r="F26" s="54">
        <f>D26/E26*100</f>
        <v>82.27</v>
      </c>
    </row>
    <row r="27" spans="1:7" s="3" customFormat="1" ht="87.75" customHeight="1" x14ac:dyDescent="0.2">
      <c r="A27" s="25" t="s">
        <v>40</v>
      </c>
      <c r="B27" s="30" t="s">
        <v>41</v>
      </c>
      <c r="C27" s="46">
        <v>12106535.460000001</v>
      </c>
      <c r="D27" s="14">
        <v>28953667.149999999</v>
      </c>
      <c r="E27" s="56">
        <v>14088439.07</v>
      </c>
      <c r="F27" s="56">
        <v>0</v>
      </c>
    </row>
    <row r="28" spans="1:7" s="3" customFormat="1" ht="76.5" customHeight="1" x14ac:dyDescent="0.2">
      <c r="A28" s="25" t="s">
        <v>0</v>
      </c>
      <c r="B28" s="30" t="s">
        <v>19</v>
      </c>
      <c r="C28" s="46">
        <v>702174938.71000004</v>
      </c>
      <c r="D28" s="14">
        <v>328841471.81</v>
      </c>
      <c r="E28" s="15">
        <v>434296683.38</v>
      </c>
      <c r="F28" s="15">
        <f>D28/E28*100</f>
        <v>75.72</v>
      </c>
    </row>
    <row r="29" spans="1:7" s="3" customFormat="1" ht="43.5" customHeight="1" x14ac:dyDescent="0.2">
      <c r="A29" s="25" t="s">
        <v>62</v>
      </c>
      <c r="B29" s="30" t="s">
        <v>63</v>
      </c>
      <c r="C29" s="53">
        <v>2821.29</v>
      </c>
      <c r="D29" s="51">
        <v>217695.3</v>
      </c>
      <c r="E29" s="15">
        <v>1112.74</v>
      </c>
      <c r="F29" s="15">
        <f t="shared" ref="F29:F32" si="4">D29/E29*100</f>
        <v>19563.900000000001</v>
      </c>
    </row>
    <row r="30" spans="1:7" s="3" customFormat="1" ht="69.75" customHeight="1" x14ac:dyDescent="0.2">
      <c r="A30" s="25" t="s">
        <v>85</v>
      </c>
      <c r="B30" s="30" t="s">
        <v>94</v>
      </c>
      <c r="C30" s="53">
        <v>0</v>
      </c>
      <c r="D30" s="51">
        <v>0</v>
      </c>
      <c r="E30" s="15">
        <v>16649.14</v>
      </c>
      <c r="F30" s="15" t="s">
        <v>78</v>
      </c>
    </row>
    <row r="31" spans="1:7" s="3" customFormat="1" ht="33.75" customHeight="1" x14ac:dyDescent="0.2">
      <c r="A31" s="33" t="str">
        <f>'[1]Лист 1'!C34</f>
        <v>Платежи от государственных и муниципальных унитарных предприятий</v>
      </c>
      <c r="B31" s="30" t="s">
        <v>20</v>
      </c>
      <c r="C31" s="46">
        <v>2836079</v>
      </c>
      <c r="D31" s="14">
        <v>5495136.2000000002</v>
      </c>
      <c r="E31" s="15">
        <v>3535121.53</v>
      </c>
      <c r="F31" s="15">
        <v>0</v>
      </c>
    </row>
    <row r="32" spans="1:7" s="3" customFormat="1" ht="76.5" x14ac:dyDescent="0.2">
      <c r="A32" s="25" t="str">
        <f>'[1]Лист 1'!C35</f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B32" s="30" t="s">
        <v>21</v>
      </c>
      <c r="C32" s="46">
        <v>87748561.709999993</v>
      </c>
      <c r="D32" s="14">
        <v>60558449.689999998</v>
      </c>
      <c r="E32" s="15">
        <v>63517462.880000003</v>
      </c>
      <c r="F32" s="15">
        <f t="shared" si="4"/>
        <v>95.34</v>
      </c>
    </row>
    <row r="33" spans="1:6" s="3" customFormat="1" ht="21.75" customHeight="1" x14ac:dyDescent="0.2">
      <c r="A33" s="24" t="str">
        <f>'[1]Лист 1'!C36</f>
        <v>Платежи при пользовании природными ресурсами</v>
      </c>
      <c r="B33" s="20" t="s">
        <v>22</v>
      </c>
      <c r="C33" s="47">
        <f>C34</f>
        <v>10157379.050000001</v>
      </c>
      <c r="D33" s="54">
        <f t="shared" ref="D33:E33" si="5">D34</f>
        <v>6081950.5499999998</v>
      </c>
      <c r="E33" s="54">
        <f t="shared" si="5"/>
        <v>50566121.109999999</v>
      </c>
      <c r="F33" s="13" t="s">
        <v>78</v>
      </c>
    </row>
    <row r="34" spans="1:6" s="3" customFormat="1" ht="22.5" customHeight="1" x14ac:dyDescent="0.2">
      <c r="A34" s="34" t="str">
        <f>'[1]Лист 1'!C37</f>
        <v>Плата за негативное воздействие на окружающую среду</v>
      </c>
      <c r="B34" s="30" t="s">
        <v>23</v>
      </c>
      <c r="C34" s="46">
        <v>10157379.050000001</v>
      </c>
      <c r="D34" s="14">
        <v>6081950.5499999998</v>
      </c>
      <c r="E34" s="15">
        <v>50566121.109999999</v>
      </c>
      <c r="F34" s="15" t="s">
        <v>78</v>
      </c>
    </row>
    <row r="35" spans="1:6" s="3" customFormat="1" ht="25.5" x14ac:dyDescent="0.2">
      <c r="A35" s="24" t="s">
        <v>42</v>
      </c>
      <c r="B35" s="20" t="s">
        <v>24</v>
      </c>
      <c r="C35" s="47">
        <f>C36+C37</f>
        <v>110062986.47</v>
      </c>
      <c r="D35" s="54">
        <f>D36+D37</f>
        <v>191905314.99000001</v>
      </c>
      <c r="E35" s="54">
        <f>E36+E37</f>
        <v>92002059.969999999</v>
      </c>
      <c r="F35" s="13">
        <f>D35/E35*100</f>
        <v>208.59</v>
      </c>
    </row>
    <row r="36" spans="1:6" s="3" customFormat="1" ht="16.5" customHeight="1" x14ac:dyDescent="0.2">
      <c r="A36" s="25" t="str">
        <f>'[1]Лист 1'!C39</f>
        <v>Доходы от оказания платных услуг (работ)</v>
      </c>
      <c r="B36" s="30" t="s">
        <v>25</v>
      </c>
      <c r="C36" s="46">
        <v>24618373.120000001</v>
      </c>
      <c r="D36" s="18">
        <v>18377183.920000002</v>
      </c>
      <c r="E36" s="15">
        <v>17695054.420000002</v>
      </c>
      <c r="F36" s="15">
        <f>D36/E36*100</f>
        <v>103.85</v>
      </c>
    </row>
    <row r="37" spans="1:6" s="3" customFormat="1" ht="18" customHeight="1" x14ac:dyDescent="0.2">
      <c r="A37" s="25" t="str">
        <f>'[1]Лист 1'!C40</f>
        <v>Доходы от компенсации затрат государства</v>
      </c>
      <c r="B37" s="30" t="s">
        <v>26</v>
      </c>
      <c r="C37" s="46">
        <v>85444613.349999994</v>
      </c>
      <c r="D37" s="18">
        <v>173528131.06999999</v>
      </c>
      <c r="E37" s="15">
        <v>74307005.549999997</v>
      </c>
      <c r="F37" s="15">
        <f>D37/E37*100</f>
        <v>233.53</v>
      </c>
    </row>
    <row r="38" spans="1:6" s="3" customFormat="1" ht="29.25" customHeight="1" x14ac:dyDescent="0.2">
      <c r="A38" s="24" t="str">
        <f>'[1]Лист 1'!C41</f>
        <v>Доходы от продажи материальных и нематериальных активов</v>
      </c>
      <c r="B38" s="20" t="s">
        <v>27</v>
      </c>
      <c r="C38" s="47">
        <f>C39+C40+C41+C42+C43</f>
        <v>95481510</v>
      </c>
      <c r="D38" s="54">
        <f>D39+D40+D41+D42+D43</f>
        <v>69973572.189999998</v>
      </c>
      <c r="E38" s="54">
        <f>E39+E40+E41+E42+E43</f>
        <v>109311854.70999999</v>
      </c>
      <c r="F38" s="13">
        <f>D38/E38*100</f>
        <v>64.010000000000005</v>
      </c>
    </row>
    <row r="39" spans="1:6" s="3" customFormat="1" ht="15.75" customHeight="1" x14ac:dyDescent="0.2">
      <c r="A39" s="25" t="str">
        <f>'[1]Лист 1'!C42</f>
        <v>Доходы от продажи квартир</v>
      </c>
      <c r="B39" s="30" t="s">
        <v>28</v>
      </c>
      <c r="C39" s="46">
        <v>11574202.43</v>
      </c>
      <c r="D39" s="18">
        <v>18116855.620000001</v>
      </c>
      <c r="E39" s="15">
        <v>9047074.4900000002</v>
      </c>
      <c r="F39" s="15">
        <f>D39/E39*100</f>
        <v>200.25</v>
      </c>
    </row>
    <row r="40" spans="1:6" s="3" customFormat="1" ht="76.5" x14ac:dyDescent="0.2">
      <c r="A40" s="25" t="s">
        <v>43</v>
      </c>
      <c r="B40" s="30" t="s">
        <v>29</v>
      </c>
      <c r="C40" s="46">
        <v>9922192.1400000006</v>
      </c>
      <c r="D40" s="18">
        <v>11606524.93</v>
      </c>
      <c r="E40" s="15">
        <v>28614858.550000001</v>
      </c>
      <c r="F40" s="15">
        <f t="shared" ref="F40:F42" si="6">D40/E40*100</f>
        <v>40.56</v>
      </c>
    </row>
    <row r="41" spans="1:6" s="3" customFormat="1" ht="36.75" customHeight="1" x14ac:dyDescent="0.2">
      <c r="A41" s="31" t="str">
        <f>'[1]Лист 1'!C44</f>
        <v>Доходы от продажи земельных участков, находящихся в государственной и муниципальной собственности</v>
      </c>
      <c r="B41" s="30" t="s">
        <v>30</v>
      </c>
      <c r="C41" s="46">
        <v>62750756</v>
      </c>
      <c r="D41" s="18">
        <v>34090569.200000003</v>
      </c>
      <c r="E41" s="15">
        <v>66088879.969999999</v>
      </c>
      <c r="F41" s="15">
        <f t="shared" si="6"/>
        <v>51.58</v>
      </c>
    </row>
    <row r="42" spans="1:6" s="3" customFormat="1" ht="74.25" customHeight="1" x14ac:dyDescent="0.2">
      <c r="A42" s="25" t="s">
        <v>44</v>
      </c>
      <c r="B42" s="30" t="s">
        <v>31</v>
      </c>
      <c r="C42" s="46">
        <v>6068228.6699999999</v>
      </c>
      <c r="D42" s="18">
        <v>6159622.4400000004</v>
      </c>
      <c r="E42" s="15">
        <v>5561041.7000000002</v>
      </c>
      <c r="F42" s="15">
        <f t="shared" si="6"/>
        <v>110.76</v>
      </c>
    </row>
    <row r="43" spans="1:6" s="3" customFormat="1" ht="33.75" customHeight="1" x14ac:dyDescent="0.2">
      <c r="A43" s="25" t="s">
        <v>86</v>
      </c>
      <c r="B43" s="30" t="s">
        <v>87</v>
      </c>
      <c r="C43" s="65">
        <v>5166130.76</v>
      </c>
      <c r="D43" s="53">
        <v>0</v>
      </c>
      <c r="E43" s="15">
        <v>0</v>
      </c>
      <c r="F43" s="15" t="s">
        <v>78</v>
      </c>
    </row>
    <row r="44" spans="1:6" s="3" customFormat="1" ht="19.5" customHeight="1" x14ac:dyDescent="0.2">
      <c r="A44" s="19" t="str">
        <f>'[1]Лист 1'!C46</f>
        <v>Штрафы, санкции, возмещение ущерба</v>
      </c>
      <c r="B44" s="20" t="s">
        <v>32</v>
      </c>
      <c r="C44" s="47">
        <f>C45+C47+C48+C49+C50+C46</f>
        <v>90704663.799999997</v>
      </c>
      <c r="D44" s="54">
        <f>D45+D47+D48+D49+D50+D46</f>
        <v>80935022.299999997</v>
      </c>
      <c r="E44" s="54">
        <f>E45+E47+E48+E49+E50+E46</f>
        <v>78081877.790000007</v>
      </c>
      <c r="F44" s="13">
        <f>D44/E44*100</f>
        <v>103.65</v>
      </c>
    </row>
    <row r="45" spans="1:6" s="3" customFormat="1" ht="48" customHeight="1" x14ac:dyDescent="0.2">
      <c r="A45" s="25" t="s">
        <v>52</v>
      </c>
      <c r="B45" s="30" t="s">
        <v>57</v>
      </c>
      <c r="C45" s="46">
        <v>21724931.739999998</v>
      </c>
      <c r="D45" s="18">
        <v>25927018.079999998</v>
      </c>
      <c r="E45" s="15">
        <v>21999512.48</v>
      </c>
      <c r="F45" s="15">
        <f>D45/E45*100</f>
        <v>117.85</v>
      </c>
    </row>
    <row r="46" spans="1:6" s="3" customFormat="1" ht="118.5" customHeight="1" x14ac:dyDescent="0.2">
      <c r="A46" s="25" t="s">
        <v>77</v>
      </c>
      <c r="B46" s="30" t="s">
        <v>76</v>
      </c>
      <c r="C46" s="53">
        <v>1678700</v>
      </c>
      <c r="D46" s="53">
        <v>125398.52</v>
      </c>
      <c r="E46" s="15">
        <v>1528108.03</v>
      </c>
      <c r="F46" s="15" t="s">
        <v>78</v>
      </c>
    </row>
    <row r="47" spans="1:6" s="3" customFormat="1" ht="38.25" x14ac:dyDescent="0.2">
      <c r="A47" s="25" t="s">
        <v>53</v>
      </c>
      <c r="B47" s="30" t="s">
        <v>58</v>
      </c>
      <c r="C47" s="46">
        <v>2408400</v>
      </c>
      <c r="D47" s="18">
        <v>3435616.15</v>
      </c>
      <c r="E47" s="15">
        <v>1591374.92</v>
      </c>
      <c r="F47" s="15">
        <f t="shared" ref="F47:F50" si="7">D47/E47*100</f>
        <v>215.89</v>
      </c>
    </row>
    <row r="48" spans="1:6" s="3" customFormat="1" ht="112.5" customHeight="1" x14ac:dyDescent="0.2">
      <c r="A48" s="25" t="s">
        <v>54</v>
      </c>
      <c r="B48" s="30" t="s">
        <v>59</v>
      </c>
      <c r="C48" s="46">
        <v>45068993.460000001</v>
      </c>
      <c r="D48" s="18">
        <v>35050743.219999999</v>
      </c>
      <c r="E48" s="15">
        <v>47313738.340000004</v>
      </c>
      <c r="F48" s="15">
        <f t="shared" si="7"/>
        <v>74.08</v>
      </c>
    </row>
    <row r="49" spans="1:7" s="3" customFormat="1" ht="26.25" customHeight="1" x14ac:dyDescent="0.2">
      <c r="A49" s="34" t="s">
        <v>55</v>
      </c>
      <c r="B49" s="30" t="s">
        <v>60</v>
      </c>
      <c r="C49" s="46">
        <v>3731562.4</v>
      </c>
      <c r="D49" s="18">
        <v>6045811.0999999996</v>
      </c>
      <c r="E49" s="15">
        <v>-89898.09</v>
      </c>
      <c r="F49" s="15">
        <v>0</v>
      </c>
    </row>
    <row r="50" spans="1:7" s="3" customFormat="1" ht="90" customHeight="1" x14ac:dyDescent="0.2">
      <c r="A50" s="25" t="s">
        <v>56</v>
      </c>
      <c r="B50" s="30" t="s">
        <v>61</v>
      </c>
      <c r="C50" s="46">
        <v>16092076.199999999</v>
      </c>
      <c r="D50" s="18">
        <v>10350435.23</v>
      </c>
      <c r="E50" s="15">
        <v>5739042.1100000003</v>
      </c>
      <c r="F50" s="15">
        <f t="shared" si="7"/>
        <v>180.35</v>
      </c>
    </row>
    <row r="51" spans="1:7" s="3" customFormat="1" ht="22.5" customHeight="1" x14ac:dyDescent="0.2">
      <c r="A51" s="37" t="str">
        <f>'[1]Лист 1'!C60</f>
        <v>Прочие неналоговые доходы</v>
      </c>
      <c r="B51" s="20" t="s">
        <v>33</v>
      </c>
      <c r="C51" s="47">
        <f>C52+C54+C55</f>
        <v>0</v>
      </c>
      <c r="D51" s="54">
        <f>D52+D54+D55+D53</f>
        <v>-3038843.82</v>
      </c>
      <c r="E51" s="54">
        <f>E52+E54+E55+E53</f>
        <v>-3478871.9</v>
      </c>
      <c r="F51" s="13" t="s">
        <v>78</v>
      </c>
    </row>
    <row r="52" spans="1:7" s="3" customFormat="1" ht="30.75" customHeight="1" x14ac:dyDescent="0.2">
      <c r="A52" s="34" t="s">
        <v>45</v>
      </c>
      <c r="B52" s="30" t="s">
        <v>34</v>
      </c>
      <c r="C52" s="46">
        <v>0</v>
      </c>
      <c r="D52" s="18">
        <v>-4715683.82</v>
      </c>
      <c r="E52" s="15">
        <v>-10961689.52</v>
      </c>
      <c r="F52" s="15" t="s">
        <v>78</v>
      </c>
    </row>
    <row r="53" spans="1:7" s="3" customFormat="1" ht="30.75" customHeight="1" x14ac:dyDescent="0.2">
      <c r="A53" s="34" t="s">
        <v>92</v>
      </c>
      <c r="B53" s="30" t="s">
        <v>93</v>
      </c>
      <c r="C53" s="53">
        <v>0</v>
      </c>
      <c r="D53" s="53">
        <v>1633990</v>
      </c>
      <c r="E53" s="15">
        <v>7121817.6200000001</v>
      </c>
      <c r="F53" s="15" t="s">
        <v>78</v>
      </c>
    </row>
    <row r="54" spans="1:7" s="3" customFormat="1" ht="22.5" customHeight="1" x14ac:dyDescent="0.2">
      <c r="A54" s="34" t="s">
        <v>67</v>
      </c>
      <c r="B54" s="30" t="s">
        <v>79</v>
      </c>
      <c r="C54" s="53">
        <v>0</v>
      </c>
      <c r="D54" s="53">
        <v>40000</v>
      </c>
      <c r="E54" s="15">
        <v>361000</v>
      </c>
      <c r="F54" s="15" t="s">
        <v>88</v>
      </c>
    </row>
    <row r="55" spans="1:7" s="3" customFormat="1" ht="75.75" customHeight="1" x14ac:dyDescent="0.2">
      <c r="A55" s="34" t="s">
        <v>90</v>
      </c>
      <c r="B55" s="30" t="s">
        <v>91</v>
      </c>
      <c r="C55" s="53">
        <v>0</v>
      </c>
      <c r="D55" s="53">
        <v>2850</v>
      </c>
      <c r="E55" s="15">
        <v>0</v>
      </c>
      <c r="F55" s="15" t="s">
        <v>78</v>
      </c>
    </row>
    <row r="56" spans="1:7" s="3" customFormat="1" ht="16.5" customHeight="1" x14ac:dyDescent="0.2">
      <c r="A56" s="57" t="str">
        <f>'[1]Лист 1'!C63</f>
        <v>БЕЗВОЗМЕЗДНЫЕ ПОСТУПЛЕНИЯ</v>
      </c>
      <c r="B56" s="23" t="s">
        <v>35</v>
      </c>
      <c r="C56" s="58">
        <f>C57+C66+C68+C62+C64</f>
        <v>28684565027.029999</v>
      </c>
      <c r="D56" s="58">
        <f>D57+D66+D68+D62+D64</f>
        <v>15975863971.43</v>
      </c>
      <c r="E56" s="58">
        <f t="shared" ref="E56" si="8">E57+E66+E68+E62+E64</f>
        <v>16072934335.549999</v>
      </c>
      <c r="F56" s="58">
        <f>D56/E56*100</f>
        <v>99.4</v>
      </c>
      <c r="G56" s="55"/>
    </row>
    <row r="57" spans="1:7" s="3" customFormat="1" ht="30.75" customHeight="1" x14ac:dyDescent="0.2">
      <c r="A57" s="37" t="str">
        <f>'[1]Лист 1'!C64</f>
        <v>Безвозмездные поступления от других бюджетов бюджетной системы Российской Федерации</v>
      </c>
      <c r="B57" s="20" t="s">
        <v>36</v>
      </c>
      <c r="C57" s="47">
        <f>C58+C59+C60+C61</f>
        <v>28838971480</v>
      </c>
      <c r="D57" s="54">
        <f>D58+D59+D60+D61</f>
        <v>16202102267.52</v>
      </c>
      <c r="E57" s="54">
        <f t="shared" ref="E57" si="9">E58+E59+E60+E61</f>
        <v>16078997954.41</v>
      </c>
      <c r="F57" s="54">
        <f>D57/E57*100</f>
        <v>100.77</v>
      </c>
    </row>
    <row r="58" spans="1:7" s="3" customFormat="1" ht="27" customHeight="1" x14ac:dyDescent="0.2">
      <c r="A58" s="35" t="str">
        <f>'[1]Лист 1'!C65</f>
        <v>Дотации бюджетам субъектов Российской Федерации 
и муниципальных образований</v>
      </c>
      <c r="B58" s="36" t="s">
        <v>72</v>
      </c>
      <c r="C58" s="46">
        <v>1383242200</v>
      </c>
      <c r="D58" s="18">
        <v>1135363700</v>
      </c>
      <c r="E58" s="15">
        <v>892439100</v>
      </c>
      <c r="F58" s="53">
        <f t="shared" ref="F58:F61" si="10">D58/E58*100</f>
        <v>127.22</v>
      </c>
    </row>
    <row r="59" spans="1:7" s="3" customFormat="1" ht="34.5" customHeight="1" x14ac:dyDescent="0.2">
      <c r="A59" s="35" t="str">
        <f>'[1]Лист 1'!C66</f>
        <v>Субсидии бюджетам бюджетной системы Российской Федерации (межбюджетные субсидии)</v>
      </c>
      <c r="B59" s="36" t="s">
        <v>73</v>
      </c>
      <c r="C59" s="46">
        <v>7025433500</v>
      </c>
      <c r="D59" s="56">
        <v>2195323335.8499999</v>
      </c>
      <c r="E59" s="15">
        <v>2869719172.9000001</v>
      </c>
      <c r="F59" s="53">
        <f t="shared" si="10"/>
        <v>76.5</v>
      </c>
    </row>
    <row r="60" spans="1:7" s="3" customFormat="1" ht="31.5" customHeight="1" x14ac:dyDescent="0.2">
      <c r="A60" s="34" t="str">
        <f>'[1]Лист 1'!C67</f>
        <v>Субвенции бюджетам субъектов Российской Федерации и муниципальных образований</v>
      </c>
      <c r="B60" s="36" t="s">
        <v>74</v>
      </c>
      <c r="C60" s="46">
        <v>19990223400</v>
      </c>
      <c r="D60" s="56">
        <v>12527021965.09</v>
      </c>
      <c r="E60" s="15">
        <v>11957042383.780001</v>
      </c>
      <c r="F60" s="53">
        <f t="shared" si="10"/>
        <v>104.77</v>
      </c>
    </row>
    <row r="61" spans="1:7" s="3" customFormat="1" ht="20.25" customHeight="1" x14ac:dyDescent="0.2">
      <c r="A61" s="35" t="str">
        <f>'[1]Лист 1'!C68</f>
        <v>Иные межбюджетные трансферты</v>
      </c>
      <c r="B61" s="36" t="s">
        <v>75</v>
      </c>
      <c r="C61" s="66">
        <v>440072380</v>
      </c>
      <c r="D61" s="56">
        <v>344393266.57999998</v>
      </c>
      <c r="E61" s="15">
        <v>359797297.73000002</v>
      </c>
      <c r="F61" s="53">
        <f t="shared" si="10"/>
        <v>95.72</v>
      </c>
    </row>
    <row r="62" spans="1:7" s="3" customFormat="1" ht="33" customHeight="1" x14ac:dyDescent="0.2">
      <c r="A62" s="38" t="s">
        <v>68</v>
      </c>
      <c r="B62" s="20" t="s">
        <v>70</v>
      </c>
      <c r="C62" s="54">
        <f>C63</f>
        <v>3836203.22</v>
      </c>
      <c r="D62" s="54">
        <f>D63</f>
        <v>13742624.26</v>
      </c>
      <c r="E62" s="54">
        <f>E63</f>
        <v>13653377.630000001</v>
      </c>
      <c r="F62" s="13">
        <f>D62/E62*100</f>
        <v>100.65</v>
      </c>
    </row>
    <row r="63" spans="1:7" s="3" customFormat="1" ht="45" customHeight="1" x14ac:dyDescent="0.2">
      <c r="A63" s="35" t="s">
        <v>69</v>
      </c>
      <c r="B63" s="36" t="s">
        <v>71</v>
      </c>
      <c r="C63" s="53">
        <v>3836203.22</v>
      </c>
      <c r="D63" s="56">
        <v>13742624.26</v>
      </c>
      <c r="E63" s="15">
        <v>13653377.630000001</v>
      </c>
      <c r="F63" s="15">
        <f t="shared" ref="F63" si="11">D63/E63*100</f>
        <v>100.65</v>
      </c>
    </row>
    <row r="64" spans="1:7" s="3" customFormat="1" ht="45" customHeight="1" x14ac:dyDescent="0.2">
      <c r="A64" s="38" t="s">
        <v>80</v>
      </c>
      <c r="B64" s="20" t="s">
        <v>81</v>
      </c>
      <c r="C64" s="54">
        <f>C65</f>
        <v>0</v>
      </c>
      <c r="D64" s="54">
        <f>D65</f>
        <v>-8773131.6600000001</v>
      </c>
      <c r="E64" s="54">
        <f>E65</f>
        <v>9040958.7100000009</v>
      </c>
      <c r="F64" s="13" t="s">
        <v>78</v>
      </c>
    </row>
    <row r="65" spans="1:10" s="3" customFormat="1" ht="34.9" customHeight="1" x14ac:dyDescent="0.2">
      <c r="A65" s="35" t="s">
        <v>83</v>
      </c>
      <c r="B65" s="36" t="s">
        <v>82</v>
      </c>
      <c r="C65" s="53">
        <v>0</v>
      </c>
      <c r="D65" s="56">
        <v>-8773131.6600000001</v>
      </c>
      <c r="E65" s="15">
        <v>9040958.7100000009</v>
      </c>
      <c r="F65" s="15" t="s">
        <v>78</v>
      </c>
    </row>
    <row r="66" spans="1:10" s="3" customFormat="1" ht="67.5" customHeight="1" x14ac:dyDescent="0.2">
      <c r="A66" s="37" t="str">
        <f>'[1]Лист 1'!C69</f>
        <v xml:space="preserve"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 </v>
      </c>
      <c r="B66" s="20" t="s">
        <v>37</v>
      </c>
      <c r="C66" s="47">
        <f>C67</f>
        <v>6046690.8099999996</v>
      </c>
      <c r="D66" s="54">
        <f t="shared" ref="D66:E66" si="12">D67</f>
        <v>4417442.22</v>
      </c>
      <c r="E66" s="54">
        <f t="shared" si="12"/>
        <v>3661447.64</v>
      </c>
      <c r="F66" s="13">
        <f>D66/E66*100</f>
        <v>120.65</v>
      </c>
    </row>
    <row r="67" spans="1:10" s="3" customFormat="1" ht="29.25" customHeight="1" x14ac:dyDescent="0.2">
      <c r="A67" s="35" t="s">
        <v>66</v>
      </c>
      <c r="B67" s="36" t="s">
        <v>64</v>
      </c>
      <c r="C67" s="46">
        <v>6046690.8099999996</v>
      </c>
      <c r="D67" s="18">
        <v>4417442.22</v>
      </c>
      <c r="E67" s="15">
        <v>3661447.64</v>
      </c>
      <c r="F67" s="15">
        <f>D67/E67*100</f>
        <v>120.65</v>
      </c>
      <c r="J67" s="55"/>
    </row>
    <row r="68" spans="1:10" s="3" customFormat="1" ht="48" customHeight="1" x14ac:dyDescent="0.2">
      <c r="A68" s="38" t="str">
        <f>'[1]Лист 1'!C71</f>
        <v>Возврат остатков субсидий, субвенций и иных межбюджетных трансфертов, имеющих целевое назначение, прошлых лет</v>
      </c>
      <c r="B68" s="20" t="s">
        <v>38</v>
      </c>
      <c r="C68" s="47">
        <f>C69</f>
        <v>-164289347</v>
      </c>
      <c r="D68" s="54">
        <f t="shared" ref="D68:E68" si="13">D69</f>
        <v>-235625230.91</v>
      </c>
      <c r="E68" s="54">
        <f t="shared" si="13"/>
        <v>-32419402.84</v>
      </c>
      <c r="F68" s="13" t="s">
        <v>78</v>
      </c>
    </row>
    <row r="69" spans="1:10" s="3" customFormat="1" ht="43.5" customHeight="1" x14ac:dyDescent="0.2">
      <c r="A69" s="35" t="str">
        <f>'[1]Лист 1'!C72</f>
        <v>Возврат остатков субсидий, субвенций и иных межбюджетных трансфертов, имеющих целевое назначение, прошлых лет из бюджетов городских округов</v>
      </c>
      <c r="B69" s="36" t="s">
        <v>65</v>
      </c>
      <c r="C69" s="67">
        <v>-164289347</v>
      </c>
      <c r="D69" s="18">
        <v>-235625230.91</v>
      </c>
      <c r="E69" s="15">
        <v>-32419402.84</v>
      </c>
      <c r="F69" s="15" t="s">
        <v>78</v>
      </c>
    </row>
    <row r="70" spans="1:10" s="9" customFormat="1" ht="36" customHeight="1" x14ac:dyDescent="0.2">
      <c r="A70" s="74" t="s">
        <v>95</v>
      </c>
      <c r="B70" s="75"/>
      <c r="C70" s="75"/>
      <c r="D70" s="75"/>
      <c r="E70" s="75"/>
      <c r="F70" s="75"/>
    </row>
    <row r="71" spans="1:10" s="68" customFormat="1" ht="14.25" customHeight="1" x14ac:dyDescent="0.2">
      <c r="A71" s="70"/>
      <c r="B71" s="71"/>
      <c r="C71" s="71"/>
      <c r="D71" s="71"/>
      <c r="E71" s="71"/>
      <c r="F71" s="71"/>
    </row>
    <row r="72" spans="1:10" s="9" customFormat="1" ht="72.75" customHeight="1" x14ac:dyDescent="0.2">
      <c r="A72" s="73" t="s">
        <v>100</v>
      </c>
      <c r="B72" s="87"/>
      <c r="C72" s="87"/>
      <c r="D72" s="87"/>
      <c r="E72" s="87"/>
      <c r="F72" s="87"/>
    </row>
    <row r="73" spans="1:10" x14ac:dyDescent="0.2">
      <c r="A73" s="69"/>
      <c r="B73" s="69"/>
      <c r="C73" s="69"/>
      <c r="D73" s="69"/>
      <c r="E73" s="69"/>
      <c r="F73" s="69"/>
    </row>
    <row r="74" spans="1:10" x14ac:dyDescent="0.2">
      <c r="A74" s="88" t="s">
        <v>101</v>
      </c>
      <c r="B74" s="69" t="s">
        <v>102</v>
      </c>
      <c r="C74" s="69"/>
      <c r="D74" s="69"/>
      <c r="E74" s="69"/>
      <c r="F74" s="69"/>
    </row>
  </sheetData>
  <mergeCells count="10">
    <mergeCell ref="A72:F72"/>
    <mergeCell ref="A70:F70"/>
    <mergeCell ref="E1:F1"/>
    <mergeCell ref="A3:F3"/>
    <mergeCell ref="A5:A7"/>
    <mergeCell ref="B5:B7"/>
    <mergeCell ref="C6:C7"/>
    <mergeCell ref="C5:D5"/>
    <mergeCell ref="D6:E6"/>
    <mergeCell ref="F5:F7"/>
  </mergeCells>
  <hyperlinks>
    <hyperlink ref="A72"/>
    <hyperlink ref="A74" r:id="rId1"/>
  </hyperlinks>
  <pageMargins left="0.39370078740157483" right="0" top="0" bottom="0" header="0" footer="0"/>
  <pageSetup paperSize="9" scale="94" firstPageNumber="50" fitToHeight="0" orientation="landscape" useFirstPageNumber="1" r:id="rId2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Доходы</vt:lpstr>
      <vt:lpstr>Доходы!Заголовки_для_печати</vt:lpstr>
      <vt:lpstr>Доходы!Область_печати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Леконцева Оксана Юрьевна</cp:lastModifiedBy>
  <cp:lastPrinted>2023-07-10T09:52:14Z</cp:lastPrinted>
  <dcterms:created xsi:type="dcterms:W3CDTF">1999-06-18T11:49:53Z</dcterms:created>
  <dcterms:modified xsi:type="dcterms:W3CDTF">2025-11-12T09:26:10Z</dcterms:modified>
</cp:coreProperties>
</file>