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5\Исполнение 1 квартал\Открытые данные\изменения 06.06.2025\"/>
    </mc:Choice>
  </mc:AlternateContent>
  <bookViews>
    <workbookView xWindow="0" yWindow="0" windowWidth="28800" windowHeight="12000" tabRatio="495"/>
  </bookViews>
  <sheets>
    <sheet name="Доходы" sheetId="42" r:id="rId1"/>
  </sheets>
  <externalReferences>
    <externalReference r:id="rId2"/>
  </externalReferences>
  <definedNames>
    <definedName name="_Date_" localSheetId="0">Доходы!#REF!</definedName>
    <definedName name="_Date_">#REF!</definedName>
    <definedName name="_Otchet_Period_Source__AT_ObjectName" localSheetId="0">Доходы!#REF!</definedName>
    <definedName name="_Otchet_Period_Source__AT_ObjectName">#REF!</definedName>
    <definedName name="_Period_" localSheetId="0">Доходы!#REF!</definedName>
    <definedName name="_Period_">#REF!</definedName>
    <definedName name="_xlnm._FilterDatabase" localSheetId="0" hidden="1">Доходы!$A$7:$E$69</definedName>
    <definedName name="а" localSheetId="0">#REF!</definedName>
    <definedName name="а">#REF!</definedName>
    <definedName name="аааа" localSheetId="0">#REF!</definedName>
    <definedName name="аааа">#REF!</definedName>
    <definedName name="б" localSheetId="0">#REF!</definedName>
    <definedName name="б">#REF!</definedName>
    <definedName name="ддж" localSheetId="0">#REF!</definedName>
    <definedName name="ддж">#REF!</definedName>
    <definedName name="дох" localSheetId="0">#REF!</definedName>
    <definedName name="дох">#REF!</definedName>
    <definedName name="доход" localSheetId="0">#REF!</definedName>
    <definedName name="доход">#REF!</definedName>
    <definedName name="доходы" localSheetId="0">#REF!</definedName>
    <definedName name="доходы">#REF!</definedName>
    <definedName name="ееееееее" localSheetId="0">#REF!</definedName>
    <definedName name="ееееееее">#REF!</definedName>
    <definedName name="_xlnm.Print_Titles" localSheetId="0">Доходы!$5:$7</definedName>
    <definedName name="Л" localSheetId="0">#REF!</definedName>
    <definedName name="Л">#REF!</definedName>
    <definedName name="ман" localSheetId="0">#REF!</definedName>
    <definedName name="ман">#REF!</definedName>
    <definedName name="пррнн" localSheetId="0">#REF!</definedName>
    <definedName name="пррнн">#REF!</definedName>
    <definedName name="ю" localSheetId="0">#REF!</definedName>
    <definedName name="ю">#REF!</definedName>
    <definedName name="я" localSheetId="0">#REF!</definedName>
    <definedName name="я">#REF!</definedName>
    <definedName name="яя" localSheetId="0">#REF!</definedName>
    <definedName name="яя">#REF!</definedName>
  </definedNames>
  <calcPr calcId="162913" fullPrecision="0"/>
</workbook>
</file>

<file path=xl/calcChain.xml><?xml version="1.0" encoding="utf-8"?>
<calcChain xmlns="http://schemas.openxmlformats.org/spreadsheetml/2006/main">
  <c r="E11" i="42" l="1"/>
  <c r="E12" i="42"/>
  <c r="E13" i="42"/>
  <c r="E14" i="42"/>
  <c r="E15" i="42"/>
  <c r="E17" i="42"/>
  <c r="E18" i="42"/>
  <c r="E19" i="42"/>
  <c r="E20" i="42"/>
  <c r="E21" i="42"/>
  <c r="E22" i="42"/>
  <c r="E23" i="42"/>
  <c r="E24" i="42"/>
  <c r="E25" i="42"/>
  <c r="E26" i="42"/>
  <c r="E27" i="42"/>
  <c r="E28" i="42"/>
  <c r="E29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6" i="42"/>
  <c r="E57" i="42"/>
  <c r="E58" i="42"/>
  <c r="E59" i="42"/>
  <c r="E60" i="42"/>
  <c r="E61" i="42"/>
  <c r="E62" i="42"/>
  <c r="E63" i="42"/>
  <c r="E66" i="42"/>
  <c r="E67" i="42"/>
  <c r="E10" i="42"/>
  <c r="E9" i="42"/>
  <c r="E8" i="42"/>
  <c r="C10" i="42"/>
  <c r="C12" i="42"/>
  <c r="C14" i="42"/>
  <c r="C19" i="42"/>
  <c r="C23" i="42"/>
  <c r="C26" i="42"/>
  <c r="C33" i="42"/>
  <c r="C35" i="42"/>
  <c r="C38" i="42"/>
  <c r="C44" i="42"/>
  <c r="C51" i="42"/>
  <c r="C57" i="42"/>
  <c r="C62" i="42"/>
  <c r="C64" i="42"/>
  <c r="C66" i="42"/>
  <c r="C68" i="42"/>
  <c r="C56" i="42" l="1"/>
  <c r="C9" i="42"/>
  <c r="C8" i="42" s="1"/>
  <c r="D38" i="42" l="1"/>
  <c r="D51" i="42"/>
  <c r="D26" i="42"/>
  <c r="D64" i="42" l="1"/>
  <c r="A66" i="42"/>
  <c r="A68" i="42"/>
  <c r="D14" i="42" l="1"/>
  <c r="D23" i="42" l="1"/>
  <c r="D44" i="42"/>
  <c r="D35" i="42"/>
  <c r="D57" i="42" l="1"/>
  <c r="D62" i="42"/>
  <c r="D19" i="42" l="1"/>
  <c r="A22" i="42"/>
  <c r="D68" i="42" l="1"/>
  <c r="D66" i="42"/>
  <c r="D33" i="42"/>
  <c r="D10" i="42"/>
  <c r="D56" i="42" l="1"/>
  <c r="D12" i="42" l="1"/>
  <c r="A9" i="42"/>
  <c r="D9" i="42" l="1"/>
  <c r="A8" i="42"/>
  <c r="A10" i="42"/>
  <c r="A11" i="42"/>
  <c r="A13" i="42"/>
  <c r="A14" i="42"/>
  <c r="A15" i="42"/>
  <c r="A16" i="42"/>
  <c r="A17" i="42"/>
  <c r="A18" i="42"/>
  <c r="A19" i="42"/>
  <c r="A20" i="42"/>
  <c r="A23" i="42"/>
  <c r="A24" i="42"/>
  <c r="A25" i="42"/>
  <c r="A31" i="42"/>
  <c r="A32" i="42"/>
  <c r="A33" i="42"/>
  <c r="A34" i="42"/>
  <c r="A36" i="42"/>
  <c r="A37" i="42"/>
  <c r="A38" i="42"/>
  <c r="A39" i="42"/>
  <c r="A41" i="42"/>
  <c r="A44" i="42"/>
  <c r="A51" i="42"/>
  <c r="A56" i="42"/>
  <c r="A57" i="42"/>
  <c r="A58" i="42"/>
  <c r="A59" i="42"/>
  <c r="A60" i="42"/>
  <c r="A61" i="42"/>
  <c r="A69" i="42"/>
  <c r="D8" i="42" l="1"/>
</calcChain>
</file>

<file path=xl/sharedStrings.xml><?xml version="1.0" encoding="utf-8"?>
<sst xmlns="http://schemas.openxmlformats.org/spreadsheetml/2006/main" count="108" uniqueCount="98">
  <si>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</si>
  <si>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Налоги на товары (работы, услуги), реализуемые  на территории Российской Федерации</t>
  </si>
  <si>
    <t>000 1 00 00000 00 0000 000</t>
  </si>
  <si>
    <t>000 1 01 00000 00 0000 000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</si>
  <si>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</si>
  <si>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</si>
  <si>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</si>
  <si>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</si>
  <si>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</si>
  <si>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000 1 05 02000 02 0000 110</t>
  </si>
  <si>
    <t>000 1 05 03000 01 0000 110</t>
  </si>
  <si>
    <t>000 1 05 04000 02 0000 110</t>
  </si>
  <si>
    <t>000 1 06 00000 00 0000 000</t>
  </si>
  <si>
    <t>000 1 06 01000 00 0000 110</t>
  </si>
  <si>
    <t>000 1 06 06000 00 0000 110</t>
  </si>
  <si>
    <t>000 1 08 00000 00 0000 000</t>
  </si>
  <si>
    <t>000 1 08 03000 01 0000 110</t>
  </si>
  <si>
    <t>000 1 08 07000 01 0000 110</t>
  </si>
  <si>
    <t>000 1 11 00000 00 0000 000</t>
  </si>
  <si>
    <t>000 1 11 05000 00 0000 120</t>
  </si>
  <si>
    <t>000 1 11 07000 00 0000 120</t>
  </si>
  <si>
    <t xml:space="preserve">000 1 11 09000 00 0000 120 </t>
  </si>
  <si>
    <t>000 1 12 00000 00 0000 000</t>
  </si>
  <si>
    <t>000 1 12 01000 01 0000 120</t>
  </si>
  <si>
    <t>000 1 13 00000 00 0000 000</t>
  </si>
  <si>
    <t>000 1 13 01000 00 0000 130</t>
  </si>
  <si>
    <t>000 1 13 02000 00 0000 130</t>
  </si>
  <si>
    <t>000 1 14 00000 00 0000 000</t>
  </si>
  <si>
    <t>000 1 14 01000 00 0000 410</t>
  </si>
  <si>
    <t>000 1 14 02000 00 0000 000</t>
  </si>
  <si>
    <t>000 1 14 06000 00 0000 430</t>
  </si>
  <si>
    <t>000 1 14 06300 00 0000 430</t>
  </si>
  <si>
    <t>000 1 16 00000 00 0000 000</t>
  </si>
  <si>
    <t>000 1 17 00000 00 0000 000</t>
  </si>
  <si>
    <t>000 1 17 01040 04 0000 180</t>
  </si>
  <si>
    <t>000 2 00 00000 00 0000 000</t>
  </si>
  <si>
    <t>000 2 02 00000 00 0000 000</t>
  </si>
  <si>
    <t>000 2 18 00000 00 0000 000</t>
  </si>
  <si>
    <t>000 2 19 00000 00 0000 000</t>
  </si>
  <si>
    <t>Доходы от использования имущества, находящегося в  государственной и муниципальной собственности</t>
  </si>
  <si>
    <t>Доходы в виде прибыли, приходящейся на доли в   уставных (складочных) капиталах хозяйственных   товариществ и обществ, или дивидендов по акциям,   принадлежащим Российской Федерации, субъектам   Российской Федерации или  муниципальным   образованиям</t>
  </si>
  <si>
    <t>000 1 11 01000 00 0000 120</t>
  </si>
  <si>
    <t>Доходы от оказания платных услуг (работ) и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</si>
  <si>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</si>
  <si>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 и земель (или) земельных участков, находящихся в государственной или муниципальной собственности</t>
  </si>
  <si>
    <t>Невыясненные поступления, зачисляемые в бюджеты городских округов</t>
  </si>
  <si>
    <t>Вид дохода</t>
  </si>
  <si>
    <t>Код классификации дохода</t>
  </si>
  <si>
    <t>Транспортный налог</t>
  </si>
  <si>
    <t>000 1 06 04000 00 0000 110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</si>
  <si>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</si>
  <si>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</si>
  <si>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</si>
  <si>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</si>
  <si>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</si>
  <si>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000 1 16 01 000 01 0000 140</t>
  </si>
  <si>
    <t>000 1 16 02 000 02 0000 140</t>
  </si>
  <si>
    <t xml:space="preserve"> 000 1 16 07 000 01 0000 140</t>
  </si>
  <si>
    <t>000 1 16 10 000 00 0000 140</t>
  </si>
  <si>
    <t>000 1 16 11 000 01 0000 140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</si>
  <si>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</si>
  <si>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</si>
  <si>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000 2 18 04000 04 0000 150</t>
  </si>
  <si>
    <t>000 2 19 00000 04 0000 150</t>
  </si>
  <si>
    <t>Доходы бюджетов городских округов от возврата организациями остатков субсидий прошлых лет</t>
  </si>
  <si>
    <t>Инициативные платежи</t>
  </si>
  <si>
    <t>Безвозмездные поступления от государственных (муниципальных) организаций</t>
  </si>
  <si>
    <t>Безвозмездные поступления от государственных (муниципальных) организаций в бюджеты городских округов</t>
  </si>
  <si>
    <t>000 2 03 00000 00 0000 000</t>
  </si>
  <si>
    <t>000 2 03 04000 04 0000 150</t>
  </si>
  <si>
    <t>000 2 02 10000 00 0000 150</t>
  </si>
  <si>
    <t>000 2 02 20000 00 0000 150</t>
  </si>
  <si>
    <t>000 2 02 30000 00  0000 150</t>
  </si>
  <si>
    <t>000 2 02 40000 00  0000 150</t>
  </si>
  <si>
    <t>000 1 16 01 330 01 0000 140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</si>
  <si>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</si>
  <si>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-</t>
  </si>
  <si>
    <t>000 1 17 15020 04 0000 150</t>
  </si>
  <si>
    <t>Прочие безвозмездные поступления</t>
  </si>
  <si>
    <t>000 2 07 00000 00 0000 000</t>
  </si>
  <si>
    <t>000 2 07 04000 04 0000 150</t>
  </si>
  <si>
    <t>Прочие безвозмездные поступления в бюджеты городских округов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</si>
  <si>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</si>
  <si>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Доходы от приватизации имущества, находящегося в государственной и муниципальной собственности</t>
  </si>
  <si>
    <t>000 1 14 13000 00 0000 410</t>
  </si>
  <si>
    <t>2025 год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</si>
  <si>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</si>
  <si>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000 1 17 16000 04 0000 180</t>
  </si>
  <si>
    <t>Прочие неналоговые доходы бюджетов городских округов</t>
  </si>
  <si>
    <t>000 1 17 05 040 04 0000 180</t>
  </si>
  <si>
    <t>000 1 11 05 400 00 0000 120</t>
  </si>
  <si>
    <t>% исполнения  к утвержденному плану года</t>
  </si>
  <si>
    <t>* решение Думы города от 23.12.2024 № 713-VII ДГ "О бюджете городского округа Сургут Ханты-Мансийского автономного округа – Югры на 2025 год и плановый период 2026 – 2027 годов "</t>
  </si>
  <si>
    <t>https://admsurgut.ru/gorodskaya-vlast/administratsiya/strukturnye-podrazdeleniya/departament-finansov/byudzhet-i-finansy/byudzhet-goroda-surguta-/resheniya-o-byudzhete/2025-2027/reshenie-o-byudzhete-11/reshenie-dumy-goroda-ot-23-12-2024-713-vii-dg-o-byudzhete-gorodskogo-okruga-surgut-khanty-mansiyskog/reshenie-dumy-goroda-ot-23-12-2024-713-vii-dg-o-byudzhete-gorodskogo-okruga-surgut-khanty-mansiyskog-1/</t>
  </si>
  <si>
    <t xml:space="preserve">Исполнение за 1 квартал 2025 года
</t>
  </si>
  <si>
    <t>(рублей)</t>
  </si>
  <si>
    <t xml:space="preserve">Сведения об исполнении бюджета городского округа  Сургут Ханты-Мансийского автономного округа - Югры
за 1 квартал 2025 года  по доходам в разрезе видов доходов
 в сравнении с плановыми значениями на соответсвующий финансовый год. </t>
  </si>
  <si>
    <t xml:space="preserve">Утвержденный план на 2025 год  в соответствии
с РДГ от 23.12.2024 № 713-VII ДГ*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</si>
</sst>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</numFmts>
  <fonts count="12" x14ac:knownFonts="1"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u/>
      <sz val="10"/>
      <color theme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0" fontId="3" fillId="5" borderId="2" xfId="0" applyFont="1" applyFill="1" applyBorder="1" applyAlignment="1">
      <alignment horizontal="justify" vertical="center" wrapText="1"/>
    </xf>
    <xf numFmtId="4" fontId="3" fillId="3" borderId="1" xfId="19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justify" vertical="center" wrapText="1" readingOrder="1"/>
    </xf>
    <xf numFmtId="0" fontId="6" fillId="5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 applyProtection="1">
      <alignment horizontal="justify" vertical="center" wrapText="1" readingOrder="1"/>
      <protection locked="0"/>
    </xf>
    <xf numFmtId="0" fontId="2" fillId="0" borderId="2" xfId="0" applyFont="1" applyFill="1" applyBorder="1" applyAlignment="1" applyProtection="1">
      <alignment horizontal="justify" vertical="center" wrapText="1" readingOrder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justify" vertical="center" wrapText="1" readingOrder="1"/>
      <protection locked="0"/>
    </xf>
    <xf numFmtId="0" fontId="2" fillId="0" borderId="4" xfId="0" applyFont="1" applyFill="1" applyBorder="1" applyAlignment="1" applyProtection="1">
      <alignment horizontal="justify" vertical="center" wrapText="1" readingOrder="1"/>
      <protection locked="0"/>
    </xf>
    <xf numFmtId="0" fontId="2" fillId="0" borderId="4" xfId="0" applyNumberFormat="1" applyFont="1" applyFill="1" applyBorder="1" applyAlignment="1" applyProtection="1">
      <alignment horizontal="justify" vertical="center" wrapText="1" readingOrder="1"/>
      <protection locked="0"/>
    </xf>
    <xf numFmtId="0" fontId="6" fillId="4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 applyProtection="1">
      <alignment horizontal="justify" vertical="center" wrapText="1" readingOrder="1"/>
      <protection locked="0"/>
    </xf>
    <xf numFmtId="0" fontId="2" fillId="5" borderId="4" xfId="0" applyNumberFormat="1" applyFont="1" applyFill="1" applyBorder="1" applyAlignment="1" applyProtection="1">
      <alignment horizontal="justify" vertical="center" wrapText="1" readingOrder="1"/>
      <protection locked="0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 readingOrder="1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/>
    <xf numFmtId="4" fontId="2" fillId="4" borderId="1" xfId="0" applyNumberFormat="1" applyFont="1" applyFill="1" applyBorder="1" applyAlignment="1">
      <alignment vertical="center"/>
    </xf>
    <xf numFmtId="0" fontId="3" fillId="5" borderId="4" xfId="0" applyFont="1" applyFill="1" applyBorder="1" applyAlignment="1" applyProtection="1">
      <alignment horizontal="justify" vertical="center" wrapText="1" readingOrder="1"/>
      <protection locked="0"/>
    </xf>
    <xf numFmtId="4" fontId="3" fillId="5" borderId="1" xfId="0" applyNumberFormat="1" applyFont="1" applyFill="1" applyBorder="1" applyAlignment="1">
      <alignment vertical="center"/>
    </xf>
    <xf numFmtId="4" fontId="3" fillId="0" borderId="0" xfId="0" applyNumberFormat="1" applyFont="1" applyFill="1"/>
    <xf numFmtId="0" fontId="2" fillId="0" borderId="0" xfId="0" applyFont="1" applyFill="1" applyAlignment="1">
      <alignment horizontal="right"/>
    </xf>
    <xf numFmtId="4" fontId="11" fillId="0" borderId="0" xfId="20" applyNumberFormat="1" applyFill="1" applyAlignment="1">
      <alignment horizontal="left" vertical="top" wrapText="1"/>
    </xf>
    <xf numFmtId="166" fontId="3" fillId="0" borderId="1" xfId="19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9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6" fontId="3" fillId="0" borderId="3" xfId="19" applyNumberFormat="1" applyFont="1" applyFill="1" applyBorder="1" applyAlignment="1">
      <alignment horizontal="center" vertical="center" wrapText="1"/>
    </xf>
    <xf numFmtId="166" fontId="3" fillId="0" borderId="5" xfId="19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</cellXfs>
  <cellStyles count="21">
    <cellStyle name="Normal" xfId="18"/>
    <cellStyle name="Гиперссылка" xfId="20" builtinId="8"/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17"/>
    <cellStyle name="Обычный 2" xfId="9"/>
    <cellStyle name="Обычный 3" xfId="10"/>
    <cellStyle name="Обычный 4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Финансовый" xfId="19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D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9;&#1087;&#1086;&#1083;&#1085;&#1077;&#1085;&#1080;&#1077;%202017/&#1048;&#1089;&#1087;&#1086;&#1083;&#1085;&#1077;&#1085;&#1080;&#1077;%201%20&#1082;&#1074;/&#1055;&#1086;&#1089;&#1090;&#1072;&#1085;&#1086;&#1074;&#1083;&#1077;&#1085;&#1080;&#1077;%20&#1079;&#1072;%201%20&#1082;&#1074;.2017/&#1087;&#1088;&#1080;&#1083;&#1086;&#1078;&#1077;&#1085;&#1080;&#1077;%201%20&#1044;&#1086;&#1093;&#1086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>
        <row r="13">
          <cell r="C13" t="str">
            <v xml:space="preserve">ВСЕГО </v>
          </cell>
        </row>
        <row r="14">
          <cell r="C14" t="str">
            <v>НАЛОГОВЫЕ И НЕНАЛОГОВЫЕ ДОХОДЫ</v>
          </cell>
        </row>
        <row r="15">
          <cell r="C15" t="str">
            <v>Налоги на прибыль, доходы</v>
          </cell>
        </row>
        <row r="16">
          <cell r="C16" t="str">
            <v>Налог на доходы физических лиц</v>
          </cell>
        </row>
        <row r="18">
          <cell r="C18" t="str">
            <v>Акцизы по подакцизным товарам (продукции), производимым на территории Российской Федерации</v>
          </cell>
        </row>
        <row r="19">
          <cell r="C19" t="str">
            <v>Налоги на совокупный доход</v>
          </cell>
        </row>
        <row r="20">
          <cell r="C20" t="str">
            <v>Налог, взимаемый в связи с применением упрощенной системы налогообложения</v>
          </cell>
        </row>
        <row r="21">
          <cell r="C21" t="str">
            <v>Единый налог на вмененный доход для отдельных видов деятельности</v>
          </cell>
        </row>
        <row r="22">
          <cell r="C22" t="str">
            <v>Единый сельскохозяйственный налог</v>
          </cell>
        </row>
        <row r="23">
          <cell r="C23" t="str">
            <v>Налог, взимаемый в связи с применением патентной системы налогообложения</v>
          </cell>
        </row>
        <row r="24">
          <cell r="C24" t="str">
            <v>Налоги на имущество</v>
          </cell>
        </row>
        <row r="25">
          <cell r="C25" t="str">
            <v>Налог на имущество физических лиц</v>
          </cell>
        </row>
        <row r="26">
          <cell r="C26" t="str">
            <v>Земельный налог</v>
          </cell>
        </row>
        <row r="27">
          <cell r="C27" t="str">
            <v>Государственная пошлина</v>
          </cell>
        </row>
        <row r="28">
          <cell r="C28" t="str">
            <v xml:space="preserve">Государственная пошлина по делам, рассматриваемым в судах общей юрисдикции, мировыми судьями </v>
          </cell>
        </row>
        <row r="29">
          <cell r="C29" t="str">
            <v xml:space="preserve">Государственная пошлина за государственную регистрацию, а также за совершение прочих юридически значимых действий </v>
          </cell>
        </row>
        <row r="34">
          <cell r="C34" t="str">
            <v>Платежи от государственных и муниципальных унитарных предприятий</v>
          </cell>
        </row>
        <row r="35">
          <cell r="C35" t="str">
    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    </cell>
        </row>
        <row r="36">
          <cell r="C36" t="str">
            <v>Платежи при пользовании природными ресурсами</v>
          </cell>
        </row>
        <row r="37">
          <cell r="C37" t="str">
            <v>Плата за негативное воздействие на окружающую среду</v>
          </cell>
        </row>
        <row r="39">
          <cell r="C39" t="str">
            <v>Доходы от оказания платных услуг (работ)</v>
          </cell>
        </row>
        <row r="40">
          <cell r="C40" t="str">
            <v>Доходы от компенсации затрат государства</v>
          </cell>
        </row>
        <row r="41">
          <cell r="C41" t="str">
            <v>Доходы от продажи материальных и нематериальных активов</v>
          </cell>
        </row>
        <row r="42">
          <cell r="C42" t="str">
            <v>Доходы от продажи квартир</v>
          </cell>
        </row>
        <row r="44">
          <cell r="C44" t="str">
            <v>Доходы от продажи земельных участков, находящихся в государственной и муниципальной собственности</v>
          </cell>
        </row>
        <row r="46">
          <cell r="C46" t="str">
            <v>Штрафы, санкции, возмещение ущерба</v>
          </cell>
        </row>
        <row r="60">
          <cell r="C60" t="str">
            <v>Прочие неналоговые доходы</v>
          </cell>
        </row>
        <row r="63">
          <cell r="C63" t="str">
            <v>БЕЗВОЗМЕЗДНЫЕ ПОСТУПЛЕНИЯ</v>
          </cell>
        </row>
        <row r="64">
          <cell r="C64" t="str">
            <v>Безвозмездные поступления от других бюджетов бюджетной системы Российской Федерации</v>
          </cell>
        </row>
        <row r="65">
          <cell r="C65" t="str">
            <v>Дотации бюджетам субъектов Российской Федерации 
и муниципальных образований</v>
          </cell>
        </row>
        <row r="66">
          <cell r="C66" t="str">
            <v>Субсидии бюджетам бюджетной системы Российской Федерации (межбюджетные субсидии)</v>
          </cell>
        </row>
        <row r="67">
          <cell r="C67" t="str">
            <v>Субвенции бюджетам субъектов Российской Федерации и муниципальных образований</v>
          </cell>
        </row>
        <row r="68">
          <cell r="C68" t="str">
            <v>Иные межбюджетные трансферты</v>
          </cell>
        </row>
        <row r="69">
          <cell r="C69" t="str">
    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    </cell>
        </row>
        <row r="71">
          <cell r="C71" t="str">
            <v>Возврат остатков субсидий, субвенций и иных межбюджетных трансфертов, имеющих целевое назначение, прошлых лет</v>
          </cell>
        </row>
        <row r="72">
          <cell r="C72" t="str">
    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74"/>
  <sheetViews>
    <sheetView tabSelected="1" zoomScale="80" zoomScaleNormal="80" zoomScaleSheetLayoutView="80" zoomScalePageLayoutView="75" workbookViewId="0">
      <selection activeCell="D6" sqref="D6:D7"/>
    </sheetView>
  </sheetViews>
  <sheetFormatPr defaultColWidth="9.140625" defaultRowHeight="12.75" x14ac:dyDescent="0.2"/>
  <cols>
    <col min="1" max="1" width="52" style="4" customWidth="1"/>
    <col min="2" max="2" width="23.7109375" style="5" customWidth="1"/>
    <col min="3" max="3" width="20.140625" style="8" customWidth="1"/>
    <col min="4" max="4" width="21.7109375" style="8" customWidth="1"/>
    <col min="5" max="5" width="17.7109375" style="8" customWidth="1"/>
    <col min="6" max="6" width="34.85546875" style="2" customWidth="1"/>
    <col min="7" max="7" width="22.5703125" style="2" customWidth="1"/>
    <col min="8" max="8" width="15.7109375" style="2" customWidth="1"/>
    <col min="9" max="16384" width="9.140625" style="2"/>
  </cols>
  <sheetData>
    <row r="1" spans="1:7" x14ac:dyDescent="0.2">
      <c r="E1" s="52"/>
    </row>
    <row r="3" spans="1:7" s="3" customFormat="1" ht="48" customHeight="1" x14ac:dyDescent="0.2">
      <c r="A3" s="57" t="s">
        <v>96</v>
      </c>
      <c r="B3" s="57"/>
      <c r="C3" s="57"/>
      <c r="D3" s="57"/>
      <c r="E3" s="57"/>
    </row>
    <row r="4" spans="1:7" s="3" customFormat="1" x14ac:dyDescent="0.2">
      <c r="A4" s="4"/>
      <c r="B4" s="5"/>
      <c r="C4" s="8"/>
      <c r="D4" s="10"/>
      <c r="E4" s="63" t="s">
        <v>95</v>
      </c>
    </row>
    <row r="5" spans="1:7" s="3" customFormat="1" ht="12.75" customHeight="1" x14ac:dyDescent="0.2">
      <c r="A5" s="58" t="s">
        <v>46</v>
      </c>
      <c r="B5" s="59" t="s">
        <v>47</v>
      </c>
      <c r="C5" s="58" t="s">
        <v>85</v>
      </c>
      <c r="D5" s="62"/>
      <c r="E5" s="62"/>
    </row>
    <row r="6" spans="1:7" s="3" customFormat="1" ht="12.75" customHeight="1" x14ac:dyDescent="0.2">
      <c r="A6" s="58"/>
      <c r="B6" s="59"/>
      <c r="C6" s="60" t="s">
        <v>97</v>
      </c>
      <c r="D6" s="54" t="s">
        <v>94</v>
      </c>
      <c r="E6" s="54" t="s">
        <v>91</v>
      </c>
    </row>
    <row r="7" spans="1:7" s="6" customFormat="1" ht="113.25" customHeight="1" x14ac:dyDescent="0.2">
      <c r="A7" s="58"/>
      <c r="B7" s="59"/>
      <c r="C7" s="61"/>
      <c r="D7" s="54"/>
      <c r="E7" s="54"/>
    </row>
    <row r="8" spans="1:7" x14ac:dyDescent="0.2">
      <c r="A8" s="16" t="str">
        <f>'[1]Лист 1'!C13</f>
        <v xml:space="preserve">ВСЕГО </v>
      </c>
      <c r="B8" s="17"/>
      <c r="C8" s="34">
        <f>C9+C56</f>
        <v>49278363595.190002</v>
      </c>
      <c r="D8" s="41">
        <f>D9+D56</f>
        <v>6853487867.8400002</v>
      </c>
      <c r="E8" s="12">
        <f>D8/C8*100</f>
        <v>13.91</v>
      </c>
      <c r="F8" s="9"/>
      <c r="G8" s="9"/>
    </row>
    <row r="9" spans="1:7" s="1" customFormat="1" x14ac:dyDescent="0.2">
      <c r="A9" s="11" t="str">
        <f>'[1]Лист 1'!C14</f>
        <v>НАЛОГОВЫЕ И НЕНАЛОГОВЫЕ ДОХОДЫ</v>
      </c>
      <c r="B9" s="18" t="s">
        <v>2</v>
      </c>
      <c r="C9" s="35">
        <f>C10+C12+C14+C19+C23+C26+C33+C35+C38+C44+C51</f>
        <v>20489196601.16</v>
      </c>
      <c r="D9" s="42">
        <f>D10+D12+D14+D19+D23+D26+D33+D35+D38+D44+D51</f>
        <v>3892944040.8099999</v>
      </c>
      <c r="E9" s="42">
        <f>D9/C9*100</f>
        <v>19</v>
      </c>
      <c r="F9" s="51"/>
      <c r="G9" s="51"/>
    </row>
    <row r="10" spans="1:7" x14ac:dyDescent="0.2">
      <c r="A10" s="19" t="str">
        <f>'[1]Лист 1'!C15</f>
        <v>Налоги на прибыль, доходы</v>
      </c>
      <c r="B10" s="15" t="s">
        <v>3</v>
      </c>
      <c r="C10" s="36">
        <f>C11</f>
        <v>14706725018.110001</v>
      </c>
      <c r="D10" s="43">
        <f t="shared" ref="D10" si="0">D11</f>
        <v>2933554897.3000002</v>
      </c>
      <c r="E10" s="43">
        <f>D10/C10*100</f>
        <v>19.95</v>
      </c>
      <c r="F10" s="51"/>
      <c r="G10" s="9"/>
    </row>
    <row r="11" spans="1:7" ht="15" customHeight="1" x14ac:dyDescent="0.2">
      <c r="A11" s="20" t="str">
        <f>'[1]Лист 1'!C16</f>
        <v>Налог на доходы физических лиц</v>
      </c>
      <c r="B11" s="21" t="s">
        <v>4</v>
      </c>
      <c r="C11" s="37">
        <v>14706725018.110001</v>
      </c>
      <c r="D11" s="44">
        <v>2933554897.3000002</v>
      </c>
      <c r="E11" s="44">
        <f t="shared" ref="E11:E67" si="1">D11/C11*100</f>
        <v>19.95</v>
      </c>
      <c r="F11" s="51"/>
    </row>
    <row r="12" spans="1:7" ht="33.75" customHeight="1" x14ac:dyDescent="0.2">
      <c r="A12" s="19" t="s">
        <v>1</v>
      </c>
      <c r="B12" s="22" t="s">
        <v>5</v>
      </c>
      <c r="C12" s="38">
        <f>C13</f>
        <v>65645930</v>
      </c>
      <c r="D12" s="38">
        <f t="shared" ref="D12" si="2">D13</f>
        <v>16691252.779999999</v>
      </c>
      <c r="E12" s="43">
        <f t="shared" si="1"/>
        <v>25.43</v>
      </c>
      <c r="F12" s="51"/>
      <c r="G12" s="9"/>
    </row>
    <row r="13" spans="1:7" ht="25.5" x14ac:dyDescent="0.2">
      <c r="A13" s="20" t="str">
        <f>'[1]Лист 1'!C18</f>
        <v>Акцизы по подакцизным товарам (продукции), производимым на территории Российской Федерации</v>
      </c>
      <c r="B13" s="23" t="s">
        <v>6</v>
      </c>
      <c r="C13" s="37">
        <v>65645930</v>
      </c>
      <c r="D13" s="44">
        <v>16691252.779999999</v>
      </c>
      <c r="E13" s="44">
        <f t="shared" si="1"/>
        <v>25.43</v>
      </c>
      <c r="F13" s="51"/>
    </row>
    <row r="14" spans="1:7" ht="16.5" customHeight="1" x14ac:dyDescent="0.2">
      <c r="A14" s="19" t="str">
        <f>'[1]Лист 1'!C19</f>
        <v>Налоги на совокупный доход</v>
      </c>
      <c r="B14" s="15" t="s">
        <v>7</v>
      </c>
      <c r="C14" s="36">
        <f>C15+C16+C17+C18</f>
        <v>3105385234.6500001</v>
      </c>
      <c r="D14" s="43">
        <f>D15+D16+D17+D18</f>
        <v>455393515.08999997</v>
      </c>
      <c r="E14" s="43">
        <f t="shared" si="1"/>
        <v>14.66</v>
      </c>
      <c r="F14" s="51"/>
    </row>
    <row r="15" spans="1:7" ht="27.75" customHeight="1" x14ac:dyDescent="0.2">
      <c r="A15" s="24" t="str">
        <f>'[1]Лист 1'!C20</f>
        <v>Налог, взимаемый в связи с применением упрощенной системы налогообложения</v>
      </c>
      <c r="B15" s="25" t="s">
        <v>8</v>
      </c>
      <c r="C15" s="37">
        <v>3016702667.3299999</v>
      </c>
      <c r="D15" s="44">
        <v>407067376.57999998</v>
      </c>
      <c r="E15" s="44">
        <f t="shared" si="1"/>
        <v>13.49</v>
      </c>
      <c r="F15" s="51"/>
    </row>
    <row r="16" spans="1:7" s="7" customFormat="1" ht="25.5" x14ac:dyDescent="0.2">
      <c r="A16" s="26" t="str">
        <f>'[1]Лист 1'!C21</f>
        <v>Единый налог на вмененный доход для отдельных видов деятельности</v>
      </c>
      <c r="B16" s="25" t="s">
        <v>9</v>
      </c>
      <c r="C16" s="37">
        <v>0</v>
      </c>
      <c r="D16" s="44">
        <v>39147.019999999997</v>
      </c>
      <c r="E16" s="44" t="s">
        <v>76</v>
      </c>
      <c r="F16" s="51"/>
    </row>
    <row r="17" spans="1:6" ht="19.5" customHeight="1" x14ac:dyDescent="0.2">
      <c r="A17" s="24" t="str">
        <f>'[1]Лист 1'!C22</f>
        <v>Единый сельскохозяйственный налог</v>
      </c>
      <c r="B17" s="25" t="s">
        <v>10</v>
      </c>
      <c r="C17" s="37">
        <v>1132419.01</v>
      </c>
      <c r="D17" s="44">
        <v>246909.9</v>
      </c>
      <c r="E17" s="44">
        <f t="shared" si="1"/>
        <v>21.8</v>
      </c>
      <c r="F17" s="51"/>
    </row>
    <row r="18" spans="1:6" ht="30.75" customHeight="1" x14ac:dyDescent="0.2">
      <c r="A18" s="24" t="str">
        <f>'[1]Лист 1'!C23</f>
        <v>Налог, взимаемый в связи с применением патентной системы налогообложения</v>
      </c>
      <c r="B18" s="25" t="s">
        <v>11</v>
      </c>
      <c r="C18" s="37">
        <v>87550148.310000002</v>
      </c>
      <c r="D18" s="44">
        <v>48040081.590000004</v>
      </c>
      <c r="E18" s="44">
        <f t="shared" si="1"/>
        <v>54.87</v>
      </c>
      <c r="F18" s="51"/>
    </row>
    <row r="19" spans="1:6" ht="18" customHeight="1" x14ac:dyDescent="0.2">
      <c r="A19" s="19" t="str">
        <f>'[1]Лист 1'!C24</f>
        <v>Налоги на имущество</v>
      </c>
      <c r="B19" s="15" t="s">
        <v>12</v>
      </c>
      <c r="C19" s="36">
        <f>C20+C22+C21</f>
        <v>1228601861.8399999</v>
      </c>
      <c r="D19" s="43">
        <f t="shared" ref="D19" si="3">D20+D22+D21</f>
        <v>196702605.19999999</v>
      </c>
      <c r="E19" s="43">
        <f t="shared" si="1"/>
        <v>16.010000000000002</v>
      </c>
      <c r="F19" s="51"/>
    </row>
    <row r="20" spans="1:6" ht="21" customHeight="1" x14ac:dyDescent="0.2">
      <c r="A20" s="24" t="str">
        <f>'[1]Лист 1'!C25</f>
        <v>Налог на имущество физических лиц</v>
      </c>
      <c r="B20" s="25" t="s">
        <v>13</v>
      </c>
      <c r="C20" s="37">
        <v>424814167.58999997</v>
      </c>
      <c r="D20" s="44">
        <v>25570354.690000001</v>
      </c>
      <c r="E20" s="44">
        <f t="shared" si="1"/>
        <v>6.02</v>
      </c>
      <c r="F20" s="51"/>
    </row>
    <row r="21" spans="1:6" ht="22.5" customHeight="1" x14ac:dyDescent="0.2">
      <c r="A21" s="24" t="s">
        <v>48</v>
      </c>
      <c r="B21" s="25" t="s">
        <v>49</v>
      </c>
      <c r="C21" s="44">
        <v>242116216.41999999</v>
      </c>
      <c r="D21" s="44">
        <v>38962009.640000001</v>
      </c>
      <c r="E21" s="44">
        <f t="shared" si="1"/>
        <v>16.09</v>
      </c>
    </row>
    <row r="22" spans="1:6" ht="22.5" customHeight="1" x14ac:dyDescent="0.2">
      <c r="A22" s="24" t="str">
        <f>'[1]Лист 1'!C26</f>
        <v>Земельный налог</v>
      </c>
      <c r="B22" s="25" t="s">
        <v>14</v>
      </c>
      <c r="C22" s="37">
        <v>561671477.83000004</v>
      </c>
      <c r="D22" s="44">
        <v>132170240.87</v>
      </c>
      <c r="E22" s="44">
        <f t="shared" si="1"/>
        <v>23.53</v>
      </c>
    </row>
    <row r="23" spans="1:6" ht="25.5" customHeight="1" x14ac:dyDescent="0.2">
      <c r="A23" s="14" t="str">
        <f>'[1]Лист 1'!C27</f>
        <v>Государственная пошлина</v>
      </c>
      <c r="B23" s="15" t="s">
        <v>15</v>
      </c>
      <c r="C23" s="36">
        <f>C24+C25</f>
        <v>124398130.54000001</v>
      </c>
      <c r="D23" s="43">
        <f>D24+D25</f>
        <v>92479764.900000006</v>
      </c>
      <c r="E23" s="43">
        <f t="shared" si="1"/>
        <v>74.34</v>
      </c>
    </row>
    <row r="24" spans="1:6" s="3" customFormat="1" ht="35.25" customHeight="1" x14ac:dyDescent="0.2">
      <c r="A24" s="20" t="str">
        <f>'[1]Лист 1'!C28</f>
        <v xml:space="preserve">Государственная пошлина по делам, рассматриваемым в судах общей юрисдикции, мировыми судьями </v>
      </c>
      <c r="B24" s="25" t="s">
        <v>16</v>
      </c>
      <c r="C24" s="39">
        <v>124373130.54000001</v>
      </c>
      <c r="D24" s="44">
        <v>92479764.900000006</v>
      </c>
      <c r="E24" s="44">
        <f t="shared" si="1"/>
        <v>74.36</v>
      </c>
    </row>
    <row r="25" spans="1:6" s="3" customFormat="1" ht="48.75" customHeight="1" x14ac:dyDescent="0.2">
      <c r="A25" s="20" t="str">
        <f>'[1]Лист 1'!C29</f>
        <v xml:space="preserve">Государственная пошлина за государственную регистрацию, а также за совершение прочих юридически значимых действий </v>
      </c>
      <c r="B25" s="27" t="s">
        <v>17</v>
      </c>
      <c r="C25" s="39">
        <v>25000</v>
      </c>
      <c r="D25" s="44">
        <v>0</v>
      </c>
      <c r="E25" s="44">
        <f t="shared" si="1"/>
        <v>0</v>
      </c>
    </row>
    <row r="26" spans="1:6" s="3" customFormat="1" ht="30.75" customHeight="1" x14ac:dyDescent="0.2">
      <c r="A26" s="19" t="s">
        <v>39</v>
      </c>
      <c r="B26" s="15" t="s">
        <v>18</v>
      </c>
      <c r="C26" s="40">
        <f>C27+C28+C31+C32+C29</f>
        <v>804868936.16999996</v>
      </c>
      <c r="D26" s="46">
        <f>D27+D28+D31+D32+D29</f>
        <v>53776018.909999996</v>
      </c>
      <c r="E26" s="43">
        <f t="shared" si="1"/>
        <v>6.68</v>
      </c>
    </row>
    <row r="27" spans="1:6" s="3" customFormat="1" ht="87.75" customHeight="1" x14ac:dyDescent="0.2">
      <c r="A27" s="20" t="s">
        <v>40</v>
      </c>
      <c r="B27" s="25" t="s">
        <v>41</v>
      </c>
      <c r="C27" s="39">
        <v>12106535.460000001</v>
      </c>
      <c r="D27" s="44">
        <v>0</v>
      </c>
      <c r="E27" s="44">
        <f t="shared" si="1"/>
        <v>0</v>
      </c>
    </row>
    <row r="28" spans="1:6" s="3" customFormat="1" ht="76.5" customHeight="1" x14ac:dyDescent="0.2">
      <c r="A28" s="20" t="s">
        <v>0</v>
      </c>
      <c r="B28" s="25" t="s">
        <v>19</v>
      </c>
      <c r="C28" s="39">
        <v>702174938.71000004</v>
      </c>
      <c r="D28" s="44">
        <v>33574335.159999996</v>
      </c>
      <c r="E28" s="44">
        <f t="shared" si="1"/>
        <v>4.78</v>
      </c>
    </row>
    <row r="29" spans="1:6" s="3" customFormat="1" ht="43.5" customHeight="1" x14ac:dyDescent="0.2">
      <c r="A29" s="20" t="s">
        <v>60</v>
      </c>
      <c r="B29" s="25" t="s">
        <v>61</v>
      </c>
      <c r="C29" s="45">
        <v>2821.29</v>
      </c>
      <c r="D29" s="44">
        <v>5449.18</v>
      </c>
      <c r="E29" s="44">
        <f t="shared" si="1"/>
        <v>193.14</v>
      </c>
    </row>
    <row r="30" spans="1:6" s="3" customFormat="1" ht="69.75" customHeight="1" x14ac:dyDescent="0.2">
      <c r="A30" s="20" t="s">
        <v>82</v>
      </c>
      <c r="B30" s="25" t="s">
        <v>90</v>
      </c>
      <c r="C30" s="45">
        <v>0</v>
      </c>
      <c r="D30" s="44">
        <v>0</v>
      </c>
      <c r="E30" s="44" t="s">
        <v>76</v>
      </c>
    </row>
    <row r="31" spans="1:6" s="3" customFormat="1" ht="33.75" customHeight="1" x14ac:dyDescent="0.2">
      <c r="A31" s="28" t="str">
        <f>'[1]Лист 1'!C34</f>
        <v>Платежи от государственных и муниципальных унитарных предприятий</v>
      </c>
      <c r="B31" s="25" t="s">
        <v>20</v>
      </c>
      <c r="C31" s="39">
        <v>2836079</v>
      </c>
      <c r="D31" s="44">
        <v>0</v>
      </c>
      <c r="E31" s="44">
        <f t="shared" si="1"/>
        <v>0</v>
      </c>
    </row>
    <row r="32" spans="1:6" s="3" customFormat="1" ht="76.5" x14ac:dyDescent="0.2">
      <c r="A32" s="20" t="str">
        <f>'[1]Лист 1'!C35</f>
        <v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v>
      </c>
      <c r="B32" s="25" t="s">
        <v>21</v>
      </c>
      <c r="C32" s="39">
        <v>87748561.709999993</v>
      </c>
      <c r="D32" s="44">
        <v>20196234.57</v>
      </c>
      <c r="E32" s="44">
        <f t="shared" si="1"/>
        <v>23.02</v>
      </c>
    </row>
    <row r="33" spans="1:5" s="3" customFormat="1" ht="21.75" customHeight="1" x14ac:dyDescent="0.2">
      <c r="A33" s="19" t="str">
        <f>'[1]Лист 1'!C36</f>
        <v>Платежи при пользовании природными ресурсами</v>
      </c>
      <c r="B33" s="15" t="s">
        <v>22</v>
      </c>
      <c r="C33" s="40">
        <f>C34</f>
        <v>10157379.050000001</v>
      </c>
      <c r="D33" s="46">
        <f t="shared" ref="D33" si="4">D34</f>
        <v>748352.96</v>
      </c>
      <c r="E33" s="43">
        <f t="shared" si="1"/>
        <v>7.37</v>
      </c>
    </row>
    <row r="34" spans="1:5" s="3" customFormat="1" ht="22.5" customHeight="1" x14ac:dyDescent="0.2">
      <c r="A34" s="29" t="str">
        <f>'[1]Лист 1'!C37</f>
        <v>Плата за негативное воздействие на окружающую среду</v>
      </c>
      <c r="B34" s="25" t="s">
        <v>23</v>
      </c>
      <c r="C34" s="39">
        <v>10157379.050000001</v>
      </c>
      <c r="D34" s="44">
        <v>748352.96</v>
      </c>
      <c r="E34" s="44">
        <f t="shared" si="1"/>
        <v>7.37</v>
      </c>
    </row>
    <row r="35" spans="1:5" s="3" customFormat="1" ht="25.5" x14ac:dyDescent="0.2">
      <c r="A35" s="19" t="s">
        <v>42</v>
      </c>
      <c r="B35" s="15" t="s">
        <v>24</v>
      </c>
      <c r="C35" s="40">
        <f>C36+C37</f>
        <v>110062986.47</v>
      </c>
      <c r="D35" s="46">
        <f>D36+D37</f>
        <v>97992338.799999997</v>
      </c>
      <c r="E35" s="43">
        <f t="shared" si="1"/>
        <v>89.03</v>
      </c>
    </row>
    <row r="36" spans="1:5" s="3" customFormat="1" ht="16.5" customHeight="1" x14ac:dyDescent="0.2">
      <c r="A36" s="20" t="str">
        <f>'[1]Лист 1'!C39</f>
        <v>Доходы от оказания платных услуг (работ)</v>
      </c>
      <c r="B36" s="25" t="s">
        <v>25</v>
      </c>
      <c r="C36" s="39">
        <v>24618373.120000001</v>
      </c>
      <c r="D36" s="13">
        <v>5777337.1500000004</v>
      </c>
      <c r="E36" s="44">
        <f t="shared" si="1"/>
        <v>23.47</v>
      </c>
    </row>
    <row r="37" spans="1:5" s="3" customFormat="1" ht="18" customHeight="1" x14ac:dyDescent="0.2">
      <c r="A37" s="20" t="str">
        <f>'[1]Лист 1'!C40</f>
        <v>Доходы от компенсации затрат государства</v>
      </c>
      <c r="B37" s="25" t="s">
        <v>26</v>
      </c>
      <c r="C37" s="39">
        <v>85444613.349999994</v>
      </c>
      <c r="D37" s="13">
        <v>92215001.650000006</v>
      </c>
      <c r="E37" s="44">
        <f t="shared" si="1"/>
        <v>107.92</v>
      </c>
    </row>
    <row r="38" spans="1:5" s="3" customFormat="1" ht="29.25" customHeight="1" x14ac:dyDescent="0.2">
      <c r="A38" s="19" t="str">
        <f>'[1]Лист 1'!C41</f>
        <v>Доходы от продажи материальных и нематериальных активов</v>
      </c>
      <c r="B38" s="15" t="s">
        <v>27</v>
      </c>
      <c r="C38" s="40">
        <f>C39+C40+C41+C42+C43</f>
        <v>242646460.53</v>
      </c>
      <c r="D38" s="46">
        <f>D39+D40+D41+D42</f>
        <v>23092150.18</v>
      </c>
      <c r="E38" s="43">
        <f t="shared" si="1"/>
        <v>9.52</v>
      </c>
    </row>
    <row r="39" spans="1:5" s="3" customFormat="1" ht="15.75" customHeight="1" x14ac:dyDescent="0.2">
      <c r="A39" s="20" t="str">
        <f>'[1]Лист 1'!C42</f>
        <v>Доходы от продажи квартир</v>
      </c>
      <c r="B39" s="25" t="s">
        <v>28</v>
      </c>
      <c r="C39" s="39">
        <v>11574202.43</v>
      </c>
      <c r="D39" s="13">
        <v>5065149.62</v>
      </c>
      <c r="E39" s="44">
        <f t="shared" si="1"/>
        <v>43.76</v>
      </c>
    </row>
    <row r="40" spans="1:5" s="3" customFormat="1" ht="76.5" x14ac:dyDescent="0.2">
      <c r="A40" s="20" t="s">
        <v>43</v>
      </c>
      <c r="B40" s="25" t="s">
        <v>29</v>
      </c>
      <c r="C40" s="39">
        <v>9922192.1400000006</v>
      </c>
      <c r="D40" s="13">
        <v>2654242.67</v>
      </c>
      <c r="E40" s="44">
        <f t="shared" si="1"/>
        <v>26.75</v>
      </c>
    </row>
    <row r="41" spans="1:5" s="3" customFormat="1" ht="36.75" customHeight="1" x14ac:dyDescent="0.2">
      <c r="A41" s="26" t="str">
        <f>'[1]Лист 1'!C44</f>
        <v>Доходы от продажи земельных участков, находящихся в государственной и муниципальной собственности</v>
      </c>
      <c r="B41" s="25" t="s">
        <v>30</v>
      </c>
      <c r="C41" s="39">
        <v>62750756</v>
      </c>
      <c r="D41" s="13">
        <v>10925367.869999999</v>
      </c>
      <c r="E41" s="44">
        <f t="shared" si="1"/>
        <v>17.41</v>
      </c>
    </row>
    <row r="42" spans="1:5" s="3" customFormat="1" ht="74.25" customHeight="1" x14ac:dyDescent="0.2">
      <c r="A42" s="20" t="s">
        <v>44</v>
      </c>
      <c r="B42" s="25" t="s">
        <v>31</v>
      </c>
      <c r="C42" s="39">
        <v>6068228.6699999999</v>
      </c>
      <c r="D42" s="13">
        <v>4447390.0199999996</v>
      </c>
      <c r="E42" s="44">
        <f t="shared" si="1"/>
        <v>73.290000000000006</v>
      </c>
    </row>
    <row r="43" spans="1:5" s="3" customFormat="1" ht="33.75" customHeight="1" x14ac:dyDescent="0.2">
      <c r="A43" s="20" t="s">
        <v>83</v>
      </c>
      <c r="B43" s="25" t="s">
        <v>84</v>
      </c>
      <c r="C43" s="45">
        <v>152331081.28999999</v>
      </c>
      <c r="D43" s="45">
        <v>0</v>
      </c>
      <c r="E43" s="44">
        <f t="shared" si="1"/>
        <v>0</v>
      </c>
    </row>
    <row r="44" spans="1:5" s="3" customFormat="1" ht="19.5" customHeight="1" x14ac:dyDescent="0.2">
      <c r="A44" s="14" t="str">
        <f>'[1]Лист 1'!C46</f>
        <v>Штрафы, санкции, возмещение ущерба</v>
      </c>
      <c r="B44" s="15" t="s">
        <v>32</v>
      </c>
      <c r="C44" s="40">
        <f>C45+C47+C48+C49+C50+C46</f>
        <v>90704663.799999997</v>
      </c>
      <c r="D44" s="46">
        <f>D45+D47+D48+D49+D50+D46</f>
        <v>27877542</v>
      </c>
      <c r="E44" s="43">
        <f t="shared" si="1"/>
        <v>30.73</v>
      </c>
    </row>
    <row r="45" spans="1:5" s="3" customFormat="1" ht="48" customHeight="1" x14ac:dyDescent="0.2">
      <c r="A45" s="20" t="s">
        <v>50</v>
      </c>
      <c r="B45" s="25" t="s">
        <v>55</v>
      </c>
      <c r="C45" s="39">
        <v>21724931.739999998</v>
      </c>
      <c r="D45" s="13">
        <v>10049565.439999999</v>
      </c>
      <c r="E45" s="44">
        <f t="shared" si="1"/>
        <v>46.26</v>
      </c>
    </row>
    <row r="46" spans="1:5" s="3" customFormat="1" ht="118.5" customHeight="1" x14ac:dyDescent="0.2">
      <c r="A46" s="20" t="s">
        <v>75</v>
      </c>
      <c r="B46" s="25" t="s">
        <v>74</v>
      </c>
      <c r="C46" s="45">
        <v>1678700</v>
      </c>
      <c r="D46" s="45">
        <v>-26063.24</v>
      </c>
      <c r="E46" s="44">
        <f t="shared" si="1"/>
        <v>-1.55</v>
      </c>
    </row>
    <row r="47" spans="1:5" s="3" customFormat="1" ht="38.25" x14ac:dyDescent="0.2">
      <c r="A47" s="20" t="s">
        <v>51</v>
      </c>
      <c r="B47" s="25" t="s">
        <v>56</v>
      </c>
      <c r="C47" s="39">
        <v>2408400</v>
      </c>
      <c r="D47" s="13">
        <v>771549.12</v>
      </c>
      <c r="E47" s="44">
        <f t="shared" si="1"/>
        <v>32.04</v>
      </c>
    </row>
    <row r="48" spans="1:5" s="3" customFormat="1" ht="112.5" customHeight="1" x14ac:dyDescent="0.2">
      <c r="A48" s="20" t="s">
        <v>52</v>
      </c>
      <c r="B48" s="25" t="s">
        <v>57</v>
      </c>
      <c r="C48" s="39">
        <v>45068993.460000001</v>
      </c>
      <c r="D48" s="13">
        <v>13955516.720000001</v>
      </c>
      <c r="E48" s="44">
        <f t="shared" si="1"/>
        <v>30.96</v>
      </c>
    </row>
    <row r="49" spans="1:6" s="3" customFormat="1" ht="26.25" customHeight="1" x14ac:dyDescent="0.2">
      <c r="A49" s="29" t="s">
        <v>53</v>
      </c>
      <c r="B49" s="25" t="s">
        <v>58</v>
      </c>
      <c r="C49" s="39">
        <v>3731562.4</v>
      </c>
      <c r="D49" s="13">
        <v>86197.34</v>
      </c>
      <c r="E49" s="44">
        <f t="shared" si="1"/>
        <v>2.31</v>
      </c>
    </row>
    <row r="50" spans="1:6" s="3" customFormat="1" ht="90" customHeight="1" x14ac:dyDescent="0.2">
      <c r="A50" s="20" t="s">
        <v>54</v>
      </c>
      <c r="B50" s="25" t="s">
        <v>59</v>
      </c>
      <c r="C50" s="39">
        <v>16092076.199999999</v>
      </c>
      <c r="D50" s="13">
        <v>3040776.62</v>
      </c>
      <c r="E50" s="44">
        <f t="shared" si="1"/>
        <v>18.899999999999999</v>
      </c>
    </row>
    <row r="51" spans="1:6" s="3" customFormat="1" ht="22.5" customHeight="1" x14ac:dyDescent="0.2">
      <c r="A51" s="32" t="str">
        <f>'[1]Лист 1'!C60</f>
        <v>Прочие неналоговые доходы</v>
      </c>
      <c r="B51" s="15" t="s">
        <v>33</v>
      </c>
      <c r="C51" s="40">
        <f>C52+C54+C55</f>
        <v>0</v>
      </c>
      <c r="D51" s="46">
        <f>D52+D54+D55</f>
        <v>-5364397.3099999996</v>
      </c>
      <c r="E51" s="43" t="s">
        <v>76</v>
      </c>
    </row>
    <row r="52" spans="1:6" s="3" customFormat="1" ht="30.75" customHeight="1" x14ac:dyDescent="0.2">
      <c r="A52" s="29" t="s">
        <v>45</v>
      </c>
      <c r="B52" s="25" t="s">
        <v>34</v>
      </c>
      <c r="C52" s="39">
        <v>0</v>
      </c>
      <c r="D52" s="13">
        <v>-5387247.3099999996</v>
      </c>
      <c r="E52" s="44" t="s">
        <v>76</v>
      </c>
    </row>
    <row r="53" spans="1:6" s="3" customFormat="1" ht="30.75" customHeight="1" x14ac:dyDescent="0.2">
      <c r="A53" s="29" t="s">
        <v>88</v>
      </c>
      <c r="B53" s="25" t="s">
        <v>89</v>
      </c>
      <c r="C53" s="45">
        <v>0</v>
      </c>
      <c r="D53" s="45">
        <v>0</v>
      </c>
      <c r="E53" s="44" t="s">
        <v>76</v>
      </c>
    </row>
    <row r="54" spans="1:6" s="3" customFormat="1" ht="22.5" customHeight="1" x14ac:dyDescent="0.2">
      <c r="A54" s="29" t="s">
        <v>65</v>
      </c>
      <c r="B54" s="25" t="s">
        <v>77</v>
      </c>
      <c r="C54" s="45">
        <v>0</v>
      </c>
      <c r="D54" s="45">
        <v>20000</v>
      </c>
      <c r="E54" s="44" t="s">
        <v>76</v>
      </c>
    </row>
    <row r="55" spans="1:6" s="3" customFormat="1" ht="75.75" customHeight="1" x14ac:dyDescent="0.2">
      <c r="A55" s="29" t="s">
        <v>86</v>
      </c>
      <c r="B55" s="25" t="s">
        <v>87</v>
      </c>
      <c r="C55" s="45">
        <v>0</v>
      </c>
      <c r="D55" s="45">
        <v>2850</v>
      </c>
      <c r="E55" s="44" t="s">
        <v>76</v>
      </c>
    </row>
    <row r="56" spans="1:6" s="3" customFormat="1" ht="16.5" customHeight="1" x14ac:dyDescent="0.2">
      <c r="A56" s="49" t="str">
        <f>'[1]Лист 1'!C63</f>
        <v>БЕЗВОЗМЕЗДНЫЕ ПОСТУПЛЕНИЯ</v>
      </c>
      <c r="B56" s="18" t="s">
        <v>35</v>
      </c>
      <c r="C56" s="50">
        <f>C57+C66+C68+C62+C64</f>
        <v>28789166994.029999</v>
      </c>
      <c r="D56" s="50">
        <f t="shared" ref="D56" si="5">D57+D66+D68+D62+D64</f>
        <v>2960543827.0300002</v>
      </c>
      <c r="E56" s="42">
        <f t="shared" si="1"/>
        <v>10.28</v>
      </c>
      <c r="F56" s="47"/>
    </row>
    <row r="57" spans="1:6" s="3" customFormat="1" ht="30.75" customHeight="1" x14ac:dyDescent="0.2">
      <c r="A57" s="32" t="str">
        <f>'[1]Лист 1'!C64</f>
        <v>Безвозмездные поступления от других бюджетов бюджетной системы Российской Федерации</v>
      </c>
      <c r="B57" s="15" t="s">
        <v>36</v>
      </c>
      <c r="C57" s="40">
        <f>C58+C59+C60+C61</f>
        <v>28779284100</v>
      </c>
      <c r="D57" s="46">
        <f t="shared" ref="D57" si="6">D58+D59+D60+D61</f>
        <v>3163548468.9699998</v>
      </c>
      <c r="E57" s="43">
        <f t="shared" si="1"/>
        <v>10.99</v>
      </c>
    </row>
    <row r="58" spans="1:6" s="3" customFormat="1" ht="27" customHeight="1" x14ac:dyDescent="0.2">
      <c r="A58" s="30" t="str">
        <f>'[1]Лист 1'!C65</f>
        <v>Дотации бюджетам субъектов Российской Федерации 
и муниципальных образований</v>
      </c>
      <c r="B58" s="31" t="s">
        <v>70</v>
      </c>
      <c r="C58" s="39">
        <v>1383242200</v>
      </c>
      <c r="D58" s="13">
        <v>336292500</v>
      </c>
      <c r="E58" s="44">
        <f t="shared" si="1"/>
        <v>24.31</v>
      </c>
    </row>
    <row r="59" spans="1:6" s="3" customFormat="1" ht="34.5" customHeight="1" x14ac:dyDescent="0.2">
      <c r="A59" s="30" t="str">
        <f>'[1]Лист 1'!C66</f>
        <v>Субсидии бюджетам бюджетной системы Российской Федерации (межбюджетные субсидии)</v>
      </c>
      <c r="B59" s="31" t="s">
        <v>71</v>
      </c>
      <c r="C59" s="39">
        <v>7025433500</v>
      </c>
      <c r="D59" s="48">
        <v>204405980.77000001</v>
      </c>
      <c r="E59" s="44">
        <f t="shared" si="1"/>
        <v>2.91</v>
      </c>
    </row>
    <row r="60" spans="1:6" s="3" customFormat="1" ht="31.5" customHeight="1" x14ac:dyDescent="0.2">
      <c r="A60" s="29" t="str">
        <f>'[1]Лист 1'!C67</f>
        <v>Субвенции бюджетам субъектов Российской Федерации и муниципальных образований</v>
      </c>
      <c r="B60" s="31" t="s">
        <v>72</v>
      </c>
      <c r="C60" s="39">
        <v>19990223400</v>
      </c>
      <c r="D60" s="48">
        <v>2518974622.8699999</v>
      </c>
      <c r="E60" s="44">
        <f t="shared" si="1"/>
        <v>12.6</v>
      </c>
    </row>
    <row r="61" spans="1:6" s="3" customFormat="1" ht="20.25" customHeight="1" x14ac:dyDescent="0.2">
      <c r="A61" s="30" t="str">
        <f>'[1]Лист 1'!C68</f>
        <v>Иные межбюджетные трансферты</v>
      </c>
      <c r="B61" s="31" t="s">
        <v>73</v>
      </c>
      <c r="C61" s="39">
        <v>380385000</v>
      </c>
      <c r="D61" s="48">
        <v>103875365.33</v>
      </c>
      <c r="E61" s="44">
        <f t="shared" si="1"/>
        <v>27.31</v>
      </c>
    </row>
    <row r="62" spans="1:6" s="3" customFormat="1" ht="33" customHeight="1" x14ac:dyDescent="0.2">
      <c r="A62" s="33" t="s">
        <v>66</v>
      </c>
      <c r="B62" s="15" t="s">
        <v>68</v>
      </c>
      <c r="C62" s="46">
        <f>C63</f>
        <v>3836203.22</v>
      </c>
      <c r="D62" s="46">
        <f>D63</f>
        <v>9449809.6600000001</v>
      </c>
      <c r="E62" s="43">
        <f t="shared" si="1"/>
        <v>246.33</v>
      </c>
    </row>
    <row r="63" spans="1:6" s="3" customFormat="1" ht="45" customHeight="1" x14ac:dyDescent="0.2">
      <c r="A63" s="30" t="s">
        <v>67</v>
      </c>
      <c r="B63" s="31" t="s">
        <v>69</v>
      </c>
      <c r="C63" s="45">
        <v>3836203.22</v>
      </c>
      <c r="D63" s="48">
        <v>9449809.6600000001</v>
      </c>
      <c r="E63" s="44">
        <f t="shared" si="1"/>
        <v>246.33</v>
      </c>
    </row>
    <row r="64" spans="1:6" s="3" customFormat="1" ht="45" customHeight="1" x14ac:dyDescent="0.2">
      <c r="A64" s="33" t="s">
        <v>78</v>
      </c>
      <c r="B64" s="15" t="s">
        <v>79</v>
      </c>
      <c r="C64" s="46">
        <f>C65</f>
        <v>0</v>
      </c>
      <c r="D64" s="46">
        <f>D65</f>
        <v>-8778131.6600000001</v>
      </c>
      <c r="E64" s="43" t="s">
        <v>76</v>
      </c>
    </row>
    <row r="65" spans="1:9" s="3" customFormat="1" ht="34.9" customHeight="1" x14ac:dyDescent="0.2">
      <c r="A65" s="30" t="s">
        <v>81</v>
      </c>
      <c r="B65" s="31" t="s">
        <v>80</v>
      </c>
      <c r="C65" s="45">
        <v>0</v>
      </c>
      <c r="D65" s="48">
        <v>-8778131.6600000001</v>
      </c>
      <c r="E65" s="44" t="s">
        <v>76</v>
      </c>
    </row>
    <row r="66" spans="1:9" s="3" customFormat="1" ht="67.5" customHeight="1" x14ac:dyDescent="0.2">
      <c r="A66" s="32" t="str">
        <f>'[1]Лист 1'!C69</f>
        <v xml:space="preserve"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 </v>
      </c>
      <c r="B66" s="15" t="s">
        <v>37</v>
      </c>
      <c r="C66" s="40">
        <f>C67</f>
        <v>6046690.8099999996</v>
      </c>
      <c r="D66" s="46">
        <f t="shared" ref="D66" si="7">D67</f>
        <v>2156950.13</v>
      </c>
      <c r="E66" s="43">
        <f t="shared" si="1"/>
        <v>35.67</v>
      </c>
    </row>
    <row r="67" spans="1:9" s="3" customFormat="1" ht="29.25" customHeight="1" x14ac:dyDescent="0.2">
      <c r="A67" s="30" t="s">
        <v>64</v>
      </c>
      <c r="B67" s="31" t="s">
        <v>62</v>
      </c>
      <c r="C67" s="39">
        <v>6046690.8099999996</v>
      </c>
      <c r="D67" s="13">
        <v>2156950.13</v>
      </c>
      <c r="E67" s="44">
        <f t="shared" si="1"/>
        <v>35.67</v>
      </c>
      <c r="I67" s="47"/>
    </row>
    <row r="68" spans="1:9" s="3" customFormat="1" ht="48" customHeight="1" x14ac:dyDescent="0.2">
      <c r="A68" s="33" t="str">
        <f>'[1]Лист 1'!C71</f>
        <v>Возврат остатков субсидий, субвенций и иных межбюджетных трансфертов, имеющих целевое назначение, прошлых лет</v>
      </c>
      <c r="B68" s="15" t="s">
        <v>38</v>
      </c>
      <c r="C68" s="40">
        <f>C69</f>
        <v>0</v>
      </c>
      <c r="D68" s="46">
        <f t="shared" ref="D68" si="8">D69</f>
        <v>-205833270.06999999</v>
      </c>
      <c r="E68" s="43" t="s">
        <v>76</v>
      </c>
    </row>
    <row r="69" spans="1:9" s="3" customFormat="1" ht="43.5" customHeight="1" x14ac:dyDescent="0.2">
      <c r="A69" s="30" t="str">
        <f>'[1]Лист 1'!C72</f>
        <v>Возврат остатков субсидий, субвенций и иных межбюджетных трансфертов, имеющих целевое назначение, прошлых лет из бюджетов городских округов</v>
      </c>
      <c r="B69" s="31" t="s">
        <v>63</v>
      </c>
      <c r="C69" s="39">
        <v>0</v>
      </c>
      <c r="D69" s="13">
        <v>-205833270.06999999</v>
      </c>
      <c r="E69" s="44" t="s">
        <v>76</v>
      </c>
    </row>
    <row r="70" spans="1:9" s="9" customFormat="1" ht="42" customHeight="1" x14ac:dyDescent="0.2">
      <c r="A70" s="55" t="s">
        <v>92</v>
      </c>
      <c r="B70" s="56"/>
      <c r="C70" s="56"/>
      <c r="D70" s="56"/>
      <c r="E70" s="56"/>
    </row>
    <row r="71" spans="1:9" s="9" customFormat="1" x14ac:dyDescent="0.2">
      <c r="A71" s="53" t="s">
        <v>93</v>
      </c>
      <c r="B71" s="53"/>
      <c r="C71" s="53"/>
      <c r="D71" s="53"/>
      <c r="E71" s="53"/>
    </row>
    <row r="72" spans="1:9" x14ac:dyDescent="0.2">
      <c r="A72" s="53"/>
      <c r="B72" s="53"/>
      <c r="C72" s="53"/>
      <c r="D72" s="53"/>
      <c r="E72" s="53"/>
    </row>
    <row r="73" spans="1:9" x14ac:dyDescent="0.2">
      <c r="A73" s="53"/>
      <c r="B73" s="53"/>
      <c r="C73" s="53"/>
      <c r="D73" s="53"/>
      <c r="E73" s="53"/>
    </row>
    <row r="74" spans="1:9" x14ac:dyDescent="0.2">
      <c r="A74" s="53"/>
      <c r="B74" s="53"/>
      <c r="C74" s="53"/>
      <c r="D74" s="53"/>
      <c r="E74" s="53"/>
    </row>
  </sheetData>
  <mergeCells count="9">
    <mergeCell ref="A71:E74"/>
    <mergeCell ref="E6:E7"/>
    <mergeCell ref="D6:D7"/>
    <mergeCell ref="A70:E70"/>
    <mergeCell ref="A3:E3"/>
    <mergeCell ref="A5:A7"/>
    <mergeCell ref="B5:B7"/>
    <mergeCell ref="C6:C7"/>
    <mergeCell ref="C5:E5"/>
  </mergeCells>
  <hyperlinks>
    <hyperlink ref="A71" display="https://admsurgut.ru/gorodskaya-vlast/administratsiya/strukturnye-podrazdeleniya/departament-finansov/byudzhet-i-finansy/byudzhet-goroda-surguta-/resheniya-o-byudzhete/2025-2027/reshenie-o-byudzhete-11/reshenie-dumy-goroda-ot-23-12-2024-713-vii-dg-o-byudz"/>
  </hyperlinks>
  <pageMargins left="0.39370078740157483" right="0" top="0" bottom="0" header="0" footer="0"/>
  <pageSetup paperSize="9" scale="105" firstPageNumber="50" fitToWidth="0" fitToHeight="0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Леконцева Оксана Юрьевна</cp:lastModifiedBy>
  <cp:lastPrinted>2023-07-10T09:52:14Z</cp:lastPrinted>
  <dcterms:created xsi:type="dcterms:W3CDTF">1999-06-18T11:49:53Z</dcterms:created>
  <dcterms:modified xsi:type="dcterms:W3CDTF">2025-06-06T09:57:04Z</dcterms:modified>
</cp:coreProperties>
</file>