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2016\10.08\"/>
    </mc:Choice>
  </mc:AlternateContent>
  <bookViews>
    <workbookView xWindow="0" yWindow="0" windowWidth="19200" windowHeight="11505" firstSheet="1" activeTab="1"/>
  </bookViews>
  <sheets>
    <sheet name="Лист1" sheetId="2" r:id="rId1"/>
    <sheet name="Строительство 2015-2017г." sheetId="1" r:id="rId2"/>
  </sheets>
  <definedNames>
    <definedName name="_xlnm.Print_Titles" localSheetId="1">'Строительство 2015-2017г.'!$8:$12</definedName>
    <definedName name="_xlnm.Print_Area" localSheetId="1">'Строительство 2015-2017г.'!$A$1:$M$302</definedName>
  </definedNames>
  <calcPr calcId="162913"/>
</workbook>
</file>

<file path=xl/calcChain.xml><?xml version="1.0" encoding="utf-8"?>
<calcChain xmlns="http://schemas.openxmlformats.org/spreadsheetml/2006/main">
  <c r="H66" i="1" l="1"/>
  <c r="H65" i="1"/>
  <c r="H63" i="1" s="1"/>
  <c r="J63" i="1"/>
  <c r="H15" i="1"/>
  <c r="H14" i="1" s="1"/>
  <c r="H16" i="1"/>
  <c r="J14" i="1"/>
  <c r="H188" i="1"/>
  <c r="H187" i="1" s="1"/>
  <c r="K187" i="1"/>
  <c r="H185" i="1"/>
  <c r="H186" i="1"/>
  <c r="K183" i="1"/>
  <c r="H184" i="1"/>
  <c r="H183" i="1" s="1"/>
  <c r="H181" i="1"/>
  <c r="H180" i="1"/>
  <c r="H182" i="1"/>
  <c r="K180" i="1"/>
  <c r="H133" i="1"/>
  <c r="H132" i="1"/>
  <c r="J131" i="1"/>
  <c r="H131" i="1" s="1"/>
  <c r="H176" i="1"/>
  <c r="H175" i="1" s="1"/>
  <c r="J175" i="1"/>
  <c r="H162" i="1" l="1"/>
  <c r="H164" i="1"/>
  <c r="J162" i="1"/>
  <c r="K112" i="1" l="1"/>
  <c r="H231" i="1"/>
  <c r="H230" i="1" s="1"/>
  <c r="J230" i="1"/>
  <c r="K44" i="1"/>
  <c r="H51" i="1"/>
  <c r="H50" i="1" s="1"/>
  <c r="J50" i="1"/>
  <c r="J143" i="1" l="1"/>
  <c r="I63" i="1" l="1"/>
  <c r="H224" i="1" l="1"/>
  <c r="H223" i="1" s="1"/>
  <c r="L223" i="1"/>
  <c r="K223" i="1"/>
  <c r="J223" i="1"/>
  <c r="H114" i="1"/>
  <c r="H112" i="1" s="1"/>
  <c r="F112" i="1"/>
  <c r="J105" i="1"/>
  <c r="J103" i="1" s="1"/>
  <c r="L103" i="1"/>
  <c r="K103" i="1"/>
  <c r="J43" i="1"/>
  <c r="H43" i="1" s="1"/>
  <c r="H42" i="1" s="1"/>
  <c r="K42" i="1"/>
  <c r="H222" i="1"/>
  <c r="H221" i="1" s="1"/>
  <c r="J221" i="1"/>
  <c r="H220" i="1"/>
  <c r="H219" i="1" s="1"/>
  <c r="K219" i="1"/>
  <c r="J219" i="1"/>
  <c r="H233" i="1"/>
  <c r="H232" i="1" s="1"/>
  <c r="J232" i="1"/>
  <c r="J42" i="1" l="1"/>
  <c r="H45" i="1" l="1"/>
  <c r="H44" i="1" s="1"/>
  <c r="F45" i="1"/>
  <c r="F44" i="1" s="1"/>
  <c r="J44" i="1"/>
  <c r="H111" i="1" l="1"/>
  <c r="L109" i="1"/>
  <c r="L97" i="1"/>
  <c r="L94" i="1"/>
  <c r="L79" i="1"/>
  <c r="H142" i="1"/>
  <c r="K140" i="1"/>
  <c r="H91" i="1"/>
  <c r="J85" i="1"/>
  <c r="H140" i="1" l="1"/>
  <c r="H154" i="1"/>
  <c r="H153" i="1"/>
  <c r="H152" i="1"/>
  <c r="H109" i="1"/>
  <c r="H99" i="1"/>
  <c r="H97" i="1"/>
  <c r="H96" i="1"/>
  <c r="H90" i="1"/>
  <c r="H89" i="1"/>
  <c r="H87" i="1"/>
  <c r="H85" i="1"/>
  <c r="H81" i="1"/>
  <c r="H75" i="1"/>
  <c r="H73" i="1"/>
  <c r="H69" i="1"/>
  <c r="H47" i="1"/>
  <c r="H46" i="1"/>
  <c r="H24" i="1"/>
  <c r="H23" i="1"/>
  <c r="B283" i="1" l="1"/>
  <c r="B288" i="1"/>
  <c r="K94" i="1" l="1"/>
  <c r="H94" i="1" s="1"/>
  <c r="K79" i="1"/>
  <c r="H79" i="1" s="1"/>
</calcChain>
</file>

<file path=xl/comments1.xml><?xml version="1.0" encoding="utf-8"?>
<comments xmlns="http://schemas.openxmlformats.org/spreadsheetml/2006/main">
  <authors>
    <author>Тришина О.В.</author>
  </authors>
  <commentList>
    <comment ref="M143"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<sst xmlns="http://schemas.openxmlformats.org/spreadsheetml/2006/main" count="888" uniqueCount="572">
  <si>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</si>
  <si>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</si>
  <si>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</si>
  <si>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</si>
  <si>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</si>
  <si>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</si>
  <si>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</si>
  <si>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</si>
  <si>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</si>
  <si>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</si>
  <si>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</si>
  <si>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</si>
  <si>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</si>
  <si>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</si>
  <si>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</si>
  <si>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</si>
  <si>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</si>
  <si>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</si>
  <si>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</si>
  <si>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</si>
  <si>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</si>
  <si>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</si>
  <si>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</si>
  <si>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</si>
  <si>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</si>
  <si>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</si>
  <si>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</si>
  <si>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</si>
  <si>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</si>
  <si>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</si>
  <si>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</si>
  <si>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</si>
  <si>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</si>
  <si>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</si>
  <si>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</si>
  <si>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</si>
  <si>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</si>
  <si>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</si>
  <si>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</si>
  <si>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 xml:space="preserve">Наименование </t>
  </si>
  <si>
    <t xml:space="preserve"> В том числе по годам:</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</si>
  <si>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</si>
  <si>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</si>
  <si>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</si>
  <si>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</si>
  <si>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</si>
  <si>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</si>
  <si>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</si>
  <si>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2014 год - ЗАО "Природный камень"</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</si>
  <si>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</si>
  <si>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</si>
  <si>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</si>
  <si>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</si>
  <si>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</si>
  <si>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</si>
  <si>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</si>
  <si>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</si>
  <si>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</si>
  <si>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</si>
  <si>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</si>
  <si>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</si>
  <si>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</si>
  <si>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</si>
  <si>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</si>
  <si>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</si>
  <si>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</si>
  <si>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</si>
  <si>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</si>
  <si>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</si>
  <si>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</si>
  <si>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</si>
  <si>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</si>
  <si>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</si>
  <si>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</si>
  <si>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</si>
  <si>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</si>
  <si>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</si>
  <si>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</si>
  <si>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</si>
  <si>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</si>
  <si>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</si>
  <si>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</si>
  <si>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</si>
  <si>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</si>
  <si>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</si>
  <si>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</si>
  <si>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</si>
  <si>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</si>
  <si>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</si>
  <si>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</si>
  <si>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</si>
  <si>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</si>
  <si>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</si>
  <si>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</si>
  <si>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</si>
  <si>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</si>
  <si>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</si>
  <si>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</si>
  <si>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</si>
  <si>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</si>
  <si>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</si>
  <si>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</si>
  <si>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</si>
  <si>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</si>
  <si>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</si>
  <si>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</si>
  <si>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</si>
  <si>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</si>
  <si>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</si>
  <si>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 xml:space="preserve"> за счет внебюджетных источников</t>
  </si>
  <si>
    <t xml:space="preserve">
Инженерные сети в посёлке Снежный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</si>
  <si>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</si>
  <si>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</si>
  <si>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</si>
  <si>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</si>
  <si>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</si>
  <si>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Перинатальный центр в                          г. Сургуте</t>
  </si>
  <si>
    <t>за счет межбюджетных трансфертов из окружного бюджета</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</si>
  <si>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</si>
  <si>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</si>
  <si>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</si>
  <si>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Развитие застроенной территории - части квартала 23А в г.Сургуте" X этап строительства, встроенно-пристроенный детский сад на 80 мест</t>
  </si>
  <si>
    <t>Билдинг-сад на 40 мест, ул.Каролинского, 10</t>
  </si>
  <si>
    <t>выкуп 2016-2017-2018</t>
  </si>
  <si>
    <t>выкуп 2015-2016-2017</t>
  </si>
  <si>
    <t>Детский сад по ул.Профсоюзов, д.38</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</si>
  <si>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</si>
  <si>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</si>
  <si>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</si>
  <si>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</si>
  <si>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</si>
  <si>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</si>
  <si>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</si>
  <si>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</si>
  <si>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</si>
  <si>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</si>
  <si>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</si>
  <si>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</si>
  <si>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</si>
  <si>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</si>
  <si>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</si>
  <si>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</si>
  <si>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</si>
  <si>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</si>
  <si>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</si>
  <si>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</si>
  <si>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</si>
  <si>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</si>
  <si>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</si>
  <si>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</si>
  <si>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</si>
  <si>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</si>
  <si>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</si>
  <si>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</si>
  <si>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</si>
  <si>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Поликлиника "Нефтяник" на 700 посещений в смену в мкр. 37 г. Сургута</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</si>
  <si>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</si>
  <si>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</si>
  <si>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</si>
  <si>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</si>
  <si>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 xml:space="preserve">привлеченные средства                    ООО "СеверСтрой"                           </t>
  </si>
  <si>
    <t>привлеченные средства                     Самборский Владимир Трофимович</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</si>
  <si>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</si>
  <si>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</si>
  <si>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</si>
  <si>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</si>
  <si>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</si>
  <si>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</si>
  <si>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6664,0 м2</t>
  </si>
  <si>
    <t>2206 м2</t>
  </si>
  <si>
    <t>13896,4 м2.</t>
  </si>
  <si>
    <t>5131,14 м2</t>
  </si>
  <si>
    <t xml:space="preserve">
4065,32 м2 </t>
  </si>
  <si>
    <t>8398,3 м2</t>
  </si>
  <si>
    <t>5882,08 м2</t>
  </si>
  <si>
    <t>1108,3 м2</t>
  </si>
  <si>
    <t>14583 м2</t>
  </si>
  <si>
    <t>5512 м2</t>
  </si>
  <si>
    <t>2449,5м2</t>
  </si>
  <si>
    <t>25609,1 м2</t>
  </si>
  <si>
    <t>36876,1 м2</t>
  </si>
  <si>
    <t>25478,75 м2</t>
  </si>
  <si>
    <t>привлеченные средства    
ООО  "Версо-Монолит"</t>
  </si>
  <si>
    <t>Застройщик/инве-стор</t>
  </si>
  <si>
    <t xml:space="preserve"> сети водоснабжения, км-                                                                          1,60;                                            переустройство сетей газоснабжения, ед.-                                           0,7;                                                                                                                                                                                                      </t>
  </si>
  <si>
    <t>Выполнение работ по строительству объекта "Станция юных натуралистов                                                                                                                                                                                                          в лесопарковой зоне междуречья р.Сайма"</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</si>
  <si>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</si>
  <si>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</si>
  <si>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</si>
  <si>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</si>
  <si>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</si>
  <si>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</si>
  <si>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</si>
  <si>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</si>
  <si>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</si>
  <si>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</si>
  <si>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</si>
  <si>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</si>
  <si>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220 чел./час                                     7937,5 м2</t>
  </si>
  <si>
    <t>585,7 м2</t>
  </si>
  <si>
    <t xml:space="preserve">Разрешение на строительство №119 от 15.09.11 до 15.09.16г.   </t>
  </si>
  <si>
    <t xml:space="preserve">Разрешение на строительство №141 от 15.09.14 до 31.01.18г.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</si>
  <si>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</si>
  <si>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</si>
  <si>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</si>
  <si>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</si>
  <si>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</si>
  <si>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</si>
  <si>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</si>
  <si>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</si>
  <si>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</si>
  <si>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</si>
  <si>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</si>
  <si>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</si>
  <si>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</si>
  <si>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</si>
  <si>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ЗАО "ЮграИнвестСтройПроект"</t>
  </si>
  <si>
    <t>ООО "Александрия                  6-10"</t>
  </si>
  <si>
    <t>ООО "Александрия                     6-10"</t>
  </si>
  <si>
    <t>ООО "Александрия                       6-10"</t>
  </si>
  <si>
    <t>ООО "Сибпромстрой"</t>
  </si>
  <si>
    <t>ОАО "Югра-консалтинг"</t>
  </si>
  <si>
    <t>ООО "Северстрой"</t>
  </si>
  <si>
    <t>ООО  "Северстрой"</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</si>
  <si>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</si>
  <si>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</si>
  <si>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</si>
  <si>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</si>
  <si>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</si>
  <si>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</si>
  <si>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</si>
  <si>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</si>
  <si>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</si>
  <si>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</si>
  <si>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</si>
  <si>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</si>
  <si>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</si>
  <si>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</si>
  <si>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</si>
  <si>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</si>
  <si>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</si>
  <si>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</si>
  <si>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</si>
  <si>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</si>
  <si>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t>
  </si>
  <si>
    <t>ООО "ЕВРОСТРОЙ-С"</t>
  </si>
  <si>
    <t>ООО ФСК "Запсибинтерстрой"</t>
  </si>
  <si>
    <t>Жилой комплекс "Лунный" со встроенно-пристроенными помещениями общественного назаначения и подземной автостоянкой.                     Дом №2</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</si>
  <si>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</si>
  <si>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</si>
  <si>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</si>
  <si>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</si>
  <si>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</si>
  <si>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</si>
  <si>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</si>
  <si>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</si>
  <si>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</si>
  <si>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</si>
  <si>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</si>
  <si>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</si>
  <si>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</si>
  <si>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</si>
  <si>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</si>
  <si>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</si>
  <si>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</si>
  <si>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</si>
  <si>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</si>
  <si>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</si>
  <si>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</si>
  <si>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</si>
  <si>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</si>
  <si>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12288,3 м2</t>
  </si>
  <si>
    <t>5359,94 м2</t>
  </si>
  <si>
    <t>15174 м2</t>
  </si>
  <si>
    <t>30240 м2</t>
  </si>
  <si>
    <t>11941,57 м2</t>
  </si>
  <si>
    <t>14470,32 м2</t>
  </si>
  <si>
    <t>22721,7 м2</t>
  </si>
  <si>
    <t>39566,18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</si>
  <si>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</si>
  <si>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</si>
  <si>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</si>
  <si>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</si>
  <si>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</si>
  <si>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</si>
  <si>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</si>
  <si>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</si>
  <si>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</si>
  <si>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</si>
  <si>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</si>
  <si>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</si>
  <si>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</si>
  <si>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</si>
  <si>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</si>
  <si>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</si>
  <si>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</si>
  <si>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</si>
  <si>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</si>
  <si>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</si>
  <si>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</si>
  <si>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</si>
  <si>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</si>
  <si>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</si>
  <si>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</si>
  <si>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</si>
  <si>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</si>
  <si>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</si>
  <si>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</si>
  <si>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</si>
  <si>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</si>
  <si>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</si>
  <si>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</si>
  <si>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№7.                                   4 этап строительства</t>
  </si>
  <si>
    <t>Мкр. 39, жилой дом №8.                               3 этап строительства</t>
  </si>
  <si>
    <t>Мкр. 39, жилой дом №9                                 1 этап строительства</t>
  </si>
  <si>
    <t>Многоквартирный жилой дом №26 со встроено-пристроенными помещениями общественного назначения</t>
  </si>
  <si>
    <t>1 этап- 9 этажный 4 подъездный жилой дом. 
2 этап-закрытая автостоянка</t>
  </si>
  <si>
    <t>"Специализированный торговый центр" по адресу
г. Сургут, Нефтеюганское шоссе, 21". Северный промрайон.</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</si>
  <si>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</si>
  <si>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</si>
  <si>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</si>
  <si>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 xml:space="preserve">Улица Киртбая от ул. 1 "З" 
до ул. 3 "З"                                                                                                                                                                                                                    </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</si>
  <si>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</si>
  <si>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</si>
  <si>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</si>
  <si>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комплекс "Лунный" со встроенно-пристроенными помещениями общественного назаначения и подземной автостоянкой.                    
Дом №1 
(секции 1.1,1.2,  1.3,1.4)</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</si>
  <si>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</si>
  <si>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</si>
  <si>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</si>
  <si>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</si>
  <si>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</si>
  <si>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</si>
  <si>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</si>
  <si>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</si>
  <si>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</si>
  <si>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</si>
  <si>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2017-2019 (выкуп 2019-2020)</t>
  </si>
  <si>
    <r>
      <t xml:space="preserve">Строительство осуществляется
</t>
    </r>
    <r>
      <rPr>
        <b/>
        <i/>
        <sz val="8"/>
        <color theme="1"/>
        <rFont val="Times New Roman"/>
        <family val="1"/>
        <charset val="204"/>
      </rPr>
      <t>Разрешение на строительство № ru86310000-194 от 25.10.2013  до 25.10.2016</t>
    </r>
  </si>
  <si>
    <r>
      <t xml:space="preserve">Строительствоосуществляется
</t>
    </r>
    <r>
      <rPr>
        <b/>
        <i/>
        <sz val="8"/>
        <color theme="1"/>
        <rFont val="Times New Roman"/>
        <family val="1"/>
        <charset val="204"/>
      </rPr>
      <t>Разрешение на строительство № ru86310000-207 от 29.11.2013  до 01.07.2015, продлено до 03.11.2016</t>
    </r>
  </si>
  <si>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</si>
  <si>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</si>
  <si>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</si>
  <si>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</si>
  <si>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</si>
  <si>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ru86310000-36 от 06.04.2015 до 06.12.2016</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</si>
  <si>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</si>
  <si>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</si>
  <si>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t>
  </si>
  <si>
    <t>МАУ ТАиК "Петрушка". Реконструкция</t>
  </si>
  <si>
    <t>430 мест</t>
  </si>
  <si>
    <t>2016 (Обследование) 2016-2017 (ПИР)</t>
  </si>
  <si>
    <t>Общая площадь здания -8 887,3 м2; мощность посадочных мест - 1023 зрит. мест.</t>
  </si>
  <si>
    <t>2016-2017 (ПИР)</t>
  </si>
  <si>
    <t>Нежилое здание, расположенное по адресу: Ханты-Мансийский округ, город Сургут, улица 60 лет Октября, 16</t>
  </si>
  <si>
    <t>2016 (снос)</t>
  </si>
  <si>
    <t>Парк в районе ручья Кедровый лог. Западный жилой район г. Сургута. Пешеходный мост через ручей Кедровый лог.</t>
  </si>
  <si>
    <t>2016 (ПИР)</t>
  </si>
  <si>
    <t>Общая площадь здания - 21247,8 м2</t>
  </si>
  <si>
    <t>МБУ ЦФП "Надежда" "Спортивный зал, ул. Мелик-Карамова, 74а</t>
  </si>
  <si>
    <t>Общая площадь здания 627,7 м2</t>
  </si>
  <si>
    <t>Проектирование и строительство (капитальный ремонт) на 2015-2018 годы.</t>
  </si>
  <si>
    <t>Детская школа искусств 
в мкр. 25</t>
  </si>
  <si>
    <t xml:space="preserve">Средняя общеобразовательная школа в микрорайоне 32  г.Сургута
</t>
  </si>
  <si>
    <t>300 уч.</t>
  </si>
  <si>
    <t>"Водно-оздоровительный комплекс", ул. Профсоюзов</t>
  </si>
  <si>
    <t>2015 год (в соответствии с решением Думы города от 22.12.2015 № 819-V ДГ)</t>
  </si>
  <si>
    <t>2016 год (в соответствии с решением Думы города от 22.12.2015 № 820-V ДГ )</t>
  </si>
  <si>
    <t>Плановая потребность</t>
  </si>
  <si>
    <t xml:space="preserve">Проектирование и строительство реализуется в рамках муниципальной программы"Молодёжная политика Сургута на 2014 - 2030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t>
  </si>
  <si>
    <t>МАУ "Сургутская Филармония"</t>
  </si>
  <si>
    <t>2016-2018 (выкуп 2018 – 2019- 2020)</t>
  </si>
  <si>
    <t>2016-2017 (выкуп 2017-2019)</t>
  </si>
  <si>
    <t xml:space="preserve">Проектирование и строительство объекта реализуется в рамках муниципальной программы "Развитие образования города Сургута на 2014-2030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t>
  </si>
  <si>
    <t>МАУ "Ледовый дворец спорта"</t>
  </si>
  <si>
    <t>МБОУ НШ "Перспектива"
расположенная по адресу: 
г. Сургут, ул. 30 лет Победы,54/1</t>
  </si>
  <si>
    <t>,</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</si>
  <si>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 в полном объеме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</si>
  <si>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Разработанный  ООО "Стройинжиниринг" проектно-сметная документация 
по МК №06-П-2013 от 16.05.2013,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сметной документации. Заключен МК с  ОАО ИЦ "Сургутстройцена" №02/П-2015 от 10.07.2015 г. 
( 97,22250 тыс. руб.) на выполнение работ по корректировке сметной документации. Работы выполнены и оплачены.
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Строительство дорожного полотна планируется реализовать в рамках  муниципальной программы  "Развитие транспортной системы города Сургута на 2014-2030 годы".  
Позволит обеспечить инженерную подготовку мкр. 35, 35 "А"                                                                                                                                                  Строительство объекта планируется в 2017-2018 годах.                                                                                              
</t>
  </si>
  <si>
    <t xml:space="preserve">привлеченные средства                      ЗАО "ЮграИнвестСтрой
Партнер"                        </t>
  </si>
  <si>
    <t>АО "Автодорстрой"</t>
  </si>
  <si>
    <t>0,25 км</t>
  </si>
  <si>
    <t>740 чел. в день/ до 3000 человек</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</si>
  <si>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 1" № 17/П-2014 от 23.12.2014 на сумму 475,01493 тыс.руб. Срок выполнения работ - 10 месяцев (23.10.2015).  Работы. выполнены 
и  оплачены.
</t>
  </si>
  <si>
    <t>общая площадь 4015,2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</si>
  <si>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В настоящее время проектно-изыскательские работы завершены, проектная документация выдана в полном объеме, ОАО ИЦ "Сургустройцена" проведена финансовая экспертиза сметной документации. 
                                                    </t>
  </si>
  <si>
    <t>общая площадь 2416,3 м2</t>
  </si>
  <si>
    <t>общая площадь 4675,6 м2</t>
  </si>
  <si>
    <t>общая площадь 5087,3 м2</t>
  </si>
  <si>
    <t>общая площадь 791,8 м2</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</si>
  <si>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Работы выполнены и оплачены в декабре 2015 года.   </t>
  </si>
  <si>
    <t xml:space="preserve">Капитальный ремонт реализуется в рамках муниципальной прогрммы "Доступная среда  г. Сургута на 2014-2030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 
Проектно-изыскательские работы в 2015 году выполнены и оплачены, проведена экспертиза сметной документации.
</t>
  </si>
  <si>
    <t>общая площадь 7585,2 м2</t>
  </si>
  <si>
    <t>ООО "Сантехремстрой"</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</si>
  <si>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Информацияо земельном участке со схемой размещена на сайте департамента архитектуры и градостроительства Администрации города Сургута в разделе "Земельные участки" для инвесторов. Выданы технические условия на присоединение к существующим инженерным сетям.                                                                                                                                                          Строительная готовность - 0%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</si>
  <si>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 
</t>
  </si>
  <si>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 от 18.06.2015г. №43-02-1661/15) МК считается расторгнутым -  30.06.2015.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</si>
  <si>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
</t>
  </si>
  <si>
    <t>Разрешение на строительство №107 от 21.06.13 до 06.12.15г.   
Продлено до 24.11.2016 года.</t>
  </si>
  <si>
    <r>
      <t xml:space="preserve">Смена застройщика, строительство не осуществляется. 
</t>
    </r>
    <r>
      <rPr>
        <b/>
        <i/>
        <sz val="8"/>
        <color theme="1"/>
        <rFont val="Times New Roman"/>
        <family val="1"/>
        <charset val="204"/>
      </rPr>
      <t xml:space="preserve">Разрешение на строительство №  ru 86310000-№43 продлено  до 24.02.2017 </t>
    </r>
  </si>
  <si>
    <r>
      <t xml:space="preserve">Строительство осуществляется
</t>
    </r>
    <r>
      <rPr>
        <b/>
        <i/>
        <sz val="8"/>
        <color theme="1"/>
        <rFont val="Times New Roman"/>
        <family val="1"/>
        <charset val="204"/>
      </rPr>
      <t xml:space="preserve">Разрешение на строительство № ru 86310000-72  от 27.11.2014, продлен  
до 31.12.2015.
Разрешение на ввод объекта в эксплуатацию № 57 от 26.02.2016, № 25 от 25.03.2016, № 65 от 26.02.2016 (сдача по блокам).
             </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</si>
  <si>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</si>
  <si>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</si>
  <si>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r>
      <t xml:space="preserve">Строительство осуществляется
</t>
    </r>
    <r>
      <rPr>
        <b/>
        <i/>
        <sz val="8"/>
        <color theme="1"/>
        <rFont val="Times New Roman"/>
        <family val="1"/>
        <charset val="204"/>
      </rPr>
      <t>Разрешение на строительство № ru86310000-97   от 19.06.2014 до 01.03.2016. Разрешение на ввод объекта в эксплуатацию № 116 от 31.12.2015</t>
    </r>
  </si>
  <si>
    <t>Многоэтажный жилой дом 
№ 1 города Сургута</t>
  </si>
  <si>
    <r>
      <t xml:space="preserve">Строительство осуществляется
</t>
    </r>
    <r>
      <rPr>
        <i/>
        <sz val="8"/>
        <color theme="1"/>
        <rFont val="Times New Roman"/>
        <family val="1"/>
        <charset val="204"/>
      </rPr>
      <t>Ра</t>
    </r>
    <r>
      <rPr>
        <b/>
        <i/>
        <sz val="8"/>
        <color theme="1"/>
        <rFont val="Times New Roman"/>
        <family val="1"/>
        <charset val="204"/>
      </rPr>
      <t>зрешение на строительство № ru86310000-177 от 04.10.2013 до до 24.12.2016</t>
    </r>
  </si>
  <si>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</si>
  <si>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ru86310000-152  от 14.10.2014  
до 17.09.2016</t>
    </r>
  </si>
  <si>
    <r>
      <t xml:space="preserve">Строительство осуществляется
</t>
    </r>
    <r>
      <rPr>
        <b/>
        <i/>
        <sz val="8"/>
        <color theme="1"/>
        <rFont val="Times New Roman"/>
        <family val="1"/>
        <charset val="204"/>
      </rPr>
      <t>Разрешение на строительство № ru86310000-154  от 17.10.2014  
до 26.10.2017</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</si>
  <si>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</si>
  <si>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</si>
  <si>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</si>
  <si>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</si>
  <si>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</si>
  <si>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ru86310000-14  от 27.02.2015  
до 06.11.2016</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</si>
  <si>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</si>
  <si>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</si>
  <si>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ru86310000-166 от 19.11.2014   
до 23.11.2016</t>
    </r>
  </si>
  <si>
    <r>
      <t xml:space="preserve">Строительство осуществляется
</t>
    </r>
    <r>
      <rPr>
        <b/>
        <i/>
        <sz val="8"/>
        <color theme="1"/>
        <rFont val="Times New Roman"/>
        <family val="1"/>
        <charset val="204"/>
      </rPr>
      <t>Разрешение на строительство № ru86310000-144  от 19.10.2014   
до 23.11.2016</t>
    </r>
  </si>
  <si>
    <t>вместимость 200 чел; длина трассы - 2200 м.</t>
  </si>
  <si>
    <t>ООО "ВОРТ"</t>
  </si>
  <si>
    <t>в 2014 году - ООО "Строительство 21 век"
ООО "ВОРТ"</t>
  </si>
  <si>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Проектирование ДДУ на 80 мест, согласованы архитектурные и технологические решения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По информации застройщика ввод планируется в III квартале 2017 года.
</t>
  </si>
  <si>
    <t>улицы - 331,485 км.
наружные сети газоснабжения - 4,140 км.
наружные сети водоснабжения - 3,470 км.
наружные сети электроснабжения - 4,070 км.</t>
  </si>
  <si>
    <t>Строительная длина - 2,656 км.
сети уличного электроосвещения -2,726 км.
сети электроснабжения - 5,771 км.
сети связи - 0,9322 км.
сети канализации - 83,7;
сети тепло-, водоснабжения - 0,023309 км.
сети газоснабжения -0,059 км.</t>
  </si>
  <si>
    <r>
      <t>Получено положительное  заключение государственной экспертизы проектной документации № 86-1-1-2-0028-16 от 09.02.2016 года.</t>
    </r>
    <r>
      <rPr>
        <sz val="8"/>
        <rFont val="Times New Roman"/>
        <family val="1"/>
        <charset val="204"/>
      </rPr>
      <t xml:space="preserve"> 
В рамках заключенного МК № 03/П-2015 от 17.09.2015  
с ООО "ИЦ "Сургутстройцена" в 2015 году выполнены работы 
по корректировки сметной документации  на сумму - 78,303 тыс.рублей.
Получено положительное заключение о проверки достоверности определения сметной стоимости № 324 от 07.12.2015 года.</t>
    </r>
  </si>
  <si>
    <t xml:space="preserve">
Получено положительное заключение государственной экспертизы проектной документации № 86-1-1-2-0029-16 от 10.02.2016 года. 
В рамках заключенного МК № 03/П-2015 от 17.09.2015
с ООО "ИЦ "Сургутстройцена" в 2015 году выполнены работы по корректировки сметной документации  на сумму 76,697 тыс. рублей. 
Получено положительное заключение о проверки достоверности определения сметной стоимости № 325 от 07.12.2015 года.</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</si>
  <si>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Получено положительное заключение государственной экспертизы проектной документации № 86-1-1-3-0034-16 от 15.02.2016 года.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рублей.</t>
  </si>
  <si>
    <t>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Средства из Адресной инвестиционной программы на 2016 год  исключены.</t>
  </si>
  <si>
    <t xml:space="preserve">Строительство реализуется в рамках муниципальной программы"Молодёжная политика Сургута на 2014 - 2030 годы"                                                                                                                                  
Работы выполнены и оплачены.
Акт приема выполненных работ от 25.11.2015, подписанный представителями МКУ "УКС" и ООО "Ворт".
Объект передан на баланс МБУ "Центр специальной подготовки "Сибирский легион", согласно постановлению № 933 от 11.02.2016 года..
</t>
  </si>
  <si>
    <t>2015-2016 (ПИР)</t>
  </si>
  <si>
    <t>ООО "Стройуслуга" (Проектировщик)</t>
  </si>
  <si>
    <t xml:space="preserve">Проектирование и строительство объекта реализуется в рамках муниципальной программы "Молодёжная политика Сургута на 2014 - 2030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Работы выполнялись в соответствии с заключенным 
МК с ООО "ЮграСтройиндустрия" №19/2014 от 23.10.2014. Срок выполнения работ - 30.08.2015. Стоимость выполненных работ по  №19/2014 от 23.10.2014 -
14 673, 70304 тыс. рублей, из них: в 2014 году работ - 6896,75 тыс.руб., в 2015 году принято работ на сумму - 7776,95304 тыс.руб. 
На основании акта приемки законченного капитальным ремонтом объекта от 24.11.15 и акта рабочей комиссии от 24.11.15 - затраты по объекту списаны.                    </t>
  </si>
  <si>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2014-2030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Затраты на подключение к электросетям, водоснабжению, водоотведению составляет 121,48179 тыс.рублей.
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
Стоимость работ по строительству объекта - 210 948 416,06 руб.</t>
  </si>
  <si>
    <t>проектирование 2012-2013</t>
  </si>
  <si>
    <t>Клубно-спортивный блок МБОУ СОШ №38, пр. Пролетарский, 14А города Сургута. Реконструкция</t>
  </si>
  <si>
    <t>200 уч; 150 посадочных мест</t>
  </si>
  <si>
    <t>2016-2017 (ПИР), 2017-2018 (СМР)</t>
  </si>
  <si>
    <t>Билдинг-сад в микрорайоне 41</t>
  </si>
  <si>
    <t xml:space="preserve">2018 (СМР)
2025 (выкуп) </t>
  </si>
  <si>
    <t xml:space="preserve">сети дренажа, км.- 0,51                                     сети водоснабжения, км.- 0,90 сети газоснабжения, км. -0,45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</si>
  <si>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</si>
  <si>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 xml:space="preserve">Объездная автомобильная дорога к дачным кооперативам "Черемушки", "Север-1", "Север-2" в обход гидротехнических сооружений ГРЭС-1 
и ГРЭС-2 </t>
  </si>
  <si>
    <t xml:space="preserve"> протяженность введенных в эксплуатацию внутриквартальных проездов, м.- 400</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</si>
  <si>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 года выполнены и оплачены.
Получено заключение государственной  экспертизы ООО ИЦ «СургутСтройцена» от 16.09.2015 № 240 о сметной стоимости строительства.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</si>
  <si>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Работы выполнены и оплачены в декабре 2015г.   </t>
  </si>
  <si>
    <t>Капитальный ремонт реализуется в рамках муниципальной прогрмыы "Доступная среда  г. Сургута на 2014-2030 годы" ( с целью приведения их к требованиям доступной среды).                                                                                                                                                                                                                                                                     
Заключен МК 02П/2016 от 18.04.2016 г. с  ООО "Стройуслуга"с ценой контаркта  1052,87286 тыс.рублей. 
Средства в размере 10,0 тыс.руб. необходимы на проведение проверки сметной документации. Экономия, сложившаяся по результатам проведенной закупки  
в размере  119,19315 тыс.рублей будут предложена к снятию на заседание Думы города в сентябре 2016 года.</t>
  </si>
  <si>
    <t>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Работы выполнялись в соответствии с заключенным МК на выполнение работ 
по капитальному ремонту объекта с ООО "ЮграСтройиндустрия" от 05.09.2014 №14/2014.  Срок выполнения работ - 15.08.2015 года.
В связи с отставанием от графика производства работ  муниципальный контракт  28.09.2015 года расторгнут в одностороннем отказе заказчика. 
 В декабре заключен договор № 09/П-2015 на проверку сметной документации по объекту на сумму 44,27978 тыс. руб. Работы выполнены и оплачены.</t>
  </si>
  <si>
    <t>ООО "Стройуслуга" (ПИР)</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</si>
  <si>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08П/2016 с ООО "Стройуслуга" на выполнение проектно-изыскательских работ (990,72975 тыс.рублей).  Лимит финансирования на 2016 год -551,444 тыс.рублей. Потребность на 2017 год - 439,28575 тыс. рублей. 
</t>
  </si>
  <si>
    <t>2015 (снос)</t>
  </si>
  <si>
    <t>Извещение на проведение аукциона по сносу нежилого здания, расположеного по адресу: город Сургут, поселок Юность, улица Саянская, дом 6б опубликовано - 29.10.2015. Дата проведения аукциона - 16.11.2015. НМЦК - 470,72088 тыс.рублей. 
На основании протокола подведения итогов электронного аукциона № ЭА-1583 (2) от 18.11.2015  победителем признан ООО "Сантехремстрой" с ценой контракта 245,86720 тыс. рублей. Заключен контракт № 106/2015 от 02.12.2015. Срок выполнения работ по 20.12.2015. Работы выполнены и оплачены.</t>
  </si>
  <si>
    <r>
      <rPr>
        <b/>
        <i/>
        <sz val="8"/>
        <color theme="1"/>
        <rFont val="Times New Roman"/>
        <family val="1"/>
        <charset val="204"/>
      </rPr>
      <t>Разрешение на строительство №02 от 23.01.13 до 22.12.15г.</t>
    </r>
    <r>
      <rPr>
        <sz val="8"/>
        <color theme="1"/>
        <rFont val="Times New Roman"/>
        <family val="1"/>
        <charset val="204"/>
      </rPr>
      <t xml:space="preserve">  </t>
    </r>
    <r>
      <rPr>
        <b/>
        <i/>
        <sz val="8"/>
        <color theme="1"/>
        <rFont val="Times New Roman"/>
        <family val="1"/>
        <charset val="204"/>
      </rPr>
      <t xml:space="preserve"> 
Продлено до 30 июня 2016 года.</t>
    </r>
  </si>
  <si>
    <r>
      <rPr>
        <b/>
        <i/>
        <sz val="8"/>
        <color theme="1"/>
        <rFont val="Times New Roman"/>
        <family val="1"/>
        <charset val="204"/>
      </rPr>
      <t>Разрешение на строительство №70 от 20.06.1</t>
    </r>
    <r>
      <rPr>
        <b/>
        <i/>
        <sz val="8"/>
        <rFont val="Times New Roman"/>
        <family val="1"/>
        <charset val="204"/>
      </rPr>
      <t xml:space="preserve">2 до 18.04.14г.    </t>
    </r>
    <r>
      <rPr>
        <sz val="8"/>
        <color rgb="FFFF0000"/>
        <rFont val="Times New Roman"/>
        <family val="1"/>
        <charset val="204"/>
      </rPr>
      <t xml:space="preserve">       </t>
    </r>
    <r>
      <rPr>
        <sz val="8"/>
        <color theme="1"/>
        <rFont val="Times New Roman"/>
        <family val="1"/>
        <charset val="204"/>
      </rPr>
      <t xml:space="preserve">                                                                                                                                                                                               </t>
    </r>
  </si>
  <si>
    <r>
      <t>Разрешение на строительство №110 от 18.07.14 до 02.08.2017 года.</t>
    </r>
    <r>
      <rPr>
        <b/>
        <i/>
        <sz val="8"/>
        <color theme="1"/>
        <rFont val="Times New Roman"/>
        <family val="1"/>
        <charset val="204"/>
      </rPr>
      <t xml:space="preserve">  </t>
    </r>
  </si>
  <si>
    <t xml:space="preserve">Разрешение на строительство №201 от 22.11.13 до 21.02.2018 года.   </t>
  </si>
  <si>
    <r>
      <t xml:space="preserve">Строительство приостановлено
</t>
    </r>
    <r>
      <rPr>
        <b/>
        <i/>
        <sz val="8"/>
        <rFont val="Times New Roman"/>
        <family val="1"/>
        <charset val="204"/>
      </rPr>
      <t>Разрешение на строительство №  ru86310000-100 от 02.07.2008 до 02.06.2010</t>
    </r>
  </si>
  <si>
    <r>
      <t xml:space="preserve">Строительство осуществляется
</t>
    </r>
    <r>
      <rPr>
        <b/>
        <i/>
        <sz val="8"/>
        <rFont val="Times New Roman"/>
        <family val="1"/>
        <charset val="204"/>
      </rPr>
      <t>Разрешение на строительство № ru86310000-153 от 26.10.2012 до 26.06.2014, продлено до 17.05.2017 года.</t>
    </r>
  </si>
  <si>
    <r>
      <t xml:space="preserve">Строительство  осуществляется  
</t>
    </r>
    <r>
      <rPr>
        <b/>
        <i/>
        <sz val="8"/>
        <rFont val="Times New Roman"/>
        <family val="1"/>
        <charset val="204"/>
      </rPr>
      <t>Разрешение на строительство № ru86310000-197 продлено до 30.04.2016</t>
    </r>
  </si>
  <si>
    <r>
      <t xml:space="preserve">Строительство осуществляется
</t>
    </r>
    <r>
      <rPr>
        <b/>
        <i/>
        <sz val="8"/>
        <rFont val="Times New Roman"/>
        <family val="1"/>
        <charset val="204"/>
      </rPr>
      <t>Разрешение на строительство № ru86310000-234 от 24.12.2013  до 29.04.2017</t>
    </r>
  </si>
  <si>
    <t>«Жилой дом № 2 
со встроенными помещениями общественного назначения в 44 мкр. 
г. Сургут 
1 этап - секции 2.1,2.2,2.3,2.4
2 этап - секции 1,2,3,4</t>
  </si>
  <si>
    <t xml:space="preserve">«Жилой дом № 3 
со встроенными помещениями общественного назначения в 44 мкр. 
г. Сургут»
</t>
  </si>
  <si>
    <t>Разрешение на строительство №ru86310000-45 от 26.05.2016 до 19.02.2017 года.</t>
  </si>
  <si>
    <t>Разрешение на строительство №ru86310000-46 от 26.05.2016 до 26.10.2017 года.</t>
  </si>
  <si>
    <t xml:space="preserve">«Жилой дом № 4 
со встроенными помещениями общественного назначения 
в микрорайоне 44 г. Сургут»
</t>
  </si>
  <si>
    <t>Разрешение на строительство №ru86310000-47 от 26.05.2016 до 23.11.2016 года.</t>
  </si>
  <si>
    <t>ООО "Бетолит"</t>
  </si>
  <si>
    <t>Жилой дом № 9 в микрораойне 31 Б г. Сургут</t>
  </si>
  <si>
    <t>Разрешение на строительство №ru86310000-38 от 29.04.2016 до 07.08.2017 года.</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</si>
  <si>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Многоэтажный 9-12 этажный</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3п.к (блоки 7-8 )</t>
    </r>
  </si>
  <si>
    <t>Многоэтажный жилой дом 
№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</si>
  <si>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 5</t>
  </si>
  <si>
    <t>Жилой дом № 3 
со встроенными помещениями и подземной автостоянкой</t>
  </si>
  <si>
    <t>Жилой дом № 4</t>
  </si>
  <si>
    <t>Жилой дом № 5</t>
  </si>
  <si>
    <r>
      <t xml:space="preserve">Жилой комплекс № 304 в микрорайоне №24 г. Сургута. </t>
    </r>
    <r>
      <rPr>
        <b/>
        <sz val="9"/>
        <rFont val="Times New Roman"/>
        <family val="1"/>
        <charset val="204"/>
      </rPr>
      <t>Девятиэтажный жилой дом №304.3.             
1 этап-блок А</t>
    </r>
  </si>
  <si>
    <r>
      <t xml:space="preserve">Жилой комплекс № 304
в микрорайоне №24 г. Сургута. </t>
    </r>
    <r>
      <rPr>
        <b/>
        <sz val="9"/>
        <rFont val="Times New Roman"/>
        <family val="1"/>
        <charset val="204"/>
      </rPr>
      <t>Девятиэтажный жилой дом №304.3.              
2 этап - блок Б</t>
    </r>
  </si>
  <si>
    <r>
      <t xml:space="preserve">Многоквартирный </t>
    </r>
    <r>
      <rPr>
        <b/>
        <sz val="9"/>
        <rFont val="Times New Roman"/>
        <family val="1"/>
        <charset val="204"/>
      </rPr>
      <t>жилой дом № 1</t>
    </r>
    <r>
      <rPr>
        <sz val="9"/>
        <rFont val="Times New Roman"/>
        <family val="1"/>
        <charset val="204"/>
      </rPr>
      <t xml:space="preserve"> в мкр.45 г. Сургут</t>
    </r>
  </si>
  <si>
    <r>
      <t xml:space="preserve">Многоквартирный </t>
    </r>
    <r>
      <rPr>
        <b/>
        <sz val="9"/>
        <rFont val="Times New Roman"/>
        <family val="1"/>
        <charset val="204"/>
      </rPr>
      <t>жилой дом № 2</t>
    </r>
  </si>
  <si>
    <t>Жилой дом № 6 в 30 микрорайоне.
3 этап строительства</t>
  </si>
  <si>
    <t>Жилой дом № 6 
в 30 микрорайоне 2 этап строительства</t>
  </si>
  <si>
    <t>Многоквартирный жилой дом № 3</t>
  </si>
  <si>
    <t>Ж\д № 3                                          со встроенными помещениями и  гостиницей   на 154 места</t>
  </si>
  <si>
    <t>ООО "ЖК Быстринка"</t>
  </si>
  <si>
    <t>Жилой комплекс из 3-х этажных жилых домов 
и автостоянки</t>
  </si>
  <si>
    <t>Разрешение на строительство №ru86310000-93 от  30.07.2015 до 30.04.2017 года.</t>
  </si>
  <si>
    <t>Многоэтажный жилой дом № 1 со встроенно-пристроенными помещениями офисного назначения и пристроенной стоянкой автотранспорта закрытого типа в 30 А микрорайоне г. Сургута. 3 этап. Пристроенная стоянка автотранспорта закрытого типа</t>
  </si>
  <si>
    <t>Разрешение на строительство №ru86310000-47 от  10.04.2013 продлено 
до 20.07.2016 года.</t>
  </si>
  <si>
    <t>Детский сад в микрорайоне 20А г.Сургута (№ 46 «Ягодка»)</t>
  </si>
  <si>
    <t>2016-2018 (СМР) 2018-2020 (выкуп)</t>
  </si>
  <si>
    <t>ООО "Юграпромстрой"</t>
  </si>
  <si>
    <t>Многоэтажный жилой дом № 6 - 3 этап строительства</t>
  </si>
  <si>
    <t>Жилой дом № 2 (секции 2.6, 2.7, 2.8, 2.9)  -1 этап.</t>
  </si>
  <si>
    <r>
      <t xml:space="preserve">Положительное заключение негосударственной экспертизы № 2-1-1-0358-13 от 06.03.2014.
</t>
    </r>
    <r>
      <rPr>
        <b/>
        <i/>
        <sz val="8"/>
        <color theme="1"/>
        <rFont val="Times New Roman"/>
        <family val="1"/>
        <charset val="204"/>
      </rPr>
      <t xml:space="preserve">Разрешение на строительство №ru86310000-116  от 01.08.2014. </t>
    </r>
    <r>
      <rPr>
        <sz val="8"/>
        <color theme="1"/>
        <rFont val="Times New Roman"/>
        <family val="1"/>
        <charset val="204"/>
      </rPr>
      <t xml:space="preserve">
СМР: Степень готовности: общая 10% (забивка свай 100%, фундаменты -17%)
Дата окончания строительства - март 2020 года.</t>
    </r>
  </si>
  <si>
    <t xml:space="preserve">Разрешение на строительство №ru86310000-10 от 16.07.2015 до 06.11.2016 года.  </t>
  </si>
  <si>
    <t>Магистральный водовод 
по ул. Мелик-Карамова, 
от ул. Югорской
до ул. Мелик-Карамова</t>
  </si>
  <si>
    <r>
      <t xml:space="preserve">Строительство осуществляется
</t>
    </r>
    <r>
      <rPr>
        <b/>
        <i/>
        <sz val="8"/>
        <rFont val="Times New Roman"/>
        <family val="1"/>
        <charset val="204"/>
      </rPr>
      <t>Разрешение на строительство № ru86310000-107 от 14.07.2014  
до 15.02.2017 года.</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</si>
  <si>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31.05.2018 года.</t>
    </r>
  </si>
  <si>
    <t>Многоквартирный жилой дом №5</t>
  </si>
  <si>
    <r>
      <t xml:space="preserve">Строительство осуществляется
</t>
    </r>
    <r>
      <rPr>
        <b/>
        <i/>
        <sz val="8"/>
        <color theme="1"/>
        <rFont val="Times New Roman"/>
        <family val="1"/>
        <charset val="204"/>
      </rPr>
      <t>Разрешение на строительство № ru86310000-120   от 07.08.2014 
до 09.05.2017 года.</t>
    </r>
  </si>
  <si>
    <r>
      <t xml:space="preserve">Строительство осуществляется
</t>
    </r>
    <r>
      <rPr>
        <b/>
        <i/>
        <sz val="8"/>
        <color theme="1"/>
        <rFont val="Times New Roman"/>
        <family val="1"/>
        <charset val="204"/>
      </rPr>
      <t>Разрешение на строительство № ru86310000-121 от 07.08.2014 
до 09.02.2017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</si>
  <si>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</si>
  <si>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ru86310000-116 от 01.08.2014 
до 03.03.2020 года.</t>
    </r>
  </si>
  <si>
    <r>
      <t xml:space="preserve">Строительство осуществляется
</t>
    </r>
    <r>
      <rPr>
        <b/>
        <i/>
        <sz val="8"/>
        <color theme="1"/>
        <rFont val="Times New Roman"/>
        <family val="1"/>
        <charset val="204"/>
      </rPr>
      <t>Разрешение на строительство № ru86310000-109 от 15.07.2014   
до 20.05.2019 года.</t>
    </r>
  </si>
  <si>
    <r>
      <t xml:space="preserve">Строительство осуществляется
</t>
    </r>
    <r>
      <rPr>
        <b/>
        <i/>
        <sz val="8"/>
        <color theme="1"/>
        <rFont val="Times New Roman"/>
        <family val="1"/>
        <charset val="204"/>
      </rPr>
      <t>Разрешение на строительство № ru86310000-131  от 27.08.2014  
 до 27.08.2019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</si>
  <si>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</si>
  <si>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r>
      <t xml:space="preserve">Строительство осуществляется
</t>
    </r>
    <r>
      <rPr>
        <b/>
        <i/>
        <sz val="8"/>
        <color theme="1"/>
        <rFont val="Times New Roman"/>
        <family val="1"/>
        <charset val="204"/>
      </rPr>
      <t>Разрешение на строительство № ru86310000-136 от 10.09.2014  
до 08.07.2017 года.</t>
    </r>
  </si>
  <si>
    <t>ЗАО "Салаир"</t>
  </si>
  <si>
    <r>
      <t xml:space="preserve">Строительство осуществляется
</t>
    </r>
    <r>
      <rPr>
        <b/>
        <i/>
        <sz val="8"/>
        <color theme="1"/>
        <rFont val="Times New Roman"/>
        <family val="1"/>
        <charset val="204"/>
      </rPr>
      <t xml:space="preserve">Разрешение на строительство № ru86310000-90 от 13.07.2012 до 11.07.2017 года. </t>
    </r>
  </si>
  <si>
    <t xml:space="preserve">Многоэтажный жилой дом 
№ 23 со  встроенными помещениями обще назнач.   
1 этап </t>
  </si>
  <si>
    <t>Многоэтажный жилой дом 
№ 23 со  встроенными помещениями обще назнач. 
2 этап</t>
  </si>
  <si>
    <t>Многоэтажный жилой дом 
№ 23 со  встроенными помещениями обще назнач.
3 этап,  4 этап-подземная парковка</t>
  </si>
  <si>
    <r>
      <t xml:space="preserve">Строительтсов осуществляется
</t>
    </r>
    <r>
      <rPr>
        <b/>
        <i/>
        <sz val="8"/>
        <color theme="1"/>
        <rFont val="Times New Roman"/>
        <family val="1"/>
        <charset val="204"/>
      </rPr>
      <t>Разрешение на строительство № ru86310000-177 от 04.10.2013
до 24.12.2016 года.</t>
    </r>
  </si>
  <si>
    <r>
      <t xml:space="preserve">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t>
    </r>
    <r>
      <rPr>
        <sz val="8"/>
        <color theme="1"/>
        <rFont val="Times New Roman"/>
        <family val="1"/>
        <charset val="204"/>
      </rPr>
      <t>В связи с ненадлежащим исполнением договорных  обязательств, контракт расторгнут, работы прекращены. Планируется реализация проекта путем выкупа здания.</t>
    </r>
  </si>
  <si>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t>
    </r>
    <r>
      <rPr>
        <b/>
        <i/>
        <sz val="8"/>
        <color theme="1"/>
        <rFont val="Times New Roman"/>
        <family val="1"/>
        <charset val="204"/>
      </rPr>
      <t xml:space="preserve">Разрешение на строительство №ru86310000-10 от 18.02.2015 до 21.10.2016 года.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
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исполнителя-заключение муниципального контракта № 0419Д-15/ОГЭ-4874 в 2015 году 
не предоставилось возможным. 
Средства в размере 635,79581 тыс.рублей необходимы  для внесения платы 
по договору  для осуществления закупки с единственным исполнителем по проведению государственной экспертизы проектной документации  и результатов инженерных изысканий (предоплата 100%).
</t>
    </r>
  </si>
  <si>
    <t xml:space="preserve">Заключен МК № 01П/2016 от 13.04.2016 на выполнение ПИР с  ООО "АТ", цена контракта - 2000,0 тыс.рублей. Срок выполнения работ по 30.11.2016.
Решением Думы от 01.07.2016 уменьшение средств местного бюджета в 2016 году на сумму 3 345 412,46 рублей, произведено в связи с экономией по факту заключенного муниципального контракта  на выполнение проектно-изыскательских работ.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</si>
  <si>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03.07.2013. Работы выполнены.                                                                                                                                                                                                                                                                                            
Объект строительством не начат. Средства в размере 163,33333 тыс. рублей необходимы  для проведения конкурса на выполнение корректировки сметной документации (учитывая сроки предоставления заявки на размещение закупки в электронном виде (п.3.3 Постановления Администрации города № 1131 от 19.02.2014) - проведение открытого конкурса на выполнение корректировки сметной документации по объекту в 2015 году не представлялось возможным). 
Средства в размере 589,09140 тыс. рублей необходимы для заключения договора на проведение государственной экспертизы проектной документации и результатов инженерных изысканий по объекту (предоплата 100%)
Решением Думы от 01.07.2016 увеличение средств местного бюджета на сумму 
752 424,73 рубля,  из них 163 333,33 рубля для проведения конкурса на выполнение корректировки сметной документации, 589 091,40 рублей для заключения договора на проведение государственной экспертизы проектной документации.</t>
  </si>
  <si>
    <t>Проектирование объекта реализуется в рамках муниципальной программы «Развитие культуры и туризма в  городе Сургуте на 2014-2030 годы». 
1. Заключен МК № 09П/2016 от 14.06.2016г. на выполнение работ по обследованию конструкций здания, стоимость по контракту 87,0 тыс. рублей.
2. Учитывая нормативный срок обследования, работы будут завершены ориентировочно 31 августа 2016 года.
С учетом сроков проведения конкурсных процедур муниципальный контракт на выполнение проектно-изыскательских работ возможно будет заключить не раньше ноября 2016 года. Освоение лимитов 2016 года в размере  8640,097 тыс.рублей не представляется возможным, предложены к перераспределению на заседание Думы. 
3. На проведение проверки сметной документации на выполнение работ по обследованию конструкций здания заключен МК № 04П/2016 от 12.05.2016 (10,0 тыс.руб.). Работы выполнены и оплачены. 
Решением Думы от 01.07.2016 принято уменьшение средств местного бюджета на 
8 640 097 рублей, предусмотренных на выполнение проектно-изыскательских работ                            по объекту. Данное решение связано с тем, что в настоящее время выполняется обследование объекта, по результатам обследования будут выполняться проектно-изыскательские работы</t>
  </si>
  <si>
    <t xml:space="preserve">Публикация извещения о проведении электронного аукциона на выполнение работ по сносу здания, расположенного по адресу: Ханты-Мансийский округ, город Сургут, улица 60 лет Октября, 16 
Заключен МК № 04/2016 от 11.04.2016 на сумму 245,10162 тыс.рублей с ИП Нестеренко Дмитрий Валерьевич, срок выполнения работ 15.05.2016. Работы выполнены и оплачены в мае.  
Решением Думы от 01.07.2016 принято уменьшение средств местного бюджета
 в 2016 году на сумму 246 646,38 рублей,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 выполнение работ и оказание услуг для муниципальных нужд.
</t>
  </si>
  <si>
    <t xml:space="preserve">Проектирование и строительство объекта реализуется в рамках муниципальной программы "Развитие образования города Сургута на 2014-2030 годы"   
В связи с нерешенным вопросом о земельном участке (площадь выделенного земельного участка не позволяет разместить школу вместимостью 300 учащихся), кроме того, учитывая сезонность выполнения инженерно-изыскательских работ (проведение работ в зимний период не возможно) - освоение лимитов 2016 года 
не представляется возможным. 
Решением Думы от 01.07.2016 принято снятие средств местного бюджета в сумме 
6 029 666,00 рублей с нерешенным вопросом  о земельном участке.
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
</t>
  </si>
  <si>
    <t>«Объездная автомобильная дорога к дачным кооперативам "Черемушки", "Север-1", "Север-2" в обход гидротехнических сооружений ГРЭС-1 и ГРЭС-2. Переустройство "Газопровода - отвода к Сургутской ГРЭС-2, 4-я нитка";</t>
  </si>
  <si>
    <t>- за счет местного бюджета</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</si>
  <si>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Работы выполнены и оплачены.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проектно-сметной документации.  В рамках заключенного  МК №02/П-2015 от 10.07.2015 с ОАО ИЦ "Сургутстройцена" выполнена корректировка проектно - сметной документации  (87,77750 тыс. рублей).                                                                                                                                                                          
Решением Думы от 01.07.2016 приняты средства на сумму 23 205 рублей за счет средств местного бюджета для оплаты за подготовку технического плана здания, расположенного в границах объекта для дальнейшего сноса здания.
Строительство объекта планируется в 2019-2020 годах.
Инженерное обеспечение мкр. 43, 48.</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</si>
  <si>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</si>
  <si>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ООО "Сибпромстрой-Югория" выполнены проектные работы по благоустройству проезда и получено разрешение на производство работ.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
</t>
  </si>
  <si>
    <t xml:space="preserve">                                                                                                                                                                                                                                                                                      Внутриквартальные проезды 
в микрорайоне 31 г.Сургута        </t>
  </si>
  <si>
    <t>Внутриквартальный проезд 
в микрорайоне 26 г. Сургута</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</si>
  <si>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2014-2030 годы"
Решением Думы от 01.07.2016 приянято снятие в полном объеме средств местного бюджета в 2016 году по объекту в связи с отсутствием в Федеральном законе 
от 21.07.1997 № 122-ФЗ «О государственной регистрации прав на недвижимое имуществ и сделок с ним» положений устанавливающих порядок оформления 
в собственность и продажи  в муниципальную собственность линейных объектов, осуществление выкупа объектов не предоставляется возможным.
В связи с существующей потребностью в строительстве внутриквартальных проездов выкуп планируются в 2017 году.</t>
  </si>
  <si>
    <t>Приобретение объекта реализуется в рамках муниципальной программы "Развитие образования города Сургута на 2014-2030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2016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 В случае одобрения  финансирования объекта банком, строительство объекта возможно начать в 2016 году.
Участок включен в границы территории комплексного освоения ЗАО ''Югорское Управление Инвестиционно-Строительными Проектами''</t>
  </si>
  <si>
    <t>ООО "СТХ-Недвижимость"</t>
  </si>
  <si>
    <r>
      <t xml:space="preserve">Строительство приостановлено
</t>
    </r>
    <r>
      <rPr>
        <b/>
        <i/>
        <sz val="8"/>
        <color theme="1"/>
        <rFont val="Times New Roman"/>
        <family val="1"/>
        <charset val="204"/>
      </rPr>
      <t>Разрешение на строительство  № ru86310000-35 от 29.03.2012  продлено до 28.02.2021 года.</t>
    </r>
  </si>
  <si>
    <r>
      <t xml:space="preserve">Строительтсов осуществляется
</t>
    </r>
    <r>
      <rPr>
        <b/>
        <i/>
        <sz val="8"/>
        <color theme="1"/>
        <rFont val="Times New Roman"/>
        <family val="1"/>
        <charset val="204"/>
      </rPr>
      <t>Разрешение на строительство № ru86310000-67 от 08.05.2014   
продлено до 04.07.2019 года.</t>
    </r>
  </si>
  <si>
    <r>
      <t xml:space="preserve">Строительство осуществляется
</t>
    </r>
    <r>
      <rPr>
        <b/>
        <i/>
        <sz val="8"/>
        <color theme="1"/>
        <rFont val="Times New Roman"/>
        <family val="1"/>
        <charset val="204"/>
      </rPr>
      <t>Разрешение на строительство № ru86310000-68   от 08.05.2014 
продлено до 27.06.2018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</si>
  <si>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</si>
  <si>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r>
      <t xml:space="preserve">Строительство осуществляется
</t>
    </r>
    <r>
      <rPr>
        <b/>
        <i/>
        <sz val="8"/>
        <rFont val="Times New Roman"/>
        <family val="1"/>
        <charset val="204"/>
      </rPr>
      <t>Разрешение на строительство № ru86310000-123  от 14.08.2014 
продлено до 15.06.2017 года.</t>
    </r>
  </si>
  <si>
    <t xml:space="preserve">Жилой комплекс № 41 с общественными помещениями и автостоянокой.
Микрорайон №34, проспект Мира,55 г. Сургута. </t>
  </si>
  <si>
    <r>
      <t xml:space="preserve">Строительство осуществляется
</t>
    </r>
    <r>
      <rPr>
        <b/>
        <i/>
        <sz val="8"/>
        <rFont val="Times New Roman"/>
        <family val="1"/>
        <charset val="204"/>
      </rPr>
      <t>Разрешение на строительство № ru86310000-172 (58) от 30.07.2007 
продлено до 10.06.2017 года.</t>
    </r>
  </si>
  <si>
    <t xml:space="preserve">Разрешение на строительство №87 от 03.06.14 до 15.03.2018 года.   </t>
  </si>
  <si>
    <t xml:space="preserve">Разрешение на строительство №160 от 06.09.13 до 28.02.2016 года.  </t>
  </si>
  <si>
    <t xml:space="preserve">Разрешение на строительство №164 от 17.12.10 до 07.01.2016 года.   </t>
  </si>
  <si>
    <t>Разрешение на строительство №111 от03.07.13 до 23.07.2017 года.</t>
  </si>
  <si>
    <r>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ЭА-1226 (1) от 11.09.2015г.)
Заключен договор на проверку проектно-сметной документации №07/П-2015 
от 28.10.2015 на сумму 12,65461 тыс.рублей. Работы выполнены и оплачены 
в декабре 2015 года.
В бюджете на 2016 год  предусмотрены средства на выполнение работ 
по обследованию нежилых помещений, а так же средства на выполнение ПИР . Заключен МК № 05П/2016 от 29.04.2016 на выполнение работ по обследованию нежилых помещений с  ООО "СтройКом", цена контракта 200,0 тыс.рублей. </t>
    </r>
    <r>
      <rPr>
        <sz val="8"/>
        <rFont val="Times New Roman"/>
        <family val="1"/>
        <charset val="204"/>
      </rPr>
      <t>Работы выполнены 20 июня 2016 года.</t>
    </r>
    <r>
      <rPr>
        <sz val="8"/>
        <color theme="1"/>
        <rFont val="Times New Roman"/>
        <family val="1"/>
        <charset val="204"/>
      </rPr>
      <t xml:space="preserve">
Экономия по итогам заключения контракта на обследование с единственным исполнителем  в размере 53,02092 тыс.рублей будут предложены к снятию на заседание Думы города в сентябре 2016 года.
Заключен МК № 04П/2016 от 12.05.16г. на проверку сметной документации на обследование и ПИР (25,0 тыс.руб). Работы выполнены и оплачены.
Размещение извещения  на выполнение проектно-изыскательских работ - июль 2016. (НМЦК  - 827,64396  тыс.рублей). В 2016 году планируется выполнить изыскания на сумму 271,41624 тыс. рублей. Остаток средств в размере 321,45276 тыс. рублей будет предложены к снятию на заседание Думы города в сентябре.</t>
    </r>
  </si>
  <si>
    <t xml:space="preserve">по состоянию на 10.08.2016 г. </t>
  </si>
  <si>
    <t xml:space="preserve">Проектирование и строительство объекта реализуется в рамках программы «Развитие физической культуры и спорта в городе Сургуте на 2014 — 2030 годы»     
Разрешение на строительство №231 от 20.12.2013 до 19.05.2017.  
1. Работы выполнялись  в соответствии с заключенным муниципальным контрактом 
с ООО "СК СОК" от 03.07.2014 № 12/2014.  Сумма по контракту - 429 464,05162 тыс.рублей.  Срок выполнения работ по 30.11.2015г.
Готовность объекта - 57%. В связи с необходимостью корректировки  и увеличением стоимости материалов и оборудования, необходимых для строительства объекта, 
МК №12/2014 от 03.07.2014 г расторгнут 10.11.2015 года.    
2.  Заключен МК № 37/2016 от 14.06.2016 г.  на выполнение работ по завершению строительства объекта. Сумма по контракту 415 049,69467 тыс.руб. Срок выполнения работ по 09.12.2016 года.  
Ориентировочная дата ввода объекта в эксплуатацию декабрь 2016 года.
3.Подключение объекта к эл.сетям (7,53902 тыс.руб.), к сетям ХВС (2832,24568 тыс. руб.) и сетям водоотведения (4287,48575 тыс. руб.) будет осуществляться 
в процессе строительства объекта. 
4.С целью проведения аукциона на завершение строительства объекта в адрес ДФКиС ХМАО-Югры направлено  письмо Администрации города Сургута 
(исх. № 01-11-1933/16-0-0 от 17.03.2016) о выделении доп. средств окружного бюджета в размере 150 494 ,90994 тыс. руб. 
5. Обеспечение доли местного бюджета на выполнение работ по завершению строительства объекта  в размере 1035,72373 тыс. руб., а также выделение дополнительных ср-в 3 283,68789 тыс. руб.)  на подключение объекта 
к инженерным сетям предложены к включению в бюджетную смету на очередном заседание Думы города.
</t>
  </si>
  <si>
    <t xml:space="preserve">Проектирование и строительство реализуется в рамках муниципальной программы "Молодёжная политика Сургута на 2014 - 2030 годы" 
НМЦК-7 565 047,70 рублей.  По итогам открытого конкурса победителем признан  участник ООО "Стройуслуга" МК  №04П-2015 от 12.10.2015 (протокол № ОК-1183(2) от 23.09.2015. 
Работы выполнены и оплачены в декабре.
Заключен  договор №07/П - 2015 от 28.10.2015  на проверку сметной документации на сумму 52,500 тыс. рублей. Работы выполнены и оплачены в декабре. 
Ведутся работы по выполнению комплексных инженерных изысканий по внеплощадочные сети связи, электроснабжения и временную подъездную дорогую
Окончание проектно-изыскательских работ планируется в 2016 году.
По итогам открытого конкурса победителем признан  участник ООО "Стройуслуга" МК  № 04П-2015г. от 12.10.2015 г. Срок выполнения работ до 30.11.2016 г. (Протокол № ОК-1183(2) от 23.09,15 г. сумма - 7 226,46485 тыс.рублей, из них лимит на 2015 год - 1 627,295 т.р. на оплату за выполнение инженерно-геодезических и инженерно-геологических изысканий (работы выполнены и  оплачены в декабре), остаток по контракту на 2016 год -5599,16985 тыс.рублей.
</t>
  </si>
  <si>
    <t>Приобретение объекта реализуется в рамках муниципальной программы "Развитие образования города Сургута на 2014-2030 годы" 
Согласно утвержденного плана-графика размещение извещения о проведении открытого конкурса на выполнение проектно-изыскательских работ - август 2016г., по причине отсутствия распоряжения о долгосрочном контракте. Ориентировочный срок заключения контракта - октябрь 2016 г. НМЦК-13 978,05197тыс. руб. Потребность на 2017 год - 12 167,39697 т.р.
Средства в размере 56,0 тыс.рублей.  для оплаты за проверку сметной документации (МК № 04П/2016 от 12.05.2016 г.). Работы выполнены и  оплачены.</t>
  </si>
  <si>
    <r>
      <t xml:space="preserve">Проектирование и строительство реализуется в рамках муниципальной программы "Развитие культуры и туризма в городе Сургуте" на 2014-2030 годы"   
Работы выполняются в соответствии с заключенным муниципальным контрактом 
с ООО "Сибвитосервис" №18/2014 от 04.10.14 г.  Сумма по контракту - 
323 245,55685 рублей. Ориентировочный срок выполнения работ 15.07.2016.
</t>
    </r>
    <r>
      <rPr>
        <b/>
        <i/>
        <sz val="8"/>
        <color theme="1"/>
        <rFont val="Times New Roman"/>
        <family val="1"/>
        <charset val="204"/>
      </rPr>
      <t>Разрешение на строительство №114 от 30.07.2014 до 30.04.2016 продлено 
до 16.01.2017 года.</t>
    </r>
    <r>
      <rPr>
        <sz val="8"/>
        <color theme="1"/>
        <rFont val="Times New Roman"/>
        <family val="1"/>
        <charset val="204"/>
      </rPr>
      <t xml:space="preserve">
Готовность объекта - 94 %. Заключены 16 муниципальных контрактов для комплектации и ввода в эксплуатацию объекта (поставка бытовой техники, мебели,  сейфа, электроники, звукового оборудования, металлической мебели, компьютеров 
и оргтехники, демонстрационного оборудования, аудиторной доски,  хозяйственных изделий, технологического оборудования,  инвентаря, мебели, технологического оборудования) на сумму 37 563,56085 тыс.рублей;
3. Оборудование принято и оплачено на сумму 34 728,79872 тыс.рублей.
Работы в июле 2016 года приняты на сумму 12030,78053 тыс.рублей из них средства бюджета автономного округа в размере 11429,24150 тыс.рублей будут оплачены 
в августе.</t>
    </r>
  </si>
  <si>
    <t xml:space="preserve">Проектирование и строительство объекта реализуется в рамках муниципальной программы "Молодёжная политика Сургута на 2014 - 2030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На 2017 год необходимо предусмотреть средства в размере 46354,050 тыс. рублей на выполнение работ 
по капитальному ремонту объекта.                                                                                                             </t>
  </si>
  <si>
    <t>Проектирование объекта реализуется в рамках муниципальной программы «Развитие культуры и туризма в  городе Сургуте на 2014-2030 годы». 
1.Заключен МК № 06П/2016 от 17.05.2016г. на выполнение проектно-изыскательских работ с ООО "Стройуслуга"со стоимостью 8271,0898 тыс. рублей Лимит на 2016 год  1064,84758 т.рублей. Остаток средств на 2017 год  на ПИР -7206,24222 тыс. рублей.
Экономия в размере 285,21822 тыс. рублей, сложившаяся по результатам проведения конкурса будет предложена к снятию на очередное заседании Думы.
2. В марте произведен авансовый платеж в размере 8,56420 тыс.рублей за подключение объекта к электрическим сетям.</t>
  </si>
  <si>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2014-2030 годы"                                                                                                                                                                                                                                                                                                         </t>
    </r>
    <r>
      <rPr>
        <b/>
        <i/>
        <sz val="8"/>
        <color theme="1"/>
        <rFont val="Times New Roman"/>
        <family val="1"/>
        <charset val="204"/>
      </rPr>
      <t xml:space="preserve">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t>
    </r>
    <r>
      <rPr>
        <b/>
        <i/>
        <sz val="8"/>
        <color theme="1"/>
        <rFont val="Times New Roman"/>
        <family val="1"/>
        <charset val="204"/>
      </rPr>
      <t>Разрешение на строительство № 229 от 20.12.13 до 20.10.16г.</t>
    </r>
    <r>
      <rPr>
        <sz val="8"/>
        <color theme="1"/>
        <rFont val="Times New Roman"/>
        <family val="1"/>
        <charset val="204"/>
      </rPr>
      <t xml:space="preserve"> 
Работы выполняются в соответствии с заключенным муниципальным контрактом 
с ООО "ВОРТ" № 1/2016 от 08.02.2016. Сумма по контракту 26329,29649 тыс.рублей.  Срок выполнения работ - 30.09.2016  года. 
Заключены 8 муниципальных контрактов для комплектации и ввода в эксплуатации объекта (поставка сейфа,поставка хозяйственного инвентаря,поставка источника бесперебойного питания,поставка демонстрационного оборудования, поставка оргтехники, компьютерной техники, поставка вешало на колесиках, поставка электросушителя) на сумму 930,24339 тыс.рублей.
Решением Думы от 01.07.2016 предусмотрено увеличение средств местного бюджета на сумму 2 745 911,92 рублей в 2016 году:
- 70 582,17 рублей произведено в целях заключения договора на подключение бъекта к сетям газоснабжения. 
- 2 675 329,75 рублей произведено в целях размещения извещений                          о проведение аукционов на закупку оборудования для комплектации объекта и обеспечения своевременного ввода объекта в эксплуатацию.
Планируемый ввод объекта в эксплуатацию - октябрь 2016 г . 
</t>
    </r>
  </si>
  <si>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2014-2030 годы"    
</t>
    </r>
    <r>
      <rPr>
        <b/>
        <i/>
        <sz val="8"/>
        <color theme="1"/>
        <rFont val="Times New Roman"/>
        <family val="1"/>
        <charset val="204"/>
      </rPr>
      <t xml:space="preserve">Разрешение на строительство №14 от 07.02.14 до 07.11.2016 года..  </t>
    </r>
    <r>
      <rPr>
        <sz val="8"/>
        <color theme="1"/>
        <rFont val="Times New Roman"/>
        <family val="1"/>
        <charset val="204"/>
      </rPr>
      <t xml:space="preserve">                                                                                                                                                                                                  
Работы выполнялись в соответствии с заключенным муниципальным контрактом с  ООО СК "СОК"  № 1/2014 от 03.02.2014г , сумма по контракту - 517 700,0 тыс.рублей, сумма выполненных и оплаченных в 2014 году работ  - 416 568,41963 тыс.рублей. Процент готовности объекта - 100 %.  
 Заключены 7 муниципальных контрактов для комплектации и ввода в эксплуатацию объекта (поставка медицинского оборудования, поставка столика стеклянного,поставка оргтехники, поставка медицинских приборов,поставка одеяла лечебного, поставка средств индивидуальной защиты) на сумму 8533,48148тыс.руб. Товар поставлен и оплачен.
 Средства за счет окружного бюджета в размере  9479,15789 тыс. руб.(система мобильных стеллажей, кронштейн для телевизора, кресло для конференц-зала, медицинское оборудование, медицинское оборудование, металлическая мебель)  - для формирования аукционной документации с целью приобретения оборудования для комплектации и ввода объекта в эксплуатацию.
Извещения о проведении  3 аукционов (поставка кресел для конференц-зала, поставка кронштейнов для телефизоров, система мобильных стелажей) на сумму 6024,80923 тыс.руб. ориентировочно  опубликовано 27.07.16 г.
Средства в размере 44 558,54374 тыс.руб. на выплату задолженности за дополнительные работы по решению суда (дело № А 75-199/2016 от 24.02.2016 г.). Работы приняты и оплачены.
Объект не введен в эксплуатацию в установленный срок по причине того, что объект не укомплектован необходимым для ввода в эксплуатацию ренгенологическим оборудованием.
Ориентировочный срок ввода объекта в эксплуатацию - сентябрь.
Решеним Думы от 01.07.2016 принято увеличение средств местного бюджета в 2016 году на сумму 44 558 543,74,00 рублей, в связи с оплатой исполнения требований, содержащихся в исполнительном листе от 30.03.2016 года ФС № 008215028, для взыскания с МКУ «УКС» в пользу ООО «СОК» средств за выполнение работ на объекте. 
</t>
    </r>
  </si>
  <si>
    <r>
      <rPr>
        <b/>
        <i/>
        <sz val="8"/>
        <color theme="1"/>
        <rFont val="Times New Roman"/>
        <family val="1"/>
        <charset val="204"/>
      </rPr>
      <t>Разрешение на строительство №25 от 04.03.15 до 06.07.2023 г.</t>
    </r>
    <r>
      <rPr>
        <sz val="8"/>
        <color theme="1"/>
        <rFont val="Times New Roman"/>
        <family val="1"/>
        <charset val="204"/>
      </rPr>
      <t xml:space="preserve"> 
Производятся следующие виды работ:                                                                                                                                                                                                                                                 
- завоз строительных материалов;
- изготовление, монтаж и установка опалубки;
- изготовление арматурных пространственных каркасов;
- устройство монолитных вертикальных конструкций шестого, седьмого, восьмого этажей лечебно-диагностических корпусов А, Б, В;
- устройство монолитных перекрытий шестого, седьмого этажей лечебно-диагностических корпусов А, Б, В;
- устройство монолитных вертикальных конструкций второго этажа Хозяйственного и Пищевого блоков;
- устройство монолитных перекрытий второго этажа Хозяйственного и Пищевого блоков;
- устройство монолитных конструкций подземных переходов №1, №2 и №3;
- устройство гидроизоляции и теплоизоляции цокольных стен;
- устройство кладки наружных стен из газобетонных блоков первого, второго, третьего, четвертого, пятого этажей блоков А, Б, В;
- устройство дренажной системы;
- уборка территории строительной площадки и прилегающей территории от строительного мусора.</t>
    </r>
  </si>
  <si>
    <r>
      <t xml:space="preserve">Приобретение объекта реализуется в рамках муниципальной программы "Развитие образования города Сургута на 2014-2030 годы"                                                                                                                                                     
</t>
    </r>
    <r>
      <rPr>
        <b/>
        <i/>
        <sz val="8"/>
        <color theme="1"/>
        <rFont val="Times New Roman"/>
        <family val="1"/>
        <charset val="204"/>
      </rPr>
      <t xml:space="preserve"> Разрешение на строительство: от 29.04.2014 № ru86310000-60 до 30.10.2016 года.
</t>
    </r>
    <r>
      <rPr>
        <sz val="8"/>
        <color theme="1"/>
        <rFont val="Times New Roman"/>
        <family val="1"/>
        <charset val="204"/>
      </rPr>
      <t xml:space="preserve">                                                                                                                                                                                                                                                                                       Дата начала строительства - 29.04.2014.
СМР:  Степень готовности: общая 100 %.  
</t>
    </r>
    <r>
      <rPr>
        <sz val="8"/>
        <rFont val="Times New Roman"/>
        <family val="1"/>
        <charset val="204"/>
      </rPr>
      <t xml:space="preserve">Ревлизация объекта включена в рамках  программы «Сотрудничество». 
</t>
    </r>
    <r>
      <rPr>
        <b/>
        <i/>
        <sz val="8"/>
        <rFont val="Times New Roman"/>
        <family val="1"/>
        <charset val="204"/>
      </rPr>
      <t>Разрешение на ввод объекта в эксплуатацию №86-ru86310000-51-2016г. 
от 05.07.2016.</t>
    </r>
  </si>
  <si>
    <t>Детский сад № 2 на 300 мест в 38 микрорайоне 
г. Сургута
(№ 45 «Волчок»)</t>
  </si>
  <si>
    <t>Приобретение  объекта реализуется в рамках муниципальной программы "Развитие образования города Сургута на 2014-2030 годы"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1.Свидетельство о государственной регистрации № 86-АБ 959128 на нежилое помещение, общей площадью 533,2 кв.м, этаж 2.
Постановлением № 410-п от 13.11.2015 утверждена мощность объета на 83 и сроки строительства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Извещение о проведении открытого конкурса на выполнение проектно-изыскательских работ по объекту опубликовано 29 февраля 2016 г. Дата рассмотрения и оценки заявок на участие в конкурсе 30.03.2016г.  НМЦК - 3138,49312 т.р. Ориентировочный срок заключения контракта - май 2016 г.
Конкурс отменен, на основании письма КУИ № 30-01-08-744/16-0-0 от 16.03.2016 (нежилые помещения планируют передать в долгосрочную аренду, для предоставления образовательных услуг для детей младшего и среднего возраста).
В ДОиМП ХМАО - Югры направлено письмо от 23.06.2016 № 01-11-4899/16-0-0 о внесении изменений в приложение №т 6 "Перечень объектов капитального строительства на 2014-2020 годы, предназначенных для размещения муниципальных образовательных организаций"по объекту "Встроенно-пристроенное помещение 
по ул.Профсоюзов, д. 38 " изменение в части исключения из программы, в связи с изменением целевого назначения объекта.</t>
  </si>
  <si>
    <r>
      <t xml:space="preserve">Приобретение реализуется в рамках муниципальной программы "Развитие образования города Сургута на 2014-2030 годы"                                                                                                                                                                                                                                                                                                                            Территория под строительство объекта включена в реестр земельных участков, которые могут быть предоставлены юридическим лицам в аренду без проведения торгов для размещения объектов социально-культурного и коммунально-бытового назначения, реализации масштабных инвестиционных проектов в ХМАО-Югре. Участок сформирован и поставлен на государственный кадастровый учет, в настоящее время опубликована информация о предоставлении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Договор аренды №568 от 23.07.12 до 22.02.2017. Кадастровый номер 
№ 86:10:0101131:41 площадь Sзем.участка = 11049 м2.
Информацияо земельном участке со схемой размещена на сайте департамента архитектуры и градостроительства Администрации города Сургута в разделе "Земельные участки" для инвесторов.        
</t>
    </r>
    <r>
      <rPr>
        <b/>
        <sz val="8"/>
        <color theme="1"/>
        <rFont val="Times New Roman"/>
        <family val="1"/>
        <charset val="204"/>
      </rPr>
      <t/>
    </r>
  </si>
  <si>
    <r>
      <t xml:space="preserve">Проектирование и строительство объекта реализуется в рамках муниципальной программы "Развитие образования города Сургута на 2014-2030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 м2.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t>
    </r>
    <r>
      <rPr>
        <b/>
        <sz val="8"/>
        <color theme="1"/>
        <rFont val="Times New Roman"/>
        <family val="1"/>
        <charset val="204"/>
      </rPr>
      <t xml:space="preserve">СМР: </t>
    </r>
    <r>
      <rPr>
        <sz val="8"/>
        <color theme="1"/>
        <rFont val="Times New Roman"/>
        <family val="1"/>
        <charset val="204"/>
      </rPr>
      <t xml:space="preserve">Вырубка стройплощадки на 100 %, подготовительные работы,разбивка котлована. Прокладка электрокабеля. Строительство ограждения и подъездной дороги.
Общий процент готовности- 1%.
Ориентировочная дата окончания строительства - май 2017.   
                                                                                                                                                                                                                    </t>
    </r>
  </si>
  <si>
    <r>
      <t xml:space="preserve">Разрешение на строительство №ru86310000-187  от 01.04.2016 до 31.03.2018 года. 
</t>
    </r>
    <r>
      <rPr>
        <b/>
        <sz val="8"/>
        <color theme="1"/>
        <rFont val="Times New Roman"/>
        <family val="1"/>
        <charset val="204"/>
      </rPr>
      <t>СМР:</t>
    </r>
    <r>
      <rPr>
        <b/>
        <i/>
        <sz val="8"/>
        <color theme="1"/>
        <rFont val="Times New Roman"/>
        <family val="1"/>
        <charset val="204"/>
      </rPr>
      <t xml:space="preserve"> </t>
    </r>
    <r>
      <rPr>
        <sz val="8"/>
        <color theme="1"/>
        <rFont val="Times New Roman"/>
        <family val="1"/>
        <charset val="204"/>
      </rPr>
      <t>частично огорожена строительная площадка, начаты подготовительные работы к  прокладке согласованных наружных сетей, выполнены разбивочные работы, выполнены работы по ограждению строительной площадки.
Планируемая дата ввода объекта в эксплуатацию 26 мая 2017 года.</t>
    </r>
  </si>
  <si>
    <t xml:space="preserve">Приобретение объекта реализуется в рамках муниципальной программы "Развитие образования города Сургута на 2014-2030 годы"                                                                                                                                                                                                                      Выкуп детского сада, финансируемого в рамках государственно-частного партнерства (ГЧП) ООО "Стройижиринг".  Разработанная проектная документация проходит экспертизу. В ДАиГ направлен запрос на согласование перепланировки.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 10 по ул. И.Каролинского, обеспеченного всеми инженерными сетями.
</t>
  </si>
  <si>
    <t>Детский сад в микрорайоне
№ 30 г.Сургута                                                                                                           ( №35 «Тополек»)</t>
  </si>
  <si>
    <t xml:space="preserve">Проектирование и строительство объекта реализуется в рамках муниципальной программы "Развитие образования города Сургута на 2014-2030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Изменен вид разрешенного использования земельного участка.
В настоящее время МКУ "УКС" г. Сургута проводится сбор исходно-разрешительной документации в целях проектирования данного объекта.
Согласно утвержденного плана-графика размещение извещения о проведении открытого конкурса на выполнение проектно-изыскательских работ - август 2016. Ориентировочный срок заключения контракта - октябрь 2016. НМЦК-23305,13 тыс. рублей. Лимит 2016 года - 1426,0 тыс.рублей. 
50,0 тыс.руб. средства для заключения контракта по проведению проверки сметной стоимости.
</t>
  </si>
  <si>
    <t xml:space="preserve">Проектирование и строительство объекта реализуется в рамках муниципальной программы "Развитие образования города Сургута на 2014-2030 годы"  Постановлением Администрации города Сургута от утвержден проект планировки и проект межевания территории микрорайона № 32 Определены границы земельного участка территориальной зоны. Подготовлена схема на кадастровом плане территории.
Земельный участок расположен в территорииальной зоне ДОУ «Зона дошкольных и общеобразовательных учреждений».
Распоряжением № 2452  от 13.10.2015 утверждена схема на кадастровом плане территории. Земельный участок поставлен на государственный кадастровый учет 
№ 86:10:0101251:4340. Утвержден градостроительный план земельного участка Администрацией города Сургута (Постановление от 21.12.2015 № 8906).Изменен вид разрешенного использования земельного участка.
По итогам согласования закупки получены замечания от ДФ в части объема финансирования на 2017 год. Размещение извещения о проведении открытого конкурса на выполнение проектно-изыскательских работ - июль 2016.  НМЦК- 17834,61244 тыс. рублей. Лимит финансирования на 2016 год 1374,186 тыс.рублей. Ориентировочный срок заключения контракта - октябрь 2016.  В марте произведен авансовый платеж в размере 51,81343 тыс.рублей за подключение  объекта к эл.сетям.
50,0 тыс.рублей. средства для заключения контракта по проведению проверки сметной стоимост
</t>
  </si>
  <si>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2014-2030 годы"
Заключен МК №03/2015 г. от 19.05.2015 с единственным исполнителем  - 
ООО "СК "СОК"  (по решению КСП от 15.05.2015 г. №01-27-629/15).  Стоимость по МК- 423 126,00308 тысяч  рублей.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Готовность объекта 36,1 %. 
В ходе реализации муниципального контракта возникла необходимость выполнения подрядной организацией комплекса дополнительных работ, не предусмотренных контрактом, проектно-сметной документацией, но необходимых для сдачи объекта в эксплуатацию. Характер дополнительных работ таков, что они неразрывно связаны с основным комплексом работ  и без их выполнения невозможно производство последующих работ. Кроме того, был выявлен ряд несоответствий графической и сметной частей рабочего проекта, так же влекущий за собой удорожание строительства.Указанные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 В связи с необходимостью корректировки сметной документации в настоящее время планируется расторжение муниципального контракта с целью устранения замечаний по ПСД с последующим вводом объекта в эксплуатацию.
</t>
    </r>
  </si>
  <si>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Выполнены: подготовительные работы, выторфовка, вертикальная планировка (земляные работы). 
Заключенный МК №01/П-2015 от 19.05.2015 с ООО "Стройуслуга" 
на корректировку проектной документации (включены дополнительные работы 
по водопонижению) выполнен в полном объеме.
Заключенный МК №07/П-2015 от 28.10.2015 на сумму 26,54463 тыс. рублей 
на проверку сметной документации выполнен в полном объеме.
1.Извещения о проведении аукциона на строительство и ввод объекта в эксплуатацию - август 2016 г.Ориентировочный срок заключения контракта октябрь 2016 г. НМЦК - 119840,056  тыс. руб. Лимит средств на 2016 год - 21028,77923 тыс.руб.
Оформлено распоряжение о долгосрочном контракте. Потребность на 2017 год  - 98811,27677 т.р.
2.Средства в размере 9,34277 тыс.руб.  для внесения платы за подключение объекта к эл.сетям.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</si>
  <si>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Проектно-изыскательские работы выполнялись в соответствии с заключенным МК с  ООО "Севердорпроект", МК №03/П-2014 от 09.01.2014.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
30.11.2015  заключен договор № 27/10/15. Госэкспертиза  выполнена 
в феврале 2016 года. Получено отрицательное заключение экспертизы 
№ 86-1-3-3-0035-16 от 15.02.2016 ,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В проект бюджета на 2017 год включены средства на проведение повторной гос. экспертизы.</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</si>
  <si>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2014-2030 годах"                                                                                                             
1. В рамках МК № 02/П-2014 от 09.01.2014 с ООО Севердорпроект" госэкспертизы проектно-сметной документации не проведена , в связи 
с отсутствием утвержденной в установленном порядке документации 
по планировке территории и проекта межевания посёлка Лунный.  
Сторонами подписано Соглашении о расторжении контракта от 26.06.2015г.
2. Учитывая процедуру размещения закупки у единственного Исполнителя договор № 06/12/15 от 04.12.2015 г. на проведение государственной экспертизы проектной документации и результатов инженерных изысканий по объекту  в 2015 году не заключен. 
Средства  в размере 698 003,04 руб. предложены к включению  в проект бюджета на 2017 год  (предоплата 100%)
Проект межевания территории утвержден Постановлением Администрации города 
№ 10085 от 29.12.2012 года.
</t>
  </si>
  <si>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рассмотрения оценки заявок на участие в конкурсе - 28.08.2015г.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Экономия по итогам конкурса 2 940,05883 тыс. рублей.
В отчетном периоде выполнялись работы по дорожной одежде, наружному освещению. Готовность объекта -  58,5 %. Ориентировочный ввод объекта в эксплуатацию - декабрь 2016 года.
Расходы за подключение объекта к электрическим сетям будут осуществляться в процессе строительства объекта.
Генподрядчиком выполнялись не учтенные контрактом работы по устройству земляного полотна, верхнего слоя дорожной одежды,  производство которых неразрывно связано с основным комплексом работ. Для приемки и оплаты указанных видов работ выполнена корректировка проектно-сметной документации в рамках договорной цены, заключено дополнительное соглашение  от 15.07.2016 № 4 к МК от 14.09.2015 № 31/15.     
В июле 2016 года принято работ  на сумму 41415,50529 тыс.руб.,  средства  бюджета автономного округа в размере 23722,48260 тыс.руб.  будут оплачены в августе.
Решением Думы от 01.07.2016 увеличение средств бюджета автономного округа в сумме 76 891 100,00 рублей на строительство автомобильной дороги.
</t>
  </si>
  <si>
    <r>
      <t>Госэкспертиза выполнена в феврале 2016 года..  Получено отрицательное заключение экспертизы № 86-1-3-2-0033-16 от 15.02.2016 года,   так как проектная документация не соответствует требованиям технических регламентов, требованиям к содержанию разделов проектной документации 
и результатам инженерных изысканий.
Замечания к проектной документации, указанные в отрицательном заключении экспертизы от 15.02.2016 № 86-1-3-2-0033-16 устранены в полном объеме. Средства в размере 90 092,65 рублей (согласно постановления Правительства РФ от 05.03.2007 № 145 размер платы - 30 % от стоимости проведения первичной гос. экспертизы: 300 308,82*30% = 90 092,65 рублей)</t>
    </r>
    <r>
      <rPr>
        <sz val="8"/>
        <color rgb="FFFF0000"/>
        <rFont val="Times New Roman"/>
        <family val="1"/>
        <charset val="204"/>
      </rPr>
      <t xml:space="preserve">  </t>
    </r>
    <r>
      <rPr>
        <sz val="8"/>
        <rFont val="Times New Roman"/>
        <family val="1"/>
        <charset val="204"/>
      </rPr>
      <t>будут предложены на очередное заседание Думы города  для заключения договора с единственным исполнителем 
на проведение повторной государственной экспертизы проектной документации по объекту.
90 092,65 рублей для проведения повторной гос. экспертизы  предложенык включению в проект бюджета на 2017 год. (Замечания устранены).</t>
    </r>
  </si>
  <si>
    <t>В связи с увеличением стоимости работ по проведению государственной экспертизы проектной документации и результатов инженерных изысканий, а также учитывая процедуру размещения закупки у единственного исполнителя   договор  в 2015 году не заключен.
В 2016 году средства в размере 635 796 руб. (стоимость  в текущих ценах) необходимы для внесения платы по договору на проведение государственной экспертизы проектной документации и результатов инженерных изысканий.) (предоплата 100%).</t>
  </si>
  <si>
    <r>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в соответствии с заключенным муниципальным контрактом с ООО "ПромНефтеСтрой" №10/П-2014 от 11.08.2014 выполнены и оплачены.    
1. Срок размещения извещения на проведение аукциона на выполнение работ по капитальному ремонту объекта апрель, НМЦК - 16280,50438тыс.рублей, закупка отменена в связи с необходимостью внесения изменений в аукционную документацию, повторное размещения  извещения о проведении аукциона в электронной форме на выполнение капитального ремонта объекта опубликовано 13.05.2016 начало торгов 14.06.2016. Ориентировочный срок заклюсения контракта - июль 2016 года.
2.  Заключены 2 муниципальных контракта (на поставку мебели, на поставку аудиторной доски) на сумму 61,944 тыс.рублей. 
3. Извещение о проведении 1 -го аукциона (на поставку стола), НМЦК-2880,08980 тыс.рублей планируется к размещению в июне.
4. </t>
    </r>
    <r>
      <rPr>
        <sz val="8"/>
        <rFont val="Times New Roman"/>
        <family val="1"/>
        <charset val="204"/>
      </rPr>
      <t>Средства в размере 97 000,00 рублей - для заключения договора на проверку сметной документации. Уменьшение средств в размере 12,965 тыс.рублей 
на заседании Думы города в июне 2016 года.</t>
    </r>
    <r>
      <rPr>
        <sz val="8"/>
        <color rgb="FFFF0000"/>
        <rFont val="Times New Roman"/>
        <family val="1"/>
        <charset val="204"/>
      </rPr>
      <t xml:space="preserve">
</t>
    </r>
  </si>
  <si>
    <r>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Проектно-изыскательские работы по МК №09/П-2014 от 11.08.2014  выполнены и оплачены.                                                                                                                                                                                                                                                                                                                                                 Срок размещение извещения о проведении аукциона в электронной форме на выполнение капитального ремонта объекта - 31.03.2016, НМЦК - 14592,93305 тыс. рублей, закупка отменена, в связи с необходмостью внесения изменений 
в аукционную документацию. Извещение о проведении аукциона в электронной форме на выполнение капитального ремонта объекта  размещено повторно - 13.05.2016, начало торгов 20.06.2016. Ориентировочный срок заключения контракта июль 2016 года.
</t>
    </r>
    <r>
      <rPr>
        <sz val="8"/>
        <rFont val="Times New Roman"/>
        <family val="1"/>
        <charset val="204"/>
      </rPr>
      <t>Средства в размере 97,0 тыс.рублей - на проведение проверки сметной документации.Уменьшение средств в размере 238,570 тыс.рублей в связи с решением Думы города в июне 2016 года.</t>
    </r>
    <r>
      <rPr>
        <sz val="8"/>
        <color theme="1"/>
        <rFont val="Times New Roman"/>
        <family val="1"/>
        <charset val="204"/>
      </rPr>
      <t xml:space="preserve">
</t>
    </r>
  </si>
  <si>
    <t xml:space="preserve">Капитальный ремонт реализуется в рамках муниципальной программы "Доступная среда  г. Сургута на 2014-2030 годы" (с целью приведения их к требованиям доступной среды).
Заключен МК № 07П/2016 от 19.05.2016 с ООО "Стройуслуга" на выполнение проектно-изыскательских работ (988,07892 тыс.рублей). Лимит финансирования 
на 2016 год 549,969 тыс.рублей. Потребность на 2017 год - 438,10992 тыс.рублей.
</t>
  </si>
  <si>
    <t xml:space="preserve">Капитальный ремонт реализуется в рамках муниципальной прогрмыы "Доступная среда  г. Сургута на 2014-2030 годы" (с целью приведения их 
к требованиям доступной среды).
Заключен МК № 03П/2016 от 18.04.2016  на выполнение ПИР 
с ООО "Стройуслуга", цена контракта 807,74661 тыс.рублей. 
Экономия, сложившаяся по результатам проведенной закупки в размере 91,44301 тыс.руб будет предложена  к снятию на заседание Думы города в сентябре 2016 года.
Планируемые сроки стрлительно-монтажных работ с мая 2017 по сентябрь 2017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</si>
</sst>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37"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b/>
      <sz val="8"/>
      <color theme="1"/>
      <name val="Times New Roman"/>
      <family val="1"/>
      <charset val="204"/>
    </font>
    <font>
      <i/>
      <sz val="8"/>
      <color theme="1"/>
      <name val="Times New Roman"/>
      <family val="1"/>
      <charset val="204"/>
    </font>
    <font>
      <sz val="8"/>
      <color rgb="FFFF0000"/>
      <name val="Times New Roman"/>
      <family val="1"/>
      <charset val="204"/>
    </font>
    <font>
      <b/>
      <i/>
      <sz val="8"/>
      <name val="Times New Roman"/>
      <family val="1"/>
      <charset val="204"/>
    </font>
    <font>
      <b/>
      <i/>
      <sz val="8"/>
      <color indexed="8"/>
      <name val="Times New Roman"/>
      <family val="1"/>
      <charset val="204"/>
    </font>
    <font>
      <sz val="7"/>
      <color theme="0"/>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
      <left style="thin">
        <color indexed="8"/>
      </left>
      <right/>
      <top/>
      <bottom style="thin">
        <color indexed="8"/>
      </bottom>
      <diagonal/>
    </border>
  </borders>
  <cellStyleXfs count="6">
    <xf numFmtId="0" fontId="0" fillId="0" borderId="0"/>
    <xf numFmtId="0" fontId="1" fillId="0" borderId="0"/>
    <xf numFmtId="0" fontId="1" fillId="0" borderId="0"/>
    <xf numFmtId="0" fontId="4" fillId="0" borderId="0"/>
    <xf numFmtId="43" fontId="12" fillId="0" borderId="0" applyFont="0" applyFill="0" applyBorder="0" applyAlignment="0" applyProtection="0"/>
    <xf numFmtId="9" fontId="1" fillId="0" borderId="0" applyFont="0" applyFill="0" applyBorder="0" applyAlignment="0" applyProtection="0"/>
  </cellStyleXfs>
  <cellXfs count="492">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6" fillId="0" borderId="0" xfId="0" applyFont="1"/>
    <xf numFmtId="0" fontId="16" fillId="2" borderId="0" xfId="0" applyFont="1" applyFill="1"/>
    <xf numFmtId="0" fontId="16" fillId="3" borderId="9" xfId="0" applyFont="1" applyFill="1" applyBorder="1"/>
    <xf numFmtId="0" fontId="8" fillId="2" borderId="1"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6" fillId="0" borderId="0" xfId="0" applyFont="1" applyFill="1"/>
    <xf numFmtId="0" fontId="16" fillId="5" borderId="0" xfId="0" applyFont="1" applyFill="1"/>
    <xf numFmtId="0" fontId="16"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19" fillId="0" borderId="1" xfId="0" applyFont="1" applyBorder="1" applyAlignment="1">
      <alignment horizontal="center" vertical="center"/>
    </xf>
    <xf numFmtId="0" fontId="19" fillId="0" borderId="5" xfId="0" applyFont="1" applyBorder="1" applyAlignment="1">
      <alignment horizontal="center" vertical="center"/>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24" fillId="0" borderId="1" xfId="0" applyFont="1" applyBorder="1" applyAlignment="1">
      <alignment horizontal="center" vertical="center" wrapText="1"/>
    </xf>
    <xf numFmtId="0" fontId="24" fillId="0" borderId="1" xfId="0" applyFont="1" applyBorder="1" applyAlignment="1">
      <alignment horizontal="left" vertical="top"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6"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2" borderId="24" xfId="0" applyNumberFormat="1" applyFont="1" applyFill="1" applyBorder="1" applyAlignment="1">
      <alignment horizontal="center" vertical="center" wrapText="1"/>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3" fontId="7" fillId="0" borderId="1" xfId="1" applyNumberFormat="1" applyFont="1" applyFill="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0" fontId="17" fillId="6" borderId="49"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0" fontId="24" fillId="0" borderId="0" xfId="0" applyFont="1" applyAlignment="1">
      <alignment horizontal="left" vertical="top"/>
    </xf>
    <xf numFmtId="1" fontId="31" fillId="0" borderId="50" xfId="0" applyNumberFormat="1" applyFont="1" applyBorder="1" applyAlignment="1">
      <alignment horizontal="center" vertical="top"/>
    </xf>
    <xf numFmtId="165" fontId="24" fillId="0" borderId="50" xfId="0" applyNumberFormat="1" applyFont="1" applyFill="1" applyBorder="1" applyAlignment="1">
      <alignment horizontal="left" vertical="top" wrapText="1"/>
    </xf>
    <xf numFmtId="165" fontId="26" fillId="2" borderId="50" xfId="0" applyNumberFormat="1" applyFont="1" applyFill="1" applyBorder="1" applyAlignment="1">
      <alignment horizontal="left" vertical="top"/>
    </xf>
    <xf numFmtId="165" fontId="26" fillId="0" borderId="50" xfId="0" applyNumberFormat="1" applyFont="1" applyFill="1" applyBorder="1" applyAlignment="1">
      <alignment horizontal="left" vertical="top"/>
    </xf>
    <xf numFmtId="165" fontId="26" fillId="2" borderId="50" xfId="0" applyNumberFormat="1" applyFont="1" applyFill="1" applyBorder="1" applyAlignment="1">
      <alignment horizontal="left" vertical="top" wrapText="1"/>
    </xf>
    <xf numFmtId="0" fontId="13" fillId="6" borderId="0" xfId="0" applyFont="1" applyFill="1" applyAlignment="1">
      <alignment horizontal="left" vertical="center"/>
    </xf>
    <xf numFmtId="0" fontId="30" fillId="6" borderId="49" xfId="0"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1" xfId="0" applyFont="1" applyFill="1" applyBorder="1" applyAlignment="1">
      <alignment horizontal="left" vertical="top"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4" fontId="11" fillId="0" borderId="24"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xf>
    <xf numFmtId="3" fontId="7" fillId="0" borderId="5" xfId="0" applyNumberFormat="1" applyFont="1" applyFill="1" applyBorder="1" applyAlignment="1">
      <alignment horizontal="left" vertical="center" wrapText="1"/>
    </xf>
    <xf numFmtId="0" fontId="17" fillId="6" borderId="49" xfId="0" applyFont="1" applyFill="1" applyBorder="1" applyAlignment="1">
      <alignment horizontal="left" vertical="center" wrapText="1"/>
    </xf>
    <xf numFmtId="3" fontId="7" fillId="0" borderId="1" xfId="1" applyNumberFormat="1" applyFont="1" applyFill="1" applyBorder="1" applyAlignment="1">
      <alignment horizontal="left" vertical="center" wrapText="1"/>
    </xf>
    <xf numFmtId="4" fontId="11" fillId="6" borderId="1" xfId="1" applyNumberFormat="1" applyFont="1" applyFill="1" applyBorder="1" applyAlignment="1">
      <alignment horizontal="center" vertical="center" wrapText="1"/>
    </xf>
    <xf numFmtId="4" fontId="11" fillId="6" borderId="1" xfId="1" applyNumberFormat="1" applyFont="1" applyFill="1" applyBorder="1" applyAlignment="1">
      <alignment horizontal="center" vertical="center"/>
    </xf>
    <xf numFmtId="49" fontId="8" fillId="6" borderId="1" xfId="0" applyNumberFormat="1" applyFont="1" applyFill="1" applyBorder="1" applyAlignment="1">
      <alignment horizontal="left" vertical="center" wrapText="1"/>
    </xf>
    <xf numFmtId="4" fontId="11" fillId="0" borderId="1" xfId="0" applyNumberFormat="1" applyFont="1" applyFill="1" applyBorder="1" applyAlignment="1">
      <alignment horizontal="center"/>
    </xf>
    <xf numFmtId="4" fontId="11" fillId="0" borderId="1" xfId="0" applyNumberFormat="1" applyFont="1" applyFill="1" applyBorder="1" applyAlignment="1">
      <alignment horizontal="center" wrapText="1"/>
    </xf>
    <xf numFmtId="3" fontId="7" fillId="2" borderId="5"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vertical="center" wrapText="1"/>
    </xf>
    <xf numFmtId="4" fontId="11" fillId="0" borderId="0" xfId="0" applyNumberFormat="1" applyFont="1" applyBorder="1" applyAlignment="1">
      <alignment horizontal="center"/>
    </xf>
    <xf numFmtId="4" fontId="11" fillId="0" borderId="0" xfId="0" applyNumberFormat="1" applyFont="1" applyAlignment="1">
      <alignment horizontal="center"/>
    </xf>
    <xf numFmtId="4" fontId="11" fillId="0" borderId="0" xfId="0" applyNumberFormat="1" applyFont="1" applyFill="1" applyAlignment="1">
      <alignment horizontal="center"/>
    </xf>
    <xf numFmtId="3" fontId="9" fillId="0" borderId="1"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1" xfId="0" applyNumberFormat="1" applyFont="1" applyFill="1" applyBorder="1" applyAlignment="1">
      <alignment horizontal="center" vertical="center"/>
    </xf>
    <xf numFmtId="4" fontId="11" fillId="0" borderId="1" xfId="0" applyNumberFormat="1" applyFont="1" applyBorder="1" applyAlignment="1">
      <alignment horizontal="center" vertical="center"/>
    </xf>
    <xf numFmtId="4" fontId="11" fillId="0" borderId="1" xfId="0" applyNumberFormat="1" applyFont="1" applyBorder="1" applyAlignment="1">
      <alignment horizontal="center"/>
    </xf>
    <xf numFmtId="4" fontId="11" fillId="2" borderId="2"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top" wrapText="1"/>
    </xf>
    <xf numFmtId="4" fontId="11" fillId="0" borderId="0" xfId="0" applyNumberFormat="1" applyFont="1" applyBorder="1" applyAlignment="1">
      <alignment horizontal="center" vertical="center"/>
    </xf>
    <xf numFmtId="4" fontId="11" fillId="0" borderId="6" xfId="0" applyNumberFormat="1" applyFont="1" applyBorder="1" applyAlignment="1">
      <alignment horizontal="center" vertical="center"/>
    </xf>
    <xf numFmtId="4" fontId="11" fillId="6" borderId="6" xfId="0" applyNumberFormat="1" applyFont="1" applyFill="1" applyBorder="1" applyAlignment="1">
      <alignment horizontal="center" vertical="center" wrapText="1"/>
    </xf>
    <xf numFmtId="4" fontId="11" fillId="6" borderId="1" xfId="4"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wrapText="1"/>
    </xf>
    <xf numFmtId="0" fontId="17" fillId="6" borderId="49" xfId="0" applyFont="1" applyFill="1" applyBorder="1" applyAlignment="1">
      <alignment horizontal="left" vertical="center" wrapText="1"/>
    </xf>
    <xf numFmtId="0" fontId="31" fillId="2" borderId="48" xfId="0" applyFont="1" applyFill="1" applyBorder="1" applyAlignment="1">
      <alignment horizontal="center" vertical="top" wrapText="1"/>
    </xf>
    <xf numFmtId="165" fontId="24" fillId="6" borderId="50" xfId="0" applyNumberFormat="1" applyFont="1" applyFill="1" applyBorder="1" applyAlignment="1">
      <alignment horizontal="left" vertical="top" wrapText="1"/>
    </xf>
    <xf numFmtId="165" fontId="7" fillId="6" borderId="46" xfId="0" applyNumberFormat="1" applyFont="1" applyFill="1" applyBorder="1" applyAlignment="1">
      <alignment horizontal="left" vertical="top" wrapText="1"/>
    </xf>
    <xf numFmtId="0" fontId="17" fillId="6" borderId="49" xfId="0" applyFont="1" applyFill="1" applyBorder="1" applyAlignment="1">
      <alignment horizontal="left" vertical="center" wrapText="1"/>
    </xf>
    <xf numFmtId="0" fontId="7" fillId="0" borderId="1" xfId="0" applyFont="1" applyFill="1" applyBorder="1" applyAlignment="1">
      <alignment horizontal="center" vertical="center" wrapText="1"/>
    </xf>
    <xf numFmtId="4" fontId="11" fillId="0" borderId="2"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165" fontId="24" fillId="0" borderId="50"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4" fontId="11" fillId="0" borderId="2" xfId="0" applyNumberFormat="1" applyFont="1" applyFill="1" applyBorder="1" applyAlignment="1">
      <alignment horizontal="center"/>
    </xf>
    <xf numFmtId="165" fontId="34" fillId="0" borderId="50" xfId="0" applyNumberFormat="1" applyFont="1" applyFill="1" applyBorder="1" applyAlignment="1">
      <alignment horizontal="left" vertical="top"/>
    </xf>
    <xf numFmtId="165" fontId="34" fillId="2" borderId="50"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8" fillId="0" borderId="0" xfId="0" applyFont="1" applyAlignment="1">
      <alignment horizontal="center" vertical="top" wrapText="1"/>
    </xf>
    <xf numFmtId="0" fontId="19" fillId="0" borderId="1" xfId="0" applyFont="1" applyBorder="1" applyAlignment="1">
      <alignment horizontal="center" vertical="top"/>
    </xf>
    <xf numFmtId="0" fontId="7"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24" fillId="0" borderId="1" xfId="0" applyFont="1" applyFill="1" applyBorder="1" applyAlignment="1">
      <alignment horizontal="center" vertical="top" wrapText="1"/>
    </xf>
    <xf numFmtId="164" fontId="24" fillId="0" borderId="1" xfId="0" applyNumberFormat="1" applyFont="1" applyFill="1" applyBorder="1" applyAlignment="1">
      <alignment horizontal="center" vertical="top" wrapText="1"/>
    </xf>
    <xf numFmtId="0" fontId="8" fillId="0" borderId="0" xfId="0" applyFont="1" applyBorder="1" applyAlignment="1">
      <alignment horizontal="center" vertical="top" wrapText="1"/>
    </xf>
    <xf numFmtId="0" fontId="26" fillId="0" borderId="1" xfId="0" applyFont="1" applyBorder="1" applyAlignment="1">
      <alignment horizontal="left" vertical="top" wrapText="1"/>
    </xf>
    <xf numFmtId="0" fontId="17" fillId="6" borderId="2" xfId="0" applyFont="1" applyFill="1" applyBorder="1" applyAlignment="1">
      <alignment horizontal="left" vertical="top" wrapText="1"/>
    </xf>
    <xf numFmtId="4" fontId="7" fillId="0" borderId="2" xfId="0" applyNumberFormat="1" applyFont="1" applyFill="1" applyBorder="1" applyAlignment="1">
      <alignment horizontal="center" vertical="top" wrapText="1"/>
    </xf>
    <xf numFmtId="4" fontId="11" fillId="0" borderId="2" xfId="0" applyNumberFormat="1" applyFont="1" applyBorder="1" applyAlignment="1">
      <alignment horizontal="center" wrapText="1"/>
    </xf>
    <xf numFmtId="4" fontId="11" fillId="0" borderId="2" xfId="0" applyNumberFormat="1" applyFont="1" applyBorder="1" applyAlignment="1">
      <alignment horizontal="center" vertical="center" wrapText="1"/>
    </xf>
    <xf numFmtId="4" fontId="11" fillId="0" borderId="2" xfId="0" applyNumberFormat="1" applyFont="1" applyFill="1" applyBorder="1" applyAlignment="1">
      <alignment horizontal="center" wrapText="1"/>
    </xf>
    <xf numFmtId="0" fontId="26" fillId="0" borderId="2" xfId="0" applyFont="1" applyBorder="1" applyAlignment="1">
      <alignment horizontal="left" vertical="top" wrapText="1"/>
    </xf>
    <xf numFmtId="0" fontId="16" fillId="0" borderId="1" xfId="0" applyFont="1" applyBorder="1"/>
    <xf numFmtId="0" fontId="13" fillId="6" borderId="1" xfId="0" applyFont="1" applyFill="1" applyBorder="1" applyAlignment="1">
      <alignment horizontal="left" vertical="top" wrapText="1"/>
    </xf>
    <xf numFmtId="4" fontId="8" fillId="0" borderId="1" xfId="0" applyNumberFormat="1" applyFont="1" applyBorder="1" applyAlignment="1">
      <alignment horizontal="center" vertical="top" wrapText="1"/>
    </xf>
    <xf numFmtId="3" fontId="7" fillId="0" borderId="6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11" fillId="6" borderId="1" xfId="0" applyNumberFormat="1" applyFont="1" applyFill="1" applyBorder="1" applyAlignment="1">
      <alignment horizontal="center"/>
    </xf>
    <xf numFmtId="0" fontId="7" fillId="0" borderId="1" xfId="0" applyFont="1" applyFill="1" applyBorder="1" applyAlignment="1">
      <alignment horizontal="center" vertical="center" wrapText="1"/>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top" wrapText="1"/>
    </xf>
    <xf numFmtId="0" fontId="7" fillId="0" borderId="3"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36" fillId="6" borderId="6"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9" fontId="17" fillId="6" borderId="43" xfId="0" applyNumberFormat="1" applyFont="1" applyFill="1" applyBorder="1" applyAlignment="1">
      <alignment horizontal="left" vertical="center" wrapText="1"/>
    </xf>
    <xf numFmtId="49" fontId="17" fillId="6" borderId="45" xfId="0" applyNumberFormat="1" applyFont="1" applyFill="1" applyBorder="1" applyAlignment="1">
      <alignment horizontal="left" vertical="center" wrapText="1"/>
    </xf>
    <xf numFmtId="49" fontId="17" fillId="6" borderId="47" xfId="0" applyNumberFormat="1" applyFont="1" applyFill="1" applyBorder="1" applyAlignment="1">
      <alignment horizontal="left" vertical="center"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4" fontId="26" fillId="0" borderId="44" xfId="0" applyNumberFormat="1" applyFont="1" applyFill="1" applyBorder="1" applyAlignment="1">
      <alignment horizontal="left" vertical="top" wrapText="1"/>
    </xf>
    <xf numFmtId="4" fontId="24" fillId="0" borderId="46" xfId="0" applyNumberFormat="1" applyFont="1" applyFill="1" applyBorder="1" applyAlignment="1">
      <alignment horizontal="left" vertical="top" wrapText="1"/>
    </xf>
    <xf numFmtId="4" fontId="24" fillId="0" borderId="48" xfId="0" applyNumberFormat="1" applyFont="1" applyFill="1" applyBorder="1" applyAlignment="1">
      <alignment horizontal="left" vertical="top" wrapText="1"/>
    </xf>
    <xf numFmtId="0" fontId="17" fillId="6" borderId="49" xfId="0" applyNumberFormat="1" applyFont="1" applyFill="1" applyBorder="1" applyAlignment="1">
      <alignment horizontal="left"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164" fontId="24" fillId="7" borderId="2" xfId="0" applyNumberFormat="1" applyFont="1" applyFill="1" applyBorder="1" applyAlignment="1">
      <alignment horizontal="left" vertical="top" wrapText="1"/>
    </xf>
    <xf numFmtId="164" fontId="24" fillId="7" borderId="3" xfId="0" applyNumberFormat="1" applyFont="1" applyFill="1" applyBorder="1" applyAlignment="1">
      <alignment horizontal="left" vertical="top" wrapText="1"/>
    </xf>
    <xf numFmtId="4" fontId="24" fillId="2" borderId="16" xfId="0" applyNumberFormat="1" applyFont="1" applyFill="1" applyBorder="1" applyAlignment="1">
      <alignment horizontal="left" vertical="top" wrapText="1"/>
    </xf>
    <xf numFmtId="4" fontId="24" fillId="2" borderId="2" xfId="0" applyNumberFormat="1" applyFont="1" applyFill="1" applyBorder="1" applyAlignment="1">
      <alignment horizontal="left" vertical="top" wrapText="1"/>
    </xf>
    <xf numFmtId="4" fontId="24" fillId="2" borderId="4" xfId="0" applyNumberFormat="1" applyFont="1" applyFill="1" applyBorder="1" applyAlignment="1">
      <alignment horizontal="left" vertical="top" wrapText="1"/>
    </xf>
    <xf numFmtId="4" fontId="24" fillId="2" borderId="3" xfId="0" applyNumberFormat="1" applyFont="1" applyFill="1" applyBorder="1" applyAlignment="1">
      <alignment horizontal="left" vertical="top" wrapText="1"/>
    </xf>
    <xf numFmtId="4" fontId="24" fillId="2" borderId="44" xfId="0" applyNumberFormat="1" applyFont="1" applyFill="1" applyBorder="1" applyAlignment="1">
      <alignment horizontal="left" vertical="top" wrapText="1"/>
    </xf>
    <xf numFmtId="4" fontId="24" fillId="2" borderId="46" xfId="0" applyNumberFormat="1" applyFont="1" applyFill="1" applyBorder="1" applyAlignment="1">
      <alignment horizontal="left" vertical="top" wrapText="1"/>
    </xf>
    <xf numFmtId="4" fontId="24" fillId="2" borderId="48" xfId="0" applyNumberFormat="1" applyFont="1" applyFill="1" applyBorder="1" applyAlignment="1">
      <alignment horizontal="left" vertical="top" wrapText="1"/>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164" fontId="24" fillId="4" borderId="44" xfId="0" applyNumberFormat="1" applyFont="1" applyFill="1" applyBorder="1" applyAlignment="1">
      <alignment horizontal="left" vertical="top" wrapText="1"/>
    </xf>
    <xf numFmtId="164" fontId="24" fillId="4" borderId="46" xfId="0" applyNumberFormat="1" applyFont="1" applyFill="1" applyBorder="1" applyAlignment="1">
      <alignment horizontal="lef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0" xfId="0" applyFont="1" applyFill="1" applyBorder="1" applyAlignment="1">
      <alignment horizontal="center" vertical="top" wrapText="1"/>
    </xf>
    <xf numFmtId="0" fontId="7" fillId="0" borderId="32"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6" borderId="2"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7" fillId="6" borderId="43" xfId="0" applyNumberFormat="1" applyFont="1" applyFill="1" applyBorder="1" applyAlignment="1">
      <alignment horizontal="left" vertical="center" wrapText="1"/>
    </xf>
    <xf numFmtId="0" fontId="17" fillId="6" borderId="45" xfId="0" applyNumberFormat="1" applyFont="1" applyFill="1" applyBorder="1" applyAlignment="1">
      <alignment horizontal="left" vertical="center" wrapText="1"/>
    </xf>
    <xf numFmtId="0" fontId="17" fillId="6" borderId="47" xfId="0" applyNumberFormat="1" applyFont="1" applyFill="1" applyBorder="1" applyAlignment="1">
      <alignment horizontal="left" vertical="center" wrapText="1"/>
    </xf>
    <xf numFmtId="0" fontId="17" fillId="6" borderId="56" xfId="0" applyFont="1" applyFill="1" applyBorder="1" applyAlignment="1">
      <alignment horizontal="left" vertical="center" wrapText="1"/>
    </xf>
    <xf numFmtId="0" fontId="17" fillId="6" borderId="57" xfId="0" applyFont="1" applyFill="1" applyBorder="1" applyAlignment="1">
      <alignment horizontal="left" vertical="center" wrapText="1"/>
    </xf>
    <xf numFmtId="0" fontId="7" fillId="0" borderId="27"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0" xfId="0" applyFont="1" applyFill="1" applyBorder="1" applyAlignment="1">
      <alignment horizontal="center" vertical="top" wrapText="1"/>
    </xf>
    <xf numFmtId="0" fontId="8" fillId="0" borderId="4"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7" fillId="6" borderId="49"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3"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24" fillId="0" borderId="1" xfId="0" applyNumberFormat="1" applyFont="1" applyFill="1" applyBorder="1" applyAlignment="1">
      <alignment horizontal="center" vertical="top" wrapText="1"/>
    </xf>
    <xf numFmtId="4" fontId="24" fillId="0" borderId="44" xfId="0" applyNumberFormat="1" applyFont="1" applyFill="1" applyBorder="1" applyAlignment="1">
      <alignment horizontal="left" vertical="top" wrapText="1"/>
    </xf>
    <xf numFmtId="0" fontId="24" fillId="0" borderId="44" xfId="0" applyNumberFormat="1" applyFont="1" applyFill="1" applyBorder="1" applyAlignment="1">
      <alignment horizontal="left" vertical="top" wrapText="1"/>
    </xf>
    <xf numFmtId="0" fontId="24" fillId="0" borderId="46" xfId="0" applyNumberFormat="1" applyFont="1" applyFill="1" applyBorder="1" applyAlignment="1">
      <alignment horizontal="left" vertical="top" wrapText="1"/>
    </xf>
    <xf numFmtId="0" fontId="31" fillId="0" borderId="48" xfId="0" applyNumberFormat="1" applyFont="1" applyFill="1" applyBorder="1" applyAlignment="1">
      <alignment horizontal="left" vertical="top" wrapText="1"/>
    </xf>
    <xf numFmtId="0" fontId="7" fillId="2" borderId="1" xfId="0" applyFont="1" applyFill="1" applyBorder="1" applyAlignment="1">
      <alignment horizontal="center" vertical="center"/>
    </xf>
    <xf numFmtId="49" fontId="24" fillId="0" borderId="50" xfId="0" applyNumberFormat="1" applyFont="1" applyFill="1" applyBorder="1" applyAlignment="1">
      <alignment horizontal="left" vertical="top" wrapText="1"/>
    </xf>
    <xf numFmtId="4" fontId="11" fillId="6" borderId="1" xfId="0"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2"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Border="1" applyAlignment="1">
      <alignment horizontal="center"/>
    </xf>
    <xf numFmtId="4" fontId="11" fillId="0" borderId="4" xfId="0" applyNumberFormat="1" applyFont="1" applyBorder="1" applyAlignment="1">
      <alignment horizontal="center"/>
    </xf>
    <xf numFmtId="4" fontId="11" fillId="0" borderId="3" xfId="0" applyNumberFormat="1" applyFont="1" applyBorder="1" applyAlignment="1">
      <alignment horizontal="center"/>
    </xf>
    <xf numFmtId="4" fontId="11" fillId="0" borderId="1" xfId="0" applyNumberFormat="1" applyFont="1" applyFill="1" applyBorder="1" applyAlignment="1">
      <alignment horizontal="center" vertical="center"/>
    </xf>
    <xf numFmtId="4" fontId="7" fillId="2" borderId="44" xfId="0" applyNumberFormat="1" applyFont="1" applyFill="1" applyBorder="1" applyAlignment="1">
      <alignment horizontal="left" vertical="top" wrapText="1"/>
    </xf>
    <xf numFmtId="4" fontId="7" fillId="2" borderId="46" xfId="0" applyNumberFormat="1" applyFont="1" applyFill="1" applyBorder="1" applyAlignment="1">
      <alignment horizontal="left" vertical="top" wrapText="1"/>
    </xf>
    <xf numFmtId="4" fontId="7" fillId="2" borderId="48" xfId="0" applyNumberFormat="1" applyFont="1" applyFill="1" applyBorder="1" applyAlignment="1">
      <alignment horizontal="left" vertical="top" wrapText="1"/>
    </xf>
    <xf numFmtId="165" fontId="24" fillId="2" borderId="44" xfId="0" applyNumberFormat="1" applyFont="1" applyFill="1" applyBorder="1" applyAlignment="1">
      <alignment horizontal="left" vertical="top" wrapText="1"/>
    </xf>
    <xf numFmtId="165" fontId="24" fillId="2" borderId="46" xfId="0" applyNumberFormat="1" applyFont="1" applyFill="1" applyBorder="1" applyAlignment="1">
      <alignment horizontal="left" vertical="top" wrapText="1"/>
    </xf>
    <xf numFmtId="165" fontId="24" fillId="2" borderId="48" xfId="0" applyNumberFormat="1" applyFont="1" applyFill="1" applyBorder="1" applyAlignment="1">
      <alignment horizontal="left" vertical="top" wrapText="1"/>
    </xf>
    <xf numFmtId="4" fontId="24" fillId="0" borderId="50" xfId="0" applyNumberFormat="1" applyFont="1" applyFill="1" applyBorder="1" applyAlignment="1">
      <alignment horizontal="left" vertical="top" wrapText="1"/>
    </xf>
    <xf numFmtId="165" fontId="24" fillId="2" borderId="50" xfId="0" applyNumberFormat="1" applyFont="1" applyFill="1" applyBorder="1" applyAlignment="1">
      <alignment horizontal="left" vertical="top" wrapText="1"/>
    </xf>
    <xf numFmtId="4" fontId="7" fillId="2" borderId="1" xfId="0" applyNumberFormat="1" applyFont="1" applyFill="1" applyBorder="1" applyAlignment="1">
      <alignment horizontal="center" vertical="center" wrapText="1"/>
    </xf>
    <xf numFmtId="165" fontId="26" fillId="0" borderId="50" xfId="0" applyNumberFormat="1" applyFont="1" applyFill="1" applyBorder="1" applyAlignment="1">
      <alignment horizontal="left" vertical="top"/>
    </xf>
    <xf numFmtId="165" fontId="24" fillId="0" borderId="44" xfId="0" applyNumberFormat="1" applyFont="1" applyFill="1" applyBorder="1" applyAlignment="1">
      <alignment horizontal="left" vertical="top" wrapText="1"/>
    </xf>
    <xf numFmtId="165" fontId="24"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4" fillId="6" borderId="50" xfId="0" applyNumberFormat="1" applyFont="1" applyFill="1" applyBorder="1" applyAlignment="1">
      <alignment horizontal="left" vertical="top" wrapText="1"/>
    </xf>
    <xf numFmtId="4" fontId="11" fillId="2" borderId="2"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9" fontId="17" fillId="6" borderId="49" xfId="0" applyNumberFormat="1" applyFont="1" applyFill="1" applyBorder="1" applyAlignment="1">
      <alignment horizontal="left" vertical="center" wrapText="1"/>
    </xf>
    <xf numFmtId="0" fontId="13" fillId="6" borderId="49"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13"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13" fillId="6" borderId="47" xfId="0" applyFont="1" applyFill="1" applyBorder="1" applyAlignment="1">
      <alignment horizontal="left" vertical="center" wrapText="1"/>
    </xf>
    <xf numFmtId="0" fontId="13" fillId="6" borderId="45" xfId="0" applyFont="1" applyFill="1" applyBorder="1" applyAlignment="1">
      <alignment horizontal="left" vertical="center" wrapText="1"/>
    </xf>
    <xf numFmtId="0" fontId="7" fillId="2" borderId="2"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0" borderId="1" xfId="0" applyFont="1" applyFill="1" applyBorder="1" applyAlignment="1">
      <alignment horizontal="center" vertical="center"/>
    </xf>
    <xf numFmtId="3" fontId="7" fillId="6" borderId="1" xfId="0" applyNumberFormat="1" applyFont="1" applyFill="1" applyBorder="1" applyAlignment="1">
      <alignment horizontal="center" vertical="top" wrapText="1"/>
    </xf>
    <xf numFmtId="0" fontId="7" fillId="6" borderId="1" xfId="0" applyFont="1" applyFill="1" applyBorder="1" applyAlignment="1">
      <alignment horizontal="center" vertical="top"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0" fontId="24" fillId="0" borderId="48" xfId="0" applyNumberFormat="1" applyFont="1" applyFill="1" applyBorder="1" applyAlignment="1">
      <alignment horizontal="left" vertical="top" wrapText="1"/>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8" fillId="0" borderId="4" xfId="0" applyFont="1" applyBorder="1" applyAlignment="1">
      <alignment horizontal="center" vertical="top" wrapText="1"/>
    </xf>
    <xf numFmtId="0" fontId="13" fillId="6" borderId="43" xfId="1" applyFont="1" applyFill="1" applyBorder="1" applyAlignment="1">
      <alignment horizontal="left" vertical="center" wrapText="1"/>
    </xf>
    <xf numFmtId="0" fontId="13" fillId="6" borderId="45" xfId="1" applyFont="1" applyFill="1" applyBorder="1" applyAlignment="1">
      <alignment horizontal="left" vertical="center" wrapText="1"/>
    </xf>
    <xf numFmtId="0" fontId="13" fillId="6" borderId="47" xfId="1" applyFont="1" applyFill="1" applyBorder="1" applyAlignment="1">
      <alignment horizontal="left" vertical="center" wrapText="1"/>
    </xf>
    <xf numFmtId="0" fontId="8" fillId="0" borderId="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24" fillId="0" borderId="2" xfId="0" applyNumberFormat="1" applyFont="1" applyFill="1" applyBorder="1" applyAlignment="1">
      <alignment horizontal="center" vertical="top" wrapText="1"/>
    </xf>
    <xf numFmtId="0" fontId="24" fillId="0" borderId="4" xfId="0" applyNumberFormat="1" applyFont="1" applyFill="1" applyBorder="1" applyAlignment="1">
      <alignment horizontal="center" vertical="top" wrapText="1"/>
    </xf>
    <xf numFmtId="0" fontId="24" fillId="0" borderId="3" xfId="0" applyNumberFormat="1" applyFont="1" applyFill="1" applyBorder="1" applyAlignment="1">
      <alignment horizontal="center" vertical="top" wrapText="1"/>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7" fillId="6" borderId="49" xfId="1" applyFont="1" applyFill="1" applyBorder="1" applyAlignment="1">
      <alignment horizontal="left" vertical="center" wrapText="1"/>
    </xf>
    <xf numFmtId="165" fontId="24" fillId="0" borderId="50" xfId="0" applyNumberFormat="1" applyFont="1" applyFill="1" applyBorder="1" applyAlignment="1">
      <alignment horizontal="left" vertical="top" wrapText="1"/>
    </xf>
    <xf numFmtId="4" fontId="24" fillId="2" borderId="50" xfId="0" applyNumberFormat="1" applyFont="1" applyFill="1" applyBorder="1" applyAlignment="1">
      <alignment horizontal="left" vertical="top" wrapText="1"/>
    </xf>
    <xf numFmtId="0" fontId="17" fillId="6" borderId="43"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7" xfId="0" applyFont="1" applyFill="1" applyBorder="1" applyAlignment="1">
      <alignment horizontal="left" vertical="center" wrapText="1"/>
    </xf>
    <xf numFmtId="4" fontId="24" fillId="0" borderId="48" xfId="0" applyNumberFormat="1" applyFont="1" applyFill="1" applyBorder="1" applyAlignment="1">
      <alignment horizontal="left" vertical="top"/>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165" fontId="24" fillId="6" borderId="44" xfId="0" applyNumberFormat="1" applyFont="1" applyFill="1" applyBorder="1" applyAlignment="1">
      <alignment horizontal="left" vertical="top" wrapText="1"/>
    </xf>
    <xf numFmtId="165" fontId="24" fillId="6" borderId="46" xfId="0" applyNumberFormat="1" applyFont="1" applyFill="1" applyBorder="1" applyAlignment="1">
      <alignment horizontal="left" vertical="top" wrapText="1"/>
    </xf>
    <xf numFmtId="165" fontId="24" fillId="6" borderId="48" xfId="0" applyNumberFormat="1" applyFont="1" applyFill="1" applyBorder="1" applyAlignment="1">
      <alignment horizontal="left" vertical="top" wrapText="1"/>
    </xf>
    <xf numFmtId="0" fontId="22" fillId="0" borderId="0" xfId="0" applyFont="1" applyBorder="1" applyAlignment="1">
      <alignment horizontal="center" vertical="center" wrapText="1"/>
    </xf>
    <xf numFmtId="0" fontId="21" fillId="0" borderId="0" xfId="0" applyFont="1" applyBorder="1" applyAlignment="1">
      <alignment horizontal="center" vertical="center" wrapText="1"/>
    </xf>
    <xf numFmtId="4" fontId="9" fillId="2" borderId="1" xfId="0" applyNumberFormat="1" applyFont="1" applyFill="1" applyBorder="1" applyAlignment="1">
      <alignment horizontal="center" vertical="center" wrapText="1"/>
    </xf>
    <xf numFmtId="0" fontId="31" fillId="2" borderId="44" xfId="0" applyFont="1" applyFill="1" applyBorder="1" applyAlignment="1">
      <alignment horizontal="center" vertical="center" wrapText="1"/>
    </xf>
    <xf numFmtId="0" fontId="31" fillId="2" borderId="46"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5" fillId="0" borderId="0" xfId="0" applyFont="1" applyBorder="1" applyAlignment="1">
      <alignment horizontal="center" vertical="center" wrapText="1"/>
    </xf>
    <xf numFmtId="4" fontId="9" fillId="2" borderId="1" xfId="0" applyNumberFormat="1" applyFont="1" applyFill="1" applyBorder="1" applyAlignment="1">
      <alignment horizontal="center" vertical="top"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24" fillId="2" borderId="44" xfId="0" applyFont="1" applyFill="1" applyBorder="1" applyAlignment="1">
      <alignment horizontal="left" vertical="top" wrapText="1"/>
    </xf>
    <xf numFmtId="0" fontId="24" fillId="2" borderId="46" xfId="0" applyFont="1" applyFill="1" applyBorder="1" applyAlignment="1">
      <alignment horizontal="left" vertical="top" wrapText="1"/>
    </xf>
    <xf numFmtId="0" fontId="24" fillId="2" borderId="48" xfId="0" applyFont="1" applyFill="1" applyBorder="1" applyAlignment="1">
      <alignment horizontal="left" vertical="top" wrapText="1"/>
    </xf>
    <xf numFmtId="165" fontId="24" fillId="0" borderId="48" xfId="0" applyNumberFormat="1" applyFont="1" applyFill="1" applyBorder="1" applyAlignment="1">
      <alignment horizontal="left" vertical="top"/>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49" fontId="23" fillId="6" borderId="43" xfId="0" applyNumberFormat="1" applyFont="1" applyFill="1" applyBorder="1" applyAlignment="1">
      <alignment horizontal="left" vertical="center" wrapText="1"/>
    </xf>
    <xf numFmtId="49" fontId="23" fillId="6" borderId="45" xfId="0" applyNumberFormat="1" applyFont="1" applyFill="1" applyBorder="1" applyAlignment="1">
      <alignment horizontal="left" vertical="center" wrapText="1"/>
    </xf>
    <xf numFmtId="49" fontId="23" fillId="6" borderId="47" xfId="0" applyNumberFormat="1"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7" xfId="0" applyFont="1" applyFill="1" applyBorder="1" applyAlignment="1">
      <alignment horizontal="left" vertical="center" wrapText="1"/>
    </xf>
    <xf numFmtId="4" fontId="24" fillId="6" borderId="16" xfId="0" applyNumberFormat="1" applyFont="1" applyFill="1" applyBorder="1" applyAlignment="1">
      <alignment horizontal="left" vertical="top" wrapText="1"/>
    </xf>
    <xf numFmtId="4" fontId="24" fillId="6" borderId="8"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6" borderId="4" xfId="0" applyFont="1" applyFill="1" applyBorder="1" applyAlignment="1">
      <alignment horizontal="center" vertical="top" wrapText="1"/>
    </xf>
    <xf numFmtId="49" fontId="17" fillId="6" borderId="51" xfId="0" applyNumberFormat="1" applyFont="1" applyFill="1" applyBorder="1" applyAlignment="1">
      <alignment horizontal="left" vertical="center" wrapText="1"/>
    </xf>
    <xf numFmtId="49" fontId="17" fillId="6" borderId="52"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 fontId="17" fillId="6" borderId="43" xfId="0" applyNumberFormat="1" applyFont="1" applyFill="1" applyBorder="1" applyAlignment="1">
      <alignment horizontal="left" vertical="center" wrapText="1"/>
    </xf>
    <xf numFmtId="4" fontId="25" fillId="6" borderId="45" xfId="0" applyNumberFormat="1" applyFont="1" applyFill="1" applyBorder="1" applyAlignment="1">
      <alignment horizontal="left" vertical="center" wrapText="1"/>
    </xf>
    <xf numFmtId="4" fontId="25"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top" wrapText="1"/>
    </xf>
    <xf numFmtId="0" fontId="7" fillId="0" borderId="4" xfId="0" applyNumberFormat="1" applyFont="1" applyFill="1" applyBorder="1" applyAlignment="1">
      <alignment horizontal="center" vertical="top" wrapText="1"/>
    </xf>
    <xf numFmtId="0" fontId="7" fillId="0" borderId="3" xfId="0" applyNumberFormat="1" applyFont="1" applyFill="1" applyBorder="1" applyAlignment="1">
      <alignment horizontal="center" vertical="top"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5" fillId="2" borderId="2" xfId="0" applyFont="1" applyFill="1" applyBorder="1" applyAlignment="1">
      <alignment horizontal="left" vertical="top" wrapText="1"/>
    </xf>
    <xf numFmtId="0" fontId="35" fillId="2" borderId="3" xfId="0" applyFont="1" applyFill="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8" fillId="0" borderId="1" xfId="0" applyFont="1" applyBorder="1" applyAlignment="1">
      <alignment horizontal="center" vertical="top" wrapText="1"/>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4" fillId="0" borderId="44" xfId="0" applyFont="1" applyBorder="1" applyAlignment="1">
      <alignment horizontal="left" vertical="top" wrapText="1"/>
    </xf>
    <xf numFmtId="0" fontId="27" fillId="0" borderId="46" xfId="0" applyFont="1" applyBorder="1" applyAlignment="1">
      <alignment horizontal="left" vertical="top" wrapText="1"/>
    </xf>
    <xf numFmtId="0" fontId="27" fillId="0" borderId="48" xfId="0" applyFont="1" applyBorder="1" applyAlignment="1">
      <alignment horizontal="left" vertical="top"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7" fillId="0" borderId="43" xfId="0" applyNumberFormat="1" applyFont="1" applyFill="1" applyBorder="1" applyAlignment="1">
      <alignment horizontal="left" vertical="center" wrapText="1"/>
    </xf>
    <xf numFmtId="0" fontId="17" fillId="0" borderId="47" xfId="0" applyNumberFormat="1" applyFont="1" applyFill="1" applyBorder="1" applyAlignment="1">
      <alignment horizontal="left" vertical="center" wrapText="1"/>
    </xf>
    <xf numFmtId="4" fontId="24" fillId="2" borderId="48" xfId="0" applyNumberFormat="1" applyFont="1" applyFill="1" applyBorder="1" applyAlignment="1">
      <alignment horizontal="left" vertical="top"/>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7" fillId="6" borderId="43" xfId="1" applyNumberFormat="1" applyFont="1" applyFill="1" applyBorder="1" applyAlignment="1">
      <alignment horizontal="left" vertical="center" wrapText="1"/>
    </xf>
    <xf numFmtId="0" fontId="17" fillId="6" borderId="47" xfId="1" applyNumberFormat="1" applyFont="1" applyFill="1" applyBorder="1" applyAlignment="1">
      <alignment horizontal="left" vertical="center" wrapText="1"/>
    </xf>
    <xf numFmtId="0" fontId="8" fillId="0" borderId="3" xfId="0" applyFont="1" applyBorder="1" applyAlignment="1">
      <alignment horizontal="center" vertical="center"/>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xf numFmtId="0" fontId="23" fillId="6" borderId="2" xfId="1" applyNumberFormat="1" applyFont="1" applyFill="1" applyBorder="1" applyAlignment="1">
      <alignment horizontal="left" vertical="center" wrapText="1"/>
    </xf>
    <xf numFmtId="0" fontId="23" fillId="6" borderId="3" xfId="1" applyNumberFormat="1" applyFont="1" applyFill="1" applyBorder="1" applyAlignment="1">
      <alignment horizontal="left" vertical="center"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4" fontId="24" fillId="6" borderId="2" xfId="0" applyNumberFormat="1" applyFont="1" applyFill="1" applyBorder="1" applyAlignment="1">
      <alignment horizontal="left" vertical="top" wrapText="1"/>
    </xf>
    <xf numFmtId="4" fontId="24" fillId="6" borderId="3" xfId="0" applyNumberFormat="1" applyFont="1" applyFill="1" applyBorder="1" applyAlignment="1">
      <alignment horizontal="left" vertical="top" wrapText="1"/>
    </xf>
    <xf numFmtId="4" fontId="7" fillId="6" borderId="2" xfId="0" applyNumberFormat="1" applyFont="1" applyFill="1" applyBorder="1" applyAlignment="1">
      <alignment horizontal="left" vertical="top" wrapText="1"/>
    </xf>
    <xf numFmtId="4" fontId="7" fillId="6" borderId="3" xfId="0" applyNumberFormat="1" applyFont="1" applyFill="1" applyBorder="1" applyAlignment="1">
      <alignment horizontal="left" vertical="top" wrapText="1"/>
    </xf>
    <xf numFmtId="3" fontId="7" fillId="2" borderId="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4" xfId="0" applyFont="1" applyFill="1" applyBorder="1" applyAlignment="1">
      <alignment horizontal="center" vertical="center"/>
    </xf>
    <xf numFmtId="0" fontId="7" fillId="6" borderId="26" xfId="0" applyFont="1" applyFill="1" applyBorder="1" applyAlignment="1">
      <alignment horizontal="center" vertical="center"/>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80"/>
  <sheetViews>
    <sheetView tabSelected="1" view="pageBreakPreview" zoomScale="90" zoomScaleNormal="90" zoomScaleSheetLayoutView="90" zoomScalePageLayoutView="70" workbookViewId="0">
      <selection activeCell="H8" sqref="H8:H11"/>
    </sheetView>
  </sheetViews>
  <sheetFormatPr defaultColWidth="9.140625" defaultRowHeight="15" x14ac:dyDescent="0.25"/>
  <cols>
    <col min="1" max="1" width="25.28515625" style="121" customWidth="1"/>
    <col min="2" max="2" width="14.42578125" style="184" customWidth="1"/>
    <col min="3" max="3" width="9.42578125" style="12" customWidth="1"/>
    <col min="4" max="4" width="17.28515625" style="10" customWidth="1"/>
    <col min="5" max="5" width="12.7109375" style="12" customWidth="1"/>
    <col min="6" max="6" width="14" style="151" customWidth="1"/>
    <col min="7" max="7" width="15.42578125" style="144" customWidth="1"/>
    <col min="8" max="8" width="14" style="145" customWidth="1"/>
    <col min="9" max="9" width="13.28515625" style="145" customWidth="1"/>
    <col min="10" max="10" width="13.5703125" style="146" customWidth="1"/>
    <col min="11" max="11" width="13.85546875" style="145" customWidth="1"/>
    <col min="12" max="12" width="12.85546875" style="145" customWidth="1"/>
    <col min="13" max="13" width="58" style="115" customWidth="1"/>
    <col min="14" max="14" width="21.42578125" style="3" customWidth="1"/>
    <col min="15" max="15" width="29.28515625" style="3" customWidth="1"/>
    <col min="16" max="16384" width="9.140625" style="3"/>
  </cols>
  <sheetData>
    <row r="1" spans="1:15" x14ac:dyDescent="0.25">
      <c r="F1" s="144"/>
    </row>
    <row r="2" spans="1:15" x14ac:dyDescent="0.25">
      <c r="A2" s="373" t="s">
        <v>189</v>
      </c>
      <c r="B2" s="374"/>
      <c r="C2" s="374"/>
      <c r="D2" s="374"/>
      <c r="E2" s="374"/>
      <c r="F2" s="374"/>
      <c r="G2" s="374"/>
      <c r="H2" s="374"/>
      <c r="I2" s="374"/>
      <c r="J2" s="374"/>
      <c r="K2" s="374"/>
      <c r="L2" s="374"/>
      <c r="M2" s="374"/>
    </row>
    <row r="3" spans="1:15" ht="0.75" customHeight="1" x14ac:dyDescent="0.25">
      <c r="A3" s="374"/>
      <c r="B3" s="374"/>
      <c r="C3" s="374"/>
      <c r="D3" s="374"/>
      <c r="E3" s="374"/>
      <c r="F3" s="374"/>
      <c r="G3" s="374"/>
      <c r="H3" s="374"/>
      <c r="I3" s="374"/>
      <c r="J3" s="374"/>
      <c r="K3" s="374"/>
      <c r="L3" s="374"/>
      <c r="M3" s="374"/>
    </row>
    <row r="4" spans="1:15" ht="16.5" x14ac:dyDescent="0.25">
      <c r="A4" s="374" t="s">
        <v>333</v>
      </c>
      <c r="B4" s="374"/>
      <c r="C4" s="374"/>
      <c r="D4" s="374"/>
      <c r="E4" s="374"/>
      <c r="F4" s="374"/>
      <c r="G4" s="374"/>
      <c r="H4" s="374"/>
      <c r="I4" s="374"/>
      <c r="J4" s="374"/>
      <c r="K4" s="374"/>
      <c r="L4" s="374"/>
      <c r="M4" s="374"/>
    </row>
    <row r="5" spans="1:15" ht="15.75" x14ac:dyDescent="0.25">
      <c r="A5" s="379" t="s">
        <v>541</v>
      </c>
      <c r="B5" s="379"/>
      <c r="C5" s="379"/>
      <c r="D5" s="379"/>
      <c r="E5" s="379"/>
      <c r="F5" s="379"/>
      <c r="G5" s="379"/>
      <c r="H5" s="379"/>
      <c r="I5" s="379"/>
      <c r="J5" s="379"/>
      <c r="K5" s="379"/>
      <c r="L5" s="379"/>
      <c r="M5" s="379"/>
    </row>
    <row r="6" spans="1:15" ht="14.25" customHeight="1" thickBot="1" x14ac:dyDescent="0.3">
      <c r="A6" s="374"/>
      <c r="B6" s="374"/>
      <c r="C6" s="374"/>
      <c r="D6" s="374"/>
      <c r="E6" s="374"/>
      <c r="F6" s="374"/>
      <c r="G6" s="374"/>
      <c r="H6" s="374"/>
      <c r="I6" s="374"/>
      <c r="J6" s="374"/>
      <c r="K6" s="374"/>
      <c r="L6" s="374"/>
      <c r="M6" s="374"/>
    </row>
    <row r="7" spans="1:15" ht="19.5" customHeight="1" x14ac:dyDescent="0.25">
      <c r="A7" s="381" t="s">
        <v>360</v>
      </c>
      <c r="B7" s="382"/>
      <c r="C7" s="382"/>
      <c r="D7" s="382"/>
      <c r="E7" s="382"/>
      <c r="F7" s="382"/>
      <c r="G7" s="382"/>
      <c r="H7" s="382"/>
      <c r="I7" s="382"/>
      <c r="J7" s="382"/>
      <c r="K7" s="382"/>
      <c r="L7" s="382"/>
      <c r="M7" s="383"/>
    </row>
    <row r="8" spans="1:15" s="8" customFormat="1" ht="15" customHeight="1" x14ac:dyDescent="0.15">
      <c r="A8" s="387" t="s">
        <v>39</v>
      </c>
      <c r="B8" s="390" t="s">
        <v>8</v>
      </c>
      <c r="C8" s="393" t="s">
        <v>9</v>
      </c>
      <c r="D8" s="393" t="s">
        <v>183</v>
      </c>
      <c r="E8" s="396" t="s">
        <v>327</v>
      </c>
      <c r="F8" s="399" t="s">
        <v>326</v>
      </c>
      <c r="G8" s="399" t="s">
        <v>328</v>
      </c>
      <c r="H8" s="399" t="s">
        <v>331</v>
      </c>
      <c r="I8" s="380" t="s">
        <v>40</v>
      </c>
      <c r="J8" s="380"/>
      <c r="K8" s="380"/>
      <c r="L8" s="380"/>
      <c r="M8" s="376" t="s">
        <v>69</v>
      </c>
    </row>
    <row r="9" spans="1:15" s="8" customFormat="1" ht="30" customHeight="1" x14ac:dyDescent="0.15">
      <c r="A9" s="388"/>
      <c r="B9" s="391"/>
      <c r="C9" s="394"/>
      <c r="D9" s="394"/>
      <c r="E9" s="397"/>
      <c r="F9" s="400"/>
      <c r="G9" s="400"/>
      <c r="H9" s="400"/>
      <c r="I9" s="399" t="s">
        <v>365</v>
      </c>
      <c r="J9" s="480" t="s">
        <v>366</v>
      </c>
      <c r="K9" s="375" t="s">
        <v>329</v>
      </c>
      <c r="L9" s="375" t="s">
        <v>330</v>
      </c>
      <c r="M9" s="377"/>
    </row>
    <row r="10" spans="1:15" s="8" customFormat="1" ht="54" customHeight="1" x14ac:dyDescent="0.15">
      <c r="A10" s="388"/>
      <c r="B10" s="391"/>
      <c r="C10" s="394"/>
      <c r="D10" s="394"/>
      <c r="E10" s="397"/>
      <c r="F10" s="400"/>
      <c r="G10" s="400"/>
      <c r="H10" s="400"/>
      <c r="I10" s="400"/>
      <c r="J10" s="481"/>
      <c r="K10" s="375"/>
      <c r="L10" s="375"/>
      <c r="M10" s="378"/>
    </row>
    <row r="11" spans="1:15" s="8" customFormat="1" ht="26.25" customHeight="1" x14ac:dyDescent="0.15">
      <c r="A11" s="389"/>
      <c r="B11" s="392"/>
      <c r="C11" s="395"/>
      <c r="D11" s="395"/>
      <c r="E11" s="398"/>
      <c r="F11" s="401"/>
      <c r="G11" s="401"/>
      <c r="H11" s="401"/>
      <c r="I11" s="401"/>
      <c r="J11" s="482"/>
      <c r="K11" s="483" t="s">
        <v>367</v>
      </c>
      <c r="L11" s="484"/>
      <c r="M11" s="161"/>
    </row>
    <row r="12" spans="1:15" s="9" customFormat="1" ht="13.5" customHeight="1" x14ac:dyDescent="0.15">
      <c r="A12" s="122">
        <v>1</v>
      </c>
      <c r="B12" s="185">
        <v>2</v>
      </c>
      <c r="C12" s="64">
        <v>3</v>
      </c>
      <c r="D12" s="64">
        <v>4</v>
      </c>
      <c r="E12" s="65">
        <v>5</v>
      </c>
      <c r="F12" s="147">
        <v>6</v>
      </c>
      <c r="G12" s="148">
        <v>7</v>
      </c>
      <c r="H12" s="148">
        <v>8</v>
      </c>
      <c r="I12" s="147">
        <v>9</v>
      </c>
      <c r="J12" s="149">
        <v>10</v>
      </c>
      <c r="K12" s="147">
        <v>11</v>
      </c>
      <c r="L12" s="147">
        <v>12</v>
      </c>
      <c r="M12" s="116">
        <v>13</v>
      </c>
    </row>
    <row r="13" spans="1:15" ht="18.75" x14ac:dyDescent="0.25">
      <c r="A13" s="384" t="s">
        <v>10</v>
      </c>
      <c r="B13" s="385"/>
      <c r="C13" s="385"/>
      <c r="D13" s="385"/>
      <c r="E13" s="385"/>
      <c r="F13" s="385"/>
      <c r="G13" s="385"/>
      <c r="H13" s="385"/>
      <c r="I13" s="385"/>
      <c r="J13" s="385"/>
      <c r="K13" s="385"/>
      <c r="L13" s="385"/>
      <c r="M13" s="386"/>
    </row>
    <row r="14" spans="1:15" ht="66.75" customHeight="1" x14ac:dyDescent="0.25">
      <c r="A14" s="321" t="s">
        <v>334</v>
      </c>
      <c r="B14" s="281" t="s">
        <v>198</v>
      </c>
      <c r="C14" s="336" t="s">
        <v>72</v>
      </c>
      <c r="D14" s="257" t="s">
        <v>59</v>
      </c>
      <c r="E14" s="60" t="s">
        <v>41</v>
      </c>
      <c r="F14" s="130">
        <v>691933396.88999999</v>
      </c>
      <c r="G14" s="130">
        <v>263856431.76999998</v>
      </c>
      <c r="H14" s="130">
        <f>H15+H16</f>
        <v>420121667.54000002</v>
      </c>
      <c r="I14" s="130">
        <v>146859023</v>
      </c>
      <c r="J14" s="130">
        <f>J15+J16</f>
        <v>273262644.54000002</v>
      </c>
      <c r="K14" s="130"/>
      <c r="L14" s="130"/>
      <c r="M14" s="305" t="s">
        <v>542</v>
      </c>
    </row>
    <row r="15" spans="1:15" ht="186.75" customHeight="1" x14ac:dyDescent="0.25">
      <c r="A15" s="321"/>
      <c r="B15" s="344"/>
      <c r="C15" s="336"/>
      <c r="D15" s="257"/>
      <c r="E15" s="60" t="s">
        <v>73</v>
      </c>
      <c r="F15" s="130">
        <v>481833537.16000003</v>
      </c>
      <c r="G15" s="130">
        <v>232426237.16</v>
      </c>
      <c r="H15" s="31">
        <f>I15+J15+K15+L15</f>
        <v>373800000</v>
      </c>
      <c r="I15" s="130">
        <v>124392700</v>
      </c>
      <c r="J15" s="127">
        <v>249407300</v>
      </c>
      <c r="K15" s="29"/>
      <c r="L15" s="127"/>
      <c r="M15" s="306"/>
      <c r="O15" s="15"/>
    </row>
    <row r="16" spans="1:15" ht="182.25" customHeight="1" x14ac:dyDescent="0.25">
      <c r="A16" s="321"/>
      <c r="B16" s="282"/>
      <c r="C16" s="336"/>
      <c r="D16" s="257"/>
      <c r="E16" s="60" t="s">
        <v>42</v>
      </c>
      <c r="F16" s="130">
        <v>210009859.72999999</v>
      </c>
      <c r="G16" s="130">
        <v>31430194.609999999</v>
      </c>
      <c r="H16" s="31">
        <f>I16+J16+K16+L16</f>
        <v>46321667.539999999</v>
      </c>
      <c r="I16" s="130">
        <v>22466323</v>
      </c>
      <c r="J16" s="127">
        <v>23855344.539999999</v>
      </c>
      <c r="K16" s="29"/>
      <c r="L16" s="127"/>
      <c r="M16" s="307"/>
    </row>
    <row r="17" spans="1:13" ht="46.5" customHeight="1" x14ac:dyDescent="0.25">
      <c r="A17" s="325" t="s">
        <v>67</v>
      </c>
      <c r="B17" s="326" t="s">
        <v>114</v>
      </c>
      <c r="C17" s="276" t="s">
        <v>66</v>
      </c>
      <c r="D17" s="276" t="s">
        <v>65</v>
      </c>
      <c r="E17" s="61" t="s">
        <v>41</v>
      </c>
      <c r="F17" s="30">
        <v>184249643</v>
      </c>
      <c r="G17" s="30">
        <v>6016560</v>
      </c>
      <c r="H17" s="31"/>
      <c r="I17" s="150"/>
      <c r="J17" s="150"/>
      <c r="K17" s="150"/>
      <c r="L17" s="150"/>
      <c r="M17" s="402" t="s">
        <v>347</v>
      </c>
    </row>
    <row r="18" spans="1:13" ht="93.75" customHeight="1" x14ac:dyDescent="0.25">
      <c r="A18" s="325"/>
      <c r="B18" s="327"/>
      <c r="C18" s="329"/>
      <c r="D18" s="329"/>
      <c r="E18" s="61" t="s">
        <v>112</v>
      </c>
      <c r="F18" s="30">
        <v>165824679</v>
      </c>
      <c r="G18" s="30">
        <v>5414904</v>
      </c>
      <c r="H18" s="31"/>
      <c r="I18" s="151"/>
      <c r="J18" s="127"/>
      <c r="K18" s="127"/>
      <c r="L18" s="127"/>
      <c r="M18" s="403"/>
    </row>
    <row r="19" spans="1:13" ht="118.5" customHeight="1" x14ac:dyDescent="0.25">
      <c r="A19" s="325"/>
      <c r="B19" s="328"/>
      <c r="C19" s="277"/>
      <c r="D19" s="277"/>
      <c r="E19" s="61" t="s">
        <v>47</v>
      </c>
      <c r="F19" s="30">
        <v>18424964</v>
      </c>
      <c r="G19" s="30">
        <v>601656</v>
      </c>
      <c r="H19" s="31"/>
      <c r="I19" s="151"/>
      <c r="J19" s="127"/>
      <c r="K19" s="127"/>
      <c r="L19" s="127"/>
      <c r="M19" s="404"/>
    </row>
    <row r="20" spans="1:13" ht="110.25" customHeight="1" x14ac:dyDescent="0.25">
      <c r="A20" s="330" t="s">
        <v>44</v>
      </c>
      <c r="B20" s="333" t="s">
        <v>115</v>
      </c>
      <c r="C20" s="271" t="s">
        <v>166</v>
      </c>
      <c r="D20" s="271" t="s">
        <v>20</v>
      </c>
      <c r="E20" s="18" t="s">
        <v>41</v>
      </c>
      <c r="F20" s="30">
        <v>482898130</v>
      </c>
      <c r="G20" s="30">
        <v>8700000</v>
      </c>
      <c r="H20" s="31"/>
      <c r="I20" s="151"/>
      <c r="J20" s="130"/>
      <c r="K20" s="30"/>
      <c r="L20" s="30"/>
      <c r="M20" s="305" t="s">
        <v>368</v>
      </c>
    </row>
    <row r="21" spans="1:13" ht="86.25" customHeight="1" x14ac:dyDescent="0.25">
      <c r="A21" s="332"/>
      <c r="B21" s="334"/>
      <c r="C21" s="272"/>
      <c r="D21" s="272"/>
      <c r="E21" s="18" t="s">
        <v>43</v>
      </c>
      <c r="F21" s="30">
        <v>434608317</v>
      </c>
      <c r="G21" s="30">
        <v>7830000</v>
      </c>
      <c r="H21" s="31"/>
      <c r="I21" s="151"/>
      <c r="J21" s="127"/>
      <c r="K21" s="29"/>
      <c r="L21" s="30"/>
      <c r="M21" s="306"/>
    </row>
    <row r="22" spans="1:13" ht="136.5" customHeight="1" x14ac:dyDescent="0.25">
      <c r="A22" s="331"/>
      <c r="B22" s="335"/>
      <c r="C22" s="273"/>
      <c r="D22" s="273"/>
      <c r="E22" s="19" t="s">
        <v>42</v>
      </c>
      <c r="F22" s="30">
        <v>48289813</v>
      </c>
      <c r="G22" s="30">
        <v>870000</v>
      </c>
      <c r="H22" s="31"/>
      <c r="I22" s="151"/>
      <c r="J22" s="127"/>
      <c r="K22" s="29"/>
      <c r="L22" s="30"/>
      <c r="M22" s="307"/>
    </row>
    <row r="23" spans="1:13" ht="182.25" customHeight="1" x14ac:dyDescent="0.25">
      <c r="A23" s="114" t="s">
        <v>191</v>
      </c>
      <c r="B23" s="186" t="s">
        <v>194</v>
      </c>
      <c r="C23" s="82" t="s">
        <v>193</v>
      </c>
      <c r="D23" s="82"/>
      <c r="E23" s="81" t="s">
        <v>195</v>
      </c>
      <c r="F23" s="30"/>
      <c r="G23" s="103"/>
      <c r="H23" s="31">
        <f t="shared" ref="H23:H24" si="0">I23+J23+K23+L23</f>
        <v>19500000</v>
      </c>
      <c r="I23" s="125">
        <v>6000000</v>
      </c>
      <c r="J23" s="66">
        <v>13500000</v>
      </c>
      <c r="L23" s="152"/>
      <c r="M23" s="163" t="s">
        <v>512</v>
      </c>
    </row>
    <row r="24" spans="1:13" ht="320.25" customHeight="1" x14ac:dyDescent="0.25">
      <c r="A24" s="160" t="s">
        <v>196</v>
      </c>
      <c r="B24" s="186" t="s">
        <v>192</v>
      </c>
      <c r="C24" s="82" t="s">
        <v>193</v>
      </c>
      <c r="D24" s="82"/>
      <c r="E24" s="81" t="s">
        <v>195</v>
      </c>
      <c r="F24" s="30"/>
      <c r="G24" s="30"/>
      <c r="H24" s="31">
        <f t="shared" si="0"/>
        <v>3000000</v>
      </c>
      <c r="I24" s="127">
        <v>3000000</v>
      </c>
      <c r="J24" s="29"/>
      <c r="L24" s="30"/>
      <c r="M24" s="162" t="s">
        <v>427</v>
      </c>
    </row>
    <row r="25" spans="1:13" ht="154.5" customHeight="1" x14ac:dyDescent="0.25">
      <c r="A25" s="134" t="s">
        <v>364</v>
      </c>
      <c r="B25" s="186" t="s">
        <v>176</v>
      </c>
      <c r="C25" s="83">
        <v>2015</v>
      </c>
      <c r="D25" s="82" t="s">
        <v>3</v>
      </c>
      <c r="E25" s="60" t="s">
        <v>109</v>
      </c>
      <c r="F25" s="33"/>
      <c r="G25" s="153"/>
      <c r="H25" s="31"/>
      <c r="I25" s="130"/>
      <c r="J25" s="130"/>
      <c r="K25" s="29"/>
      <c r="L25" s="127"/>
      <c r="M25" s="169" t="s">
        <v>451</v>
      </c>
    </row>
    <row r="26" spans="1:13" ht="87.75" customHeight="1" x14ac:dyDescent="0.25">
      <c r="A26" s="134" t="s">
        <v>4</v>
      </c>
      <c r="B26" s="186" t="s">
        <v>175</v>
      </c>
      <c r="C26" s="1">
        <v>2015</v>
      </c>
      <c r="D26" s="82" t="s">
        <v>206</v>
      </c>
      <c r="E26" s="62" t="s">
        <v>109</v>
      </c>
      <c r="F26" s="33"/>
      <c r="G26" s="153"/>
      <c r="H26" s="31"/>
      <c r="I26" s="130"/>
      <c r="J26" s="130"/>
      <c r="K26" s="29"/>
      <c r="L26" s="127"/>
      <c r="M26" s="117" t="s">
        <v>452</v>
      </c>
    </row>
    <row r="27" spans="1:13" ht="41.25" customHeight="1" x14ac:dyDescent="0.25">
      <c r="A27" s="321" t="s">
        <v>207</v>
      </c>
      <c r="B27" s="280"/>
      <c r="C27" s="336">
        <v>2015</v>
      </c>
      <c r="D27" s="257" t="s">
        <v>419</v>
      </c>
      <c r="E27" s="19" t="s">
        <v>41</v>
      </c>
      <c r="F27" s="30">
        <v>18985025.989999998</v>
      </c>
      <c r="G27" s="154">
        <v>18985025.989999998</v>
      </c>
      <c r="H27" s="130">
        <v>18985027</v>
      </c>
      <c r="I27" s="29">
        <v>18985027</v>
      </c>
      <c r="J27" s="29"/>
      <c r="K27" s="29"/>
      <c r="L27" s="29"/>
      <c r="M27" s="305" t="s">
        <v>428</v>
      </c>
    </row>
    <row r="28" spans="1:13" ht="81" customHeight="1" x14ac:dyDescent="0.25">
      <c r="A28" s="321"/>
      <c r="B28" s="280"/>
      <c r="C28" s="336"/>
      <c r="D28" s="257"/>
      <c r="E28" s="73" t="s">
        <v>117</v>
      </c>
      <c r="F28" s="30"/>
      <c r="G28" s="32"/>
      <c r="H28" s="31"/>
      <c r="I28" s="29"/>
      <c r="J28" s="127"/>
      <c r="K28" s="29"/>
      <c r="L28" s="29"/>
      <c r="M28" s="306"/>
    </row>
    <row r="29" spans="1:13" ht="57" customHeight="1" x14ac:dyDescent="0.25">
      <c r="A29" s="321"/>
      <c r="B29" s="280"/>
      <c r="C29" s="336"/>
      <c r="D29" s="257"/>
      <c r="E29" s="19" t="s">
        <v>42</v>
      </c>
      <c r="F29" s="30">
        <v>18985025.989999998</v>
      </c>
      <c r="G29" s="32">
        <v>18985025.989999998</v>
      </c>
      <c r="H29" s="31">
        <v>18985027</v>
      </c>
      <c r="I29" s="29">
        <v>18985027</v>
      </c>
      <c r="J29" s="75"/>
      <c r="K29" s="29"/>
      <c r="L29" s="29"/>
      <c r="M29" s="307"/>
    </row>
    <row r="30" spans="1:13" ht="100.5" customHeight="1" x14ac:dyDescent="0.25">
      <c r="A30" s="330" t="s">
        <v>335</v>
      </c>
      <c r="B30" s="221" t="s">
        <v>418</v>
      </c>
      <c r="C30" s="224" t="s">
        <v>429</v>
      </c>
      <c r="D30" s="224" t="s">
        <v>430</v>
      </c>
      <c r="E30" s="72" t="s">
        <v>41</v>
      </c>
      <c r="F30" s="30">
        <v>7278964.8499999996</v>
      </c>
      <c r="G30" s="32">
        <v>1679795</v>
      </c>
      <c r="H30" s="31">
        <v>7278965</v>
      </c>
      <c r="I30" s="75">
        <v>1679795</v>
      </c>
      <c r="J30" s="29">
        <v>5599170</v>
      </c>
      <c r="K30" s="150"/>
      <c r="L30" s="29"/>
      <c r="M30" s="305" t="s">
        <v>543</v>
      </c>
    </row>
    <row r="31" spans="1:13" ht="148.5" customHeight="1" x14ac:dyDescent="0.25">
      <c r="A31" s="331"/>
      <c r="B31" s="223"/>
      <c r="C31" s="226"/>
      <c r="D31" s="226"/>
      <c r="E31" s="72" t="s">
        <v>68</v>
      </c>
      <c r="F31" s="30">
        <v>7278964.8499999996</v>
      </c>
      <c r="G31" s="32">
        <v>1679795</v>
      </c>
      <c r="H31" s="31">
        <v>7278965</v>
      </c>
      <c r="I31" s="75">
        <v>1679795</v>
      </c>
      <c r="J31" s="29">
        <v>5599170</v>
      </c>
      <c r="K31" s="150"/>
      <c r="L31" s="29"/>
      <c r="M31" s="307"/>
    </row>
    <row r="32" spans="1:13" ht="81" customHeight="1" x14ac:dyDescent="0.25">
      <c r="A32" s="330" t="s">
        <v>434</v>
      </c>
      <c r="B32" s="221" t="s">
        <v>435</v>
      </c>
      <c r="C32" s="224" t="s">
        <v>436</v>
      </c>
      <c r="D32" s="224"/>
      <c r="E32" s="72" t="s">
        <v>41</v>
      </c>
      <c r="F32" s="30">
        <v>699513144.13999999</v>
      </c>
      <c r="G32" s="32"/>
      <c r="H32" s="31">
        <v>1866655</v>
      </c>
      <c r="I32" s="75"/>
      <c r="J32" s="31">
        <v>1866655</v>
      </c>
      <c r="K32" s="150"/>
      <c r="L32" s="29"/>
      <c r="M32" s="305" t="s">
        <v>544</v>
      </c>
    </row>
    <row r="33" spans="1:13" ht="93" customHeight="1" x14ac:dyDescent="0.25">
      <c r="A33" s="331"/>
      <c r="B33" s="223"/>
      <c r="C33" s="226"/>
      <c r="D33" s="226"/>
      <c r="E33" s="72" t="s">
        <v>68</v>
      </c>
      <c r="F33" s="30">
        <v>699513144.13999999</v>
      </c>
      <c r="G33" s="32"/>
      <c r="H33" s="31">
        <v>1866655</v>
      </c>
      <c r="I33" s="75"/>
      <c r="J33" s="31">
        <v>1866655</v>
      </c>
      <c r="K33" s="150"/>
      <c r="L33" s="29"/>
      <c r="M33" s="307"/>
    </row>
    <row r="34" spans="1:13" ht="24.75" customHeight="1" x14ac:dyDescent="0.25">
      <c r="A34" s="367" t="s">
        <v>11</v>
      </c>
      <c r="B34" s="368"/>
      <c r="C34" s="368"/>
      <c r="D34" s="368"/>
      <c r="E34" s="368"/>
      <c r="F34" s="368"/>
      <c r="G34" s="368"/>
      <c r="H34" s="368"/>
      <c r="I34" s="368"/>
      <c r="J34" s="368"/>
      <c r="K34" s="368"/>
      <c r="L34" s="368"/>
      <c r="M34" s="369"/>
    </row>
    <row r="35" spans="1:13" ht="79.5" customHeight="1" x14ac:dyDescent="0.25">
      <c r="A35" s="218" t="s">
        <v>162</v>
      </c>
      <c r="B35" s="221" t="s">
        <v>177</v>
      </c>
      <c r="C35" s="322" t="s">
        <v>34</v>
      </c>
      <c r="D35" s="224" t="s">
        <v>49</v>
      </c>
      <c r="E35" s="20" t="s">
        <v>41</v>
      </c>
      <c r="F35" s="130">
        <v>367309662.48000002</v>
      </c>
      <c r="G35" s="31">
        <v>211761047.88</v>
      </c>
      <c r="H35" s="31">
        <v>323305007</v>
      </c>
      <c r="I35" s="127">
        <v>154529207</v>
      </c>
      <c r="J35" s="127">
        <v>168775800</v>
      </c>
      <c r="K35" s="151"/>
      <c r="L35" s="127"/>
      <c r="M35" s="370" t="s">
        <v>545</v>
      </c>
    </row>
    <row r="36" spans="1:13" ht="114" customHeight="1" x14ac:dyDescent="0.25">
      <c r="A36" s="219"/>
      <c r="B36" s="222"/>
      <c r="C36" s="323"/>
      <c r="D36" s="225"/>
      <c r="E36" s="20" t="s">
        <v>35</v>
      </c>
      <c r="F36" s="130">
        <v>332556683.87</v>
      </c>
      <c r="G36" s="31">
        <v>184785499.99000001</v>
      </c>
      <c r="H36" s="31">
        <v>299406500</v>
      </c>
      <c r="I36" s="127">
        <v>139069500</v>
      </c>
      <c r="J36" s="127">
        <v>160337000</v>
      </c>
      <c r="K36" s="151"/>
      <c r="L36" s="127"/>
      <c r="M36" s="371"/>
    </row>
    <row r="37" spans="1:13" ht="172.5" customHeight="1" x14ac:dyDescent="0.25">
      <c r="A37" s="220"/>
      <c r="B37" s="223"/>
      <c r="C37" s="324"/>
      <c r="D37" s="226"/>
      <c r="E37" s="20" t="s">
        <v>45</v>
      </c>
      <c r="F37" s="130">
        <v>34752978.609999999</v>
      </c>
      <c r="G37" s="31">
        <v>26975547.889999997</v>
      </c>
      <c r="H37" s="31">
        <v>23898507</v>
      </c>
      <c r="I37" s="127">
        <v>15459707</v>
      </c>
      <c r="J37" s="127">
        <v>8438800</v>
      </c>
      <c r="K37" s="151"/>
      <c r="L37" s="127"/>
      <c r="M37" s="372"/>
    </row>
    <row r="38" spans="1:13" ht="108.75" customHeight="1" x14ac:dyDescent="0.25">
      <c r="A38" s="274" t="s">
        <v>154</v>
      </c>
      <c r="B38" s="280" t="s">
        <v>167</v>
      </c>
      <c r="C38" s="336" t="s">
        <v>36</v>
      </c>
      <c r="D38" s="257" t="s">
        <v>50</v>
      </c>
      <c r="E38" s="19" t="s">
        <v>41</v>
      </c>
      <c r="F38" s="30">
        <v>15660603.039999999</v>
      </c>
      <c r="G38" s="30">
        <v>15660603.039999999</v>
      </c>
      <c r="H38" s="31">
        <v>7924743</v>
      </c>
      <c r="I38" s="130">
        <v>7924743</v>
      </c>
      <c r="J38" s="139"/>
      <c r="K38" s="30"/>
      <c r="L38" s="29"/>
      <c r="M38" s="317" t="s">
        <v>431</v>
      </c>
    </row>
    <row r="39" spans="1:13" ht="122.25" customHeight="1" x14ac:dyDescent="0.25">
      <c r="A39" s="274"/>
      <c r="B39" s="280"/>
      <c r="C39" s="336"/>
      <c r="D39" s="257"/>
      <c r="E39" s="19" t="s">
        <v>42</v>
      </c>
      <c r="F39" s="30">
        <v>15660603.039999999</v>
      </c>
      <c r="G39" s="30">
        <v>15660603.039999999</v>
      </c>
      <c r="H39" s="31">
        <v>7924743</v>
      </c>
      <c r="I39" s="130">
        <v>7924743</v>
      </c>
      <c r="J39" s="203"/>
      <c r="K39" s="29"/>
      <c r="L39" s="29"/>
      <c r="M39" s="317"/>
    </row>
    <row r="40" spans="1:13" ht="117.75" customHeight="1" x14ac:dyDescent="0.25">
      <c r="A40" s="274" t="s">
        <v>19</v>
      </c>
      <c r="B40" s="280" t="s">
        <v>167</v>
      </c>
      <c r="C40" s="336">
        <v>2016</v>
      </c>
      <c r="D40" s="257"/>
      <c r="E40" s="19" t="s">
        <v>41</v>
      </c>
      <c r="F40" s="30">
        <v>48611242.840000004</v>
      </c>
      <c r="G40" s="130">
        <v>2257192.8400000003</v>
      </c>
      <c r="H40" s="31">
        <v>46354050</v>
      </c>
      <c r="I40" s="150"/>
      <c r="J40" s="130"/>
      <c r="K40" s="29">
        <v>46354050</v>
      </c>
      <c r="L40" s="150"/>
      <c r="M40" s="309" t="s">
        <v>546</v>
      </c>
    </row>
    <row r="41" spans="1:13" ht="103.5" customHeight="1" x14ac:dyDescent="0.25">
      <c r="A41" s="274"/>
      <c r="B41" s="280"/>
      <c r="C41" s="336"/>
      <c r="D41" s="257"/>
      <c r="E41" s="19" t="s">
        <v>42</v>
      </c>
      <c r="F41" s="30">
        <v>48611242.840000004</v>
      </c>
      <c r="G41" s="30">
        <v>2257192.8400000003</v>
      </c>
      <c r="H41" s="31">
        <v>46354050</v>
      </c>
      <c r="I41" s="150"/>
      <c r="J41" s="130"/>
      <c r="K41" s="29">
        <v>46354050</v>
      </c>
      <c r="L41" s="150"/>
      <c r="M41" s="309"/>
    </row>
    <row r="42" spans="1:13" ht="118.5" customHeight="1" x14ac:dyDescent="0.25">
      <c r="A42" s="274" t="s">
        <v>361</v>
      </c>
      <c r="B42" s="338" t="s">
        <v>177</v>
      </c>
      <c r="C42" s="257" t="s">
        <v>352</v>
      </c>
      <c r="D42" s="257" t="s">
        <v>61</v>
      </c>
      <c r="E42" s="141" t="s">
        <v>41</v>
      </c>
      <c r="F42" s="30">
        <v>504732401.80000001</v>
      </c>
      <c r="G42" s="30"/>
      <c r="H42" s="30">
        <f t="shared" ref="H42" si="1">H43</f>
        <v>10371840</v>
      </c>
      <c r="I42" s="30"/>
      <c r="J42" s="30">
        <f t="shared" ref="J42:K42" si="2">J43</f>
        <v>1358630</v>
      </c>
      <c r="K42" s="30">
        <f t="shared" si="2"/>
        <v>9013210</v>
      </c>
      <c r="L42" s="30"/>
      <c r="M42" s="309" t="s">
        <v>547</v>
      </c>
    </row>
    <row r="43" spans="1:13" ht="135.75" customHeight="1" x14ac:dyDescent="0.25">
      <c r="A43" s="274"/>
      <c r="B43" s="338"/>
      <c r="C43" s="257"/>
      <c r="D43" s="257"/>
      <c r="E43" s="141" t="s">
        <v>42</v>
      </c>
      <c r="F43" s="30">
        <v>504732401.80000001</v>
      </c>
      <c r="G43" s="30"/>
      <c r="H43" s="30">
        <f t="shared" ref="H43" si="3">I43+J43+K43+L43</f>
        <v>10371840</v>
      </c>
      <c r="I43" s="30"/>
      <c r="J43" s="130">
        <f>8565+1350065</f>
        <v>1358630</v>
      </c>
      <c r="K43" s="29">
        <v>9013210</v>
      </c>
      <c r="L43" s="30"/>
      <c r="M43" s="309"/>
    </row>
    <row r="44" spans="1:13" ht="41.25" customHeight="1" x14ac:dyDescent="0.25">
      <c r="A44" s="320" t="s">
        <v>348</v>
      </c>
      <c r="B44" s="337" t="s">
        <v>349</v>
      </c>
      <c r="C44" s="257" t="s">
        <v>350</v>
      </c>
      <c r="D44" s="257"/>
      <c r="E44" s="133" t="s">
        <v>41</v>
      </c>
      <c r="F44" s="130">
        <f>F45</f>
        <v>278667190</v>
      </c>
      <c r="G44" s="130"/>
      <c r="H44" s="130">
        <f t="shared" ref="H44" si="4">H45</f>
        <v>19582152.059999999</v>
      </c>
      <c r="I44" s="127"/>
      <c r="J44" s="127">
        <f t="shared" ref="J44" si="5">J45</f>
        <v>359903</v>
      </c>
      <c r="K44" s="127">
        <f>K45</f>
        <v>19222249.059999999</v>
      </c>
      <c r="L44" s="127"/>
      <c r="M44" s="309" t="s">
        <v>516</v>
      </c>
    </row>
    <row r="45" spans="1:13" ht="175.5" customHeight="1" x14ac:dyDescent="0.25">
      <c r="A45" s="320"/>
      <c r="B45" s="338"/>
      <c r="C45" s="257"/>
      <c r="D45" s="257"/>
      <c r="E45" s="133" t="s">
        <v>75</v>
      </c>
      <c r="F45" s="130">
        <f>278667190</f>
        <v>278667190</v>
      </c>
      <c r="G45" s="127"/>
      <c r="H45" s="30">
        <f t="shared" ref="H45" si="6">I45+J45+K45+L45</f>
        <v>19582152.059999999</v>
      </c>
      <c r="I45" s="127"/>
      <c r="J45" s="127">
        <v>359903</v>
      </c>
      <c r="K45" s="127">
        <v>19222249.059999999</v>
      </c>
      <c r="L45" s="127"/>
      <c r="M45" s="309"/>
    </row>
    <row r="46" spans="1:13" ht="123" customHeight="1" x14ac:dyDescent="0.25">
      <c r="A46" s="320" t="s">
        <v>210</v>
      </c>
      <c r="B46" s="278" t="s">
        <v>211</v>
      </c>
      <c r="C46" s="336"/>
      <c r="D46" s="257" t="s">
        <v>78</v>
      </c>
      <c r="E46" s="20" t="s">
        <v>41</v>
      </c>
      <c r="F46" s="130"/>
      <c r="G46" s="127"/>
      <c r="H46" s="31">
        <f t="shared" ref="H46:H47" si="7">I46+J46+K46+L46</f>
        <v>617401</v>
      </c>
      <c r="I46" s="127">
        <v>617401</v>
      </c>
      <c r="J46" s="139"/>
      <c r="K46" s="127"/>
      <c r="L46" s="127"/>
      <c r="M46" s="311" t="s">
        <v>200</v>
      </c>
    </row>
    <row r="47" spans="1:13" ht="111" customHeight="1" x14ac:dyDescent="0.25">
      <c r="A47" s="320"/>
      <c r="B47" s="279"/>
      <c r="C47" s="336"/>
      <c r="D47" s="257"/>
      <c r="E47" s="20" t="s">
        <v>75</v>
      </c>
      <c r="F47" s="130"/>
      <c r="G47" s="127"/>
      <c r="H47" s="31">
        <f t="shared" si="7"/>
        <v>617401</v>
      </c>
      <c r="I47" s="127">
        <v>617401</v>
      </c>
      <c r="J47" s="139"/>
      <c r="K47" s="127"/>
      <c r="L47" s="127"/>
      <c r="M47" s="311"/>
    </row>
    <row r="48" spans="1:13" s="4" customFormat="1" ht="114.75" customHeight="1" x14ac:dyDescent="0.25">
      <c r="A48" s="114" t="s">
        <v>0</v>
      </c>
      <c r="B48" s="186" t="s">
        <v>178</v>
      </c>
      <c r="C48" s="83">
        <v>2018</v>
      </c>
      <c r="D48" s="82" t="s">
        <v>1</v>
      </c>
      <c r="E48" s="20" t="s">
        <v>75</v>
      </c>
      <c r="F48" s="130"/>
      <c r="G48" s="31"/>
      <c r="H48" s="31"/>
      <c r="I48" s="29"/>
      <c r="J48" s="127"/>
      <c r="K48" s="29"/>
      <c r="L48" s="29"/>
      <c r="M48" s="118" t="s">
        <v>201</v>
      </c>
    </row>
    <row r="49" spans="1:13" ht="23.25" customHeight="1" x14ac:dyDescent="0.25">
      <c r="A49" s="314" t="s">
        <v>74</v>
      </c>
      <c r="B49" s="315"/>
      <c r="C49" s="315"/>
      <c r="D49" s="315"/>
      <c r="E49" s="315"/>
      <c r="F49" s="315"/>
      <c r="G49" s="315"/>
      <c r="H49" s="315"/>
      <c r="I49" s="315"/>
      <c r="J49" s="315"/>
      <c r="K49" s="315"/>
      <c r="L49" s="315"/>
      <c r="M49" s="316"/>
    </row>
    <row r="50" spans="1:13" ht="246" customHeight="1" x14ac:dyDescent="0.25">
      <c r="A50" s="274" t="s">
        <v>188</v>
      </c>
      <c r="B50" s="278" t="s">
        <v>199</v>
      </c>
      <c r="C50" s="479" t="s">
        <v>36</v>
      </c>
      <c r="D50" s="310" t="s">
        <v>420</v>
      </c>
      <c r="E50" s="20" t="s">
        <v>41</v>
      </c>
      <c r="F50" s="130">
        <v>43436589.640000001</v>
      </c>
      <c r="G50" s="30">
        <v>15809009.18</v>
      </c>
      <c r="H50" s="32">
        <f>H51</f>
        <v>30489136.57</v>
      </c>
      <c r="I50" s="150"/>
      <c r="J50" s="32">
        <f>J51</f>
        <v>30489136.57</v>
      </c>
      <c r="K50" s="150"/>
      <c r="L50" s="30"/>
      <c r="M50" s="312" t="s">
        <v>548</v>
      </c>
    </row>
    <row r="51" spans="1:13" ht="253.5" customHeight="1" x14ac:dyDescent="0.25">
      <c r="A51" s="274"/>
      <c r="B51" s="278"/>
      <c r="C51" s="479"/>
      <c r="D51" s="310"/>
      <c r="E51" s="20" t="s">
        <v>45</v>
      </c>
      <c r="F51" s="168">
        <v>43436589.640000001</v>
      </c>
      <c r="G51" s="30">
        <v>15809009.18</v>
      </c>
      <c r="H51" s="32">
        <f>J51+K51+L51</f>
        <v>30489136.57</v>
      </c>
      <c r="I51" s="150"/>
      <c r="J51" s="32">
        <v>30489136.57</v>
      </c>
      <c r="K51" s="150"/>
      <c r="L51" s="29"/>
      <c r="M51" s="313"/>
    </row>
    <row r="52" spans="1:13" ht="123.75" customHeight="1" x14ac:dyDescent="0.25">
      <c r="A52" s="114" t="s">
        <v>318</v>
      </c>
      <c r="B52" s="186" t="s">
        <v>168</v>
      </c>
      <c r="C52" s="83">
        <v>2016</v>
      </c>
      <c r="D52" s="82" t="s">
        <v>80</v>
      </c>
      <c r="E52" s="20" t="s">
        <v>75</v>
      </c>
      <c r="F52" s="130"/>
      <c r="G52" s="31"/>
      <c r="H52" s="32"/>
      <c r="I52" s="33"/>
      <c r="J52" s="33"/>
      <c r="K52" s="33"/>
      <c r="L52" s="33"/>
      <c r="M52" s="181" t="s">
        <v>536</v>
      </c>
    </row>
    <row r="53" spans="1:13" ht="114.75" customHeight="1" x14ac:dyDescent="0.25">
      <c r="A53" s="114" t="s">
        <v>319</v>
      </c>
      <c r="B53" s="186" t="s">
        <v>169</v>
      </c>
      <c r="C53" s="83">
        <v>2015</v>
      </c>
      <c r="D53" s="82" t="s">
        <v>81</v>
      </c>
      <c r="E53" s="20" t="s">
        <v>75</v>
      </c>
      <c r="F53" s="130"/>
      <c r="G53" s="31"/>
      <c r="H53" s="32"/>
      <c r="I53" s="33"/>
      <c r="J53" s="33"/>
      <c r="K53" s="33"/>
      <c r="L53" s="33"/>
      <c r="M53" s="119" t="s">
        <v>453</v>
      </c>
    </row>
    <row r="54" spans="1:13" ht="92.25" customHeight="1" x14ac:dyDescent="0.25">
      <c r="A54" s="114" t="s">
        <v>82</v>
      </c>
      <c r="B54" s="186" t="s">
        <v>170</v>
      </c>
      <c r="C54" s="83">
        <v>2017</v>
      </c>
      <c r="D54" s="82" t="s">
        <v>83</v>
      </c>
      <c r="E54" s="20" t="s">
        <v>75</v>
      </c>
      <c r="F54" s="130"/>
      <c r="G54" s="31"/>
      <c r="H54" s="32"/>
      <c r="I54" s="33"/>
      <c r="J54" s="33"/>
      <c r="K54" s="33"/>
      <c r="L54" s="33"/>
      <c r="M54" s="119" t="s">
        <v>202</v>
      </c>
    </row>
    <row r="55" spans="1:13" ht="100.5" customHeight="1" x14ac:dyDescent="0.25">
      <c r="A55" s="114" t="s">
        <v>320</v>
      </c>
      <c r="B55" s="186" t="s">
        <v>171</v>
      </c>
      <c r="C55" s="83">
        <v>2016</v>
      </c>
      <c r="D55" s="82" t="s">
        <v>84</v>
      </c>
      <c r="E55" s="20" t="s">
        <v>75</v>
      </c>
      <c r="F55" s="130"/>
      <c r="G55" s="31"/>
      <c r="H55" s="32"/>
      <c r="I55" s="33"/>
      <c r="J55" s="33"/>
      <c r="K55" s="33"/>
      <c r="L55" s="33"/>
      <c r="M55" s="119" t="s">
        <v>203</v>
      </c>
    </row>
    <row r="56" spans="1:13" ht="140.25" customHeight="1" x14ac:dyDescent="0.25">
      <c r="A56" s="114" t="s">
        <v>317</v>
      </c>
      <c r="B56" s="186" t="s">
        <v>180</v>
      </c>
      <c r="C56" s="83">
        <v>2017</v>
      </c>
      <c r="D56" s="82" t="s">
        <v>85</v>
      </c>
      <c r="E56" s="20" t="s">
        <v>75</v>
      </c>
      <c r="F56" s="130"/>
      <c r="G56" s="31"/>
      <c r="H56" s="32"/>
      <c r="I56" s="33"/>
      <c r="J56" s="33"/>
      <c r="K56" s="33"/>
      <c r="L56" s="33"/>
      <c r="M56" s="119" t="s">
        <v>204</v>
      </c>
    </row>
    <row r="57" spans="1:13" ht="78.75" customHeight="1" x14ac:dyDescent="0.25">
      <c r="A57" s="114" t="s">
        <v>5</v>
      </c>
      <c r="B57" s="186" t="s">
        <v>181</v>
      </c>
      <c r="C57" s="81">
        <v>2018</v>
      </c>
      <c r="D57" s="82" t="s">
        <v>87</v>
      </c>
      <c r="E57" s="20" t="s">
        <v>75</v>
      </c>
      <c r="F57" s="130"/>
      <c r="G57" s="31"/>
      <c r="H57" s="32"/>
      <c r="I57" s="29"/>
      <c r="J57" s="127"/>
      <c r="K57" s="29"/>
      <c r="L57" s="29"/>
      <c r="M57" s="119" t="s">
        <v>205</v>
      </c>
    </row>
    <row r="58" spans="1:13" ht="204" customHeight="1" x14ac:dyDescent="0.25">
      <c r="A58" s="164" t="s">
        <v>25</v>
      </c>
      <c r="B58" s="186" t="s">
        <v>179</v>
      </c>
      <c r="C58" s="81">
        <v>2015</v>
      </c>
      <c r="D58" s="82" t="s">
        <v>78</v>
      </c>
      <c r="E58" s="20" t="s">
        <v>75</v>
      </c>
      <c r="F58" s="130"/>
      <c r="G58" s="31"/>
      <c r="H58" s="32"/>
      <c r="I58" s="29"/>
      <c r="J58" s="127"/>
      <c r="K58" s="29"/>
      <c r="L58" s="29"/>
      <c r="M58" s="181" t="s">
        <v>537</v>
      </c>
    </row>
    <row r="59" spans="1:13" ht="111.75" customHeight="1" x14ac:dyDescent="0.25">
      <c r="A59" s="114" t="s">
        <v>6</v>
      </c>
      <c r="B59" s="186">
        <v>14930</v>
      </c>
      <c r="C59" s="81">
        <v>2016</v>
      </c>
      <c r="D59" s="6" t="s">
        <v>2</v>
      </c>
      <c r="E59" s="20" t="s">
        <v>75</v>
      </c>
      <c r="F59" s="130"/>
      <c r="G59" s="31"/>
      <c r="H59" s="32"/>
      <c r="I59" s="29"/>
      <c r="J59" s="127"/>
      <c r="K59" s="29"/>
      <c r="L59" s="29"/>
      <c r="M59" s="181" t="s">
        <v>538</v>
      </c>
    </row>
    <row r="60" spans="1:13" ht="154.5" customHeight="1" x14ac:dyDescent="0.25">
      <c r="A60" s="274" t="s">
        <v>108</v>
      </c>
      <c r="B60" s="280" t="s">
        <v>172</v>
      </c>
      <c r="C60" s="276" t="s">
        <v>433</v>
      </c>
      <c r="D60" s="257" t="s">
        <v>21</v>
      </c>
      <c r="E60" s="63" t="s">
        <v>41</v>
      </c>
      <c r="F60" s="130">
        <v>211069901</v>
      </c>
      <c r="G60" s="31">
        <v>10111167.58</v>
      </c>
      <c r="H60" s="32"/>
      <c r="I60" s="130"/>
      <c r="J60" s="130"/>
      <c r="K60" s="130"/>
      <c r="L60" s="151"/>
      <c r="M60" s="312" t="s">
        <v>432</v>
      </c>
    </row>
    <row r="61" spans="1:13" ht="135" customHeight="1" x14ac:dyDescent="0.25">
      <c r="A61" s="274"/>
      <c r="B61" s="280"/>
      <c r="C61" s="277"/>
      <c r="D61" s="257"/>
      <c r="E61" s="63" t="s">
        <v>46</v>
      </c>
      <c r="F61" s="130">
        <v>211069901</v>
      </c>
      <c r="G61" s="31">
        <v>10111167.58</v>
      </c>
      <c r="H61" s="32"/>
      <c r="I61" s="130"/>
      <c r="J61" s="130"/>
      <c r="K61" s="130"/>
      <c r="L61" s="151"/>
      <c r="M61" s="405"/>
    </row>
    <row r="62" spans="1:13" ht="24.75" customHeight="1" x14ac:dyDescent="0.25">
      <c r="A62" s="213" t="s">
        <v>12</v>
      </c>
      <c r="B62" s="214"/>
      <c r="C62" s="214"/>
      <c r="D62" s="214"/>
      <c r="E62" s="214"/>
      <c r="F62" s="214"/>
      <c r="G62" s="214"/>
      <c r="H62" s="214"/>
      <c r="I62" s="214"/>
      <c r="J62" s="214"/>
      <c r="K62" s="214"/>
      <c r="L62" s="214"/>
      <c r="M62" s="215"/>
    </row>
    <row r="63" spans="1:13" ht="47.25" customHeight="1" x14ac:dyDescent="0.25">
      <c r="A63" s="230" t="s">
        <v>155</v>
      </c>
      <c r="B63" s="221" t="s">
        <v>197</v>
      </c>
      <c r="C63" s="479" t="s">
        <v>36</v>
      </c>
      <c r="D63" s="485" t="s">
        <v>59</v>
      </c>
      <c r="E63" s="19" t="s">
        <v>41</v>
      </c>
      <c r="F63" s="30">
        <v>1668183046.1500001</v>
      </c>
      <c r="G63" s="30">
        <v>1506144346.1499999</v>
      </c>
      <c r="H63" s="32">
        <f>H64+H65+H66</f>
        <v>822594243.74000001</v>
      </c>
      <c r="I63" s="150">
        <f>I64+I65+I66</f>
        <v>615997000</v>
      </c>
      <c r="J63" s="130">
        <f>J64+J65+J66</f>
        <v>206597243.74000001</v>
      </c>
      <c r="K63" s="30"/>
      <c r="L63" s="30"/>
      <c r="M63" s="309" t="s">
        <v>549</v>
      </c>
    </row>
    <row r="64" spans="1:13" ht="78.75" customHeight="1" x14ac:dyDescent="0.25">
      <c r="A64" s="230"/>
      <c r="B64" s="222"/>
      <c r="C64" s="479"/>
      <c r="D64" s="485"/>
      <c r="E64" s="21" t="s">
        <v>76</v>
      </c>
      <c r="F64" s="30"/>
      <c r="G64" s="29"/>
      <c r="H64" s="32"/>
      <c r="I64" s="151"/>
      <c r="J64" s="127"/>
      <c r="K64" s="29"/>
      <c r="L64" s="29"/>
      <c r="M64" s="309"/>
    </row>
    <row r="65" spans="1:19" ht="162" customHeight="1" x14ac:dyDescent="0.25">
      <c r="A65" s="230"/>
      <c r="B65" s="222"/>
      <c r="C65" s="479"/>
      <c r="D65" s="485"/>
      <c r="E65" s="21" t="s">
        <v>77</v>
      </c>
      <c r="F65" s="30">
        <v>1554138985.1400001</v>
      </c>
      <c r="G65" s="30">
        <v>1392100285.1399999</v>
      </c>
      <c r="H65" s="32">
        <f>I65+J65+K65+L65</f>
        <v>778035700</v>
      </c>
      <c r="I65" s="150">
        <v>615997000</v>
      </c>
      <c r="J65" s="168">
        <v>162038700</v>
      </c>
      <c r="K65" s="29"/>
      <c r="L65" s="29"/>
      <c r="M65" s="309"/>
    </row>
    <row r="66" spans="1:19" ht="138.75" customHeight="1" x14ac:dyDescent="0.25">
      <c r="A66" s="230"/>
      <c r="B66" s="223"/>
      <c r="C66" s="479"/>
      <c r="D66" s="485"/>
      <c r="E66" s="21" t="s">
        <v>42</v>
      </c>
      <c r="F66" s="30">
        <v>114044061.01000001</v>
      </c>
      <c r="G66" s="32">
        <v>114044061.01000001</v>
      </c>
      <c r="H66" s="32">
        <f>I66+J66+K66+L66</f>
        <v>44558543.740000002</v>
      </c>
      <c r="I66" s="30"/>
      <c r="J66" s="130">
        <v>44558543.740000002</v>
      </c>
      <c r="K66" s="29"/>
      <c r="L66" s="29"/>
      <c r="M66" s="309"/>
    </row>
    <row r="67" spans="1:19" ht="142.5" customHeight="1" x14ac:dyDescent="0.25">
      <c r="A67" s="134" t="s">
        <v>7</v>
      </c>
      <c r="B67" s="186" t="s">
        <v>173</v>
      </c>
      <c r="C67" s="2">
        <v>2015</v>
      </c>
      <c r="D67" s="82" t="s">
        <v>86</v>
      </c>
      <c r="E67" s="20" t="s">
        <v>92</v>
      </c>
      <c r="F67" s="130"/>
      <c r="G67" s="31"/>
      <c r="H67" s="32"/>
      <c r="I67" s="29"/>
      <c r="J67" s="127"/>
      <c r="K67" s="29"/>
      <c r="L67" s="29"/>
      <c r="M67" s="120" t="s">
        <v>397</v>
      </c>
    </row>
    <row r="68" spans="1:19" ht="148.5" customHeight="1" x14ac:dyDescent="0.25">
      <c r="A68" s="113" t="s">
        <v>88</v>
      </c>
      <c r="B68" s="186" t="s">
        <v>174</v>
      </c>
      <c r="C68" s="16">
        <v>2015</v>
      </c>
      <c r="D68" s="82" t="s">
        <v>89</v>
      </c>
      <c r="E68" s="20" t="s">
        <v>92</v>
      </c>
      <c r="F68" s="130"/>
      <c r="G68" s="31"/>
      <c r="H68" s="32"/>
      <c r="I68" s="29"/>
      <c r="J68" s="127"/>
      <c r="K68" s="29"/>
      <c r="L68" s="29"/>
      <c r="M68" s="182" t="s">
        <v>539</v>
      </c>
    </row>
    <row r="69" spans="1:19" ht="255.75" customHeight="1" x14ac:dyDescent="0.25">
      <c r="A69" s="114" t="s">
        <v>90</v>
      </c>
      <c r="B69" s="186" t="s">
        <v>190</v>
      </c>
      <c r="C69" s="11">
        <v>2016</v>
      </c>
      <c r="D69" s="82" t="s">
        <v>91</v>
      </c>
      <c r="E69" s="20" t="s">
        <v>195</v>
      </c>
      <c r="F69" s="130"/>
      <c r="G69" s="31"/>
      <c r="H69" s="32">
        <f t="shared" ref="H69" si="8">I69+J69+K69+L69</f>
        <v>481949000</v>
      </c>
      <c r="I69" s="127">
        <v>481949000</v>
      </c>
      <c r="J69" s="139"/>
      <c r="K69" s="29"/>
      <c r="L69" s="29"/>
      <c r="M69" s="182" t="s">
        <v>454</v>
      </c>
    </row>
    <row r="70" spans="1:19" ht="198.75" customHeight="1" x14ac:dyDescent="0.25">
      <c r="A70" s="230" t="s">
        <v>116</v>
      </c>
      <c r="B70" s="280" t="s">
        <v>104</v>
      </c>
      <c r="C70" s="257">
        <v>2018</v>
      </c>
      <c r="D70" s="257" t="s">
        <v>105</v>
      </c>
      <c r="E70" s="234" t="s">
        <v>106</v>
      </c>
      <c r="F70" s="359"/>
      <c r="G70" s="295"/>
      <c r="H70" s="318"/>
      <c r="I70" s="216"/>
      <c r="J70" s="216"/>
      <c r="K70" s="216"/>
      <c r="L70" s="216"/>
      <c r="M70" s="308" t="s">
        <v>550</v>
      </c>
    </row>
    <row r="71" spans="1:19" ht="98.25" customHeight="1" x14ac:dyDescent="0.25">
      <c r="A71" s="230"/>
      <c r="B71" s="280"/>
      <c r="C71" s="257"/>
      <c r="D71" s="257"/>
      <c r="E71" s="235"/>
      <c r="F71" s="359"/>
      <c r="G71" s="297"/>
      <c r="H71" s="319"/>
      <c r="I71" s="217"/>
      <c r="J71" s="217"/>
      <c r="K71" s="217"/>
      <c r="L71" s="217"/>
      <c r="M71" s="308"/>
    </row>
    <row r="72" spans="1:19" s="5" customFormat="1" ht="22.5" customHeight="1" x14ac:dyDescent="0.25">
      <c r="A72" s="231" t="s">
        <v>14</v>
      </c>
      <c r="B72" s="232"/>
      <c r="C72" s="232"/>
      <c r="D72" s="232"/>
      <c r="E72" s="232"/>
      <c r="F72" s="232"/>
      <c r="G72" s="232"/>
      <c r="H72" s="232"/>
      <c r="I72" s="232"/>
      <c r="J72" s="232"/>
      <c r="K72" s="232"/>
      <c r="L72" s="232"/>
      <c r="M72" s="233"/>
      <c r="N72" s="3"/>
      <c r="O72" s="3"/>
      <c r="P72" s="3"/>
      <c r="Q72" s="3"/>
      <c r="R72" s="3"/>
      <c r="S72" s="3"/>
    </row>
    <row r="73" spans="1:19" ht="137.25" customHeight="1" x14ac:dyDescent="0.25">
      <c r="A73" s="218" t="s">
        <v>552</v>
      </c>
      <c r="B73" s="221">
        <v>300</v>
      </c>
      <c r="C73" s="224" t="s">
        <v>119</v>
      </c>
      <c r="D73" s="224" t="s">
        <v>120</v>
      </c>
      <c r="E73" s="20" t="s">
        <v>41</v>
      </c>
      <c r="F73" s="130">
        <v>482002860</v>
      </c>
      <c r="G73" s="31"/>
      <c r="H73" s="31">
        <f t="shared" ref="H73:H87" si="9">I73+J73+K73+L73</f>
        <v>16066762</v>
      </c>
      <c r="I73" s="125"/>
      <c r="J73" s="125">
        <v>8033381</v>
      </c>
      <c r="K73" s="125">
        <v>8033381</v>
      </c>
      <c r="L73" s="125"/>
      <c r="M73" s="287" t="s">
        <v>551</v>
      </c>
    </row>
    <row r="74" spans="1:19" ht="108" customHeight="1" x14ac:dyDescent="0.25">
      <c r="A74" s="219"/>
      <c r="B74" s="222"/>
      <c r="C74" s="225"/>
      <c r="D74" s="225"/>
      <c r="E74" s="20" t="s">
        <v>79</v>
      </c>
      <c r="F74" s="130">
        <v>457902717</v>
      </c>
      <c r="G74" s="31"/>
      <c r="H74" s="31"/>
      <c r="I74" s="125"/>
      <c r="J74" s="125"/>
      <c r="K74" s="125"/>
      <c r="L74" s="34"/>
      <c r="M74" s="228"/>
    </row>
    <row r="75" spans="1:19" ht="127.5" customHeight="1" x14ac:dyDescent="0.25">
      <c r="A75" s="220"/>
      <c r="B75" s="223"/>
      <c r="C75" s="226"/>
      <c r="D75" s="226"/>
      <c r="E75" s="20" t="s">
        <v>47</v>
      </c>
      <c r="F75" s="130">
        <v>24100143</v>
      </c>
      <c r="G75" s="31"/>
      <c r="H75" s="31">
        <f t="shared" si="9"/>
        <v>16066762</v>
      </c>
      <c r="I75" s="125"/>
      <c r="J75" s="125">
        <v>8033381</v>
      </c>
      <c r="K75" s="125">
        <v>8033381</v>
      </c>
      <c r="L75" s="34"/>
      <c r="M75" s="366"/>
    </row>
    <row r="76" spans="1:19" ht="72.75" customHeight="1" x14ac:dyDescent="0.25">
      <c r="A76" s="218" t="s">
        <v>125</v>
      </c>
      <c r="B76" s="221">
        <v>124</v>
      </c>
      <c r="C76" s="224" t="s">
        <v>126</v>
      </c>
      <c r="D76" s="224" t="s">
        <v>161</v>
      </c>
      <c r="E76" s="77" t="s">
        <v>41</v>
      </c>
      <c r="F76" s="127">
        <v>91669640</v>
      </c>
      <c r="G76" s="37"/>
      <c r="H76" s="31">
        <v>3142430</v>
      </c>
      <c r="I76" s="125"/>
      <c r="J76" s="125">
        <v>3142430</v>
      </c>
      <c r="K76" s="34"/>
      <c r="L76" s="150"/>
      <c r="M76" s="287" t="s">
        <v>553</v>
      </c>
    </row>
    <row r="77" spans="1:19" ht="71.25" customHeight="1" x14ac:dyDescent="0.25">
      <c r="A77" s="219"/>
      <c r="B77" s="222"/>
      <c r="C77" s="225"/>
      <c r="D77" s="225"/>
      <c r="E77" s="20" t="s">
        <v>79</v>
      </c>
      <c r="F77" s="125"/>
      <c r="G77" s="128"/>
      <c r="H77" s="31"/>
      <c r="I77" s="125"/>
      <c r="J77" s="125"/>
      <c r="K77" s="34"/>
      <c r="L77" s="150"/>
      <c r="M77" s="228"/>
    </row>
    <row r="78" spans="1:19" ht="224.25" customHeight="1" x14ac:dyDescent="0.25">
      <c r="A78" s="220"/>
      <c r="B78" s="223"/>
      <c r="C78" s="226"/>
      <c r="D78" s="226"/>
      <c r="E78" s="20" t="s">
        <v>47</v>
      </c>
      <c r="F78" s="130">
        <v>91669640</v>
      </c>
      <c r="G78" s="31"/>
      <c r="H78" s="31">
        <v>3142430</v>
      </c>
      <c r="I78" s="127"/>
      <c r="J78" s="127">
        <v>3142430</v>
      </c>
      <c r="K78" s="35"/>
      <c r="L78" s="150"/>
      <c r="M78" s="229"/>
    </row>
    <row r="79" spans="1:19" ht="46.5" customHeight="1" x14ac:dyDescent="0.25">
      <c r="A79" s="218" t="s">
        <v>558</v>
      </c>
      <c r="B79" s="221">
        <v>300</v>
      </c>
      <c r="C79" s="224" t="s">
        <v>31</v>
      </c>
      <c r="D79" s="224" t="s">
        <v>33</v>
      </c>
      <c r="E79" s="20" t="s">
        <v>41</v>
      </c>
      <c r="F79" s="130">
        <v>482002860</v>
      </c>
      <c r="G79" s="31"/>
      <c r="H79" s="31">
        <f t="shared" si="9"/>
        <v>16066762</v>
      </c>
      <c r="I79" s="125"/>
      <c r="J79" s="125"/>
      <c r="K79" s="125">
        <f>K81</f>
        <v>8033381</v>
      </c>
      <c r="L79" s="150">
        <f>L80+L81</f>
        <v>8033381</v>
      </c>
      <c r="M79" s="287" t="s">
        <v>527</v>
      </c>
    </row>
    <row r="80" spans="1:19" ht="104.25" customHeight="1" x14ac:dyDescent="0.25">
      <c r="A80" s="219"/>
      <c r="B80" s="222"/>
      <c r="C80" s="225"/>
      <c r="D80" s="225"/>
      <c r="E80" s="20" t="s">
        <v>79</v>
      </c>
      <c r="F80" s="130">
        <v>457902717</v>
      </c>
      <c r="G80" s="31"/>
      <c r="H80" s="31"/>
      <c r="I80" s="125"/>
      <c r="J80" s="125"/>
      <c r="K80" s="125"/>
      <c r="L80" s="151"/>
      <c r="M80" s="228"/>
    </row>
    <row r="81" spans="1:13" ht="81.75" customHeight="1" x14ac:dyDescent="0.25">
      <c r="A81" s="220"/>
      <c r="B81" s="223"/>
      <c r="C81" s="226"/>
      <c r="D81" s="226"/>
      <c r="E81" s="20" t="s">
        <v>47</v>
      </c>
      <c r="F81" s="150">
        <v>24100143</v>
      </c>
      <c r="G81" s="155"/>
      <c r="H81" s="31">
        <f t="shared" si="9"/>
        <v>16066762</v>
      </c>
      <c r="I81" s="127"/>
      <c r="J81" s="127"/>
      <c r="K81" s="127">
        <v>8033381</v>
      </c>
      <c r="L81" s="150">
        <v>8033381</v>
      </c>
      <c r="M81" s="229"/>
    </row>
    <row r="82" spans="1:13" ht="52.5" customHeight="1" x14ac:dyDescent="0.25">
      <c r="A82" s="218" t="s">
        <v>487</v>
      </c>
      <c r="B82" s="221"/>
      <c r="C82" s="224" t="s">
        <v>488</v>
      </c>
      <c r="D82" s="224" t="s">
        <v>489</v>
      </c>
      <c r="E82" s="20" t="s">
        <v>41</v>
      </c>
      <c r="F82" s="172">
        <v>482002860</v>
      </c>
      <c r="G82" s="155"/>
      <c r="H82" s="31"/>
      <c r="I82" s="178"/>
      <c r="J82" s="178"/>
      <c r="K82" s="178"/>
      <c r="L82" s="150">
        <v>160667620</v>
      </c>
      <c r="M82" s="227" t="s">
        <v>556</v>
      </c>
    </row>
    <row r="83" spans="1:13" ht="81.75" customHeight="1" x14ac:dyDescent="0.25">
      <c r="A83" s="219"/>
      <c r="B83" s="222"/>
      <c r="C83" s="225"/>
      <c r="D83" s="225"/>
      <c r="E83" s="20" t="s">
        <v>79</v>
      </c>
      <c r="F83" s="172">
        <v>457902717</v>
      </c>
      <c r="G83" s="155"/>
      <c r="H83" s="31"/>
      <c r="I83" s="178"/>
      <c r="J83" s="178"/>
      <c r="K83" s="178"/>
      <c r="L83" s="150">
        <v>152634239</v>
      </c>
      <c r="M83" s="228"/>
    </row>
    <row r="84" spans="1:13" ht="44.25" customHeight="1" x14ac:dyDescent="0.25">
      <c r="A84" s="220"/>
      <c r="B84" s="223"/>
      <c r="C84" s="226"/>
      <c r="D84" s="226"/>
      <c r="E84" s="20" t="s">
        <v>47</v>
      </c>
      <c r="F84" s="172">
        <v>24100143</v>
      </c>
      <c r="G84" s="155"/>
      <c r="H84" s="31"/>
      <c r="I84" s="178"/>
      <c r="J84" s="178"/>
      <c r="K84" s="178"/>
      <c r="L84" s="150">
        <v>8033381</v>
      </c>
      <c r="M84" s="229"/>
    </row>
    <row r="85" spans="1:13" ht="65.25" customHeight="1" x14ac:dyDescent="0.25">
      <c r="A85" s="411" t="s">
        <v>121</v>
      </c>
      <c r="B85" s="281">
        <v>80</v>
      </c>
      <c r="C85" s="253" t="s">
        <v>123</v>
      </c>
      <c r="D85" s="253" t="s">
        <v>160</v>
      </c>
      <c r="E85" s="20" t="s">
        <v>41</v>
      </c>
      <c r="F85" s="127">
        <v>116982444</v>
      </c>
      <c r="G85" s="37"/>
      <c r="H85" s="31">
        <f t="shared" si="9"/>
        <v>5849123</v>
      </c>
      <c r="I85" s="127"/>
      <c r="J85" s="127">
        <f>J86+J87</f>
        <v>5849123</v>
      </c>
      <c r="K85" s="151"/>
      <c r="L85" s="36"/>
      <c r="M85" s="287" t="s">
        <v>421</v>
      </c>
    </row>
    <row r="86" spans="1:13" ht="126" customHeight="1" x14ac:dyDescent="0.25">
      <c r="A86" s="412"/>
      <c r="B86" s="344"/>
      <c r="C86" s="270"/>
      <c r="D86" s="270"/>
      <c r="E86" s="20" t="s">
        <v>117</v>
      </c>
      <c r="F86" s="127">
        <v>111133321</v>
      </c>
      <c r="G86" s="128"/>
      <c r="H86" s="31"/>
      <c r="I86" s="125"/>
      <c r="J86" s="125"/>
      <c r="K86" s="151"/>
      <c r="L86" s="54"/>
      <c r="M86" s="228"/>
    </row>
    <row r="87" spans="1:13" ht="61.5" customHeight="1" x14ac:dyDescent="0.25">
      <c r="A87" s="412"/>
      <c r="B87" s="344"/>
      <c r="C87" s="270"/>
      <c r="D87" s="270"/>
      <c r="E87" s="342" t="s">
        <v>47</v>
      </c>
      <c r="F87" s="339">
        <v>5849123</v>
      </c>
      <c r="G87" s="216"/>
      <c r="H87" s="295">
        <f t="shared" si="9"/>
        <v>5849123</v>
      </c>
      <c r="I87" s="216"/>
      <c r="J87" s="216">
        <v>5849123</v>
      </c>
      <c r="K87" s="298"/>
      <c r="L87" s="216"/>
      <c r="M87" s="228"/>
    </row>
    <row r="88" spans="1:13" ht="45" customHeight="1" x14ac:dyDescent="0.25">
      <c r="A88" s="413"/>
      <c r="B88" s="282"/>
      <c r="C88" s="254"/>
      <c r="D88" s="254"/>
      <c r="E88" s="343"/>
      <c r="F88" s="340"/>
      <c r="G88" s="217"/>
      <c r="H88" s="297"/>
      <c r="I88" s="217"/>
      <c r="J88" s="217"/>
      <c r="K88" s="300"/>
      <c r="L88" s="217"/>
      <c r="M88" s="229"/>
    </row>
    <row r="89" spans="1:13" ht="58.5" customHeight="1" x14ac:dyDescent="0.25">
      <c r="A89" s="423" t="s">
        <v>122</v>
      </c>
      <c r="B89" s="281">
        <v>40</v>
      </c>
      <c r="C89" s="253" t="s">
        <v>124</v>
      </c>
      <c r="D89" s="253" t="s">
        <v>378</v>
      </c>
      <c r="E89" s="77" t="s">
        <v>41</v>
      </c>
      <c r="F89" s="127">
        <v>60107637</v>
      </c>
      <c r="G89" s="37"/>
      <c r="H89" s="127">
        <f t="shared" ref="H89:H99" si="10">I89+J89+K89+L89</f>
        <v>60107637</v>
      </c>
      <c r="I89" s="127">
        <v>60107637</v>
      </c>
      <c r="J89" s="139"/>
      <c r="K89" s="127"/>
      <c r="L89" s="36"/>
      <c r="M89" s="287" t="s">
        <v>557</v>
      </c>
    </row>
    <row r="90" spans="1:13" ht="96" customHeight="1" x14ac:dyDescent="0.25">
      <c r="A90" s="424"/>
      <c r="B90" s="344"/>
      <c r="C90" s="270"/>
      <c r="D90" s="270"/>
      <c r="E90" s="20" t="s">
        <v>117</v>
      </c>
      <c r="F90" s="127">
        <v>57102255</v>
      </c>
      <c r="G90" s="37"/>
      <c r="H90" s="127">
        <f t="shared" si="10"/>
        <v>57102255</v>
      </c>
      <c r="I90" s="127">
        <v>57102255</v>
      </c>
      <c r="J90" s="139"/>
      <c r="K90" s="127"/>
      <c r="L90" s="36"/>
      <c r="M90" s="228"/>
    </row>
    <row r="91" spans="1:13" ht="86.25" customHeight="1" x14ac:dyDescent="0.25">
      <c r="A91" s="425"/>
      <c r="B91" s="282"/>
      <c r="C91" s="254"/>
      <c r="D91" s="254"/>
      <c r="E91" s="20" t="s">
        <v>47</v>
      </c>
      <c r="F91" s="130">
        <v>3005382</v>
      </c>
      <c r="G91" s="31"/>
      <c r="H91" s="127">
        <f>I91+J91+K91+L91</f>
        <v>3005382</v>
      </c>
      <c r="I91" s="127">
        <v>3005382</v>
      </c>
      <c r="J91" s="139"/>
      <c r="K91" s="127"/>
      <c r="L91" s="36"/>
      <c r="M91" s="229"/>
    </row>
    <row r="92" spans="1:13" ht="86.25" customHeight="1" x14ac:dyDescent="0.25">
      <c r="A92" s="218" t="s">
        <v>437</v>
      </c>
      <c r="B92" s="281">
        <v>40</v>
      </c>
      <c r="C92" s="253" t="s">
        <v>438</v>
      </c>
      <c r="D92" s="253" t="s">
        <v>215</v>
      </c>
      <c r="E92" s="77" t="s">
        <v>41</v>
      </c>
      <c r="F92" s="168">
        <v>60107636.736000001</v>
      </c>
      <c r="G92" s="31"/>
      <c r="H92" s="170"/>
      <c r="I92" s="166"/>
      <c r="J92" s="180"/>
      <c r="K92" s="166"/>
      <c r="L92" s="36"/>
      <c r="M92" s="287" t="s">
        <v>492</v>
      </c>
    </row>
    <row r="93" spans="1:13" ht="86.25" customHeight="1" x14ac:dyDescent="0.25">
      <c r="A93" s="220"/>
      <c r="B93" s="282"/>
      <c r="C93" s="254"/>
      <c r="D93" s="254"/>
      <c r="E93" s="20" t="s">
        <v>47</v>
      </c>
      <c r="F93" s="168">
        <v>60107636.736000001</v>
      </c>
      <c r="G93" s="31"/>
      <c r="H93" s="170"/>
      <c r="I93" s="166"/>
      <c r="J93" s="180"/>
      <c r="K93" s="166"/>
      <c r="L93" s="36"/>
      <c r="M93" s="229"/>
    </row>
    <row r="94" spans="1:13" ht="64.5" customHeight="1" x14ac:dyDescent="0.25">
      <c r="A94" s="218" t="s">
        <v>127</v>
      </c>
      <c r="B94" s="333">
        <v>825</v>
      </c>
      <c r="C94" s="271" t="s">
        <v>370</v>
      </c>
      <c r="D94" s="271" t="s">
        <v>32</v>
      </c>
      <c r="E94" s="20" t="s">
        <v>41</v>
      </c>
      <c r="F94" s="130">
        <v>807383907</v>
      </c>
      <c r="G94" s="31"/>
      <c r="H94" s="127">
        <f t="shared" si="10"/>
        <v>26912796</v>
      </c>
      <c r="I94" s="125"/>
      <c r="J94" s="125"/>
      <c r="K94" s="125">
        <f>K96</f>
        <v>13456398</v>
      </c>
      <c r="L94" s="150">
        <f>L95+L96</f>
        <v>13456398</v>
      </c>
      <c r="M94" s="288" t="s">
        <v>393</v>
      </c>
    </row>
    <row r="95" spans="1:13" ht="78.75" customHeight="1" x14ac:dyDescent="0.25">
      <c r="A95" s="219"/>
      <c r="B95" s="334"/>
      <c r="C95" s="272"/>
      <c r="D95" s="272"/>
      <c r="E95" s="20" t="s">
        <v>117</v>
      </c>
      <c r="F95" s="130">
        <v>767014713</v>
      </c>
      <c r="G95" s="31"/>
      <c r="H95" s="127"/>
      <c r="I95" s="125"/>
      <c r="J95" s="125"/>
      <c r="K95" s="125"/>
      <c r="L95" s="151"/>
      <c r="M95" s="289"/>
    </row>
    <row r="96" spans="1:13" ht="82.5" customHeight="1" x14ac:dyDescent="0.25">
      <c r="A96" s="220"/>
      <c r="B96" s="335"/>
      <c r="C96" s="273"/>
      <c r="D96" s="273"/>
      <c r="E96" s="20" t="s">
        <v>47</v>
      </c>
      <c r="F96" s="130">
        <v>40369194</v>
      </c>
      <c r="G96" s="31"/>
      <c r="H96" s="127">
        <f t="shared" si="10"/>
        <v>26912796</v>
      </c>
      <c r="I96" s="127"/>
      <c r="J96" s="127"/>
      <c r="K96" s="127">
        <v>13456398</v>
      </c>
      <c r="L96" s="150">
        <v>13456398</v>
      </c>
      <c r="M96" s="290"/>
    </row>
    <row r="97" spans="1:13" ht="103.5" customHeight="1" x14ac:dyDescent="0.25">
      <c r="A97" s="218" t="s">
        <v>128</v>
      </c>
      <c r="B97" s="333" t="s">
        <v>165</v>
      </c>
      <c r="C97" s="271" t="s">
        <v>371</v>
      </c>
      <c r="D97" s="271" t="s">
        <v>182</v>
      </c>
      <c r="E97" s="20" t="s">
        <v>41</v>
      </c>
      <c r="F97" s="130">
        <v>669486499</v>
      </c>
      <c r="G97" s="31"/>
      <c r="H97" s="127">
        <f t="shared" si="10"/>
        <v>22316216</v>
      </c>
      <c r="I97" s="125"/>
      <c r="J97" s="125"/>
      <c r="K97" s="34">
        <v>11158108</v>
      </c>
      <c r="L97" s="150">
        <f>L98+L99</f>
        <v>11158108</v>
      </c>
      <c r="M97" s="288" t="s">
        <v>555</v>
      </c>
    </row>
    <row r="98" spans="1:13" ht="82.5" customHeight="1" x14ac:dyDescent="0.25">
      <c r="A98" s="219"/>
      <c r="B98" s="334"/>
      <c r="C98" s="272"/>
      <c r="D98" s="272"/>
      <c r="E98" s="20" t="s">
        <v>117</v>
      </c>
      <c r="F98" s="130">
        <v>636012175</v>
      </c>
      <c r="G98" s="31"/>
      <c r="H98" s="127"/>
      <c r="I98" s="125"/>
      <c r="J98" s="125"/>
      <c r="K98" s="34"/>
      <c r="L98" s="151"/>
      <c r="M98" s="289"/>
    </row>
    <row r="99" spans="1:13" ht="60" customHeight="1" x14ac:dyDescent="0.25">
      <c r="A99" s="220"/>
      <c r="B99" s="335"/>
      <c r="C99" s="273"/>
      <c r="D99" s="273"/>
      <c r="E99" s="20" t="s">
        <v>47</v>
      </c>
      <c r="F99" s="130">
        <v>33474324</v>
      </c>
      <c r="G99" s="31"/>
      <c r="H99" s="127">
        <f t="shared" si="10"/>
        <v>22316216</v>
      </c>
      <c r="I99" s="127"/>
      <c r="J99" s="127"/>
      <c r="K99" s="35">
        <v>11158108</v>
      </c>
      <c r="L99" s="150">
        <v>11158108</v>
      </c>
      <c r="M99" s="341"/>
    </row>
    <row r="100" spans="1:13" ht="69.75" customHeight="1" x14ac:dyDescent="0.25">
      <c r="A100" s="218" t="s">
        <v>129</v>
      </c>
      <c r="B100" s="333">
        <v>1500</v>
      </c>
      <c r="C100" s="271" t="s">
        <v>130</v>
      </c>
      <c r="D100" s="271" t="s">
        <v>37</v>
      </c>
      <c r="E100" s="20" t="s">
        <v>41</v>
      </c>
      <c r="F100" s="127">
        <v>1384947120</v>
      </c>
      <c r="G100" s="128"/>
      <c r="H100" s="127"/>
      <c r="I100" s="125"/>
      <c r="J100" s="125"/>
      <c r="K100" s="125"/>
      <c r="L100" s="34"/>
      <c r="M100" s="288" t="s">
        <v>554</v>
      </c>
    </row>
    <row r="101" spans="1:13" ht="161.25" customHeight="1" x14ac:dyDescent="0.25">
      <c r="A101" s="219"/>
      <c r="B101" s="334"/>
      <c r="C101" s="272"/>
      <c r="D101" s="272"/>
      <c r="E101" s="20" t="s">
        <v>117</v>
      </c>
      <c r="F101" s="127">
        <v>1315699764</v>
      </c>
      <c r="G101" s="128"/>
      <c r="H101" s="127"/>
      <c r="I101" s="125"/>
      <c r="J101" s="125"/>
      <c r="K101" s="125"/>
      <c r="L101" s="34"/>
      <c r="M101" s="289"/>
    </row>
    <row r="102" spans="1:13" ht="62.25" customHeight="1" x14ac:dyDescent="0.25">
      <c r="A102" s="220"/>
      <c r="B102" s="335"/>
      <c r="C102" s="273"/>
      <c r="D102" s="273"/>
      <c r="E102" s="20" t="s">
        <v>47</v>
      </c>
      <c r="F102" s="130">
        <v>69247356</v>
      </c>
      <c r="G102" s="101"/>
      <c r="H102" s="127"/>
      <c r="I102" s="125"/>
      <c r="J102" s="125"/>
      <c r="K102" s="125"/>
      <c r="L102" s="34"/>
      <c r="M102" s="341"/>
    </row>
    <row r="103" spans="1:13" ht="49.5" customHeight="1" x14ac:dyDescent="0.25">
      <c r="A103" s="320" t="s">
        <v>362</v>
      </c>
      <c r="B103" s="338">
        <v>900</v>
      </c>
      <c r="C103" s="275" t="s">
        <v>352</v>
      </c>
      <c r="D103" s="275"/>
      <c r="E103" s="142" t="s">
        <v>41</v>
      </c>
      <c r="F103" s="130">
        <v>944792440</v>
      </c>
      <c r="G103" s="130"/>
      <c r="H103" s="130"/>
      <c r="I103" s="127"/>
      <c r="J103" s="127">
        <f t="shared" ref="J103:L103" si="11">J104+J105</f>
        <v>1476000</v>
      </c>
      <c r="K103" s="127">
        <f t="shared" si="11"/>
        <v>16873640.600000001</v>
      </c>
      <c r="L103" s="127">
        <f t="shared" si="11"/>
        <v>0</v>
      </c>
      <c r="M103" s="292" t="s">
        <v>560</v>
      </c>
    </row>
    <row r="104" spans="1:13" ht="159.75" customHeight="1" x14ac:dyDescent="0.25">
      <c r="A104" s="320"/>
      <c r="B104" s="338"/>
      <c r="C104" s="275"/>
      <c r="D104" s="275"/>
      <c r="E104" s="142" t="s">
        <v>117</v>
      </c>
      <c r="F104" s="130"/>
      <c r="G104" s="130"/>
      <c r="H104" s="130"/>
      <c r="I104" s="127"/>
      <c r="J104" s="127"/>
      <c r="K104" s="127"/>
      <c r="L104" s="127"/>
      <c r="M104" s="292"/>
    </row>
    <row r="105" spans="1:13" ht="162" customHeight="1" x14ac:dyDescent="0.25">
      <c r="A105" s="320"/>
      <c r="B105" s="338"/>
      <c r="C105" s="275"/>
      <c r="D105" s="275"/>
      <c r="E105" s="142" t="s">
        <v>47</v>
      </c>
      <c r="F105" s="130">
        <v>944792440</v>
      </c>
      <c r="G105" s="130"/>
      <c r="H105" s="130"/>
      <c r="I105" s="127"/>
      <c r="J105" s="127">
        <f>51814+1424186</f>
        <v>1476000</v>
      </c>
      <c r="K105" s="127">
        <v>16873640.600000001</v>
      </c>
      <c r="L105" s="127"/>
      <c r="M105" s="292"/>
    </row>
    <row r="106" spans="1:13" ht="101.25" customHeight="1" x14ac:dyDescent="0.25">
      <c r="A106" s="320" t="s">
        <v>131</v>
      </c>
      <c r="B106" s="279">
        <v>990</v>
      </c>
      <c r="C106" s="275" t="s">
        <v>336</v>
      </c>
      <c r="D106" s="275" t="s">
        <v>32</v>
      </c>
      <c r="E106" s="59" t="s">
        <v>41</v>
      </c>
      <c r="F106" s="130">
        <v>1744528640</v>
      </c>
      <c r="G106" s="130"/>
      <c r="H106" s="127"/>
      <c r="I106" s="127"/>
      <c r="J106" s="127">
        <v>1476000</v>
      </c>
      <c r="K106" s="127"/>
      <c r="L106" s="127"/>
      <c r="M106" s="292" t="s">
        <v>559</v>
      </c>
    </row>
    <row r="107" spans="1:13" ht="105.75" customHeight="1" x14ac:dyDescent="0.25">
      <c r="A107" s="320"/>
      <c r="B107" s="279"/>
      <c r="C107" s="275"/>
      <c r="D107" s="275"/>
      <c r="E107" s="59" t="s">
        <v>117</v>
      </c>
      <c r="F107" s="130"/>
      <c r="G107" s="130"/>
      <c r="H107" s="127"/>
      <c r="I107" s="127"/>
      <c r="J107" s="127"/>
      <c r="K107" s="127"/>
      <c r="L107" s="127"/>
      <c r="M107" s="292"/>
    </row>
    <row r="108" spans="1:13" ht="173.25" customHeight="1" x14ac:dyDescent="0.25">
      <c r="A108" s="320"/>
      <c r="B108" s="279"/>
      <c r="C108" s="275"/>
      <c r="D108" s="275"/>
      <c r="E108" s="59" t="s">
        <v>47</v>
      </c>
      <c r="F108" s="168">
        <v>1744528640</v>
      </c>
      <c r="G108" s="130"/>
      <c r="H108" s="127"/>
      <c r="I108" s="127"/>
      <c r="J108" s="127">
        <v>1476000</v>
      </c>
      <c r="K108" s="127">
        <v>18409544.93</v>
      </c>
      <c r="L108" s="127"/>
      <c r="M108" s="292"/>
    </row>
    <row r="109" spans="1:13" ht="58.5" customHeight="1" x14ac:dyDescent="0.25">
      <c r="A109" s="363" t="s">
        <v>185</v>
      </c>
      <c r="B109" s="221"/>
      <c r="C109" s="271" t="s">
        <v>132</v>
      </c>
      <c r="D109" s="271" t="s">
        <v>64</v>
      </c>
      <c r="E109" s="20" t="s">
        <v>41</v>
      </c>
      <c r="F109" s="130">
        <v>792418621</v>
      </c>
      <c r="G109" s="101">
        <v>154692026.46000001</v>
      </c>
      <c r="H109" s="127">
        <f>H110+H111</f>
        <v>13206978</v>
      </c>
      <c r="I109" s="127"/>
      <c r="J109" s="127"/>
      <c r="K109" s="127"/>
      <c r="L109" s="127">
        <f>L110+L111</f>
        <v>13206978</v>
      </c>
      <c r="M109" s="305" t="s">
        <v>372</v>
      </c>
    </row>
    <row r="110" spans="1:13" ht="81.75" customHeight="1" x14ac:dyDescent="0.25">
      <c r="A110" s="364"/>
      <c r="B110" s="222"/>
      <c r="C110" s="272"/>
      <c r="D110" s="272"/>
      <c r="E110" s="20" t="s">
        <v>15</v>
      </c>
      <c r="F110" s="130">
        <v>752797689</v>
      </c>
      <c r="G110" s="101"/>
      <c r="H110" s="127"/>
      <c r="I110" s="125"/>
      <c r="J110" s="125"/>
      <c r="K110" s="125"/>
      <c r="L110" s="127"/>
      <c r="M110" s="306"/>
    </row>
    <row r="111" spans="1:13" ht="45.75" customHeight="1" x14ac:dyDescent="0.25">
      <c r="A111" s="365"/>
      <c r="B111" s="223"/>
      <c r="C111" s="273"/>
      <c r="D111" s="273"/>
      <c r="E111" s="20" t="s">
        <v>47</v>
      </c>
      <c r="F111" s="130">
        <v>39620932</v>
      </c>
      <c r="G111" s="31">
        <v>154692026.46000001</v>
      </c>
      <c r="H111" s="127">
        <f>I111+J111+K111+L111</f>
        <v>13206978</v>
      </c>
      <c r="I111" s="127"/>
      <c r="J111" s="127"/>
      <c r="K111" s="127"/>
      <c r="L111" s="127">
        <v>13206978</v>
      </c>
      <c r="M111" s="307"/>
    </row>
    <row r="112" spans="1:13" ht="59.25" customHeight="1" x14ac:dyDescent="0.25">
      <c r="A112" s="363" t="s">
        <v>374</v>
      </c>
      <c r="B112" s="258" t="s">
        <v>363</v>
      </c>
      <c r="C112" s="271"/>
      <c r="D112" s="271"/>
      <c r="E112" s="133" t="s">
        <v>41</v>
      </c>
      <c r="F112" s="130">
        <f>F113+F114</f>
        <v>38954400</v>
      </c>
      <c r="G112" s="130"/>
      <c r="H112" s="130">
        <f t="shared" ref="H112" si="12">H113+H114</f>
        <v>6029666</v>
      </c>
      <c r="I112" s="130"/>
      <c r="J112" s="130"/>
      <c r="K112" s="130">
        <f>K114</f>
        <v>6029666</v>
      </c>
      <c r="L112" s="130"/>
      <c r="M112" s="305" t="s">
        <v>518</v>
      </c>
    </row>
    <row r="113" spans="1:13" ht="80.25" customHeight="1" x14ac:dyDescent="0.25">
      <c r="A113" s="364"/>
      <c r="B113" s="422"/>
      <c r="C113" s="272"/>
      <c r="D113" s="272"/>
      <c r="E113" s="133" t="s">
        <v>15</v>
      </c>
      <c r="F113" s="130"/>
      <c r="G113" s="31"/>
      <c r="H113" s="31"/>
      <c r="I113" s="125"/>
      <c r="J113" s="125"/>
      <c r="K113" s="125"/>
      <c r="L113" s="127"/>
      <c r="M113" s="306"/>
    </row>
    <row r="114" spans="1:13" ht="52.5" customHeight="1" x14ac:dyDescent="0.25">
      <c r="A114" s="365"/>
      <c r="B114" s="259"/>
      <c r="C114" s="273"/>
      <c r="D114" s="273"/>
      <c r="E114" s="133" t="s">
        <v>47</v>
      </c>
      <c r="F114" s="130">
        <v>38954400</v>
      </c>
      <c r="G114" s="31"/>
      <c r="H114" s="127">
        <f>I114+J114+K114+L114</f>
        <v>6029666</v>
      </c>
      <c r="I114" s="127"/>
      <c r="J114" s="127"/>
      <c r="K114" s="127">
        <v>6029666</v>
      </c>
      <c r="L114" s="127"/>
      <c r="M114" s="307"/>
    </row>
    <row r="115" spans="1:13" ht="27.75" customHeight="1" x14ac:dyDescent="0.25">
      <c r="A115" s="355" t="s">
        <v>107</v>
      </c>
      <c r="B115" s="356"/>
      <c r="C115" s="356"/>
      <c r="D115" s="356"/>
      <c r="E115" s="356"/>
      <c r="F115" s="356"/>
      <c r="G115" s="356"/>
      <c r="H115" s="356"/>
      <c r="I115" s="356"/>
      <c r="J115" s="356"/>
      <c r="K115" s="356"/>
      <c r="L115" s="356"/>
      <c r="M115" s="357"/>
    </row>
    <row r="116" spans="1:13" ht="58.5" customHeight="1" x14ac:dyDescent="0.25">
      <c r="A116" s="230" t="s">
        <v>321</v>
      </c>
      <c r="B116" s="279" t="s">
        <v>138</v>
      </c>
      <c r="C116" s="291" t="s">
        <v>139</v>
      </c>
      <c r="D116" s="275" t="s">
        <v>62</v>
      </c>
      <c r="E116" s="55" t="s">
        <v>41</v>
      </c>
      <c r="F116" s="130">
        <v>344996210</v>
      </c>
      <c r="G116" s="130">
        <v>6133560</v>
      </c>
      <c r="H116" s="127">
        <v>219433800</v>
      </c>
      <c r="I116" s="127"/>
      <c r="J116" s="127"/>
      <c r="K116" s="127">
        <v>117517500</v>
      </c>
      <c r="L116" s="127">
        <v>101916300</v>
      </c>
      <c r="M116" s="361" t="s">
        <v>377</v>
      </c>
    </row>
    <row r="117" spans="1:13" ht="82.5" customHeight="1" x14ac:dyDescent="0.25">
      <c r="A117" s="230"/>
      <c r="B117" s="279"/>
      <c r="C117" s="291"/>
      <c r="D117" s="275"/>
      <c r="E117" s="55" t="s">
        <v>13</v>
      </c>
      <c r="F117" s="130">
        <v>186893890</v>
      </c>
      <c r="G117" s="130"/>
      <c r="H117" s="127"/>
      <c r="I117" s="127"/>
      <c r="J117" s="127"/>
      <c r="K117" s="127">
        <v>94014000</v>
      </c>
      <c r="L117" s="127">
        <v>76437200</v>
      </c>
      <c r="M117" s="361"/>
    </row>
    <row r="118" spans="1:13" ht="57.75" customHeight="1" x14ac:dyDescent="0.25">
      <c r="A118" s="230"/>
      <c r="B118" s="279"/>
      <c r="C118" s="291"/>
      <c r="D118" s="275"/>
      <c r="E118" s="59" t="s">
        <v>47</v>
      </c>
      <c r="F118" s="130">
        <v>158102320</v>
      </c>
      <c r="G118" s="130">
        <v>6133560</v>
      </c>
      <c r="H118" s="127">
        <v>48982600</v>
      </c>
      <c r="I118" s="127"/>
      <c r="J118" s="127"/>
      <c r="K118" s="127">
        <v>23503500</v>
      </c>
      <c r="L118" s="127">
        <v>25479100</v>
      </c>
      <c r="M118" s="361"/>
    </row>
    <row r="119" spans="1:13" ht="43.5" customHeight="1" x14ac:dyDescent="0.25">
      <c r="A119" s="230"/>
      <c r="B119" s="279" t="s">
        <v>157</v>
      </c>
      <c r="C119" s="348" t="s">
        <v>24</v>
      </c>
      <c r="D119" s="275"/>
      <c r="E119" s="59" t="s">
        <v>41</v>
      </c>
      <c r="F119" s="130">
        <v>350760472.5</v>
      </c>
      <c r="G119" s="130">
        <v>5322112.22</v>
      </c>
      <c r="H119" s="127">
        <v>333227223</v>
      </c>
      <c r="I119" s="127">
        <v>97223</v>
      </c>
      <c r="J119" s="139"/>
      <c r="K119" s="127">
        <v>220000000</v>
      </c>
      <c r="L119" s="127">
        <v>113130000</v>
      </c>
      <c r="M119" s="361"/>
    </row>
    <row r="120" spans="1:13" ht="61.5" customHeight="1" x14ac:dyDescent="0.25">
      <c r="A120" s="230"/>
      <c r="B120" s="279"/>
      <c r="C120" s="348"/>
      <c r="D120" s="275"/>
      <c r="E120" s="59" t="s">
        <v>13</v>
      </c>
      <c r="F120" s="130">
        <v>328166440</v>
      </c>
      <c r="G120" s="130"/>
      <c r="H120" s="127">
        <v>333130000</v>
      </c>
      <c r="I120" s="127"/>
      <c r="J120" s="139"/>
      <c r="K120" s="127">
        <v>220000000</v>
      </c>
      <c r="L120" s="127">
        <v>113130000</v>
      </c>
      <c r="M120" s="361"/>
    </row>
    <row r="121" spans="1:13" ht="78" customHeight="1" x14ac:dyDescent="0.25">
      <c r="A121" s="230"/>
      <c r="B121" s="279"/>
      <c r="C121" s="348"/>
      <c r="D121" s="275"/>
      <c r="E121" s="85" t="s">
        <v>68</v>
      </c>
      <c r="F121" s="130">
        <v>22594032.5</v>
      </c>
      <c r="G121" s="130">
        <v>5322112.22</v>
      </c>
      <c r="H121" s="127">
        <v>97223</v>
      </c>
      <c r="I121" s="127">
        <v>97223</v>
      </c>
      <c r="J121" s="139"/>
      <c r="K121" s="127"/>
      <c r="L121" s="127"/>
      <c r="M121" s="361"/>
    </row>
    <row r="122" spans="1:13" ht="105" customHeight="1" x14ac:dyDescent="0.25">
      <c r="A122" s="274" t="s">
        <v>111</v>
      </c>
      <c r="B122" s="279" t="s">
        <v>118</v>
      </c>
      <c r="C122" s="291" t="s">
        <v>38</v>
      </c>
      <c r="D122" s="257" t="s">
        <v>151</v>
      </c>
      <c r="E122" s="55" t="s">
        <v>41</v>
      </c>
      <c r="F122" s="130">
        <v>226399908.22</v>
      </c>
      <c r="G122" s="130">
        <v>82829000</v>
      </c>
      <c r="H122" s="127">
        <v>226399909</v>
      </c>
      <c r="I122" s="127">
        <v>82829000</v>
      </c>
      <c r="J122" s="127">
        <v>143570909</v>
      </c>
      <c r="K122" s="127"/>
      <c r="L122" s="151"/>
      <c r="M122" s="362" t="s">
        <v>561</v>
      </c>
    </row>
    <row r="123" spans="1:13" ht="100.5" customHeight="1" x14ac:dyDescent="0.25">
      <c r="A123" s="274"/>
      <c r="B123" s="279"/>
      <c r="C123" s="291"/>
      <c r="D123" s="257"/>
      <c r="E123" s="55" t="s">
        <v>13</v>
      </c>
      <c r="F123" s="130">
        <v>187998000</v>
      </c>
      <c r="G123" s="130">
        <v>74546000</v>
      </c>
      <c r="H123" s="127">
        <v>187998000</v>
      </c>
      <c r="I123" s="127">
        <v>74546000</v>
      </c>
      <c r="J123" s="127">
        <v>113452000</v>
      </c>
      <c r="K123" s="127"/>
      <c r="L123" s="151"/>
      <c r="M123" s="362"/>
    </row>
    <row r="124" spans="1:13" ht="202.5" customHeight="1" x14ac:dyDescent="0.25">
      <c r="A124" s="274"/>
      <c r="B124" s="279"/>
      <c r="C124" s="291"/>
      <c r="D124" s="257"/>
      <c r="E124" s="55" t="s">
        <v>42</v>
      </c>
      <c r="F124" s="130">
        <v>38401908.219999999</v>
      </c>
      <c r="G124" s="130">
        <v>8283000</v>
      </c>
      <c r="H124" s="127">
        <v>38401909</v>
      </c>
      <c r="I124" s="127">
        <v>8283000</v>
      </c>
      <c r="J124" s="127">
        <v>30118909</v>
      </c>
      <c r="K124" s="127"/>
      <c r="L124" s="151"/>
      <c r="M124" s="362"/>
    </row>
    <row r="125" spans="1:13" ht="110.25" customHeight="1" x14ac:dyDescent="0.25">
      <c r="A125" s="274"/>
      <c r="B125" s="280" t="s">
        <v>150</v>
      </c>
      <c r="C125" s="257" t="s">
        <v>38</v>
      </c>
      <c r="D125" s="257"/>
      <c r="E125" s="59" t="s">
        <v>41</v>
      </c>
      <c r="F125" s="130">
        <v>214345307.53</v>
      </c>
      <c r="G125" s="130">
        <v>17559212.670000002</v>
      </c>
      <c r="H125" s="127">
        <v>196786095</v>
      </c>
      <c r="I125" s="127"/>
      <c r="J125" s="75">
        <v>196786095</v>
      </c>
      <c r="K125" s="151"/>
      <c r="L125" s="127"/>
      <c r="M125" s="362"/>
    </row>
    <row r="126" spans="1:13" ht="192.75" customHeight="1" x14ac:dyDescent="0.25">
      <c r="A126" s="274"/>
      <c r="B126" s="280"/>
      <c r="C126" s="257"/>
      <c r="D126" s="257"/>
      <c r="E126" s="85" t="s">
        <v>17</v>
      </c>
      <c r="F126" s="130">
        <v>3903000</v>
      </c>
      <c r="G126" s="130">
        <v>3903000</v>
      </c>
      <c r="H126" s="127"/>
      <c r="I126" s="127"/>
      <c r="J126" s="127"/>
      <c r="K126" s="151"/>
      <c r="L126" s="127"/>
      <c r="M126" s="362"/>
    </row>
    <row r="127" spans="1:13" ht="60" customHeight="1" x14ac:dyDescent="0.25">
      <c r="A127" s="274"/>
      <c r="B127" s="280"/>
      <c r="C127" s="257"/>
      <c r="D127" s="257"/>
      <c r="E127" s="85" t="s">
        <v>68</v>
      </c>
      <c r="F127" s="130">
        <v>210442307.53</v>
      </c>
      <c r="G127" s="130">
        <v>13656212.67</v>
      </c>
      <c r="H127" s="127">
        <v>196786095</v>
      </c>
      <c r="I127" s="127"/>
      <c r="J127" s="127">
        <v>196786095</v>
      </c>
      <c r="K127" s="151"/>
      <c r="L127" s="127"/>
      <c r="M127" s="362"/>
    </row>
    <row r="128" spans="1:13" ht="36" customHeight="1" x14ac:dyDescent="0.25">
      <c r="A128" s="230" t="s">
        <v>152</v>
      </c>
      <c r="B128" s="280" t="s">
        <v>164</v>
      </c>
      <c r="C128" s="257"/>
      <c r="D128" s="257"/>
      <c r="E128" s="59" t="s">
        <v>41</v>
      </c>
      <c r="F128" s="130">
        <v>146319377.15000001</v>
      </c>
      <c r="G128" s="130">
        <v>3414517.15</v>
      </c>
      <c r="H128" s="127"/>
      <c r="I128" s="127"/>
      <c r="J128" s="127"/>
      <c r="K128" s="127"/>
      <c r="L128" s="127"/>
      <c r="M128" s="242" t="s">
        <v>521</v>
      </c>
    </row>
    <row r="129" spans="1:13" ht="60.75" customHeight="1" x14ac:dyDescent="0.25">
      <c r="A129" s="230"/>
      <c r="B129" s="280"/>
      <c r="C129" s="257"/>
      <c r="D129" s="257"/>
      <c r="E129" s="131" t="s">
        <v>17</v>
      </c>
      <c r="F129" s="130">
        <v>107178650</v>
      </c>
      <c r="G129" s="130"/>
      <c r="H129" s="127"/>
      <c r="I129" s="127"/>
      <c r="J129" s="127"/>
      <c r="K129" s="127"/>
      <c r="L129" s="127"/>
      <c r="M129" s="243"/>
    </row>
    <row r="130" spans="1:13" ht="85.5" customHeight="1" x14ac:dyDescent="0.25">
      <c r="A130" s="230"/>
      <c r="B130" s="280"/>
      <c r="C130" s="257"/>
      <c r="D130" s="257"/>
      <c r="E130" s="85" t="s">
        <v>68</v>
      </c>
      <c r="F130" s="130">
        <v>39140727.149999999</v>
      </c>
      <c r="G130" s="130">
        <v>3414517.15</v>
      </c>
      <c r="H130" s="127"/>
      <c r="I130" s="127"/>
      <c r="J130" s="127"/>
      <c r="K130" s="127"/>
      <c r="L130" s="127"/>
      <c r="M130" s="243"/>
    </row>
    <row r="131" spans="1:13" ht="41.25" customHeight="1" x14ac:dyDescent="0.25">
      <c r="A131" s="230"/>
      <c r="B131" s="280" t="s">
        <v>163</v>
      </c>
      <c r="C131" s="257"/>
      <c r="D131" s="257"/>
      <c r="E131" s="59" t="s">
        <v>41</v>
      </c>
      <c r="F131" s="130">
        <v>479134154.63</v>
      </c>
      <c r="G131" s="130">
        <v>2996434.63</v>
      </c>
      <c r="H131" s="127">
        <f>I131+J131+K131+L131</f>
        <v>106980983</v>
      </c>
      <c r="I131" s="127">
        <v>87778</v>
      </c>
      <c r="J131" s="209">
        <f>J132+J133</f>
        <v>23205</v>
      </c>
      <c r="K131" s="127"/>
      <c r="L131" s="127">
        <v>106870000</v>
      </c>
      <c r="M131" s="243"/>
    </row>
    <row r="132" spans="1:13" ht="64.5" customHeight="1" x14ac:dyDescent="0.25">
      <c r="A132" s="230"/>
      <c r="B132" s="280"/>
      <c r="C132" s="257"/>
      <c r="D132" s="257"/>
      <c r="E132" s="131" t="s">
        <v>17</v>
      </c>
      <c r="F132" s="130">
        <v>341381800</v>
      </c>
      <c r="G132" s="130"/>
      <c r="H132" s="127">
        <f>I132+J132+K132+L132</f>
        <v>106870000</v>
      </c>
      <c r="I132" s="127"/>
      <c r="J132" s="127"/>
      <c r="K132" s="127"/>
      <c r="L132" s="127">
        <v>106870000</v>
      </c>
      <c r="M132" s="243"/>
    </row>
    <row r="133" spans="1:13" ht="84" customHeight="1" x14ac:dyDescent="0.25">
      <c r="A133" s="230"/>
      <c r="B133" s="280"/>
      <c r="C133" s="257"/>
      <c r="D133" s="257"/>
      <c r="E133" s="143" t="s">
        <v>68</v>
      </c>
      <c r="F133" s="129">
        <v>137752354.63</v>
      </c>
      <c r="G133" s="129">
        <v>2996434.63</v>
      </c>
      <c r="H133" s="126">
        <f>I133+J133+K133+L133</f>
        <v>110983</v>
      </c>
      <c r="I133" s="126">
        <v>87778</v>
      </c>
      <c r="J133" s="205">
        <v>23205</v>
      </c>
      <c r="K133" s="126"/>
      <c r="L133" s="126"/>
      <c r="M133" s="244"/>
    </row>
    <row r="134" spans="1:13" ht="88.5" customHeight="1" x14ac:dyDescent="0.25">
      <c r="A134" s="360" t="s">
        <v>110</v>
      </c>
      <c r="B134" s="286" t="s">
        <v>184</v>
      </c>
      <c r="C134" s="291" t="s">
        <v>34</v>
      </c>
      <c r="D134" s="275" t="s">
        <v>48</v>
      </c>
      <c r="E134" s="84" t="s">
        <v>41</v>
      </c>
      <c r="F134" s="130">
        <v>147751413.80000001</v>
      </c>
      <c r="G134" s="130">
        <v>27911357.799999997</v>
      </c>
      <c r="H134" s="127">
        <v>62198392</v>
      </c>
      <c r="I134" s="76">
        <v>759759</v>
      </c>
      <c r="J134" s="76">
        <v>21038122</v>
      </c>
      <c r="K134" s="76">
        <v>40400511</v>
      </c>
      <c r="L134" s="150"/>
      <c r="M134" s="302" t="s">
        <v>562</v>
      </c>
    </row>
    <row r="135" spans="1:13" ht="71.25" customHeight="1" x14ac:dyDescent="0.25">
      <c r="A135" s="360"/>
      <c r="B135" s="286"/>
      <c r="C135" s="291"/>
      <c r="D135" s="275"/>
      <c r="E135" s="84" t="s">
        <v>13</v>
      </c>
      <c r="F135" s="130">
        <v>9259311.8499999996</v>
      </c>
      <c r="G135" s="130">
        <v>9259311.8499999996</v>
      </c>
      <c r="H135" s="127"/>
      <c r="I135" s="127"/>
      <c r="J135" s="76"/>
      <c r="K135" s="76"/>
      <c r="L135" s="151"/>
      <c r="M135" s="303"/>
    </row>
    <row r="136" spans="1:13" ht="29.25" customHeight="1" x14ac:dyDescent="0.25">
      <c r="A136" s="360"/>
      <c r="B136" s="286"/>
      <c r="C136" s="291"/>
      <c r="D136" s="275"/>
      <c r="E136" s="358" t="s">
        <v>42</v>
      </c>
      <c r="F136" s="359">
        <v>138492101.94999999</v>
      </c>
      <c r="G136" s="295">
        <v>18652045.949999999</v>
      </c>
      <c r="H136" s="216">
        <v>62198392</v>
      </c>
      <c r="I136" s="301">
        <v>759759</v>
      </c>
      <c r="J136" s="293">
        <v>21038122</v>
      </c>
      <c r="K136" s="301">
        <v>40400511</v>
      </c>
      <c r="L136" s="298"/>
      <c r="M136" s="303"/>
    </row>
    <row r="137" spans="1:13" ht="20.25" customHeight="1" x14ac:dyDescent="0.25">
      <c r="A137" s="360"/>
      <c r="B137" s="286"/>
      <c r="C137" s="291"/>
      <c r="D137" s="275"/>
      <c r="E137" s="358"/>
      <c r="F137" s="359"/>
      <c r="G137" s="296"/>
      <c r="H137" s="294"/>
      <c r="I137" s="301"/>
      <c r="J137" s="293"/>
      <c r="K137" s="301"/>
      <c r="L137" s="299"/>
      <c r="M137" s="303"/>
    </row>
    <row r="138" spans="1:13" ht="27.75" customHeight="1" x14ac:dyDescent="0.25">
      <c r="A138" s="360"/>
      <c r="B138" s="286"/>
      <c r="C138" s="291"/>
      <c r="D138" s="275"/>
      <c r="E138" s="358"/>
      <c r="F138" s="359"/>
      <c r="G138" s="296"/>
      <c r="H138" s="294"/>
      <c r="I138" s="301"/>
      <c r="J138" s="293"/>
      <c r="K138" s="301"/>
      <c r="L138" s="299"/>
      <c r="M138" s="303"/>
    </row>
    <row r="139" spans="1:13" ht="51" customHeight="1" x14ac:dyDescent="0.25">
      <c r="A139" s="360"/>
      <c r="B139" s="286"/>
      <c r="C139" s="291"/>
      <c r="D139" s="275"/>
      <c r="E139" s="358"/>
      <c r="F139" s="359"/>
      <c r="G139" s="297"/>
      <c r="H139" s="217"/>
      <c r="I139" s="301"/>
      <c r="J139" s="293"/>
      <c r="K139" s="301"/>
      <c r="L139" s="300"/>
      <c r="M139" s="303"/>
    </row>
    <row r="140" spans="1:13" ht="39" customHeight="1" x14ac:dyDescent="0.25">
      <c r="A140" s="345" t="s">
        <v>133</v>
      </c>
      <c r="B140" s="352" t="s">
        <v>134</v>
      </c>
      <c r="C140" s="349">
        <v>2017</v>
      </c>
      <c r="D140" s="271"/>
      <c r="E140" s="84" t="s">
        <v>41</v>
      </c>
      <c r="F140" s="130">
        <v>59662253</v>
      </c>
      <c r="G140" s="35"/>
      <c r="H140" s="35">
        <f>I140+J140+K140+L140</f>
        <v>29831253</v>
      </c>
      <c r="I140" s="35"/>
      <c r="J140" s="35"/>
      <c r="K140" s="35">
        <f>K141+K142</f>
        <v>29831253</v>
      </c>
      <c r="L140" s="35"/>
      <c r="M140" s="303"/>
    </row>
    <row r="141" spans="1:13" ht="67.5" customHeight="1" x14ac:dyDescent="0.25">
      <c r="A141" s="346"/>
      <c r="B141" s="353"/>
      <c r="C141" s="350"/>
      <c r="D141" s="272"/>
      <c r="E141" s="84" t="s">
        <v>117</v>
      </c>
      <c r="F141" s="130">
        <v>26848000</v>
      </c>
      <c r="G141" s="31"/>
      <c r="H141" s="35"/>
      <c r="I141" s="76"/>
      <c r="J141" s="127"/>
      <c r="K141" s="35"/>
      <c r="L141" s="151"/>
      <c r="M141" s="303"/>
    </row>
    <row r="142" spans="1:13" ht="56.25" customHeight="1" x14ac:dyDescent="0.25">
      <c r="A142" s="347"/>
      <c r="B142" s="354"/>
      <c r="C142" s="351"/>
      <c r="D142" s="273"/>
      <c r="E142" s="84" t="s">
        <v>42</v>
      </c>
      <c r="F142" s="130">
        <v>32814253</v>
      </c>
      <c r="G142" s="31"/>
      <c r="H142" s="35">
        <f t="shared" ref="H142" si="13">I142+J142+K142+L142</f>
        <v>29831253</v>
      </c>
      <c r="I142" s="76"/>
      <c r="J142" s="127"/>
      <c r="K142" s="35">
        <v>29831253</v>
      </c>
      <c r="L142" s="151"/>
      <c r="M142" s="304"/>
    </row>
    <row r="143" spans="1:13" ht="159" customHeight="1" x14ac:dyDescent="0.25">
      <c r="A143" s="218" t="s">
        <v>135</v>
      </c>
      <c r="B143" s="333" t="s">
        <v>439</v>
      </c>
      <c r="C143" s="271" t="s">
        <v>23</v>
      </c>
      <c r="D143" s="271" t="s">
        <v>53</v>
      </c>
      <c r="E143" s="84" t="s">
        <v>41</v>
      </c>
      <c r="F143" s="130">
        <v>65140086.549999997</v>
      </c>
      <c r="G143" s="31">
        <v>3117761.6100000003</v>
      </c>
      <c r="H143" s="41">
        <v>61294911</v>
      </c>
      <c r="I143" s="127">
        <v>211</v>
      </c>
      <c r="J143" s="127">
        <f>J144+J145</f>
        <v>752424.73</v>
      </c>
      <c r="K143" s="127"/>
      <c r="L143" s="150"/>
      <c r="M143" s="370" t="s">
        <v>515</v>
      </c>
    </row>
    <row r="144" spans="1:13" ht="103.5" customHeight="1" x14ac:dyDescent="0.25">
      <c r="A144" s="219"/>
      <c r="B144" s="334"/>
      <c r="C144" s="272"/>
      <c r="D144" s="272"/>
      <c r="E144" s="84" t="s">
        <v>13</v>
      </c>
      <c r="F144" s="130">
        <v>46886800</v>
      </c>
      <c r="G144" s="31"/>
      <c r="H144" s="41">
        <v>46886800</v>
      </c>
      <c r="I144" s="76"/>
      <c r="J144" s="76"/>
      <c r="K144" s="127"/>
      <c r="L144" s="150"/>
      <c r="M144" s="371"/>
    </row>
    <row r="145" spans="1:15" ht="96.75" customHeight="1" x14ac:dyDescent="0.25">
      <c r="A145" s="220"/>
      <c r="B145" s="335"/>
      <c r="C145" s="273"/>
      <c r="D145" s="273"/>
      <c r="E145" s="20" t="s">
        <v>47</v>
      </c>
      <c r="F145" s="130">
        <v>18253286.550000001</v>
      </c>
      <c r="G145" s="31">
        <v>3117761.6100000003</v>
      </c>
      <c r="H145" s="41">
        <v>14408111</v>
      </c>
      <c r="I145" s="127">
        <v>211</v>
      </c>
      <c r="J145" s="76">
        <v>752424.73</v>
      </c>
      <c r="K145" s="127"/>
      <c r="L145" s="150"/>
      <c r="M145" s="372"/>
    </row>
    <row r="146" spans="1:15" ht="152.25" customHeight="1" x14ac:dyDescent="0.25">
      <c r="A146" s="430" t="s">
        <v>113</v>
      </c>
      <c r="B146" s="433" t="s">
        <v>422</v>
      </c>
      <c r="C146" s="419" t="s">
        <v>66</v>
      </c>
      <c r="D146" s="419" t="s">
        <v>51</v>
      </c>
      <c r="E146" s="84" t="s">
        <v>41</v>
      </c>
      <c r="F146" s="130">
        <v>501453921.68000001</v>
      </c>
      <c r="G146" s="31">
        <v>8939151.6799999997</v>
      </c>
      <c r="H146" s="41">
        <v>754813</v>
      </c>
      <c r="I146" s="127">
        <v>754813</v>
      </c>
      <c r="J146" s="127"/>
      <c r="K146" s="127"/>
      <c r="L146" s="35"/>
      <c r="M146" s="362" t="s">
        <v>563</v>
      </c>
    </row>
    <row r="147" spans="1:15" ht="166.5" customHeight="1" x14ac:dyDescent="0.25">
      <c r="A147" s="431"/>
      <c r="B147" s="434"/>
      <c r="C147" s="420"/>
      <c r="D147" s="420"/>
      <c r="E147" s="84" t="s">
        <v>13</v>
      </c>
      <c r="F147" s="130">
        <v>443263293</v>
      </c>
      <c r="G147" s="130"/>
      <c r="H147" s="41"/>
      <c r="I147" s="127"/>
      <c r="J147" s="127"/>
      <c r="K147" s="127"/>
      <c r="L147" s="127"/>
      <c r="M147" s="362"/>
    </row>
    <row r="148" spans="1:15" ht="93.75" customHeight="1" x14ac:dyDescent="0.25">
      <c r="A148" s="432"/>
      <c r="B148" s="435"/>
      <c r="C148" s="421"/>
      <c r="D148" s="421"/>
      <c r="E148" s="55" t="s">
        <v>42</v>
      </c>
      <c r="F148" s="130">
        <v>58190628.68</v>
      </c>
      <c r="G148" s="130">
        <v>8939151.6799999997</v>
      </c>
      <c r="H148" s="41">
        <v>754813</v>
      </c>
      <c r="I148" s="127">
        <v>754813</v>
      </c>
      <c r="J148" s="127"/>
      <c r="K148" s="127"/>
      <c r="L148" s="127"/>
      <c r="M148" s="362"/>
    </row>
    <row r="149" spans="1:15" ht="76.5" customHeight="1" x14ac:dyDescent="0.25">
      <c r="A149" s="262" t="s">
        <v>137</v>
      </c>
      <c r="B149" s="333" t="s">
        <v>423</v>
      </c>
      <c r="C149" s="271" t="s">
        <v>186</v>
      </c>
      <c r="D149" s="271" t="s">
        <v>51</v>
      </c>
      <c r="E149" s="84" t="s">
        <v>41</v>
      </c>
      <c r="F149" s="130">
        <v>374341792.61000001</v>
      </c>
      <c r="G149" s="31">
        <v>5724322.6699999999</v>
      </c>
      <c r="H149" s="41">
        <v>702080</v>
      </c>
      <c r="I149" s="127">
        <v>702080</v>
      </c>
      <c r="J149" s="127"/>
      <c r="K149" s="35"/>
      <c r="L149" s="150"/>
      <c r="M149" s="305" t="s">
        <v>564</v>
      </c>
    </row>
    <row r="150" spans="1:15" ht="124.5" customHeight="1" x14ac:dyDescent="0.25">
      <c r="A150" s="263"/>
      <c r="B150" s="334"/>
      <c r="C150" s="272"/>
      <c r="D150" s="272"/>
      <c r="E150" s="84" t="s">
        <v>13</v>
      </c>
      <c r="F150" s="130"/>
      <c r="G150" s="31"/>
      <c r="H150" s="41"/>
      <c r="I150" s="132"/>
      <c r="J150" s="132"/>
      <c r="K150" s="42"/>
      <c r="L150" s="150"/>
      <c r="M150" s="306"/>
      <c r="N150" s="13"/>
      <c r="O150" s="13"/>
    </row>
    <row r="151" spans="1:15" ht="169.5" customHeight="1" x14ac:dyDescent="0.25">
      <c r="A151" s="264"/>
      <c r="B151" s="335"/>
      <c r="C151" s="273"/>
      <c r="D151" s="273"/>
      <c r="E151" s="20" t="s">
        <v>47</v>
      </c>
      <c r="F151" s="130">
        <v>374341792.61000001</v>
      </c>
      <c r="G151" s="102">
        <v>5724322.6699999999</v>
      </c>
      <c r="H151" s="41">
        <v>702080</v>
      </c>
      <c r="I151" s="125">
        <v>702080</v>
      </c>
      <c r="J151" s="125"/>
      <c r="K151" s="34"/>
      <c r="L151" s="150"/>
      <c r="M151" s="307"/>
      <c r="N151" s="14"/>
    </row>
    <row r="152" spans="1:15" ht="65.25" customHeight="1" x14ac:dyDescent="0.25">
      <c r="A152" s="262" t="s">
        <v>136</v>
      </c>
      <c r="B152" s="333" t="s">
        <v>156</v>
      </c>
      <c r="C152" s="271" t="s">
        <v>22</v>
      </c>
      <c r="D152" s="271" t="s">
        <v>52</v>
      </c>
      <c r="E152" s="84" t="s">
        <v>41</v>
      </c>
      <c r="F152" s="130">
        <v>494305002</v>
      </c>
      <c r="G152" s="31">
        <v>6786839.2199999997</v>
      </c>
      <c r="H152" s="41">
        <f t="shared" ref="H152:H154" si="14">I152+J152+K152+L152</f>
        <v>245534257</v>
      </c>
      <c r="I152" s="127"/>
      <c r="J152" s="127"/>
      <c r="K152" s="127">
        <v>95818502</v>
      </c>
      <c r="L152" s="150">
        <v>149715755</v>
      </c>
      <c r="M152" s="305" t="s">
        <v>440</v>
      </c>
    </row>
    <row r="153" spans="1:15" ht="162.75" customHeight="1" x14ac:dyDescent="0.25">
      <c r="A153" s="263"/>
      <c r="B153" s="334"/>
      <c r="C153" s="272"/>
      <c r="D153" s="272"/>
      <c r="E153" s="84" t="s">
        <v>13</v>
      </c>
      <c r="F153" s="130">
        <v>395444004</v>
      </c>
      <c r="G153" s="102"/>
      <c r="H153" s="41">
        <f t="shared" si="14"/>
        <v>187688000</v>
      </c>
      <c r="I153" s="126"/>
      <c r="J153" s="126"/>
      <c r="K153" s="126">
        <v>76654000</v>
      </c>
      <c r="L153" s="150">
        <v>111034000</v>
      </c>
      <c r="M153" s="306"/>
    </row>
    <row r="154" spans="1:15" ht="125.25" customHeight="1" x14ac:dyDescent="0.25">
      <c r="A154" s="263"/>
      <c r="B154" s="334"/>
      <c r="C154" s="272"/>
      <c r="D154" s="272"/>
      <c r="E154" s="409" t="s">
        <v>42</v>
      </c>
      <c r="F154" s="295">
        <v>98860998</v>
      </c>
      <c r="G154" s="295">
        <v>6786839.2199999997</v>
      </c>
      <c r="H154" s="428">
        <f t="shared" si="14"/>
        <v>57846257</v>
      </c>
      <c r="I154" s="216"/>
      <c r="J154" s="216"/>
      <c r="K154" s="216">
        <v>19164502</v>
      </c>
      <c r="L154" s="455">
        <v>38681755</v>
      </c>
      <c r="M154" s="306"/>
    </row>
    <row r="155" spans="1:15" ht="49.5" customHeight="1" x14ac:dyDescent="0.25">
      <c r="A155" s="264"/>
      <c r="B155" s="335"/>
      <c r="C155" s="273"/>
      <c r="D155" s="273"/>
      <c r="E155" s="410"/>
      <c r="F155" s="297"/>
      <c r="G155" s="297"/>
      <c r="H155" s="429"/>
      <c r="I155" s="217"/>
      <c r="J155" s="217"/>
      <c r="K155" s="217"/>
      <c r="L155" s="456"/>
      <c r="M155" s="307"/>
    </row>
    <row r="156" spans="1:15" ht="13.9" hidden="1" customHeight="1" x14ac:dyDescent="0.25">
      <c r="A156" s="406" t="s">
        <v>16</v>
      </c>
      <c r="B156" s="407"/>
      <c r="C156" s="407"/>
      <c r="D156" s="407"/>
      <c r="E156" s="407"/>
      <c r="F156" s="407"/>
      <c r="G156" s="407"/>
      <c r="H156" s="407"/>
      <c r="I156" s="407"/>
      <c r="J156" s="407"/>
      <c r="K156" s="407"/>
      <c r="L156" s="407"/>
      <c r="M156" s="408"/>
    </row>
    <row r="157" spans="1:15" ht="67.5" customHeight="1" x14ac:dyDescent="0.25">
      <c r="A157" s="436" t="s">
        <v>494</v>
      </c>
      <c r="B157" s="438"/>
      <c r="C157" s="438"/>
      <c r="D157" s="276" t="s">
        <v>222</v>
      </c>
      <c r="E157" s="276" t="s">
        <v>214</v>
      </c>
      <c r="F157" s="202"/>
      <c r="G157" s="202"/>
      <c r="H157" s="202"/>
      <c r="I157" s="202"/>
      <c r="J157" s="202"/>
      <c r="K157" s="202"/>
      <c r="L157" s="202"/>
      <c r="M157" s="440" t="s">
        <v>493</v>
      </c>
    </row>
    <row r="158" spans="1:15" ht="70.5" customHeight="1" x14ac:dyDescent="0.25">
      <c r="A158" s="437"/>
      <c r="B158" s="439"/>
      <c r="C158" s="439"/>
      <c r="D158" s="277"/>
      <c r="E158" s="277"/>
      <c r="F158" s="202"/>
      <c r="G158" s="202"/>
      <c r="H158" s="202"/>
      <c r="I158" s="202"/>
      <c r="J158" s="202"/>
      <c r="K158" s="202"/>
      <c r="L158" s="202"/>
      <c r="M158" s="441"/>
    </row>
    <row r="159" spans="1:15" ht="81" customHeight="1" x14ac:dyDescent="0.25">
      <c r="A159" s="364" t="s">
        <v>441</v>
      </c>
      <c r="B159" s="222" t="s">
        <v>145</v>
      </c>
      <c r="C159" s="225">
        <v>2017</v>
      </c>
      <c r="D159" s="246"/>
      <c r="E159" s="201" t="s">
        <v>41</v>
      </c>
      <c r="F159" s="177">
        <v>409344705.81</v>
      </c>
      <c r="G159" s="102"/>
      <c r="H159" s="179">
        <v>538275</v>
      </c>
      <c r="I159" s="173">
        <v>538275</v>
      </c>
      <c r="J159" s="173"/>
      <c r="K159" s="173"/>
      <c r="L159" s="173"/>
      <c r="M159" s="238" t="s">
        <v>513</v>
      </c>
    </row>
    <row r="160" spans="1:15" ht="99.75" customHeight="1" x14ac:dyDescent="0.25">
      <c r="A160" s="364"/>
      <c r="B160" s="222"/>
      <c r="C160" s="225"/>
      <c r="D160" s="246"/>
      <c r="E160" s="67" t="s">
        <v>43</v>
      </c>
      <c r="F160" s="130">
        <v>388273464.5</v>
      </c>
      <c r="G160" s="31"/>
      <c r="H160" s="37"/>
      <c r="I160" s="127"/>
      <c r="J160" s="127"/>
      <c r="K160" s="127"/>
      <c r="L160" s="127"/>
      <c r="M160" s="238"/>
    </row>
    <row r="161" spans="1:13" ht="167.25" customHeight="1" x14ac:dyDescent="0.25">
      <c r="A161" s="365"/>
      <c r="B161" s="223"/>
      <c r="C161" s="226"/>
      <c r="D161" s="246"/>
      <c r="E161" s="69" t="s">
        <v>68</v>
      </c>
      <c r="F161" s="130">
        <v>21071241.309999999</v>
      </c>
      <c r="G161" s="101"/>
      <c r="H161" s="37">
        <v>538275</v>
      </c>
      <c r="I161" s="125">
        <v>538275</v>
      </c>
      <c r="J161" s="125"/>
      <c r="K161" s="125"/>
      <c r="L161" s="125"/>
      <c r="M161" s="238"/>
    </row>
    <row r="162" spans="1:13" ht="87.75" customHeight="1" x14ac:dyDescent="0.25">
      <c r="A162" s="414" t="s">
        <v>141</v>
      </c>
      <c r="B162" s="221" t="s">
        <v>146</v>
      </c>
      <c r="C162" s="224" t="s">
        <v>38</v>
      </c>
      <c r="D162" s="248" t="s">
        <v>379</v>
      </c>
      <c r="E162" s="68" t="s">
        <v>41</v>
      </c>
      <c r="F162" s="130">
        <v>595344436.96000004</v>
      </c>
      <c r="G162" s="31">
        <v>237351150.06999999</v>
      </c>
      <c r="H162" s="37">
        <f>H163+H164+H165</f>
        <v>591226731</v>
      </c>
      <c r="I162" s="127">
        <v>233233353</v>
      </c>
      <c r="J162" s="127">
        <f>J163+J164+J165</f>
        <v>357993378</v>
      </c>
      <c r="K162" s="127"/>
      <c r="L162" s="127"/>
      <c r="M162" s="417" t="s">
        <v>565</v>
      </c>
    </row>
    <row r="163" spans="1:13" ht="84" customHeight="1" x14ac:dyDescent="0.25">
      <c r="A163" s="415"/>
      <c r="B163" s="222"/>
      <c r="C163" s="225"/>
      <c r="D163" s="249"/>
      <c r="E163" s="68" t="s">
        <v>324</v>
      </c>
      <c r="F163" s="130">
        <v>177363400</v>
      </c>
      <c r="G163" s="31">
        <v>177363400</v>
      </c>
      <c r="H163" s="37">
        <v>177363400</v>
      </c>
      <c r="I163" s="127">
        <v>177363400</v>
      </c>
      <c r="J163" s="127"/>
      <c r="K163" s="127"/>
      <c r="L163" s="127"/>
      <c r="M163" s="417"/>
    </row>
    <row r="164" spans="1:13" ht="92.25" customHeight="1" x14ac:dyDescent="0.25">
      <c r="A164" s="415"/>
      <c r="B164" s="222"/>
      <c r="C164" s="225"/>
      <c r="D164" s="249"/>
      <c r="E164" s="67" t="s">
        <v>43</v>
      </c>
      <c r="F164" s="130">
        <v>386955419.08999997</v>
      </c>
      <c r="G164" s="31">
        <v>46864409.990000002</v>
      </c>
      <c r="H164" s="37">
        <f>I164+J164</f>
        <v>380038400</v>
      </c>
      <c r="I164" s="127">
        <v>39947300</v>
      </c>
      <c r="J164" s="127">
        <v>340091100</v>
      </c>
      <c r="K164" s="127"/>
      <c r="L164" s="127"/>
      <c r="M164" s="417"/>
    </row>
    <row r="165" spans="1:13" ht="51" customHeight="1" x14ac:dyDescent="0.25">
      <c r="A165" s="416"/>
      <c r="B165" s="223"/>
      <c r="C165" s="226"/>
      <c r="D165" s="250"/>
      <c r="E165" s="67" t="s">
        <v>68</v>
      </c>
      <c r="F165" s="130">
        <v>31025617.870000001</v>
      </c>
      <c r="G165" s="31">
        <v>13123340.08</v>
      </c>
      <c r="H165" s="37">
        <v>33824931</v>
      </c>
      <c r="I165" s="127">
        <v>15922653</v>
      </c>
      <c r="J165" s="127">
        <v>17902278</v>
      </c>
      <c r="K165" s="127"/>
      <c r="L165" s="127"/>
      <c r="M165" s="418"/>
    </row>
    <row r="166" spans="1:13" ht="66.75" customHeight="1" x14ac:dyDescent="0.25">
      <c r="A166" s="363" t="s">
        <v>142</v>
      </c>
      <c r="B166" s="221" t="s">
        <v>147</v>
      </c>
      <c r="C166" s="224"/>
      <c r="D166" s="248"/>
      <c r="E166" s="68" t="s">
        <v>41</v>
      </c>
      <c r="F166" s="150">
        <v>299186779.29000002</v>
      </c>
      <c r="G166" s="155">
        <v>5308299.29</v>
      </c>
      <c r="H166" s="37">
        <v>313931</v>
      </c>
      <c r="I166" s="127">
        <v>313931</v>
      </c>
      <c r="J166" s="127"/>
      <c r="K166" s="127"/>
      <c r="L166" s="127"/>
      <c r="M166" s="239" t="s">
        <v>424</v>
      </c>
    </row>
    <row r="167" spans="1:13" ht="110.25" customHeight="1" x14ac:dyDescent="0.25">
      <c r="A167" s="364"/>
      <c r="B167" s="222"/>
      <c r="C167" s="225"/>
      <c r="D167" s="249"/>
      <c r="E167" s="67" t="s">
        <v>43</v>
      </c>
      <c r="F167" s="130">
        <v>280488810.44</v>
      </c>
      <c r="G167" s="31">
        <v>1304254.44</v>
      </c>
      <c r="H167" s="37"/>
      <c r="I167" s="127"/>
      <c r="J167" s="127"/>
      <c r="K167" s="127"/>
      <c r="L167" s="127"/>
      <c r="M167" s="240"/>
    </row>
    <row r="168" spans="1:13" ht="75" customHeight="1" x14ac:dyDescent="0.25">
      <c r="A168" s="365"/>
      <c r="B168" s="223"/>
      <c r="C168" s="226"/>
      <c r="D168" s="250"/>
      <c r="E168" s="69" t="s">
        <v>68</v>
      </c>
      <c r="F168" s="130">
        <v>18697968.850000001</v>
      </c>
      <c r="G168" s="101">
        <v>4004044.85</v>
      </c>
      <c r="H168" s="37">
        <v>313931</v>
      </c>
      <c r="I168" s="125">
        <v>313931</v>
      </c>
      <c r="J168" s="125"/>
      <c r="K168" s="125"/>
      <c r="L168" s="125"/>
      <c r="M168" s="241"/>
    </row>
    <row r="169" spans="1:13" ht="84.75" customHeight="1" x14ac:dyDescent="0.25">
      <c r="A169" s="363" t="s">
        <v>143</v>
      </c>
      <c r="B169" s="221" t="s">
        <v>148</v>
      </c>
      <c r="C169" s="224"/>
      <c r="D169" s="245"/>
      <c r="E169" s="68" t="s">
        <v>41</v>
      </c>
      <c r="F169" s="130">
        <v>216121437.69</v>
      </c>
      <c r="G169" s="31">
        <v>1022887.69</v>
      </c>
      <c r="H169" s="37">
        <v>215300</v>
      </c>
      <c r="I169" s="127">
        <v>215300</v>
      </c>
      <c r="J169" s="127"/>
      <c r="K169" s="127"/>
      <c r="L169" s="127"/>
      <c r="M169" s="242" t="s">
        <v>425</v>
      </c>
    </row>
    <row r="170" spans="1:13" ht="81" customHeight="1" x14ac:dyDescent="0.25">
      <c r="A170" s="364"/>
      <c r="B170" s="222"/>
      <c r="C170" s="225"/>
      <c r="D170" s="246"/>
      <c r="E170" s="67" t="s">
        <v>43</v>
      </c>
      <c r="F170" s="130">
        <v>205110831</v>
      </c>
      <c r="G170" s="31">
        <v>767208.5</v>
      </c>
      <c r="H170" s="37"/>
      <c r="I170" s="127"/>
      <c r="J170" s="127"/>
      <c r="K170" s="127"/>
      <c r="L170" s="127"/>
      <c r="M170" s="243"/>
    </row>
    <row r="171" spans="1:13" ht="57" customHeight="1" x14ac:dyDescent="0.25">
      <c r="A171" s="365"/>
      <c r="B171" s="223"/>
      <c r="C171" s="226"/>
      <c r="D171" s="247"/>
      <c r="E171" s="69" t="s">
        <v>68</v>
      </c>
      <c r="F171" s="130">
        <v>11010606.689999999</v>
      </c>
      <c r="G171" s="31">
        <v>255679.19</v>
      </c>
      <c r="H171" s="37">
        <v>215300</v>
      </c>
      <c r="I171" s="125">
        <v>215300</v>
      </c>
      <c r="J171" s="125"/>
      <c r="K171" s="125"/>
      <c r="L171" s="125"/>
      <c r="M171" s="244"/>
    </row>
    <row r="172" spans="1:13" ht="87" customHeight="1" x14ac:dyDescent="0.25">
      <c r="A172" s="363" t="s">
        <v>144</v>
      </c>
      <c r="B172" s="221" t="s">
        <v>149</v>
      </c>
      <c r="C172" s="224"/>
      <c r="D172" s="245"/>
      <c r="E172" s="68" t="s">
        <v>41</v>
      </c>
      <c r="F172" s="130">
        <v>459970318.52999997</v>
      </c>
      <c r="G172" s="31">
        <v>2319278.5300000003</v>
      </c>
      <c r="H172" s="37">
        <v>300309</v>
      </c>
      <c r="I172" s="127">
        <v>300309</v>
      </c>
      <c r="J172" s="127"/>
      <c r="K172" s="127"/>
      <c r="L172" s="127"/>
      <c r="M172" s="448" t="s">
        <v>566</v>
      </c>
    </row>
    <row r="173" spans="1:13" ht="116.25" customHeight="1" x14ac:dyDescent="0.25">
      <c r="A173" s="364"/>
      <c r="B173" s="222"/>
      <c r="C173" s="225"/>
      <c r="D173" s="246"/>
      <c r="E173" s="67" t="s">
        <v>43</v>
      </c>
      <c r="F173" s="130">
        <v>436393011.19999999</v>
      </c>
      <c r="G173" s="31">
        <v>1624523.2</v>
      </c>
      <c r="H173" s="37"/>
      <c r="I173" s="127"/>
      <c r="J173" s="127"/>
      <c r="K173" s="127"/>
      <c r="L173" s="127"/>
      <c r="M173" s="449"/>
    </row>
    <row r="174" spans="1:13" ht="102" customHeight="1" x14ac:dyDescent="0.25">
      <c r="A174" s="365"/>
      <c r="B174" s="223"/>
      <c r="C174" s="226"/>
      <c r="D174" s="246"/>
      <c r="E174" s="69" t="s">
        <v>68</v>
      </c>
      <c r="F174" s="130">
        <v>23577307.329999998</v>
      </c>
      <c r="G174" s="31">
        <v>694755.33000000007</v>
      </c>
      <c r="H174" s="37">
        <v>300309</v>
      </c>
      <c r="I174" s="127">
        <v>300309</v>
      </c>
      <c r="J174" s="127"/>
      <c r="K174" s="127"/>
      <c r="L174" s="127"/>
      <c r="M174" s="450"/>
    </row>
    <row r="175" spans="1:13" ht="65.25" customHeight="1" x14ac:dyDescent="0.25">
      <c r="A175" s="363" t="s">
        <v>519</v>
      </c>
      <c r="B175" s="207"/>
      <c r="C175" s="208"/>
      <c r="D175" s="204"/>
      <c r="E175" s="131" t="s">
        <v>41</v>
      </c>
      <c r="F175" s="206"/>
      <c r="G175" s="31"/>
      <c r="H175" s="37">
        <f>H176</f>
        <v>635795.81000000006</v>
      </c>
      <c r="I175" s="209"/>
      <c r="J175" s="209">
        <f>J176</f>
        <v>635795.81000000006</v>
      </c>
      <c r="K175" s="209"/>
      <c r="L175" s="209"/>
      <c r="M175" s="442" t="s">
        <v>567</v>
      </c>
    </row>
    <row r="176" spans="1:13" ht="58.5" customHeight="1" x14ac:dyDescent="0.25">
      <c r="A176" s="365"/>
      <c r="B176" s="207"/>
      <c r="C176" s="208"/>
      <c r="D176" s="204"/>
      <c r="E176" s="131" t="s">
        <v>520</v>
      </c>
      <c r="F176" s="206"/>
      <c r="G176" s="31"/>
      <c r="H176" s="37">
        <f>J176+K176+L176</f>
        <v>635795.81000000006</v>
      </c>
      <c r="I176" s="209"/>
      <c r="J176" s="209">
        <v>635795.81000000006</v>
      </c>
      <c r="K176" s="209"/>
      <c r="L176" s="209"/>
      <c r="M176" s="443"/>
    </row>
    <row r="177" spans="1:19" ht="77.25" customHeight="1" x14ac:dyDescent="0.25">
      <c r="A177" s="363" t="s">
        <v>140</v>
      </c>
      <c r="B177" s="280" t="s">
        <v>158</v>
      </c>
      <c r="C177" s="257" t="s">
        <v>63</v>
      </c>
      <c r="D177" s="257" t="s">
        <v>54</v>
      </c>
      <c r="E177" s="22" t="s">
        <v>41</v>
      </c>
      <c r="F177" s="130">
        <v>744045412.75</v>
      </c>
      <c r="G177" s="31">
        <v>6756312.75</v>
      </c>
      <c r="H177" s="37">
        <v>176446</v>
      </c>
      <c r="I177" s="38">
        <v>176446</v>
      </c>
      <c r="J177" s="58"/>
      <c r="K177" s="58"/>
      <c r="L177" s="58"/>
      <c r="M177" s="242" t="s">
        <v>426</v>
      </c>
      <c r="N177" s="14"/>
      <c r="O177" s="14"/>
      <c r="P177" s="13"/>
      <c r="Q177" s="13"/>
      <c r="R177" s="13"/>
      <c r="S177" s="13"/>
    </row>
    <row r="178" spans="1:19" ht="165.75" customHeight="1" x14ac:dyDescent="0.25">
      <c r="A178" s="364"/>
      <c r="B178" s="280"/>
      <c r="C178" s="257"/>
      <c r="D178" s="257"/>
      <c r="E178" s="67" t="s">
        <v>43</v>
      </c>
      <c r="F178" s="130">
        <v>700424645</v>
      </c>
      <c r="G178" s="130"/>
      <c r="H178" s="37"/>
      <c r="I178" s="105"/>
      <c r="J178" s="127"/>
      <c r="K178" s="127"/>
      <c r="L178" s="127"/>
      <c r="M178" s="243"/>
      <c r="N178" s="14"/>
      <c r="O178" s="14"/>
      <c r="P178" s="13"/>
      <c r="Q178" s="13"/>
      <c r="R178" s="13"/>
      <c r="S178" s="13"/>
    </row>
    <row r="179" spans="1:19" ht="127.5" customHeight="1" x14ac:dyDescent="0.25">
      <c r="A179" s="365"/>
      <c r="B179" s="280"/>
      <c r="C179" s="257"/>
      <c r="D179" s="257"/>
      <c r="E179" s="23" t="s">
        <v>520</v>
      </c>
      <c r="F179" s="130">
        <v>43620767.75</v>
      </c>
      <c r="G179" s="130">
        <v>6756312.75</v>
      </c>
      <c r="H179" s="37">
        <v>176446</v>
      </c>
      <c r="I179" s="43">
        <v>176446</v>
      </c>
      <c r="J179" s="126"/>
      <c r="K179" s="126"/>
      <c r="L179" s="126"/>
      <c r="M179" s="244"/>
      <c r="N179" s="14"/>
      <c r="O179" s="14"/>
      <c r="P179" s="13"/>
      <c r="Q179" s="13"/>
      <c r="R179" s="13"/>
      <c r="S179" s="13"/>
    </row>
    <row r="180" spans="1:19" ht="42" customHeight="1" x14ac:dyDescent="0.25">
      <c r="A180" s="262" t="s">
        <v>60</v>
      </c>
      <c r="B180" s="267" t="s">
        <v>187</v>
      </c>
      <c r="C180" s="260"/>
      <c r="D180" s="452"/>
      <c r="E180" s="24" t="s">
        <v>41</v>
      </c>
      <c r="F180" s="130">
        <v>13514800</v>
      </c>
      <c r="G180" s="130"/>
      <c r="H180" s="37">
        <f>H181+H182</f>
        <v>13514800</v>
      </c>
      <c r="I180" s="44"/>
      <c r="J180" s="38"/>
      <c r="K180" s="38">
        <f>K181+K182</f>
        <v>13514800</v>
      </c>
      <c r="L180" s="45"/>
      <c r="M180" s="287" t="s">
        <v>522</v>
      </c>
      <c r="N180" s="14"/>
      <c r="O180" s="14"/>
      <c r="P180" s="14"/>
    </row>
    <row r="181" spans="1:19" ht="83.25" customHeight="1" x14ac:dyDescent="0.25">
      <c r="A181" s="263"/>
      <c r="B181" s="268"/>
      <c r="C181" s="261"/>
      <c r="D181" s="453"/>
      <c r="E181" s="25" t="s">
        <v>17</v>
      </c>
      <c r="F181" s="130"/>
      <c r="G181" s="130"/>
      <c r="H181" s="210">
        <f>J181+I181+K181+L181</f>
        <v>0</v>
      </c>
      <c r="I181" s="106"/>
      <c r="J181" s="39"/>
      <c r="K181" s="39"/>
      <c r="L181" s="126"/>
      <c r="M181" s="228"/>
    </row>
    <row r="182" spans="1:19" ht="42.75" customHeight="1" x14ac:dyDescent="0.25">
      <c r="A182" s="264"/>
      <c r="B182" s="269"/>
      <c r="C182" s="451"/>
      <c r="D182" s="454"/>
      <c r="E182" s="26" t="s">
        <v>520</v>
      </c>
      <c r="F182" s="130">
        <v>13514800</v>
      </c>
      <c r="G182" s="130"/>
      <c r="H182" s="37">
        <f>I182+J182+K182+L182</f>
        <v>13514800</v>
      </c>
      <c r="I182" s="43"/>
      <c r="J182" s="40"/>
      <c r="K182" s="40">
        <v>13514800</v>
      </c>
      <c r="L182" s="46"/>
      <c r="M182" s="229"/>
    </row>
    <row r="183" spans="1:19" ht="59.25" customHeight="1" x14ac:dyDescent="0.25">
      <c r="A183" s="265" t="s">
        <v>524</v>
      </c>
      <c r="B183" s="255" t="s">
        <v>442</v>
      </c>
      <c r="C183" s="260" t="s">
        <v>38</v>
      </c>
      <c r="D183" s="260"/>
      <c r="E183" s="17" t="s">
        <v>41</v>
      </c>
      <c r="F183" s="47">
        <v>39225880</v>
      </c>
      <c r="G183" s="47"/>
      <c r="H183" s="37">
        <f>H184</f>
        <v>37512880</v>
      </c>
      <c r="I183" s="107"/>
      <c r="J183" s="37"/>
      <c r="K183" s="48">
        <f>K184</f>
        <v>37512880</v>
      </c>
      <c r="L183" s="48"/>
      <c r="M183" s="251" t="s">
        <v>523</v>
      </c>
    </row>
    <row r="184" spans="1:19" ht="171" customHeight="1" x14ac:dyDescent="0.25">
      <c r="A184" s="266"/>
      <c r="B184" s="256"/>
      <c r="C184" s="261"/>
      <c r="D184" s="261"/>
      <c r="E184" s="70" t="s">
        <v>30</v>
      </c>
      <c r="F184" s="71">
        <v>39225880</v>
      </c>
      <c r="G184" s="47"/>
      <c r="H184" s="37">
        <f>I184+J184+K184+L184</f>
        <v>37512880</v>
      </c>
      <c r="I184" s="49"/>
      <c r="J184" s="37"/>
      <c r="K184" s="50">
        <v>37512880</v>
      </c>
      <c r="L184" s="51"/>
      <c r="M184" s="252"/>
    </row>
    <row r="185" spans="1:19" ht="39" customHeight="1" x14ac:dyDescent="0.25">
      <c r="A185" s="426" t="s">
        <v>525</v>
      </c>
      <c r="B185" s="258" t="s">
        <v>380</v>
      </c>
      <c r="C185" s="96"/>
      <c r="D185" s="97"/>
      <c r="E185" s="109" t="s">
        <v>41</v>
      </c>
      <c r="F185" s="98">
        <v>49999451</v>
      </c>
      <c r="G185" s="98"/>
      <c r="H185" s="37">
        <f>H186</f>
        <v>7642853</v>
      </c>
      <c r="I185" s="151"/>
      <c r="J185" s="95"/>
      <c r="K185" s="95">
        <v>7642853</v>
      </c>
      <c r="L185" s="95"/>
      <c r="M185" s="236" t="s">
        <v>526</v>
      </c>
    </row>
    <row r="186" spans="1:19" ht="103.5" customHeight="1" x14ac:dyDescent="0.25">
      <c r="A186" s="427"/>
      <c r="B186" s="259"/>
      <c r="C186" s="96"/>
      <c r="D186" s="97"/>
      <c r="E186" s="110" t="s">
        <v>68</v>
      </c>
      <c r="F186" s="98">
        <v>49999451</v>
      </c>
      <c r="G186" s="98"/>
      <c r="H186" s="37">
        <f>I186+J186+K186+L186</f>
        <v>7642853</v>
      </c>
      <c r="I186" s="151"/>
      <c r="J186" s="95"/>
      <c r="K186" s="95">
        <v>7642853</v>
      </c>
      <c r="L186" s="95"/>
      <c r="M186" s="237"/>
    </row>
    <row r="187" spans="1:19" ht="101.25" customHeight="1" x14ac:dyDescent="0.25">
      <c r="A187" s="426" t="s">
        <v>322</v>
      </c>
      <c r="B187" s="258" t="s">
        <v>323</v>
      </c>
      <c r="C187" s="96"/>
      <c r="D187" s="99"/>
      <c r="E187" s="111" t="s">
        <v>41</v>
      </c>
      <c r="F187" s="98">
        <v>47595163</v>
      </c>
      <c r="G187" s="98"/>
      <c r="H187" s="37">
        <f>H188</f>
        <v>47595163</v>
      </c>
      <c r="I187" s="95"/>
      <c r="J187" s="95"/>
      <c r="K187" s="95">
        <f>K188</f>
        <v>47595163</v>
      </c>
      <c r="L187" s="95"/>
      <c r="M187" s="236" t="s">
        <v>526</v>
      </c>
    </row>
    <row r="188" spans="1:19" ht="94.5" customHeight="1" x14ac:dyDescent="0.25">
      <c r="A188" s="427"/>
      <c r="B188" s="259"/>
      <c r="C188" s="96"/>
      <c r="D188" s="100"/>
      <c r="E188" s="112" t="s">
        <v>68</v>
      </c>
      <c r="F188" s="98">
        <v>47595163</v>
      </c>
      <c r="G188" s="98"/>
      <c r="H188" s="37">
        <f>I188+J188+K188+L188</f>
        <v>47595163</v>
      </c>
      <c r="I188" s="95"/>
      <c r="J188" s="95"/>
      <c r="K188" s="94">
        <v>47595163</v>
      </c>
      <c r="L188" s="94"/>
      <c r="M188" s="237"/>
    </row>
    <row r="189" spans="1:19" ht="19.5" customHeight="1" x14ac:dyDescent="0.25">
      <c r="A189" s="283" t="s">
        <v>18</v>
      </c>
      <c r="B189" s="284"/>
      <c r="C189" s="284"/>
      <c r="D189" s="284"/>
      <c r="E189" s="284"/>
      <c r="F189" s="284"/>
      <c r="G189" s="284"/>
      <c r="H189" s="284"/>
      <c r="I189" s="284"/>
      <c r="J189" s="284"/>
      <c r="K189" s="284"/>
      <c r="L189" s="284"/>
      <c r="M189" s="285"/>
    </row>
    <row r="190" spans="1:19" ht="18" customHeight="1" x14ac:dyDescent="0.25">
      <c r="A190" s="445" t="s">
        <v>159</v>
      </c>
      <c r="B190" s="446"/>
      <c r="C190" s="446"/>
      <c r="D190" s="446"/>
      <c r="E190" s="446"/>
      <c r="F190" s="446"/>
      <c r="G190" s="446"/>
      <c r="H190" s="446"/>
      <c r="I190" s="446"/>
      <c r="J190" s="446"/>
      <c r="K190" s="446"/>
      <c r="L190" s="446"/>
      <c r="M190" s="447"/>
    </row>
    <row r="191" spans="1:19" ht="131.25" customHeight="1" x14ac:dyDescent="0.25">
      <c r="A191" s="262" t="s">
        <v>93</v>
      </c>
      <c r="B191" s="281" t="s">
        <v>381</v>
      </c>
      <c r="C191" s="253" t="s">
        <v>34</v>
      </c>
      <c r="D191" s="253" t="s">
        <v>54</v>
      </c>
      <c r="E191" s="19" t="s">
        <v>41</v>
      </c>
      <c r="F191" s="30">
        <v>32415918.829999998</v>
      </c>
      <c r="G191" s="32">
        <v>905478.83000000007</v>
      </c>
      <c r="H191" s="31">
        <v>26770396</v>
      </c>
      <c r="I191" s="130">
        <v>405479</v>
      </c>
      <c r="J191" s="130"/>
      <c r="K191" s="130"/>
      <c r="L191" s="130">
        <v>26364917</v>
      </c>
      <c r="M191" s="242" t="s">
        <v>376</v>
      </c>
    </row>
    <row r="192" spans="1:19" ht="111.75" customHeight="1" x14ac:dyDescent="0.25">
      <c r="A192" s="264"/>
      <c r="B192" s="282"/>
      <c r="C192" s="254"/>
      <c r="D192" s="254"/>
      <c r="E192" s="19" t="s">
        <v>42</v>
      </c>
      <c r="F192" s="30">
        <v>32415918.829999998</v>
      </c>
      <c r="G192" s="32">
        <v>905478.83000000007</v>
      </c>
      <c r="H192" s="31">
        <v>26770396</v>
      </c>
      <c r="I192" s="130">
        <v>405479</v>
      </c>
      <c r="J192" s="130"/>
      <c r="K192" s="130"/>
      <c r="L192" s="130">
        <v>26364917</v>
      </c>
      <c r="M192" s="244"/>
    </row>
    <row r="193" spans="1:15" ht="56.25" customHeight="1" x14ac:dyDescent="0.25">
      <c r="A193" s="262" t="s">
        <v>70</v>
      </c>
      <c r="B193" s="444" t="s">
        <v>56</v>
      </c>
      <c r="C193" s="348" t="s">
        <v>38</v>
      </c>
      <c r="D193" s="348" t="s">
        <v>55</v>
      </c>
      <c r="E193" s="27" t="s">
        <v>41</v>
      </c>
      <c r="F193" s="30">
        <v>9435639.9299999997</v>
      </c>
      <c r="G193" s="32">
        <v>475014.93</v>
      </c>
      <c r="H193" s="31">
        <v>9435640</v>
      </c>
      <c r="I193" s="29">
        <v>475015</v>
      </c>
      <c r="J193" s="127"/>
      <c r="K193" s="29">
        <v>8960625</v>
      </c>
      <c r="L193" s="29"/>
      <c r="M193" s="402" t="s">
        <v>382</v>
      </c>
    </row>
    <row r="194" spans="1:15" ht="67.5" customHeight="1" x14ac:dyDescent="0.25">
      <c r="A194" s="264"/>
      <c r="B194" s="444"/>
      <c r="C194" s="348"/>
      <c r="D194" s="348"/>
      <c r="E194" s="27" t="s">
        <v>42</v>
      </c>
      <c r="F194" s="30">
        <v>9435639.9299999997</v>
      </c>
      <c r="G194" s="32">
        <v>475014.93</v>
      </c>
      <c r="H194" s="31">
        <v>9435640</v>
      </c>
      <c r="I194" s="29">
        <v>475015</v>
      </c>
      <c r="J194" s="127"/>
      <c r="K194" s="29">
        <v>8960625</v>
      </c>
      <c r="L194" s="29"/>
      <c r="M194" s="404"/>
    </row>
    <row r="195" spans="1:15" ht="131.25" customHeight="1" x14ac:dyDescent="0.25">
      <c r="A195" s="262" t="s">
        <v>94</v>
      </c>
      <c r="B195" s="444" t="s">
        <v>58</v>
      </c>
      <c r="C195" s="457" t="s">
        <v>38</v>
      </c>
      <c r="D195" s="348" t="s">
        <v>57</v>
      </c>
      <c r="E195" s="19" t="s">
        <v>41</v>
      </c>
      <c r="F195" s="30">
        <v>4343340</v>
      </c>
      <c r="G195" s="32">
        <v>373340</v>
      </c>
      <c r="H195" s="31">
        <v>373340</v>
      </c>
      <c r="I195" s="130">
        <v>373340</v>
      </c>
      <c r="J195" s="130"/>
      <c r="K195" s="130"/>
      <c r="L195" s="130"/>
      <c r="M195" s="402" t="s">
        <v>443</v>
      </c>
    </row>
    <row r="196" spans="1:15" ht="297" customHeight="1" x14ac:dyDescent="0.25">
      <c r="A196" s="264"/>
      <c r="B196" s="444"/>
      <c r="C196" s="457"/>
      <c r="D196" s="348"/>
      <c r="E196" s="19" t="s">
        <v>42</v>
      </c>
      <c r="F196" s="30">
        <v>4343340</v>
      </c>
      <c r="G196" s="32">
        <v>373340</v>
      </c>
      <c r="H196" s="31">
        <v>373340</v>
      </c>
      <c r="I196" s="130">
        <v>373340</v>
      </c>
      <c r="J196" s="130"/>
      <c r="K196" s="130"/>
      <c r="L196" s="130"/>
      <c r="M196" s="404"/>
    </row>
    <row r="197" spans="1:15" ht="102" customHeight="1" x14ac:dyDescent="0.25">
      <c r="A197" s="262" t="s">
        <v>95</v>
      </c>
      <c r="B197" s="444" t="s">
        <v>383</v>
      </c>
      <c r="C197" s="457" t="s">
        <v>34</v>
      </c>
      <c r="D197" s="348" t="s">
        <v>61</v>
      </c>
      <c r="E197" s="20" t="s">
        <v>41</v>
      </c>
      <c r="F197" s="130">
        <v>15506323.23</v>
      </c>
      <c r="G197" s="31">
        <v>949223.23</v>
      </c>
      <c r="H197" s="31">
        <v>277474</v>
      </c>
      <c r="I197" s="130">
        <v>277474</v>
      </c>
      <c r="J197" s="130"/>
      <c r="K197" s="130"/>
      <c r="L197" s="130"/>
      <c r="M197" s="242" t="s">
        <v>384</v>
      </c>
    </row>
    <row r="198" spans="1:15" ht="283.5" customHeight="1" x14ac:dyDescent="0.25">
      <c r="A198" s="264"/>
      <c r="B198" s="444"/>
      <c r="C198" s="457"/>
      <c r="D198" s="348"/>
      <c r="E198" s="20" t="s">
        <v>42</v>
      </c>
      <c r="F198" s="130">
        <v>15506323.23</v>
      </c>
      <c r="G198" s="31">
        <v>949223.23</v>
      </c>
      <c r="H198" s="31">
        <v>277474</v>
      </c>
      <c r="I198" s="130">
        <v>277474</v>
      </c>
      <c r="J198" s="130"/>
      <c r="K198" s="130"/>
      <c r="L198" s="130"/>
      <c r="M198" s="244"/>
    </row>
    <row r="199" spans="1:15" ht="128.25" customHeight="1" x14ac:dyDescent="0.25">
      <c r="A199" s="262" t="s">
        <v>96</v>
      </c>
      <c r="B199" s="444" t="s">
        <v>385</v>
      </c>
      <c r="C199" s="457" t="s">
        <v>36</v>
      </c>
      <c r="D199" s="348" t="s">
        <v>57</v>
      </c>
      <c r="E199" s="20" t="s">
        <v>41</v>
      </c>
      <c r="F199" s="130">
        <v>7090120.9000000004</v>
      </c>
      <c r="G199" s="31">
        <v>9500</v>
      </c>
      <c r="H199" s="31">
        <v>998931</v>
      </c>
      <c r="I199" s="127"/>
      <c r="J199" s="127"/>
      <c r="K199" s="127"/>
      <c r="L199" s="127">
        <v>998931</v>
      </c>
      <c r="M199" s="242" t="s">
        <v>394</v>
      </c>
      <c r="N199" s="13"/>
      <c r="O199" s="13"/>
    </row>
    <row r="200" spans="1:15" ht="152.25" customHeight="1" x14ac:dyDescent="0.25">
      <c r="A200" s="264"/>
      <c r="B200" s="444"/>
      <c r="C200" s="457"/>
      <c r="D200" s="348"/>
      <c r="E200" s="20" t="s">
        <v>42</v>
      </c>
      <c r="F200" s="130">
        <v>7090120.9000000004</v>
      </c>
      <c r="G200" s="31">
        <v>9500</v>
      </c>
      <c r="H200" s="31">
        <v>998931</v>
      </c>
      <c r="I200" s="127"/>
      <c r="J200" s="127"/>
      <c r="K200" s="127"/>
      <c r="L200" s="127">
        <v>998931</v>
      </c>
      <c r="M200" s="244"/>
    </row>
    <row r="201" spans="1:15" ht="146.25" customHeight="1" x14ac:dyDescent="0.25">
      <c r="A201" s="459" t="s">
        <v>153</v>
      </c>
      <c r="B201" s="444" t="s">
        <v>386</v>
      </c>
      <c r="C201" s="457" t="s">
        <v>36</v>
      </c>
      <c r="D201" s="348" t="s">
        <v>57</v>
      </c>
      <c r="E201" s="20" t="s">
        <v>41</v>
      </c>
      <c r="F201" s="130">
        <v>5762070.9000000004</v>
      </c>
      <c r="G201" s="31">
        <v>5000</v>
      </c>
      <c r="H201" s="31">
        <v>998931</v>
      </c>
      <c r="I201" s="127"/>
      <c r="J201" s="127"/>
      <c r="K201" s="127"/>
      <c r="L201" s="127">
        <v>998931</v>
      </c>
      <c r="M201" s="242" t="s">
        <v>395</v>
      </c>
      <c r="N201" s="13"/>
      <c r="O201" s="13"/>
    </row>
    <row r="202" spans="1:15" ht="135" customHeight="1" x14ac:dyDescent="0.25">
      <c r="A202" s="460"/>
      <c r="B202" s="444"/>
      <c r="C202" s="457"/>
      <c r="D202" s="348"/>
      <c r="E202" s="20" t="s">
        <v>42</v>
      </c>
      <c r="F202" s="130">
        <v>5762070.9000000004</v>
      </c>
      <c r="G202" s="31">
        <v>5000</v>
      </c>
      <c r="H202" s="31">
        <v>998931</v>
      </c>
      <c r="I202" s="127"/>
      <c r="J202" s="127"/>
      <c r="K202" s="127"/>
      <c r="L202" s="127">
        <v>998931</v>
      </c>
      <c r="M202" s="244"/>
    </row>
    <row r="203" spans="1:15" ht="90.75" customHeight="1" x14ac:dyDescent="0.25">
      <c r="A203" s="262" t="s">
        <v>97</v>
      </c>
      <c r="B203" s="444" t="s">
        <v>387</v>
      </c>
      <c r="C203" s="348" t="s">
        <v>29</v>
      </c>
      <c r="D203" s="348" t="s">
        <v>57</v>
      </c>
      <c r="E203" s="20" t="s">
        <v>41</v>
      </c>
      <c r="F203" s="130">
        <v>9113940.9000000004</v>
      </c>
      <c r="G203" s="31">
        <v>5000</v>
      </c>
      <c r="H203" s="31">
        <v>998931</v>
      </c>
      <c r="I203" s="127"/>
      <c r="J203" s="127"/>
      <c r="K203" s="127"/>
      <c r="L203" s="127">
        <v>998931</v>
      </c>
      <c r="M203" s="242" t="s">
        <v>396</v>
      </c>
      <c r="N203" s="13"/>
      <c r="O203" s="13"/>
    </row>
    <row r="204" spans="1:15" ht="121.5" customHeight="1" x14ac:dyDescent="0.25">
      <c r="A204" s="264"/>
      <c r="B204" s="444"/>
      <c r="C204" s="348"/>
      <c r="D204" s="348"/>
      <c r="E204" s="20" t="s">
        <v>42</v>
      </c>
      <c r="F204" s="130">
        <v>9113940.9000000004</v>
      </c>
      <c r="G204" s="31">
        <v>5000</v>
      </c>
      <c r="H204" s="31">
        <v>998931</v>
      </c>
      <c r="I204" s="127"/>
      <c r="J204" s="127"/>
      <c r="K204" s="127"/>
      <c r="L204" s="127">
        <v>998931</v>
      </c>
      <c r="M204" s="461"/>
    </row>
    <row r="205" spans="1:15" ht="129.75" customHeight="1" x14ac:dyDescent="0.25">
      <c r="A205" s="262" t="s">
        <v>98</v>
      </c>
      <c r="B205" s="444" t="s">
        <v>58</v>
      </c>
      <c r="C205" s="457" t="s">
        <v>38</v>
      </c>
      <c r="D205" s="348" t="s">
        <v>57</v>
      </c>
      <c r="E205" s="20" t="s">
        <v>41</v>
      </c>
      <c r="F205" s="130">
        <v>13365840</v>
      </c>
      <c r="G205" s="31">
        <v>373330</v>
      </c>
      <c r="H205" s="31">
        <v>13365840</v>
      </c>
      <c r="I205" s="127">
        <v>373330</v>
      </c>
      <c r="J205" s="127"/>
      <c r="K205" s="127">
        <v>12992510</v>
      </c>
      <c r="L205" s="127"/>
      <c r="M205" s="362" t="s">
        <v>444</v>
      </c>
    </row>
    <row r="206" spans="1:15" ht="107.25" customHeight="1" x14ac:dyDescent="0.25">
      <c r="A206" s="264"/>
      <c r="B206" s="281"/>
      <c r="C206" s="458"/>
      <c r="D206" s="253"/>
      <c r="E206" s="86" t="s">
        <v>42</v>
      </c>
      <c r="F206" s="130">
        <v>13365840</v>
      </c>
      <c r="G206" s="31">
        <v>373330</v>
      </c>
      <c r="H206" s="31">
        <v>13365840</v>
      </c>
      <c r="I206" s="125">
        <v>373330</v>
      </c>
      <c r="J206" s="125"/>
      <c r="K206" s="125">
        <v>12992510</v>
      </c>
      <c r="L206" s="125"/>
      <c r="M206" s="362"/>
    </row>
    <row r="207" spans="1:15" ht="149.25" customHeight="1" x14ac:dyDescent="0.25">
      <c r="A207" s="262" t="s">
        <v>99</v>
      </c>
      <c r="B207" s="444" t="s">
        <v>388</v>
      </c>
      <c r="C207" s="457" t="s">
        <v>38</v>
      </c>
      <c r="D207" s="348" t="s">
        <v>57</v>
      </c>
      <c r="E207" s="20" t="s">
        <v>41</v>
      </c>
      <c r="F207" s="130">
        <v>6343240</v>
      </c>
      <c r="G207" s="31">
        <v>373330</v>
      </c>
      <c r="H207" s="31">
        <v>6343240</v>
      </c>
      <c r="I207" s="127">
        <v>373330</v>
      </c>
      <c r="J207" s="127"/>
      <c r="K207" s="127">
        <v>5969910</v>
      </c>
      <c r="L207" s="127"/>
      <c r="M207" s="242" t="s">
        <v>389</v>
      </c>
    </row>
    <row r="208" spans="1:15" ht="107.25" customHeight="1" x14ac:dyDescent="0.25">
      <c r="A208" s="264"/>
      <c r="B208" s="444"/>
      <c r="C208" s="457"/>
      <c r="D208" s="348"/>
      <c r="E208" s="20" t="s">
        <v>42</v>
      </c>
      <c r="F208" s="130">
        <v>6343240</v>
      </c>
      <c r="G208" s="31">
        <v>373330</v>
      </c>
      <c r="H208" s="31">
        <v>6343240</v>
      </c>
      <c r="I208" s="127">
        <v>373330</v>
      </c>
      <c r="J208" s="127"/>
      <c r="K208" s="127">
        <v>5969910</v>
      </c>
      <c r="L208" s="127"/>
      <c r="M208" s="244"/>
    </row>
    <row r="209" spans="1:15" ht="196.5" customHeight="1" x14ac:dyDescent="0.25">
      <c r="A209" s="262" t="s">
        <v>100</v>
      </c>
      <c r="B209" s="444"/>
      <c r="C209" s="348" t="s">
        <v>26</v>
      </c>
      <c r="D209" s="348" t="s">
        <v>57</v>
      </c>
      <c r="E209" s="20" t="s">
        <v>41</v>
      </c>
      <c r="F209" s="130">
        <v>37054655.420000002</v>
      </c>
      <c r="G209" s="31">
        <v>1200</v>
      </c>
      <c r="H209" s="31">
        <v>1172067</v>
      </c>
      <c r="I209" s="127"/>
      <c r="J209" s="127">
        <v>1172067</v>
      </c>
      <c r="K209" s="127"/>
      <c r="L209" s="127"/>
      <c r="M209" s="242" t="s">
        <v>445</v>
      </c>
      <c r="N209" s="13"/>
      <c r="O209" s="13"/>
    </row>
    <row r="210" spans="1:15" ht="84.75" customHeight="1" x14ac:dyDescent="0.25">
      <c r="A210" s="264"/>
      <c r="B210" s="444"/>
      <c r="C210" s="348"/>
      <c r="D210" s="348"/>
      <c r="E210" s="20" t="s">
        <v>42</v>
      </c>
      <c r="F210" s="168">
        <v>37054655.420000002</v>
      </c>
      <c r="G210" s="31">
        <v>1200</v>
      </c>
      <c r="H210" s="31">
        <v>1172067</v>
      </c>
      <c r="I210" s="127"/>
      <c r="J210" s="127">
        <v>1172067</v>
      </c>
      <c r="K210" s="127"/>
      <c r="L210" s="127"/>
      <c r="M210" s="461"/>
    </row>
    <row r="211" spans="1:15" ht="144" customHeight="1" x14ac:dyDescent="0.25">
      <c r="A211" s="262" t="s">
        <v>101</v>
      </c>
      <c r="B211" s="444"/>
      <c r="C211" s="348" t="s">
        <v>26</v>
      </c>
      <c r="D211" s="348" t="s">
        <v>57</v>
      </c>
      <c r="E211" s="20" t="s">
        <v>41</v>
      </c>
      <c r="F211" s="130">
        <v>19701489.300000001</v>
      </c>
      <c r="G211" s="31">
        <v>478854.12</v>
      </c>
      <c r="H211" s="31">
        <v>19826293</v>
      </c>
      <c r="I211" s="127">
        <v>474433</v>
      </c>
      <c r="J211" s="127">
        <v>19351860</v>
      </c>
      <c r="K211" s="127"/>
      <c r="L211" s="127"/>
      <c r="M211" s="242" t="s">
        <v>568</v>
      </c>
      <c r="N211" s="13"/>
      <c r="O211" s="13"/>
    </row>
    <row r="212" spans="1:15" ht="203.25" customHeight="1" x14ac:dyDescent="0.25">
      <c r="A212" s="264"/>
      <c r="B212" s="444"/>
      <c r="C212" s="348"/>
      <c r="D212" s="348"/>
      <c r="E212" s="20" t="s">
        <v>42</v>
      </c>
      <c r="F212" s="168">
        <v>19701489.300000001</v>
      </c>
      <c r="G212" s="31">
        <v>478854.12</v>
      </c>
      <c r="H212" s="31">
        <v>19826293</v>
      </c>
      <c r="I212" s="127">
        <v>474433</v>
      </c>
      <c r="J212" s="127">
        <v>19338895</v>
      </c>
      <c r="K212" s="127"/>
      <c r="L212" s="127"/>
      <c r="M212" s="461"/>
    </row>
    <row r="213" spans="1:15" ht="258" customHeight="1" x14ac:dyDescent="0.25">
      <c r="A213" s="262" t="s">
        <v>103</v>
      </c>
      <c r="B213" s="444"/>
      <c r="C213" s="348" t="s">
        <v>27</v>
      </c>
      <c r="D213" s="348" t="s">
        <v>57</v>
      </c>
      <c r="E213" s="20" t="s">
        <v>41</v>
      </c>
      <c r="F213" s="130">
        <v>19644032.239999998</v>
      </c>
      <c r="G213" s="31">
        <v>5051002.1900000004</v>
      </c>
      <c r="H213" s="31">
        <v>20176213</v>
      </c>
      <c r="I213" s="127">
        <v>5247709</v>
      </c>
      <c r="J213" s="127">
        <v>14928504</v>
      </c>
      <c r="K213" s="127"/>
      <c r="L213" s="127"/>
      <c r="M213" s="242" t="s">
        <v>569</v>
      </c>
      <c r="N213" s="13"/>
      <c r="O213" s="13"/>
    </row>
    <row r="214" spans="1:15" ht="159.75" customHeight="1" x14ac:dyDescent="0.25">
      <c r="A214" s="264"/>
      <c r="B214" s="444"/>
      <c r="C214" s="348"/>
      <c r="D214" s="348"/>
      <c r="E214" s="20" t="s">
        <v>42</v>
      </c>
      <c r="F214" s="168">
        <v>19644032.239999998</v>
      </c>
      <c r="G214" s="31">
        <v>5051002.1900000004</v>
      </c>
      <c r="H214" s="31">
        <v>20176213</v>
      </c>
      <c r="I214" s="127">
        <v>5247709</v>
      </c>
      <c r="J214" s="127">
        <v>14928504</v>
      </c>
      <c r="K214" s="127"/>
      <c r="L214" s="127"/>
      <c r="M214" s="244"/>
    </row>
    <row r="215" spans="1:15" ht="96.75" customHeight="1" x14ac:dyDescent="0.25">
      <c r="A215" s="262" t="s">
        <v>102</v>
      </c>
      <c r="B215" s="444"/>
      <c r="C215" s="348" t="s">
        <v>26</v>
      </c>
      <c r="D215" s="348" t="s">
        <v>28</v>
      </c>
      <c r="E215" s="20" t="s">
        <v>41</v>
      </c>
      <c r="F215" s="130">
        <v>27791099.120000001</v>
      </c>
      <c r="G215" s="31">
        <v>465099.12</v>
      </c>
      <c r="H215" s="31">
        <v>27786678</v>
      </c>
      <c r="I215" s="127">
        <v>460678</v>
      </c>
      <c r="J215" s="127"/>
      <c r="K215" s="127">
        <v>27326000</v>
      </c>
      <c r="L215" s="127"/>
      <c r="M215" s="242" t="s">
        <v>390</v>
      </c>
      <c r="N215" s="13"/>
      <c r="O215" s="13"/>
    </row>
    <row r="216" spans="1:15" ht="41.25" customHeight="1" x14ac:dyDescent="0.25">
      <c r="A216" s="264"/>
      <c r="B216" s="444"/>
      <c r="C216" s="348"/>
      <c r="D216" s="348"/>
      <c r="E216" s="20" t="s">
        <v>42</v>
      </c>
      <c r="F216" s="130">
        <v>27791099.120000001</v>
      </c>
      <c r="G216" s="31">
        <v>465099.12</v>
      </c>
      <c r="H216" s="31">
        <v>27786678</v>
      </c>
      <c r="I216" s="127">
        <v>460678</v>
      </c>
      <c r="J216" s="127"/>
      <c r="K216" s="127">
        <v>27326000</v>
      </c>
      <c r="L216" s="127"/>
      <c r="M216" s="461"/>
    </row>
    <row r="217" spans="1:15" ht="138" customHeight="1" x14ac:dyDescent="0.25">
      <c r="A217" s="465" t="s">
        <v>71</v>
      </c>
      <c r="B217" s="444" t="s">
        <v>391</v>
      </c>
      <c r="C217" s="457" t="s">
        <v>36</v>
      </c>
      <c r="D217" s="348" t="s">
        <v>50</v>
      </c>
      <c r="E217" s="28" t="s">
        <v>41</v>
      </c>
      <c r="F217" s="52">
        <v>33336662.09</v>
      </c>
      <c r="G217" s="104">
        <v>6512039.7599999998</v>
      </c>
      <c r="H217" s="31">
        <v>33675805</v>
      </c>
      <c r="I217" s="52">
        <v>6851182</v>
      </c>
      <c r="J217" s="52"/>
      <c r="K217" s="52">
        <v>26824623</v>
      </c>
      <c r="L217" s="52"/>
      <c r="M217" s="242" t="s">
        <v>446</v>
      </c>
    </row>
    <row r="218" spans="1:15" ht="115.5" customHeight="1" x14ac:dyDescent="0.25">
      <c r="A218" s="466"/>
      <c r="B218" s="444"/>
      <c r="C218" s="457"/>
      <c r="D218" s="348"/>
      <c r="E218" s="28" t="s">
        <v>42</v>
      </c>
      <c r="F218" s="52">
        <v>33336662.09</v>
      </c>
      <c r="G218" s="104">
        <v>6512039.7599999998</v>
      </c>
      <c r="H218" s="31">
        <v>33675805</v>
      </c>
      <c r="I218" s="53">
        <v>6851182</v>
      </c>
      <c r="J218" s="53"/>
      <c r="K218" s="127">
        <v>26824623</v>
      </c>
      <c r="L218" s="127"/>
      <c r="M218" s="244"/>
    </row>
    <row r="219" spans="1:15" ht="76.5" customHeight="1" x14ac:dyDescent="0.25">
      <c r="A219" s="330" t="s">
        <v>373</v>
      </c>
      <c r="B219" s="258" t="s">
        <v>357</v>
      </c>
      <c r="C219" s="486" t="s">
        <v>352</v>
      </c>
      <c r="D219" s="488" t="s">
        <v>447</v>
      </c>
      <c r="E219" s="138" t="s">
        <v>41</v>
      </c>
      <c r="F219" s="74">
        <v>26166948.920000002</v>
      </c>
      <c r="G219" s="74"/>
      <c r="H219" s="74">
        <f>H220</f>
        <v>1099937</v>
      </c>
      <c r="I219" s="74"/>
      <c r="J219" s="74">
        <f t="shared" ref="J219:K219" si="15">J220</f>
        <v>549969</v>
      </c>
      <c r="K219" s="74">
        <f t="shared" si="15"/>
        <v>549968</v>
      </c>
      <c r="L219" s="74"/>
      <c r="M219" s="370" t="s">
        <v>570</v>
      </c>
    </row>
    <row r="220" spans="1:15" ht="78.75" customHeight="1" x14ac:dyDescent="0.25">
      <c r="A220" s="331"/>
      <c r="B220" s="259"/>
      <c r="C220" s="487"/>
      <c r="D220" s="489"/>
      <c r="E220" s="138" t="s">
        <v>68</v>
      </c>
      <c r="F220" s="74">
        <v>26166948.920000002</v>
      </c>
      <c r="G220" s="156"/>
      <c r="H220" s="156">
        <f>I220+J220+K220+L220</f>
        <v>1099937</v>
      </c>
      <c r="I220" s="157"/>
      <c r="J220" s="95">
        <v>549969</v>
      </c>
      <c r="K220" s="74">
        <v>549968</v>
      </c>
      <c r="L220" s="95"/>
      <c r="M220" s="372"/>
    </row>
    <row r="221" spans="1:15" ht="92.25" customHeight="1" x14ac:dyDescent="0.25">
      <c r="A221" s="330" t="s">
        <v>358</v>
      </c>
      <c r="B221" s="258" t="s">
        <v>359</v>
      </c>
      <c r="C221" s="490" t="s">
        <v>356</v>
      </c>
      <c r="D221" s="488" t="s">
        <v>447</v>
      </c>
      <c r="E221" s="138" t="s">
        <v>41</v>
      </c>
      <c r="F221" s="74">
        <v>7783076.6100000003</v>
      </c>
      <c r="G221" s="74"/>
      <c r="H221" s="74">
        <f>H222</f>
        <v>899190</v>
      </c>
      <c r="I221" s="74"/>
      <c r="J221" s="74">
        <f t="shared" ref="J221" si="16">J222</f>
        <v>899190</v>
      </c>
      <c r="K221" s="74"/>
      <c r="L221" s="74"/>
      <c r="M221" s="370" t="s">
        <v>571</v>
      </c>
    </row>
    <row r="222" spans="1:15" ht="80.25" customHeight="1" x14ac:dyDescent="0.25">
      <c r="A222" s="331"/>
      <c r="B222" s="259"/>
      <c r="C222" s="491"/>
      <c r="D222" s="489"/>
      <c r="E222" s="138" t="s">
        <v>68</v>
      </c>
      <c r="F222" s="74">
        <v>7783076.6100000003</v>
      </c>
      <c r="G222" s="156"/>
      <c r="H222" s="156">
        <f>I222+J222+K222+L222</f>
        <v>899190</v>
      </c>
      <c r="I222" s="157"/>
      <c r="J222" s="95">
        <v>899190</v>
      </c>
      <c r="K222" s="74"/>
      <c r="L222" s="95"/>
      <c r="M222" s="372"/>
    </row>
    <row r="223" spans="1:15" ht="86.25" customHeight="1" x14ac:dyDescent="0.25">
      <c r="A223" s="320" t="s">
        <v>369</v>
      </c>
      <c r="B223" s="337" t="s">
        <v>351</v>
      </c>
      <c r="C223" s="257" t="s">
        <v>352</v>
      </c>
      <c r="D223" s="257"/>
      <c r="E223" s="133" t="s">
        <v>41</v>
      </c>
      <c r="F223" s="168">
        <v>12964989.75</v>
      </c>
      <c r="G223" s="130"/>
      <c r="H223" s="130">
        <f t="shared" ref="H223" si="17">H224</f>
        <v>13077148</v>
      </c>
      <c r="I223" s="127"/>
      <c r="J223" s="127">
        <f t="shared" ref="J223:L223" si="18">J224</f>
        <v>551444</v>
      </c>
      <c r="K223" s="127">
        <f t="shared" si="18"/>
        <v>551444</v>
      </c>
      <c r="L223" s="127">
        <f t="shared" si="18"/>
        <v>11974260</v>
      </c>
      <c r="M223" s="309" t="s">
        <v>448</v>
      </c>
    </row>
    <row r="224" spans="1:15" ht="42.75" customHeight="1" x14ac:dyDescent="0.25">
      <c r="A224" s="320"/>
      <c r="B224" s="338"/>
      <c r="C224" s="257"/>
      <c r="D224" s="257"/>
      <c r="E224" s="133" t="s">
        <v>75</v>
      </c>
      <c r="F224" s="130">
        <v>12964989.75</v>
      </c>
      <c r="G224" s="127"/>
      <c r="H224" s="30">
        <f t="shared" ref="H224" si="19">I224+J224+K224+L224</f>
        <v>13077148</v>
      </c>
      <c r="I224" s="127"/>
      <c r="J224" s="127">
        <v>551444</v>
      </c>
      <c r="K224" s="127">
        <v>551444</v>
      </c>
      <c r="L224" s="127">
        <v>11974260</v>
      </c>
      <c r="M224" s="309"/>
    </row>
    <row r="225" spans="1:13" ht="24" customHeight="1" x14ac:dyDescent="0.25">
      <c r="A225" s="462" t="s">
        <v>208</v>
      </c>
      <c r="B225" s="463"/>
      <c r="C225" s="463"/>
      <c r="D225" s="463"/>
      <c r="E225" s="463"/>
      <c r="F225" s="463"/>
      <c r="G225" s="463"/>
      <c r="H225" s="463"/>
      <c r="I225" s="463"/>
      <c r="J225" s="463"/>
      <c r="K225" s="463"/>
      <c r="L225" s="463"/>
      <c r="M225" s="464"/>
    </row>
    <row r="226" spans="1:13" s="7" customFormat="1" ht="135.75" customHeight="1" x14ac:dyDescent="0.2">
      <c r="A226" s="465" t="s">
        <v>209</v>
      </c>
      <c r="B226" s="444"/>
      <c r="C226" s="457"/>
      <c r="D226" s="348"/>
      <c r="E226" s="28" t="s">
        <v>41</v>
      </c>
      <c r="F226" s="52">
        <v>3620718.57</v>
      </c>
      <c r="G226" s="104">
        <v>12654.61</v>
      </c>
      <c r="H226" s="31">
        <v>6615570</v>
      </c>
      <c r="I226" s="52">
        <v>2790266</v>
      </c>
      <c r="J226" s="52">
        <v>870890</v>
      </c>
      <c r="K226" s="52">
        <v>2954414</v>
      </c>
      <c r="L226" s="52"/>
      <c r="M226" s="242" t="s">
        <v>540</v>
      </c>
    </row>
    <row r="227" spans="1:13" ht="193.5" customHeight="1" x14ac:dyDescent="0.25">
      <c r="A227" s="466"/>
      <c r="B227" s="444"/>
      <c r="C227" s="457"/>
      <c r="D227" s="348"/>
      <c r="E227" s="28" t="s">
        <v>42</v>
      </c>
      <c r="F227" s="52">
        <v>3620718.57</v>
      </c>
      <c r="G227" s="104">
        <v>12654.61</v>
      </c>
      <c r="H227" s="31">
        <v>6615570</v>
      </c>
      <c r="I227" s="53">
        <v>2790266</v>
      </c>
      <c r="J227" s="53">
        <v>870890</v>
      </c>
      <c r="K227" s="127">
        <v>2954414</v>
      </c>
      <c r="L227" s="127"/>
      <c r="M227" s="244"/>
    </row>
    <row r="228" spans="1:13" ht="65.25" customHeight="1" x14ac:dyDescent="0.25">
      <c r="A228" s="471" t="s">
        <v>332</v>
      </c>
      <c r="B228" s="281"/>
      <c r="C228" s="458" t="s">
        <v>449</v>
      </c>
      <c r="D228" s="253" t="s">
        <v>392</v>
      </c>
      <c r="E228" s="108" t="s">
        <v>41</v>
      </c>
      <c r="F228" s="52">
        <v>245867.2</v>
      </c>
      <c r="G228" s="52">
        <v>245867.2</v>
      </c>
      <c r="H228" s="130">
        <v>470721</v>
      </c>
      <c r="I228" s="53">
        <v>470721</v>
      </c>
      <c r="J228" s="53"/>
      <c r="K228" s="127"/>
      <c r="L228" s="127"/>
      <c r="M228" s="475" t="s">
        <v>450</v>
      </c>
    </row>
    <row r="229" spans="1:13" ht="61.5" customHeight="1" x14ac:dyDescent="0.25">
      <c r="A229" s="472"/>
      <c r="B229" s="282"/>
      <c r="C229" s="467"/>
      <c r="D229" s="254"/>
      <c r="E229" s="108" t="s">
        <v>42</v>
      </c>
      <c r="F229" s="52">
        <v>245867.2</v>
      </c>
      <c r="G229" s="52">
        <v>245867.2</v>
      </c>
      <c r="H229" s="130">
        <v>470721</v>
      </c>
      <c r="I229" s="53">
        <v>470721</v>
      </c>
      <c r="J229" s="53"/>
      <c r="K229" s="127"/>
      <c r="L229" s="127"/>
      <c r="M229" s="476"/>
    </row>
    <row r="230" spans="1:13" ht="39" customHeight="1" x14ac:dyDescent="0.25">
      <c r="A230" s="471" t="s">
        <v>353</v>
      </c>
      <c r="B230" s="473"/>
      <c r="C230" s="458" t="s">
        <v>354</v>
      </c>
      <c r="D230" s="253"/>
      <c r="E230" s="135" t="s">
        <v>41</v>
      </c>
      <c r="F230" s="52">
        <v>245101.62</v>
      </c>
      <c r="G230" s="136"/>
      <c r="H230" s="52">
        <f>H231</f>
        <v>245101.62</v>
      </c>
      <c r="I230" s="137"/>
      <c r="J230" s="53">
        <f>J231</f>
        <v>245101.62</v>
      </c>
      <c r="K230" s="53"/>
      <c r="L230" s="53"/>
      <c r="M230" s="475" t="s">
        <v>517</v>
      </c>
    </row>
    <row r="231" spans="1:13" ht="98.25" customHeight="1" x14ac:dyDescent="0.25">
      <c r="A231" s="472"/>
      <c r="B231" s="474"/>
      <c r="C231" s="467"/>
      <c r="D231" s="254"/>
      <c r="E231" s="135" t="s">
        <v>42</v>
      </c>
      <c r="F231" s="52">
        <v>245101.62</v>
      </c>
      <c r="G231" s="136"/>
      <c r="H231" s="130">
        <f>J231+K231+L231</f>
        <v>245101.62</v>
      </c>
      <c r="I231" s="137"/>
      <c r="J231" s="53">
        <v>245101.62</v>
      </c>
      <c r="K231" s="127"/>
      <c r="L231" s="127"/>
      <c r="M231" s="476"/>
    </row>
    <row r="232" spans="1:13" ht="125.25" customHeight="1" x14ac:dyDescent="0.25">
      <c r="A232" s="471" t="s">
        <v>355</v>
      </c>
      <c r="B232" s="473"/>
      <c r="C232" s="458" t="s">
        <v>356</v>
      </c>
      <c r="D232" s="253"/>
      <c r="E232" s="135" t="s">
        <v>41</v>
      </c>
      <c r="F232" s="52">
        <v>64259307.75</v>
      </c>
      <c r="G232" s="52"/>
      <c r="H232" s="52">
        <f t="shared" ref="H232" si="20">H233</f>
        <v>2000000.54</v>
      </c>
      <c r="I232" s="53"/>
      <c r="J232" s="53">
        <f t="shared" ref="J232" si="21">J233</f>
        <v>2000000.54</v>
      </c>
      <c r="K232" s="53"/>
      <c r="L232" s="53"/>
      <c r="M232" s="477" t="s">
        <v>514</v>
      </c>
    </row>
    <row r="233" spans="1:13" ht="82.5" customHeight="1" x14ac:dyDescent="0.25">
      <c r="A233" s="472"/>
      <c r="B233" s="474"/>
      <c r="C233" s="467"/>
      <c r="D233" s="254"/>
      <c r="E233" s="135" t="s">
        <v>42</v>
      </c>
      <c r="F233" s="52">
        <v>64259307.75</v>
      </c>
      <c r="G233" s="52"/>
      <c r="H233" s="130">
        <f>I233+J233+K233+L233</f>
        <v>2000000.54</v>
      </c>
      <c r="I233" s="53"/>
      <c r="J233" s="53">
        <v>2000000.54</v>
      </c>
      <c r="K233" s="127"/>
      <c r="L233" s="127"/>
      <c r="M233" s="478"/>
    </row>
    <row r="234" spans="1:13" ht="21.75" customHeight="1" x14ac:dyDescent="0.25">
      <c r="A234" s="468" t="s">
        <v>212</v>
      </c>
      <c r="B234" s="469"/>
      <c r="C234" s="469"/>
      <c r="D234" s="469"/>
      <c r="E234" s="469"/>
      <c r="F234" s="469"/>
      <c r="G234" s="469"/>
      <c r="H234" s="469"/>
      <c r="I234" s="469"/>
      <c r="J234" s="469"/>
      <c r="K234" s="469"/>
      <c r="L234" s="469"/>
      <c r="M234" s="470"/>
    </row>
    <row r="235" spans="1:13" ht="79.5" customHeight="1" x14ac:dyDescent="0.25">
      <c r="A235" s="123" t="s">
        <v>481</v>
      </c>
      <c r="B235" s="188" t="s">
        <v>265</v>
      </c>
      <c r="C235" s="80"/>
      <c r="D235" s="87" t="s">
        <v>213</v>
      </c>
      <c r="E235" s="92" t="s">
        <v>214</v>
      </c>
      <c r="F235" s="158"/>
      <c r="G235" s="158"/>
      <c r="H235" s="158"/>
      <c r="I235" s="158"/>
      <c r="J235" s="158"/>
      <c r="K235" s="158"/>
      <c r="L235" s="158"/>
      <c r="M235" s="93" t="s">
        <v>398</v>
      </c>
    </row>
    <row r="236" spans="1:13" ht="117.75" customHeight="1" x14ac:dyDescent="0.25">
      <c r="A236" s="123" t="s">
        <v>468</v>
      </c>
      <c r="B236" s="90" t="s">
        <v>266</v>
      </c>
      <c r="C236" s="78"/>
      <c r="D236" s="78" t="s">
        <v>215</v>
      </c>
      <c r="E236" s="78" t="s">
        <v>214</v>
      </c>
      <c r="F236" s="158"/>
      <c r="G236" s="158"/>
      <c r="H236" s="158"/>
      <c r="I236" s="158"/>
      <c r="J236" s="130"/>
      <c r="K236" s="158"/>
      <c r="L236" s="158"/>
      <c r="M236" s="93" t="s">
        <v>399</v>
      </c>
    </row>
    <row r="237" spans="1:13" ht="148.5" customHeight="1" x14ac:dyDescent="0.25">
      <c r="A237" s="123" t="s">
        <v>310</v>
      </c>
      <c r="B237" s="90" t="s">
        <v>267</v>
      </c>
      <c r="C237" s="88"/>
      <c r="D237" s="80" t="s">
        <v>528</v>
      </c>
      <c r="E237" s="78" t="s">
        <v>214</v>
      </c>
      <c r="F237" s="159"/>
      <c r="G237" s="159"/>
      <c r="H237" s="158"/>
      <c r="I237" s="159"/>
      <c r="J237" s="140"/>
      <c r="K237" s="159"/>
      <c r="L237" s="159"/>
      <c r="M237" s="93" t="s">
        <v>529</v>
      </c>
    </row>
    <row r="238" spans="1:13" ht="54.75" customHeight="1" x14ac:dyDescent="0.25">
      <c r="A238" s="123" t="s">
        <v>311</v>
      </c>
      <c r="B238" s="188" t="s">
        <v>268</v>
      </c>
      <c r="C238" s="80"/>
      <c r="D238" s="87" t="s">
        <v>216</v>
      </c>
      <c r="E238" s="78" t="s">
        <v>214</v>
      </c>
      <c r="F238" s="159"/>
      <c r="G238" s="159"/>
      <c r="H238" s="158"/>
      <c r="I238" s="159"/>
      <c r="J238" s="140"/>
      <c r="K238" s="159"/>
      <c r="L238" s="159"/>
      <c r="M238" s="183" t="s">
        <v>455</v>
      </c>
    </row>
    <row r="239" spans="1:13" ht="46.5" customHeight="1" x14ac:dyDescent="0.25">
      <c r="A239" s="123" t="s">
        <v>312</v>
      </c>
      <c r="B239" s="189" t="s">
        <v>270</v>
      </c>
      <c r="C239" s="89"/>
      <c r="D239" s="87" t="s">
        <v>217</v>
      </c>
      <c r="E239" s="78" t="s">
        <v>214</v>
      </c>
      <c r="F239" s="159"/>
      <c r="G239" s="159"/>
      <c r="H239" s="158"/>
      <c r="I239" s="159"/>
      <c r="J239" s="140"/>
      <c r="K239" s="159"/>
      <c r="L239" s="159"/>
      <c r="M239" s="93" t="s">
        <v>400</v>
      </c>
    </row>
    <row r="240" spans="1:13" ht="42.75" customHeight="1" x14ac:dyDescent="0.25">
      <c r="A240" s="123" t="s">
        <v>313</v>
      </c>
      <c r="B240" s="189" t="s">
        <v>270</v>
      </c>
      <c r="C240" s="89"/>
      <c r="D240" s="87" t="s">
        <v>218</v>
      </c>
      <c r="E240" s="78" t="s">
        <v>214</v>
      </c>
      <c r="F240" s="159"/>
      <c r="G240" s="159"/>
      <c r="H240" s="158"/>
      <c r="I240" s="159"/>
      <c r="J240" s="140"/>
      <c r="K240" s="159"/>
      <c r="L240" s="159"/>
      <c r="M240" s="93" t="s">
        <v>402</v>
      </c>
    </row>
    <row r="241" spans="1:13" ht="48" customHeight="1" x14ac:dyDescent="0.25">
      <c r="A241" s="123" t="s">
        <v>314</v>
      </c>
      <c r="B241" s="189" t="s">
        <v>269</v>
      </c>
      <c r="C241" s="89"/>
      <c r="D241" s="87" t="s">
        <v>219</v>
      </c>
      <c r="E241" s="78" t="s">
        <v>214</v>
      </c>
      <c r="F241" s="159"/>
      <c r="G241" s="159"/>
      <c r="H241" s="158"/>
      <c r="I241" s="159"/>
      <c r="J241" s="140"/>
      <c r="K241" s="159"/>
      <c r="L241" s="159"/>
      <c r="M241" s="93" t="s">
        <v>401</v>
      </c>
    </row>
    <row r="242" spans="1:13" ht="96.75" customHeight="1" x14ac:dyDescent="0.25">
      <c r="A242" s="124" t="s">
        <v>315</v>
      </c>
      <c r="B242" s="90">
        <v>7272.32</v>
      </c>
      <c r="C242" s="80"/>
      <c r="D242" s="80" t="s">
        <v>506</v>
      </c>
      <c r="E242" s="78" t="s">
        <v>214</v>
      </c>
      <c r="F242" s="159"/>
      <c r="G242" s="159"/>
      <c r="H242" s="158"/>
      <c r="I242" s="159"/>
      <c r="J242" s="140"/>
      <c r="K242" s="159"/>
      <c r="L242" s="159"/>
      <c r="M242" s="93" t="s">
        <v>507</v>
      </c>
    </row>
    <row r="243" spans="1:13" ht="93.75" customHeight="1" x14ac:dyDescent="0.25">
      <c r="A243" s="124" t="s">
        <v>309</v>
      </c>
      <c r="B243" s="90" t="s">
        <v>271</v>
      </c>
      <c r="C243" s="80"/>
      <c r="D243" s="80" t="s">
        <v>346</v>
      </c>
      <c r="E243" s="78" t="s">
        <v>214</v>
      </c>
      <c r="F243" s="159"/>
      <c r="G243" s="159"/>
      <c r="H243" s="158"/>
      <c r="I243" s="159"/>
      <c r="J243" s="140"/>
      <c r="K243" s="159"/>
      <c r="L243" s="159"/>
      <c r="M243" s="183" t="s">
        <v>456</v>
      </c>
    </row>
    <row r="244" spans="1:13" ht="59.25" customHeight="1" x14ac:dyDescent="0.25">
      <c r="A244" s="124" t="s">
        <v>403</v>
      </c>
      <c r="B244" s="91" t="s">
        <v>272</v>
      </c>
      <c r="C244" s="80"/>
      <c r="D244" s="80" t="s">
        <v>221</v>
      </c>
      <c r="E244" s="78" t="s">
        <v>214</v>
      </c>
      <c r="F244" s="159"/>
      <c r="G244" s="159"/>
      <c r="H244" s="158"/>
      <c r="I244" s="159"/>
      <c r="J244" s="140"/>
      <c r="K244" s="159"/>
      <c r="L244" s="159"/>
      <c r="M244" s="183" t="s">
        <v>457</v>
      </c>
    </row>
    <row r="245" spans="1:13" ht="65.25" customHeight="1" x14ac:dyDescent="0.25">
      <c r="A245" s="124" t="s">
        <v>308</v>
      </c>
      <c r="B245" s="91" t="s">
        <v>273</v>
      </c>
      <c r="C245" s="80"/>
      <c r="D245" s="80" t="s">
        <v>222</v>
      </c>
      <c r="E245" s="78" t="s">
        <v>214</v>
      </c>
      <c r="F245" s="159"/>
      <c r="G245" s="159"/>
      <c r="H245" s="158"/>
      <c r="I245" s="159"/>
      <c r="J245" s="140"/>
      <c r="K245" s="159"/>
      <c r="L245" s="159"/>
      <c r="M245" s="93" t="s">
        <v>404</v>
      </c>
    </row>
    <row r="246" spans="1:13" ht="133.5" customHeight="1" x14ac:dyDescent="0.25">
      <c r="A246" s="124" t="s">
        <v>307</v>
      </c>
      <c r="B246" s="91">
        <v>19869</v>
      </c>
      <c r="C246" s="80"/>
      <c r="D246" s="80" t="s">
        <v>223</v>
      </c>
      <c r="E246" s="78" t="s">
        <v>214</v>
      </c>
      <c r="F246" s="159"/>
      <c r="G246" s="159"/>
      <c r="H246" s="158"/>
      <c r="I246" s="159"/>
      <c r="J246" s="140"/>
      <c r="K246" s="159"/>
      <c r="L246" s="159"/>
      <c r="M246" s="93" t="s">
        <v>511</v>
      </c>
    </row>
    <row r="247" spans="1:13" ht="84.75" customHeight="1" x14ac:dyDescent="0.25">
      <c r="A247" s="124" t="s">
        <v>224</v>
      </c>
      <c r="B247" s="91" t="s">
        <v>274</v>
      </c>
      <c r="C247" s="80"/>
      <c r="D247" s="80" t="s">
        <v>225</v>
      </c>
      <c r="E247" s="78" t="s">
        <v>214</v>
      </c>
      <c r="F247" s="159"/>
      <c r="G247" s="159"/>
      <c r="H247" s="158"/>
      <c r="I247" s="159"/>
      <c r="J247" s="140"/>
      <c r="K247" s="159"/>
      <c r="L247" s="159"/>
      <c r="M247" s="93" t="s">
        <v>337</v>
      </c>
    </row>
    <row r="248" spans="1:13" ht="61.5" customHeight="1" x14ac:dyDescent="0.25">
      <c r="A248" s="124" t="s">
        <v>476</v>
      </c>
      <c r="B248" s="91" t="s">
        <v>275</v>
      </c>
      <c r="C248" s="80"/>
      <c r="D248" s="80" t="s">
        <v>226</v>
      </c>
      <c r="E248" s="78" t="s">
        <v>214</v>
      </c>
      <c r="F248" s="159"/>
      <c r="G248" s="159"/>
      <c r="H248" s="158"/>
      <c r="I248" s="159"/>
      <c r="J248" s="140"/>
      <c r="K248" s="159"/>
      <c r="L248" s="159"/>
      <c r="M248" s="93" t="s">
        <v>338</v>
      </c>
    </row>
    <row r="249" spans="1:13" ht="60.75" customHeight="1" x14ac:dyDescent="0.25">
      <c r="A249" s="124" t="s">
        <v>479</v>
      </c>
      <c r="B249" s="91" t="s">
        <v>276</v>
      </c>
      <c r="C249" s="80"/>
      <c r="D249" s="80" t="s">
        <v>227</v>
      </c>
      <c r="E249" s="78" t="s">
        <v>214</v>
      </c>
      <c r="F249" s="159"/>
      <c r="G249" s="159"/>
      <c r="H249" s="158"/>
      <c r="I249" s="159"/>
      <c r="J249" s="140"/>
      <c r="K249" s="159"/>
      <c r="L249" s="159"/>
      <c r="M249" s="93" t="s">
        <v>339</v>
      </c>
    </row>
    <row r="250" spans="1:13" ht="76.5" customHeight="1" x14ac:dyDescent="0.25">
      <c r="A250" s="124" t="s">
        <v>478</v>
      </c>
      <c r="B250" s="91" t="s">
        <v>277</v>
      </c>
      <c r="C250" s="80"/>
      <c r="D250" s="80" t="s">
        <v>227</v>
      </c>
      <c r="E250" s="78" t="s">
        <v>214</v>
      </c>
      <c r="F250" s="159"/>
      <c r="G250" s="159"/>
      <c r="H250" s="158"/>
      <c r="I250" s="159"/>
      <c r="J250" s="140"/>
      <c r="K250" s="159"/>
      <c r="L250" s="159"/>
      <c r="M250" s="93" t="s">
        <v>340</v>
      </c>
    </row>
    <row r="251" spans="1:13" ht="65.25" customHeight="1" x14ac:dyDescent="0.25">
      <c r="A251" s="124" t="s">
        <v>477</v>
      </c>
      <c r="B251" s="91" t="s">
        <v>275</v>
      </c>
      <c r="C251" s="80"/>
      <c r="D251" s="80" t="s">
        <v>226</v>
      </c>
      <c r="E251" s="78" t="s">
        <v>214</v>
      </c>
      <c r="F251" s="159"/>
      <c r="G251" s="159"/>
      <c r="H251" s="158"/>
      <c r="I251" s="159"/>
      <c r="J251" s="140"/>
      <c r="K251" s="159"/>
      <c r="L251" s="159"/>
      <c r="M251" s="183" t="s">
        <v>458</v>
      </c>
    </row>
    <row r="252" spans="1:13" ht="81.75" customHeight="1" x14ac:dyDescent="0.25">
      <c r="A252" s="124" t="s">
        <v>306</v>
      </c>
      <c r="B252" s="91" t="s">
        <v>278</v>
      </c>
      <c r="C252" s="80"/>
      <c r="D252" s="80" t="s">
        <v>220</v>
      </c>
      <c r="E252" s="78" t="s">
        <v>214</v>
      </c>
      <c r="F252" s="159"/>
      <c r="G252" s="159"/>
      <c r="H252" s="158"/>
      <c r="I252" s="159"/>
      <c r="J252" s="140"/>
      <c r="K252" s="159"/>
      <c r="L252" s="159"/>
      <c r="M252" s="93" t="s">
        <v>341</v>
      </c>
    </row>
    <row r="253" spans="1:13" ht="62.25" customHeight="1" x14ac:dyDescent="0.25">
      <c r="A253" s="124" t="s">
        <v>480</v>
      </c>
      <c r="B253" s="91" t="s">
        <v>279</v>
      </c>
      <c r="C253" s="80"/>
      <c r="D253" s="80" t="s">
        <v>226</v>
      </c>
      <c r="E253" s="78" t="s">
        <v>214</v>
      </c>
      <c r="F253" s="159"/>
      <c r="G253" s="159"/>
      <c r="H253" s="158"/>
      <c r="I253" s="159"/>
      <c r="J253" s="140"/>
      <c r="K253" s="159"/>
      <c r="L253" s="159"/>
      <c r="M253" s="93" t="s">
        <v>342</v>
      </c>
    </row>
    <row r="254" spans="1:13" ht="53.25" customHeight="1" x14ac:dyDescent="0.25">
      <c r="A254" s="124" t="s">
        <v>228</v>
      </c>
      <c r="B254" s="91" t="s">
        <v>280</v>
      </c>
      <c r="C254" s="80"/>
      <c r="D254" s="80" t="s">
        <v>223</v>
      </c>
      <c r="E254" s="78" t="s">
        <v>214</v>
      </c>
      <c r="F254" s="159"/>
      <c r="G254" s="159"/>
      <c r="H254" s="158"/>
      <c r="I254" s="159"/>
      <c r="J254" s="140"/>
      <c r="K254" s="159"/>
      <c r="L254" s="159"/>
      <c r="M254" s="93" t="s">
        <v>530</v>
      </c>
    </row>
    <row r="255" spans="1:13" ht="73.5" customHeight="1" x14ac:dyDescent="0.25">
      <c r="A255" s="124" t="s">
        <v>229</v>
      </c>
      <c r="B255" s="91" t="s">
        <v>280</v>
      </c>
      <c r="C255" s="80"/>
      <c r="D255" s="80" t="s">
        <v>223</v>
      </c>
      <c r="E255" s="78" t="s">
        <v>214</v>
      </c>
      <c r="F255" s="159"/>
      <c r="G255" s="159"/>
      <c r="H255" s="158"/>
      <c r="I255" s="159"/>
      <c r="J255" s="140"/>
      <c r="K255" s="159"/>
      <c r="L255" s="159"/>
      <c r="M255" s="93" t="s">
        <v>531</v>
      </c>
    </row>
    <row r="256" spans="1:13" ht="67.5" customHeight="1" x14ac:dyDescent="0.25">
      <c r="A256" s="124" t="s">
        <v>230</v>
      </c>
      <c r="B256" s="91" t="s">
        <v>280</v>
      </c>
      <c r="C256" s="80"/>
      <c r="D256" s="80" t="s">
        <v>223</v>
      </c>
      <c r="E256" s="78" t="s">
        <v>214</v>
      </c>
      <c r="F256" s="159"/>
      <c r="G256" s="159"/>
      <c r="H256" s="158"/>
      <c r="I256" s="159"/>
      <c r="J256" s="140"/>
      <c r="K256" s="159"/>
      <c r="L256" s="159"/>
      <c r="M256" s="93" t="s">
        <v>343</v>
      </c>
    </row>
    <row r="257" spans="1:13" ht="138.75" customHeight="1" x14ac:dyDescent="0.25">
      <c r="A257" s="124" t="s">
        <v>263</v>
      </c>
      <c r="B257" s="91" t="s">
        <v>281</v>
      </c>
      <c r="C257" s="80"/>
      <c r="D257" s="80" t="s">
        <v>231</v>
      </c>
      <c r="E257" s="78" t="s">
        <v>214</v>
      </c>
      <c r="F257" s="159"/>
      <c r="G257" s="159"/>
      <c r="H257" s="158"/>
      <c r="I257" s="159"/>
      <c r="J257" s="140"/>
      <c r="K257" s="159"/>
      <c r="L257" s="159"/>
      <c r="M257" s="183" t="s">
        <v>495</v>
      </c>
    </row>
    <row r="258" spans="1:13" ht="116.25" customHeight="1" x14ac:dyDescent="0.25">
      <c r="A258" s="124" t="s">
        <v>305</v>
      </c>
      <c r="B258" s="91" t="s">
        <v>282</v>
      </c>
      <c r="C258" s="80"/>
      <c r="D258" s="80" t="s">
        <v>232</v>
      </c>
      <c r="E258" s="78" t="s">
        <v>214</v>
      </c>
      <c r="F258" s="159"/>
      <c r="G258" s="159"/>
      <c r="H258" s="158"/>
      <c r="I258" s="159"/>
      <c r="J258" s="140"/>
      <c r="K258" s="159"/>
      <c r="L258" s="159"/>
      <c r="M258" s="93" t="s">
        <v>502</v>
      </c>
    </row>
    <row r="259" spans="1:13" ht="57.75" customHeight="1" x14ac:dyDescent="0.25">
      <c r="A259" s="124" t="s">
        <v>508</v>
      </c>
      <c r="B259" s="91" t="s">
        <v>283</v>
      </c>
      <c r="C259" s="80"/>
      <c r="D259" s="80" t="s">
        <v>233</v>
      </c>
      <c r="E259" s="78" t="s">
        <v>214</v>
      </c>
      <c r="F259" s="159"/>
      <c r="G259" s="159"/>
      <c r="H259" s="158"/>
      <c r="I259" s="159"/>
      <c r="J259" s="140"/>
      <c r="K259" s="159"/>
      <c r="L259" s="159"/>
      <c r="M259" s="93" t="s">
        <v>501</v>
      </c>
    </row>
    <row r="260" spans="1:13" ht="70.5" customHeight="1" x14ac:dyDescent="0.25">
      <c r="A260" s="124" t="s">
        <v>509</v>
      </c>
      <c r="B260" s="91" t="s">
        <v>284</v>
      </c>
      <c r="C260" s="80"/>
      <c r="D260" s="80" t="s">
        <v>233</v>
      </c>
      <c r="E260" s="78" t="s">
        <v>214</v>
      </c>
      <c r="F260" s="159"/>
      <c r="G260" s="159"/>
      <c r="H260" s="158"/>
      <c r="I260" s="159"/>
      <c r="J260" s="140"/>
      <c r="K260" s="159"/>
      <c r="L260" s="159"/>
      <c r="M260" s="93" t="s">
        <v>500</v>
      </c>
    </row>
    <row r="261" spans="1:13" ht="87" customHeight="1" x14ac:dyDescent="0.25">
      <c r="A261" s="124" t="s">
        <v>510</v>
      </c>
      <c r="B261" s="91" t="s">
        <v>285</v>
      </c>
      <c r="C261" s="80"/>
      <c r="D261" s="80" t="s">
        <v>233</v>
      </c>
      <c r="E261" s="78" t="s">
        <v>214</v>
      </c>
      <c r="F261" s="159"/>
      <c r="G261" s="159"/>
      <c r="H261" s="158"/>
      <c r="I261" s="159"/>
      <c r="J261" s="140"/>
      <c r="K261" s="159"/>
      <c r="L261" s="159"/>
      <c r="M261" s="93" t="s">
        <v>415</v>
      </c>
    </row>
    <row r="262" spans="1:13" ht="40.5" customHeight="1" x14ac:dyDescent="0.25">
      <c r="A262" s="124" t="s">
        <v>234</v>
      </c>
      <c r="B262" s="91" t="s">
        <v>286</v>
      </c>
      <c r="C262" s="80"/>
      <c r="D262" s="80" t="s">
        <v>226</v>
      </c>
      <c r="E262" s="78" t="s">
        <v>214</v>
      </c>
      <c r="F262" s="159"/>
      <c r="G262" s="159"/>
      <c r="H262" s="158"/>
      <c r="I262" s="159"/>
      <c r="J262" s="140"/>
      <c r="K262" s="159"/>
      <c r="L262" s="159"/>
      <c r="M262" s="93" t="s">
        <v>498</v>
      </c>
    </row>
    <row r="263" spans="1:13" ht="45" customHeight="1" x14ac:dyDescent="0.25">
      <c r="A263" s="124" t="s">
        <v>497</v>
      </c>
      <c r="B263" s="91" t="s">
        <v>286</v>
      </c>
      <c r="C263" s="80"/>
      <c r="D263" s="80" t="s">
        <v>226</v>
      </c>
      <c r="E263" s="78" t="s">
        <v>214</v>
      </c>
      <c r="F263" s="159"/>
      <c r="G263" s="159"/>
      <c r="H263" s="158"/>
      <c r="I263" s="159"/>
      <c r="J263" s="140"/>
      <c r="K263" s="159"/>
      <c r="L263" s="159"/>
      <c r="M263" s="93" t="s">
        <v>499</v>
      </c>
    </row>
    <row r="264" spans="1:13" ht="63" customHeight="1" x14ac:dyDescent="0.25">
      <c r="A264" s="124" t="s">
        <v>474</v>
      </c>
      <c r="B264" s="91" t="s">
        <v>287</v>
      </c>
      <c r="C264" s="80"/>
      <c r="D264" s="80" t="s">
        <v>235</v>
      </c>
      <c r="E264" s="78" t="s">
        <v>214</v>
      </c>
      <c r="F264" s="159"/>
      <c r="G264" s="159"/>
      <c r="H264" s="158"/>
      <c r="I264" s="159"/>
      <c r="J264" s="140"/>
      <c r="K264" s="159"/>
      <c r="L264" s="159"/>
      <c r="M264" s="183" t="s">
        <v>533</v>
      </c>
    </row>
    <row r="265" spans="1:13" ht="72.75" customHeight="1" x14ac:dyDescent="0.25">
      <c r="A265" s="124" t="s">
        <v>475</v>
      </c>
      <c r="B265" s="91" t="s">
        <v>288</v>
      </c>
      <c r="C265" s="80"/>
      <c r="D265" s="80" t="s">
        <v>235</v>
      </c>
      <c r="E265" s="78" t="s">
        <v>214</v>
      </c>
      <c r="F265" s="159"/>
      <c r="G265" s="159"/>
      <c r="H265" s="158"/>
      <c r="I265" s="159"/>
      <c r="J265" s="140"/>
      <c r="K265" s="159"/>
      <c r="L265" s="159"/>
      <c r="M265" s="183" t="s">
        <v>532</v>
      </c>
    </row>
    <row r="266" spans="1:13" ht="72.75" customHeight="1" x14ac:dyDescent="0.25">
      <c r="A266" s="124" t="s">
        <v>534</v>
      </c>
      <c r="B266" s="91" t="s">
        <v>288</v>
      </c>
      <c r="C266" s="211"/>
      <c r="D266" s="211" t="s">
        <v>235</v>
      </c>
      <c r="E266" s="212" t="s">
        <v>214</v>
      </c>
      <c r="F266" s="159"/>
      <c r="G266" s="159"/>
      <c r="H266" s="158"/>
      <c r="I266" s="159"/>
      <c r="J266" s="140"/>
      <c r="K266" s="159"/>
      <c r="L266" s="159"/>
      <c r="M266" s="183" t="s">
        <v>535</v>
      </c>
    </row>
    <row r="267" spans="1:13" ht="90.75" customHeight="1" x14ac:dyDescent="0.25">
      <c r="A267" s="124" t="s">
        <v>304</v>
      </c>
      <c r="B267" s="91" t="s">
        <v>289</v>
      </c>
      <c r="C267" s="80"/>
      <c r="D267" s="80" t="s">
        <v>236</v>
      </c>
      <c r="E267" s="78" t="s">
        <v>214</v>
      </c>
      <c r="F267" s="159"/>
      <c r="G267" s="159"/>
      <c r="H267" s="158"/>
      <c r="I267" s="159"/>
      <c r="J267" s="140"/>
      <c r="K267" s="159"/>
      <c r="L267" s="159"/>
      <c r="M267" s="93" t="s">
        <v>503</v>
      </c>
    </row>
    <row r="268" spans="1:13" ht="70.5" customHeight="1" x14ac:dyDescent="0.25">
      <c r="A268" s="124" t="s">
        <v>237</v>
      </c>
      <c r="B268" s="91" t="s">
        <v>290</v>
      </c>
      <c r="C268" s="80"/>
      <c r="D268" s="80" t="s">
        <v>238</v>
      </c>
      <c r="E268" s="78" t="s">
        <v>214</v>
      </c>
      <c r="F268" s="159"/>
      <c r="G268" s="159"/>
      <c r="H268" s="158"/>
      <c r="I268" s="159"/>
      <c r="J268" s="140"/>
      <c r="K268" s="159"/>
      <c r="L268" s="159"/>
      <c r="M268" s="93" t="s">
        <v>504</v>
      </c>
    </row>
    <row r="269" spans="1:13" ht="72" customHeight="1" x14ac:dyDescent="0.25">
      <c r="A269" s="124" t="s">
        <v>239</v>
      </c>
      <c r="B269" s="91" t="s">
        <v>291</v>
      </c>
      <c r="C269" s="80"/>
      <c r="D269" s="80" t="s">
        <v>238</v>
      </c>
      <c r="E269" s="78" t="s">
        <v>214</v>
      </c>
      <c r="F269" s="159"/>
      <c r="G269" s="159"/>
      <c r="H269" s="158"/>
      <c r="I269" s="159"/>
      <c r="J269" s="140"/>
      <c r="K269" s="159"/>
      <c r="L269" s="159"/>
      <c r="M269" s="93" t="s">
        <v>505</v>
      </c>
    </row>
    <row r="270" spans="1:13" ht="69.75" customHeight="1" x14ac:dyDescent="0.25">
      <c r="A270" s="124" t="s">
        <v>469</v>
      </c>
      <c r="B270" s="91" t="s">
        <v>292</v>
      </c>
      <c r="C270" s="80"/>
      <c r="D270" s="80" t="s">
        <v>240</v>
      </c>
      <c r="E270" s="78" t="s">
        <v>214</v>
      </c>
      <c r="F270" s="159"/>
      <c r="G270" s="159"/>
      <c r="H270" s="158"/>
      <c r="I270" s="159"/>
      <c r="J270" s="140"/>
      <c r="K270" s="159"/>
      <c r="L270" s="159"/>
      <c r="M270" s="93" t="s">
        <v>496</v>
      </c>
    </row>
    <row r="271" spans="1:13" ht="67.5" customHeight="1" x14ac:dyDescent="0.25">
      <c r="A271" s="124" t="s">
        <v>470</v>
      </c>
      <c r="B271" s="91" t="s">
        <v>293</v>
      </c>
      <c r="C271" s="80"/>
      <c r="D271" s="80" t="s">
        <v>241</v>
      </c>
      <c r="E271" s="78" t="s">
        <v>214</v>
      </c>
      <c r="F271" s="159"/>
      <c r="G271" s="159"/>
      <c r="H271" s="158"/>
      <c r="I271" s="159"/>
      <c r="J271" s="140"/>
      <c r="K271" s="159"/>
      <c r="L271" s="159"/>
      <c r="M271" s="93" t="s">
        <v>405</v>
      </c>
    </row>
    <row r="272" spans="1:13" ht="60.75" customHeight="1" x14ac:dyDescent="0.25">
      <c r="A272" s="124" t="s">
        <v>316</v>
      </c>
      <c r="B272" s="91" t="s">
        <v>294</v>
      </c>
      <c r="C272" s="80"/>
      <c r="D272" s="80" t="s">
        <v>242</v>
      </c>
      <c r="E272" s="78" t="s">
        <v>214</v>
      </c>
      <c r="F272" s="159"/>
      <c r="G272" s="159"/>
      <c r="H272" s="158"/>
      <c r="I272" s="159"/>
      <c r="J272" s="140"/>
      <c r="K272" s="159"/>
      <c r="L272" s="159"/>
      <c r="M272" s="93" t="s">
        <v>406</v>
      </c>
    </row>
    <row r="273" spans="1:13" ht="54" customHeight="1" x14ac:dyDescent="0.25">
      <c r="A273" s="124" t="s">
        <v>471</v>
      </c>
      <c r="B273" s="91" t="s">
        <v>295</v>
      </c>
      <c r="C273" s="80"/>
      <c r="D273" s="80" t="s">
        <v>243</v>
      </c>
      <c r="E273" s="78" t="s">
        <v>214</v>
      </c>
      <c r="F273" s="159"/>
      <c r="G273" s="159"/>
      <c r="H273" s="158"/>
      <c r="I273" s="159"/>
      <c r="J273" s="140"/>
      <c r="K273" s="159"/>
      <c r="L273" s="159"/>
      <c r="M273" s="93" t="s">
        <v>407</v>
      </c>
    </row>
    <row r="274" spans="1:13" ht="69" customHeight="1" x14ac:dyDescent="0.25">
      <c r="A274" s="124" t="s">
        <v>472</v>
      </c>
      <c r="B274" s="91" t="s">
        <v>296</v>
      </c>
      <c r="C274" s="80"/>
      <c r="D274" s="80" t="s">
        <v>243</v>
      </c>
      <c r="E274" s="78" t="s">
        <v>214</v>
      </c>
      <c r="F274" s="159"/>
      <c r="G274" s="159"/>
      <c r="H274" s="158"/>
      <c r="I274" s="159"/>
      <c r="J274" s="140"/>
      <c r="K274" s="159"/>
      <c r="L274" s="159"/>
      <c r="M274" s="93" t="s">
        <v>416</v>
      </c>
    </row>
    <row r="275" spans="1:13" ht="51" customHeight="1" x14ac:dyDescent="0.25">
      <c r="A275" s="124" t="s">
        <v>473</v>
      </c>
      <c r="B275" s="91" t="s">
        <v>295</v>
      </c>
      <c r="C275" s="80"/>
      <c r="D275" s="80" t="s">
        <v>243</v>
      </c>
      <c r="E275" s="78" t="s">
        <v>214</v>
      </c>
      <c r="F275" s="159"/>
      <c r="G275" s="159"/>
      <c r="H275" s="158"/>
      <c r="I275" s="159"/>
      <c r="J275" s="140"/>
      <c r="K275" s="159"/>
      <c r="L275" s="159"/>
      <c r="M275" s="93" t="s">
        <v>417</v>
      </c>
    </row>
    <row r="276" spans="1:13" ht="42" customHeight="1" x14ac:dyDescent="0.25">
      <c r="A276" s="124" t="s">
        <v>244</v>
      </c>
      <c r="B276" s="91" t="s">
        <v>297</v>
      </c>
      <c r="C276" s="80"/>
      <c r="D276" s="80" t="s">
        <v>245</v>
      </c>
      <c r="E276" s="78" t="s">
        <v>214</v>
      </c>
      <c r="F276" s="159"/>
      <c r="G276" s="159"/>
      <c r="H276" s="158"/>
      <c r="I276" s="159"/>
      <c r="J276" s="140"/>
      <c r="K276" s="159"/>
      <c r="L276" s="159"/>
      <c r="M276" s="93" t="s">
        <v>408</v>
      </c>
    </row>
    <row r="277" spans="1:13" ht="93" customHeight="1" x14ac:dyDescent="0.25">
      <c r="A277" s="124" t="s">
        <v>325</v>
      </c>
      <c r="B277" s="91" t="s">
        <v>298</v>
      </c>
      <c r="C277" s="80"/>
      <c r="D277" s="80" t="s">
        <v>246</v>
      </c>
      <c r="E277" s="78" t="s">
        <v>214</v>
      </c>
      <c r="F277" s="159"/>
      <c r="G277" s="159"/>
      <c r="H277" s="158"/>
      <c r="I277" s="159"/>
      <c r="J277" s="140"/>
      <c r="K277" s="159"/>
      <c r="L277" s="159"/>
      <c r="M277" s="93" t="s">
        <v>409</v>
      </c>
    </row>
    <row r="278" spans="1:13" ht="83.25" customHeight="1" x14ac:dyDescent="0.25">
      <c r="A278" s="124" t="s">
        <v>247</v>
      </c>
      <c r="B278" s="91" t="s">
        <v>299</v>
      </c>
      <c r="C278" s="80"/>
      <c r="D278" s="80" t="s">
        <v>246</v>
      </c>
      <c r="E278" s="78" t="s">
        <v>214</v>
      </c>
      <c r="F278" s="159"/>
      <c r="G278" s="159"/>
      <c r="H278" s="158"/>
      <c r="I278" s="159"/>
      <c r="J278" s="140"/>
      <c r="K278" s="159"/>
      <c r="L278" s="159"/>
      <c r="M278" s="93" t="s">
        <v>410</v>
      </c>
    </row>
    <row r="279" spans="1:13" ht="49.5" customHeight="1" x14ac:dyDescent="0.25">
      <c r="A279" s="124" t="s">
        <v>491</v>
      </c>
      <c r="B279" s="91" t="s">
        <v>300</v>
      </c>
      <c r="C279" s="80"/>
      <c r="D279" s="80" t="s">
        <v>248</v>
      </c>
      <c r="E279" s="78" t="s">
        <v>214</v>
      </c>
      <c r="F279" s="159"/>
      <c r="G279" s="159"/>
      <c r="H279" s="158"/>
      <c r="I279" s="159"/>
      <c r="J279" s="140"/>
      <c r="K279" s="159"/>
      <c r="L279" s="159"/>
      <c r="M279" s="93" t="s">
        <v>411</v>
      </c>
    </row>
    <row r="280" spans="1:13" ht="51.75" customHeight="1" x14ac:dyDescent="0.25">
      <c r="A280" s="124" t="s">
        <v>249</v>
      </c>
      <c r="B280" s="91" t="s">
        <v>301</v>
      </c>
      <c r="C280" s="80"/>
      <c r="D280" s="80" t="s">
        <v>248</v>
      </c>
      <c r="E280" s="78" t="s">
        <v>214</v>
      </c>
      <c r="F280" s="159"/>
      <c r="G280" s="159"/>
      <c r="H280" s="158"/>
      <c r="I280" s="159"/>
      <c r="J280" s="140"/>
      <c r="K280" s="159"/>
      <c r="L280" s="159"/>
      <c r="M280" s="93" t="s">
        <v>412</v>
      </c>
    </row>
    <row r="281" spans="1:13" ht="52.5" customHeight="1" x14ac:dyDescent="0.25">
      <c r="A281" s="124" t="s">
        <v>490</v>
      </c>
      <c r="B281" s="91" t="s">
        <v>302</v>
      </c>
      <c r="C281" s="80"/>
      <c r="D281" s="80" t="s">
        <v>250</v>
      </c>
      <c r="E281" s="78" t="s">
        <v>214</v>
      </c>
      <c r="F281" s="159"/>
      <c r="G281" s="159"/>
      <c r="H281" s="158" t="s">
        <v>375</v>
      </c>
      <c r="I281" s="159"/>
      <c r="J281" s="140"/>
      <c r="K281" s="159"/>
      <c r="L281" s="159"/>
      <c r="M281" s="93" t="s">
        <v>413</v>
      </c>
    </row>
    <row r="282" spans="1:13" ht="78" customHeight="1" x14ac:dyDescent="0.25">
      <c r="A282" s="124" t="s">
        <v>251</v>
      </c>
      <c r="B282" s="91" t="s">
        <v>303</v>
      </c>
      <c r="C282" s="80"/>
      <c r="D282" s="80" t="s">
        <v>252</v>
      </c>
      <c r="E282" s="78" t="s">
        <v>214</v>
      </c>
      <c r="F282" s="159"/>
      <c r="G282" s="159"/>
      <c r="H282" s="158"/>
      <c r="I282" s="159"/>
      <c r="J282" s="140"/>
      <c r="K282" s="159"/>
      <c r="L282" s="159"/>
      <c r="M282" s="93" t="s">
        <v>344</v>
      </c>
    </row>
    <row r="283" spans="1:13" ht="40.5" customHeight="1" x14ac:dyDescent="0.25">
      <c r="A283" s="124" t="s">
        <v>253</v>
      </c>
      <c r="B283" s="91">
        <f>SUM(B284,B285,B286,B287)</f>
        <v>7239.3300000000017</v>
      </c>
      <c r="C283" s="80"/>
      <c r="D283" s="80" t="s">
        <v>254</v>
      </c>
      <c r="E283" s="78" t="s">
        <v>214</v>
      </c>
      <c r="F283" s="159"/>
      <c r="G283" s="159"/>
      <c r="H283" s="158"/>
      <c r="I283" s="159"/>
      <c r="J283" s="140"/>
      <c r="K283" s="159"/>
      <c r="L283" s="159"/>
      <c r="M283" s="93" t="s">
        <v>414</v>
      </c>
    </row>
    <row r="284" spans="1:13" ht="27" customHeight="1" x14ac:dyDescent="0.25">
      <c r="A284" s="124" t="s">
        <v>255</v>
      </c>
      <c r="B284" s="91">
        <v>2068.38</v>
      </c>
      <c r="C284" s="257"/>
      <c r="D284" s="80"/>
      <c r="E284" s="79"/>
      <c r="F284" s="159"/>
      <c r="G284" s="159"/>
      <c r="H284" s="158"/>
      <c r="I284" s="159"/>
      <c r="J284" s="140"/>
      <c r="K284" s="159"/>
      <c r="L284" s="159"/>
      <c r="M284" s="93" t="s">
        <v>264</v>
      </c>
    </row>
    <row r="285" spans="1:13" ht="26.25" customHeight="1" x14ac:dyDescent="0.25">
      <c r="A285" s="124" t="s">
        <v>256</v>
      </c>
      <c r="B285" s="91">
        <v>3102.57</v>
      </c>
      <c r="C285" s="257"/>
      <c r="D285" s="80"/>
      <c r="E285" s="79"/>
      <c r="F285" s="159"/>
      <c r="G285" s="159"/>
      <c r="H285" s="158"/>
      <c r="I285" s="159"/>
      <c r="J285" s="140"/>
      <c r="K285" s="159"/>
      <c r="L285" s="159"/>
      <c r="M285" s="93" t="s">
        <v>264</v>
      </c>
    </row>
    <row r="286" spans="1:13" ht="27" customHeight="1" x14ac:dyDescent="0.25">
      <c r="A286" s="124" t="s">
        <v>257</v>
      </c>
      <c r="B286" s="91">
        <v>1034.19</v>
      </c>
      <c r="C286" s="257"/>
      <c r="D286" s="80"/>
      <c r="E286" s="79"/>
      <c r="F286" s="159"/>
      <c r="G286" s="159"/>
      <c r="H286" s="158"/>
      <c r="I286" s="159"/>
      <c r="J286" s="140"/>
      <c r="K286" s="159"/>
      <c r="L286" s="159"/>
      <c r="M286" s="93" t="s">
        <v>264</v>
      </c>
    </row>
    <row r="287" spans="1:13" ht="25.5" customHeight="1" x14ac:dyDescent="0.25">
      <c r="A287" s="124" t="s">
        <v>258</v>
      </c>
      <c r="B287" s="91">
        <v>1034.19</v>
      </c>
      <c r="C287" s="257"/>
      <c r="D287" s="80"/>
      <c r="E287" s="79"/>
      <c r="F287" s="159"/>
      <c r="G287" s="159"/>
      <c r="H287" s="158"/>
      <c r="I287" s="159"/>
      <c r="J287" s="140"/>
      <c r="K287" s="159"/>
      <c r="L287" s="159"/>
      <c r="M287" s="93" t="s">
        <v>264</v>
      </c>
    </row>
    <row r="288" spans="1:13" ht="37.5" customHeight="1" x14ac:dyDescent="0.25">
      <c r="A288" s="124" t="s">
        <v>259</v>
      </c>
      <c r="B288" s="91">
        <f>SUM(B289,B290)</f>
        <v>15195.82</v>
      </c>
      <c r="C288" s="80"/>
      <c r="D288" s="80" t="s">
        <v>260</v>
      </c>
      <c r="E288" s="78" t="s">
        <v>214</v>
      </c>
      <c r="F288" s="159"/>
      <c r="G288" s="159"/>
      <c r="H288" s="158"/>
      <c r="I288" s="159"/>
      <c r="J288" s="140"/>
      <c r="K288" s="159"/>
      <c r="L288" s="159"/>
      <c r="M288" s="93" t="s">
        <v>345</v>
      </c>
    </row>
    <row r="289" spans="1:13" ht="26.25" customHeight="1" x14ac:dyDescent="0.25">
      <c r="A289" s="124" t="s">
        <v>261</v>
      </c>
      <c r="B289" s="91">
        <v>8751.02</v>
      </c>
      <c r="C289" s="80"/>
      <c r="D289" s="80"/>
      <c r="E289" s="79"/>
      <c r="F289" s="159"/>
      <c r="G289" s="159"/>
      <c r="H289" s="158"/>
      <c r="I289" s="159"/>
      <c r="J289" s="140"/>
      <c r="K289" s="159"/>
      <c r="L289" s="159"/>
      <c r="M289" s="93" t="s">
        <v>264</v>
      </c>
    </row>
    <row r="290" spans="1:13" ht="26.25" customHeight="1" x14ac:dyDescent="0.25">
      <c r="A290" s="124" t="s">
        <v>262</v>
      </c>
      <c r="B290" s="91">
        <v>6444.8</v>
      </c>
      <c r="C290" s="80"/>
      <c r="D290" s="80"/>
      <c r="E290" s="79"/>
      <c r="F290" s="159"/>
      <c r="G290" s="159"/>
      <c r="H290" s="158"/>
      <c r="I290" s="159"/>
      <c r="J290" s="140"/>
      <c r="K290" s="159"/>
      <c r="L290" s="159"/>
      <c r="M290" s="93" t="s">
        <v>264</v>
      </c>
    </row>
    <row r="291" spans="1:13" ht="88.5" customHeight="1" x14ac:dyDescent="0.25">
      <c r="A291" s="124" t="s">
        <v>459</v>
      </c>
      <c r="B291" s="91"/>
      <c r="C291" s="165"/>
      <c r="D291" s="165" t="s">
        <v>222</v>
      </c>
      <c r="E291" s="167" t="s">
        <v>214</v>
      </c>
      <c r="F291" s="159"/>
      <c r="G291" s="159"/>
      <c r="H291" s="158"/>
      <c r="I291" s="159"/>
      <c r="J291" s="140"/>
      <c r="K291" s="159"/>
      <c r="L291" s="159"/>
      <c r="M291" s="191" t="s">
        <v>461</v>
      </c>
    </row>
    <row r="292" spans="1:13" ht="72" x14ac:dyDescent="0.25">
      <c r="A292" s="124" t="s">
        <v>460</v>
      </c>
      <c r="B292" s="91"/>
      <c r="C292" s="165"/>
      <c r="D292" s="165" t="s">
        <v>222</v>
      </c>
      <c r="E292" s="167" t="s">
        <v>214</v>
      </c>
      <c r="F292" s="159"/>
      <c r="G292" s="159"/>
      <c r="H292" s="158"/>
      <c r="I292" s="159"/>
      <c r="J292" s="140"/>
      <c r="K292" s="159"/>
      <c r="L292" s="159"/>
      <c r="M292" s="191" t="s">
        <v>462</v>
      </c>
    </row>
    <row r="293" spans="1:13" ht="54.75" customHeight="1" x14ac:dyDescent="0.25">
      <c r="A293" s="124" t="s">
        <v>463</v>
      </c>
      <c r="B293" s="91"/>
      <c r="C293" s="165"/>
      <c r="D293" s="165" t="s">
        <v>222</v>
      </c>
      <c r="E293" s="167" t="s">
        <v>214</v>
      </c>
      <c r="F293" s="159"/>
      <c r="G293" s="159"/>
      <c r="H293" s="158"/>
      <c r="I293" s="159"/>
      <c r="J293" s="140"/>
      <c r="K293" s="159"/>
      <c r="L293" s="159"/>
      <c r="M293" s="191" t="s">
        <v>464</v>
      </c>
    </row>
    <row r="294" spans="1:13" ht="48.75" customHeight="1" x14ac:dyDescent="0.25">
      <c r="A294" s="124" t="s">
        <v>466</v>
      </c>
      <c r="B294" s="91"/>
      <c r="C294" s="165"/>
      <c r="D294" s="165" t="s">
        <v>465</v>
      </c>
      <c r="E294" s="167" t="s">
        <v>214</v>
      </c>
      <c r="F294" s="159"/>
      <c r="G294" s="159"/>
      <c r="H294" s="158"/>
      <c r="I294" s="159"/>
      <c r="J294" s="140"/>
      <c r="K294" s="159"/>
      <c r="L294" s="159"/>
      <c r="M294" s="191" t="s">
        <v>467</v>
      </c>
    </row>
    <row r="295" spans="1:13" ht="47.25" customHeight="1" x14ac:dyDescent="0.25">
      <c r="A295" s="192" t="s">
        <v>466</v>
      </c>
      <c r="B295" s="193"/>
      <c r="C295" s="176"/>
      <c r="D295" s="176" t="s">
        <v>465</v>
      </c>
      <c r="E295" s="175" t="s">
        <v>214</v>
      </c>
      <c r="F295" s="194"/>
      <c r="G295" s="194"/>
      <c r="H295" s="195"/>
      <c r="I295" s="194"/>
      <c r="J295" s="196"/>
      <c r="K295" s="194"/>
      <c r="L295" s="194"/>
      <c r="M295" s="197" t="s">
        <v>467</v>
      </c>
    </row>
    <row r="296" spans="1:13" s="198" customFormat="1" ht="45.75" customHeight="1" x14ac:dyDescent="0.25">
      <c r="A296" s="199" t="s">
        <v>483</v>
      </c>
      <c r="B296" s="187"/>
      <c r="C296" s="174"/>
      <c r="D296" s="171" t="s">
        <v>482</v>
      </c>
      <c r="E296" s="171" t="s">
        <v>214</v>
      </c>
      <c r="F296" s="151"/>
      <c r="G296" s="151"/>
      <c r="H296" s="151"/>
      <c r="I296" s="151"/>
      <c r="J296" s="139"/>
      <c r="K296" s="151"/>
      <c r="L296" s="151"/>
      <c r="M296" s="191" t="s">
        <v>484</v>
      </c>
    </row>
    <row r="297" spans="1:13" ht="110.25" customHeight="1" x14ac:dyDescent="0.25">
      <c r="A297" s="199" t="s">
        <v>485</v>
      </c>
      <c r="B297" s="200">
        <v>7185.7</v>
      </c>
      <c r="C297" s="174"/>
      <c r="D297" s="171" t="s">
        <v>482</v>
      </c>
      <c r="E297" s="171" t="s">
        <v>214</v>
      </c>
      <c r="G297" s="151"/>
      <c r="H297" s="151"/>
      <c r="I297" s="151"/>
      <c r="J297" s="139"/>
      <c r="K297" s="151"/>
      <c r="L297" s="151"/>
      <c r="M297" s="191" t="s">
        <v>486</v>
      </c>
    </row>
    <row r="298" spans="1:13" x14ac:dyDescent="0.25">
      <c r="B298" s="190"/>
      <c r="C298" s="57"/>
      <c r="D298" s="56"/>
      <c r="E298" s="57"/>
      <c r="F298" s="144"/>
      <c r="H298" s="144"/>
      <c r="I298" s="144"/>
    </row>
    <row r="299" spans="1:13" x14ac:dyDescent="0.25">
      <c r="B299" s="190"/>
      <c r="C299" s="57"/>
      <c r="D299" s="56"/>
      <c r="E299" s="57"/>
      <c r="F299" s="144"/>
      <c r="H299" s="144"/>
      <c r="I299" s="144"/>
    </row>
    <row r="300" spans="1:13" x14ac:dyDescent="0.25">
      <c r="B300" s="190"/>
      <c r="C300" s="57"/>
      <c r="D300" s="56"/>
      <c r="E300" s="57"/>
      <c r="F300" s="144"/>
      <c r="H300" s="144"/>
      <c r="I300" s="144"/>
    </row>
    <row r="301" spans="1:13" x14ac:dyDescent="0.25">
      <c r="B301" s="190"/>
      <c r="C301" s="57"/>
      <c r="D301" s="56"/>
      <c r="E301" s="57"/>
      <c r="F301" s="144"/>
      <c r="H301" s="144"/>
      <c r="I301" s="144"/>
    </row>
    <row r="302" spans="1:13" ht="54.75" customHeight="1" x14ac:dyDescent="0.25">
      <c r="B302" s="190"/>
      <c r="C302" s="57"/>
      <c r="D302" s="56"/>
      <c r="E302" s="57"/>
      <c r="F302" s="144"/>
      <c r="H302" s="144"/>
      <c r="I302" s="144"/>
    </row>
    <row r="303" spans="1:13" x14ac:dyDescent="0.25">
      <c r="F303" s="144"/>
      <c r="H303" s="144"/>
    </row>
    <row r="304" spans="1:13" x14ac:dyDescent="0.25">
      <c r="F304" s="144"/>
      <c r="H304" s="144"/>
    </row>
    <row r="305" spans="6:8" x14ac:dyDescent="0.25">
      <c r="F305" s="144"/>
      <c r="H305" s="144"/>
    </row>
    <row r="306" spans="6:8" x14ac:dyDescent="0.25">
      <c r="F306" s="144"/>
      <c r="H306" s="144"/>
    </row>
    <row r="307" spans="6:8" x14ac:dyDescent="0.25">
      <c r="F307" s="144"/>
      <c r="H307" s="144"/>
    </row>
    <row r="308" spans="6:8" x14ac:dyDescent="0.25">
      <c r="F308" s="144"/>
      <c r="H308" s="144"/>
    </row>
    <row r="309" spans="6:8" x14ac:dyDescent="0.25">
      <c r="F309" s="144"/>
      <c r="H309" s="144"/>
    </row>
    <row r="310" spans="6:8" x14ac:dyDescent="0.25">
      <c r="F310" s="144"/>
      <c r="H310" s="144"/>
    </row>
    <row r="311" spans="6:8" x14ac:dyDescent="0.25">
      <c r="F311" s="144"/>
      <c r="H311" s="144"/>
    </row>
    <row r="312" spans="6:8" x14ac:dyDescent="0.25">
      <c r="F312" s="144"/>
      <c r="H312" s="144"/>
    </row>
    <row r="313" spans="6:8" x14ac:dyDescent="0.25">
      <c r="F313" s="144"/>
      <c r="H313" s="144"/>
    </row>
    <row r="314" spans="6:8" x14ac:dyDescent="0.25">
      <c r="F314" s="144"/>
      <c r="H314" s="144"/>
    </row>
    <row r="315" spans="6:8" x14ac:dyDescent="0.25">
      <c r="F315" s="144"/>
      <c r="H315" s="144"/>
    </row>
    <row r="316" spans="6:8" x14ac:dyDescent="0.25">
      <c r="F316" s="144"/>
      <c r="H316" s="144"/>
    </row>
    <row r="317" spans="6:8" x14ac:dyDescent="0.25">
      <c r="F317" s="144"/>
      <c r="H317" s="144"/>
    </row>
    <row r="318" spans="6:8" x14ac:dyDescent="0.25">
      <c r="F318" s="144"/>
      <c r="H318" s="144"/>
    </row>
    <row r="319" spans="6:8" x14ac:dyDescent="0.25">
      <c r="F319" s="144"/>
      <c r="H319" s="144"/>
    </row>
    <row r="320" spans="6:8" x14ac:dyDescent="0.25">
      <c r="F320" s="144"/>
      <c r="H320" s="144"/>
    </row>
    <row r="321" spans="6:8" x14ac:dyDescent="0.25">
      <c r="F321" s="144"/>
      <c r="H321" s="144"/>
    </row>
    <row r="322" spans="6:8" x14ac:dyDescent="0.25">
      <c r="F322" s="144"/>
      <c r="H322" s="144"/>
    </row>
    <row r="323" spans="6:8" x14ac:dyDescent="0.25">
      <c r="F323" s="144"/>
      <c r="H323" s="144"/>
    </row>
    <row r="324" spans="6:8" x14ac:dyDescent="0.25">
      <c r="F324" s="144"/>
      <c r="H324" s="144"/>
    </row>
    <row r="325" spans="6:8" x14ac:dyDescent="0.25">
      <c r="F325" s="144"/>
      <c r="H325" s="144"/>
    </row>
    <row r="326" spans="6:8" x14ac:dyDescent="0.25">
      <c r="F326" s="144"/>
      <c r="H326" s="144"/>
    </row>
    <row r="327" spans="6:8" x14ac:dyDescent="0.25">
      <c r="F327" s="144"/>
      <c r="H327" s="144"/>
    </row>
    <row r="328" spans="6:8" x14ac:dyDescent="0.25">
      <c r="F328" s="144"/>
      <c r="H328" s="144"/>
    </row>
    <row r="329" spans="6:8" x14ac:dyDescent="0.25">
      <c r="F329" s="144"/>
      <c r="H329" s="144"/>
    </row>
    <row r="330" spans="6:8" x14ac:dyDescent="0.25">
      <c r="F330" s="144"/>
      <c r="H330" s="144"/>
    </row>
    <row r="331" spans="6:8" x14ac:dyDescent="0.25">
      <c r="F331" s="144"/>
      <c r="H331" s="144"/>
    </row>
    <row r="332" spans="6:8" x14ac:dyDescent="0.25">
      <c r="F332" s="144"/>
      <c r="H332" s="144"/>
    </row>
    <row r="333" spans="6:8" x14ac:dyDescent="0.25">
      <c r="F333" s="144"/>
      <c r="H333" s="144"/>
    </row>
    <row r="334" spans="6:8" x14ac:dyDescent="0.25">
      <c r="F334" s="144"/>
      <c r="H334" s="144"/>
    </row>
    <row r="335" spans="6:8" x14ac:dyDescent="0.25">
      <c r="F335" s="144"/>
      <c r="H335" s="144"/>
    </row>
    <row r="336" spans="6:8" x14ac:dyDescent="0.25">
      <c r="F336" s="144"/>
      <c r="H336" s="144"/>
    </row>
    <row r="337" spans="6:8" x14ac:dyDescent="0.25">
      <c r="F337" s="144"/>
      <c r="H337" s="144"/>
    </row>
    <row r="338" spans="6:8" x14ac:dyDescent="0.25">
      <c r="F338" s="144"/>
      <c r="H338" s="144"/>
    </row>
    <row r="339" spans="6:8" x14ac:dyDescent="0.25">
      <c r="F339" s="144"/>
      <c r="H339" s="144"/>
    </row>
    <row r="340" spans="6:8" x14ac:dyDescent="0.25">
      <c r="F340" s="144"/>
      <c r="H340" s="144"/>
    </row>
    <row r="341" spans="6:8" x14ac:dyDescent="0.25">
      <c r="F341" s="144"/>
      <c r="H341" s="144"/>
    </row>
    <row r="342" spans="6:8" x14ac:dyDescent="0.25">
      <c r="F342" s="144"/>
      <c r="H342" s="144"/>
    </row>
    <row r="343" spans="6:8" x14ac:dyDescent="0.25">
      <c r="F343" s="144"/>
      <c r="H343" s="144"/>
    </row>
    <row r="344" spans="6:8" x14ac:dyDescent="0.25">
      <c r="F344" s="144"/>
      <c r="H344" s="144"/>
    </row>
    <row r="345" spans="6:8" x14ac:dyDescent="0.25">
      <c r="F345" s="144"/>
      <c r="H345" s="144"/>
    </row>
    <row r="346" spans="6:8" x14ac:dyDescent="0.25">
      <c r="F346" s="144"/>
      <c r="H346" s="144"/>
    </row>
    <row r="347" spans="6:8" x14ac:dyDescent="0.25">
      <c r="F347" s="144"/>
      <c r="H347" s="144"/>
    </row>
    <row r="348" spans="6:8" x14ac:dyDescent="0.25">
      <c r="F348" s="144"/>
      <c r="H348" s="144"/>
    </row>
    <row r="349" spans="6:8" x14ac:dyDescent="0.25">
      <c r="F349" s="144"/>
      <c r="H349" s="144"/>
    </row>
    <row r="350" spans="6:8" x14ac:dyDescent="0.25">
      <c r="F350" s="144"/>
      <c r="H350" s="144"/>
    </row>
    <row r="351" spans="6:8" x14ac:dyDescent="0.25">
      <c r="F351" s="144"/>
      <c r="H351" s="144"/>
    </row>
    <row r="352" spans="6:8" x14ac:dyDescent="0.25">
      <c r="F352" s="144"/>
      <c r="H352" s="144"/>
    </row>
    <row r="353" spans="6:8" x14ac:dyDescent="0.25">
      <c r="F353" s="144"/>
      <c r="H353" s="144"/>
    </row>
    <row r="354" spans="6:8" x14ac:dyDescent="0.25">
      <c r="F354" s="144"/>
      <c r="H354" s="144"/>
    </row>
    <row r="355" spans="6:8" x14ac:dyDescent="0.25">
      <c r="F355" s="144"/>
      <c r="H355" s="144"/>
    </row>
    <row r="356" spans="6:8" x14ac:dyDescent="0.25">
      <c r="F356" s="144"/>
      <c r="H356" s="144"/>
    </row>
    <row r="357" spans="6:8" x14ac:dyDescent="0.25">
      <c r="F357" s="144"/>
      <c r="H357" s="144"/>
    </row>
    <row r="358" spans="6:8" x14ac:dyDescent="0.25">
      <c r="F358" s="144"/>
      <c r="H358" s="144"/>
    </row>
    <row r="359" spans="6:8" x14ac:dyDescent="0.25">
      <c r="F359" s="144"/>
      <c r="H359" s="144"/>
    </row>
    <row r="360" spans="6:8" x14ac:dyDescent="0.25">
      <c r="F360" s="144"/>
      <c r="H360" s="144"/>
    </row>
    <row r="361" spans="6:8" x14ac:dyDescent="0.25">
      <c r="F361" s="144"/>
      <c r="H361" s="144"/>
    </row>
    <row r="362" spans="6:8" x14ac:dyDescent="0.25">
      <c r="F362" s="144"/>
      <c r="H362" s="144"/>
    </row>
    <row r="363" spans="6:8" x14ac:dyDescent="0.25">
      <c r="F363" s="144"/>
      <c r="H363" s="144"/>
    </row>
    <row r="364" spans="6:8" x14ac:dyDescent="0.25">
      <c r="F364" s="144"/>
      <c r="H364" s="144"/>
    </row>
    <row r="365" spans="6:8" x14ac:dyDescent="0.25">
      <c r="F365" s="144"/>
      <c r="H365" s="144"/>
    </row>
    <row r="366" spans="6:8" x14ac:dyDescent="0.25">
      <c r="F366" s="144"/>
      <c r="H366" s="144"/>
    </row>
    <row r="367" spans="6:8" x14ac:dyDescent="0.25">
      <c r="F367" s="144"/>
      <c r="H367" s="144"/>
    </row>
    <row r="368" spans="6:8" x14ac:dyDescent="0.25">
      <c r="F368" s="144"/>
      <c r="H368" s="144"/>
    </row>
    <row r="369" spans="6:8" x14ac:dyDescent="0.25">
      <c r="F369" s="144"/>
      <c r="H369" s="144"/>
    </row>
    <row r="370" spans="6:8" x14ac:dyDescent="0.25">
      <c r="F370" s="144"/>
      <c r="H370" s="144"/>
    </row>
    <row r="371" spans="6:8" x14ac:dyDescent="0.25">
      <c r="F371" s="144"/>
      <c r="H371" s="144"/>
    </row>
    <row r="372" spans="6:8" x14ac:dyDescent="0.25">
      <c r="F372" s="144"/>
      <c r="H372" s="144"/>
    </row>
    <row r="373" spans="6:8" x14ac:dyDescent="0.25">
      <c r="F373" s="144"/>
      <c r="H373" s="144"/>
    </row>
    <row r="374" spans="6:8" x14ac:dyDescent="0.25">
      <c r="F374" s="144"/>
      <c r="H374" s="144"/>
    </row>
    <row r="375" spans="6:8" x14ac:dyDescent="0.25">
      <c r="F375" s="144"/>
      <c r="H375" s="144"/>
    </row>
    <row r="376" spans="6:8" x14ac:dyDescent="0.25">
      <c r="F376" s="144"/>
      <c r="H376" s="144"/>
    </row>
    <row r="377" spans="6:8" x14ac:dyDescent="0.25">
      <c r="F377" s="144"/>
      <c r="H377" s="144"/>
    </row>
    <row r="378" spans="6:8" x14ac:dyDescent="0.25">
      <c r="F378" s="144"/>
      <c r="H378" s="144"/>
    </row>
    <row r="379" spans="6:8" x14ac:dyDescent="0.25">
      <c r="F379" s="144"/>
      <c r="H379" s="144"/>
    </row>
    <row r="380" spans="6:8" x14ac:dyDescent="0.25">
      <c r="F380" s="144"/>
      <c r="H380" s="144"/>
    </row>
  </sheetData>
  <mergeCells count="424">
    <mergeCell ref="J9:J11"/>
    <mergeCell ref="K11:L11"/>
    <mergeCell ref="D63:D66"/>
    <mergeCell ref="B50:B51"/>
    <mergeCell ref="C50:C51"/>
    <mergeCell ref="D70:D71"/>
    <mergeCell ref="D112:D114"/>
    <mergeCell ref="M112:M114"/>
    <mergeCell ref="A223:A224"/>
    <mergeCell ref="B223:B224"/>
    <mergeCell ref="C223:C224"/>
    <mergeCell ref="D223:D224"/>
    <mergeCell ref="A219:A220"/>
    <mergeCell ref="B219:B220"/>
    <mergeCell ref="C219:C220"/>
    <mergeCell ref="D219:D220"/>
    <mergeCell ref="C221:C222"/>
    <mergeCell ref="D221:D222"/>
    <mergeCell ref="M221:M222"/>
    <mergeCell ref="M195:M196"/>
    <mergeCell ref="M203:M204"/>
    <mergeCell ref="B207:B208"/>
    <mergeCell ref="A197:A198"/>
    <mergeCell ref="M211:M212"/>
    <mergeCell ref="B213:B214"/>
    <mergeCell ref="A232:A233"/>
    <mergeCell ref="B232:B233"/>
    <mergeCell ref="C232:C233"/>
    <mergeCell ref="M228:M229"/>
    <mergeCell ref="A42:A43"/>
    <mergeCell ref="B42:B43"/>
    <mergeCell ref="C42:C43"/>
    <mergeCell ref="D42:D43"/>
    <mergeCell ref="M42:M43"/>
    <mergeCell ref="A103:A105"/>
    <mergeCell ref="B103:B105"/>
    <mergeCell ref="C103:C105"/>
    <mergeCell ref="D103:D105"/>
    <mergeCell ref="M103:M105"/>
    <mergeCell ref="A97:A99"/>
    <mergeCell ref="C63:C66"/>
    <mergeCell ref="B60:B61"/>
    <mergeCell ref="A44:A45"/>
    <mergeCell ref="J70:J71"/>
    <mergeCell ref="K70:K71"/>
    <mergeCell ref="L70:L71"/>
    <mergeCell ref="F70:F71"/>
    <mergeCell ref="A213:A214"/>
    <mergeCell ref="A217:A218"/>
    <mergeCell ref="B217:B218"/>
    <mergeCell ref="M217:M218"/>
    <mergeCell ref="M215:M216"/>
    <mergeCell ref="C217:C218"/>
    <mergeCell ref="D217:D218"/>
    <mergeCell ref="A234:M234"/>
    <mergeCell ref="M213:M214"/>
    <mergeCell ref="A230:A231"/>
    <mergeCell ref="B230:B231"/>
    <mergeCell ref="C230:C231"/>
    <mergeCell ref="D230:D231"/>
    <mergeCell ref="M230:M231"/>
    <mergeCell ref="M223:M224"/>
    <mergeCell ref="M232:M233"/>
    <mergeCell ref="D232:D233"/>
    <mergeCell ref="D213:D214"/>
    <mergeCell ref="C213:C214"/>
    <mergeCell ref="A228:A229"/>
    <mergeCell ref="A215:A216"/>
    <mergeCell ref="B215:B216"/>
    <mergeCell ref="D215:D216"/>
    <mergeCell ref="C215:C216"/>
    <mergeCell ref="M219:M220"/>
    <mergeCell ref="A221:A222"/>
    <mergeCell ref="B221:B222"/>
    <mergeCell ref="C284:C287"/>
    <mergeCell ref="A225:M225"/>
    <mergeCell ref="A226:A227"/>
    <mergeCell ref="B226:B227"/>
    <mergeCell ref="C226:C227"/>
    <mergeCell ref="D226:D227"/>
    <mergeCell ref="M226:M227"/>
    <mergeCell ref="D228:D229"/>
    <mergeCell ref="C228:C229"/>
    <mergeCell ref="B228:B229"/>
    <mergeCell ref="D211:D212"/>
    <mergeCell ref="B211:B212"/>
    <mergeCell ref="C211:C212"/>
    <mergeCell ref="A209:A210"/>
    <mergeCell ref="M197:M198"/>
    <mergeCell ref="A203:A204"/>
    <mergeCell ref="A201:A202"/>
    <mergeCell ref="A205:A206"/>
    <mergeCell ref="A195:A196"/>
    <mergeCell ref="D199:D200"/>
    <mergeCell ref="C203:C204"/>
    <mergeCell ref="C195:C196"/>
    <mergeCell ref="C209:C210"/>
    <mergeCell ref="A207:A208"/>
    <mergeCell ref="M209:M210"/>
    <mergeCell ref="M207:M208"/>
    <mergeCell ref="C207:C208"/>
    <mergeCell ref="B209:B210"/>
    <mergeCell ref="A211:A212"/>
    <mergeCell ref="C201:C202"/>
    <mergeCell ref="C197:C198"/>
    <mergeCell ref="B203:B204"/>
    <mergeCell ref="D209:D210"/>
    <mergeCell ref="D207:D208"/>
    <mergeCell ref="A199:A200"/>
    <mergeCell ref="M205:M206"/>
    <mergeCell ref="B195:B196"/>
    <mergeCell ref="B197:B198"/>
    <mergeCell ref="M199:M200"/>
    <mergeCell ref="D205:D206"/>
    <mergeCell ref="C205:C206"/>
    <mergeCell ref="M193:M194"/>
    <mergeCell ref="D203:D204"/>
    <mergeCell ref="M201:M202"/>
    <mergeCell ref="C193:C194"/>
    <mergeCell ref="B201:B202"/>
    <mergeCell ref="D195:D196"/>
    <mergeCell ref="B199:B200"/>
    <mergeCell ref="B205:B206"/>
    <mergeCell ref="C199:C200"/>
    <mergeCell ref="D201:D202"/>
    <mergeCell ref="M191:M192"/>
    <mergeCell ref="D193:D194"/>
    <mergeCell ref="D197:D198"/>
    <mergeCell ref="B193:B194"/>
    <mergeCell ref="A187:A188"/>
    <mergeCell ref="K154:K155"/>
    <mergeCell ref="A159:A161"/>
    <mergeCell ref="B159:B161"/>
    <mergeCell ref="I154:I155"/>
    <mergeCell ref="A193:A194"/>
    <mergeCell ref="A190:M190"/>
    <mergeCell ref="M172:M174"/>
    <mergeCell ref="C162:C165"/>
    <mergeCell ref="D162:D165"/>
    <mergeCell ref="C169:C171"/>
    <mergeCell ref="M177:M179"/>
    <mergeCell ref="C180:C182"/>
    <mergeCell ref="D180:D182"/>
    <mergeCell ref="D177:D179"/>
    <mergeCell ref="M180:M182"/>
    <mergeCell ref="C183:C184"/>
    <mergeCell ref="A191:A192"/>
    <mergeCell ref="L154:L155"/>
    <mergeCell ref="M152:M155"/>
    <mergeCell ref="A185:A186"/>
    <mergeCell ref="B185:B186"/>
    <mergeCell ref="M185:M186"/>
    <mergeCell ref="D149:D151"/>
    <mergeCell ref="F154:F155"/>
    <mergeCell ref="G154:G155"/>
    <mergeCell ref="H154:H155"/>
    <mergeCell ref="B166:B168"/>
    <mergeCell ref="A146:A148"/>
    <mergeCell ref="B146:B148"/>
    <mergeCell ref="C146:C148"/>
    <mergeCell ref="A157:A158"/>
    <mergeCell ref="B157:B158"/>
    <mergeCell ref="C157:C158"/>
    <mergeCell ref="D157:D158"/>
    <mergeCell ref="E157:E158"/>
    <mergeCell ref="M157:M158"/>
    <mergeCell ref="A175:A176"/>
    <mergeCell ref="M175:M176"/>
    <mergeCell ref="C143:C145"/>
    <mergeCell ref="M76:M78"/>
    <mergeCell ref="M143:M145"/>
    <mergeCell ref="M109:M111"/>
    <mergeCell ref="A169:A171"/>
    <mergeCell ref="A177:A179"/>
    <mergeCell ref="M146:M148"/>
    <mergeCell ref="M149:M151"/>
    <mergeCell ref="D146:D148"/>
    <mergeCell ref="A112:A114"/>
    <mergeCell ref="B112:B114"/>
    <mergeCell ref="C112:C114"/>
    <mergeCell ref="B109:B111"/>
    <mergeCell ref="C109:C111"/>
    <mergeCell ref="C149:C151"/>
    <mergeCell ref="C177:C179"/>
    <mergeCell ref="A172:A174"/>
    <mergeCell ref="B169:B171"/>
    <mergeCell ref="A166:A168"/>
    <mergeCell ref="A143:A145"/>
    <mergeCell ref="B143:B145"/>
    <mergeCell ref="K136:K139"/>
    <mergeCell ref="C134:C139"/>
    <mergeCell ref="A89:A91"/>
    <mergeCell ref="M17:M19"/>
    <mergeCell ref="M60:M61"/>
    <mergeCell ref="A76:A78"/>
    <mergeCell ref="B172:B174"/>
    <mergeCell ref="C172:C174"/>
    <mergeCell ref="D172:D174"/>
    <mergeCell ref="B162:B165"/>
    <mergeCell ref="B152:B155"/>
    <mergeCell ref="D152:D155"/>
    <mergeCell ref="C152:C155"/>
    <mergeCell ref="A152:A155"/>
    <mergeCell ref="A156:M156"/>
    <mergeCell ref="E154:E155"/>
    <mergeCell ref="A79:A81"/>
    <mergeCell ref="A85:A88"/>
    <mergeCell ref="A162:A165"/>
    <mergeCell ref="D73:D75"/>
    <mergeCell ref="C100:C102"/>
    <mergeCell ref="B89:B91"/>
    <mergeCell ref="J154:J155"/>
    <mergeCell ref="B94:B96"/>
    <mergeCell ref="M162:M165"/>
    <mergeCell ref="A149:A151"/>
    <mergeCell ref="B149:B151"/>
    <mergeCell ref="A2:M3"/>
    <mergeCell ref="K9:K10"/>
    <mergeCell ref="A14:A16"/>
    <mergeCell ref="B14:B16"/>
    <mergeCell ref="M8:M10"/>
    <mergeCell ref="A4:M4"/>
    <mergeCell ref="A5:M5"/>
    <mergeCell ref="A6:M6"/>
    <mergeCell ref="I8:L8"/>
    <mergeCell ref="L9:L10"/>
    <mergeCell ref="A7:M7"/>
    <mergeCell ref="A13:M13"/>
    <mergeCell ref="M14:M16"/>
    <mergeCell ref="A8:A11"/>
    <mergeCell ref="B8:B11"/>
    <mergeCell ref="C14:C16"/>
    <mergeCell ref="D14:D16"/>
    <mergeCell ref="C8:C11"/>
    <mergeCell ref="D8:D11"/>
    <mergeCell ref="E8:E11"/>
    <mergeCell ref="G8:G11"/>
    <mergeCell ref="F8:F11"/>
    <mergeCell ref="H8:H11"/>
    <mergeCell ref="I9:I11"/>
    <mergeCell ref="M27:M29"/>
    <mergeCell ref="B27:B29"/>
    <mergeCell ref="M73:M75"/>
    <mergeCell ref="A35:A37"/>
    <mergeCell ref="A38:A39"/>
    <mergeCell ref="B38:B39"/>
    <mergeCell ref="C38:C39"/>
    <mergeCell ref="D38:D39"/>
    <mergeCell ref="A40:A41"/>
    <mergeCell ref="B40:B41"/>
    <mergeCell ref="C46:C47"/>
    <mergeCell ref="C73:C75"/>
    <mergeCell ref="M40:M41"/>
    <mergeCell ref="A30:A31"/>
    <mergeCell ref="M30:M31"/>
    <mergeCell ref="M44:M45"/>
    <mergeCell ref="B30:B31"/>
    <mergeCell ref="C30:C31"/>
    <mergeCell ref="B73:B75"/>
    <mergeCell ref="C27:C29"/>
    <mergeCell ref="A34:M34"/>
    <mergeCell ref="D27:D29"/>
    <mergeCell ref="M35:M37"/>
    <mergeCell ref="A73:A75"/>
    <mergeCell ref="A140:A142"/>
    <mergeCell ref="D140:D142"/>
    <mergeCell ref="B128:B130"/>
    <mergeCell ref="B100:B102"/>
    <mergeCell ref="D100:D102"/>
    <mergeCell ref="B79:B81"/>
    <mergeCell ref="C79:C81"/>
    <mergeCell ref="D79:D81"/>
    <mergeCell ref="A116:A121"/>
    <mergeCell ref="B119:B121"/>
    <mergeCell ref="C119:C121"/>
    <mergeCell ref="B125:B127"/>
    <mergeCell ref="C140:C142"/>
    <mergeCell ref="B140:B142"/>
    <mergeCell ref="A115:M115"/>
    <mergeCell ref="E136:E139"/>
    <mergeCell ref="F136:F139"/>
    <mergeCell ref="A134:A139"/>
    <mergeCell ref="M116:M121"/>
    <mergeCell ref="M122:M127"/>
    <mergeCell ref="D89:D91"/>
    <mergeCell ref="A94:A96"/>
    <mergeCell ref="B97:B99"/>
    <mergeCell ref="A109:A111"/>
    <mergeCell ref="C94:C96"/>
    <mergeCell ref="A100:A102"/>
    <mergeCell ref="A106:A108"/>
    <mergeCell ref="M89:M91"/>
    <mergeCell ref="C85:C88"/>
    <mergeCell ref="F87:F88"/>
    <mergeCell ref="I87:I88"/>
    <mergeCell ref="M85:M88"/>
    <mergeCell ref="L87:L88"/>
    <mergeCell ref="M100:M102"/>
    <mergeCell ref="D106:D108"/>
    <mergeCell ref="K87:K88"/>
    <mergeCell ref="G87:G88"/>
    <mergeCell ref="M97:M99"/>
    <mergeCell ref="D85:D88"/>
    <mergeCell ref="E87:E88"/>
    <mergeCell ref="H87:H88"/>
    <mergeCell ref="M92:M93"/>
    <mergeCell ref="B85:B88"/>
    <mergeCell ref="D109:D111"/>
    <mergeCell ref="B106:B108"/>
    <mergeCell ref="A92:A93"/>
    <mergeCell ref="B92:B93"/>
    <mergeCell ref="C92:C93"/>
    <mergeCell ref="D40:D41"/>
    <mergeCell ref="A17:A19"/>
    <mergeCell ref="B17:B19"/>
    <mergeCell ref="C17:C19"/>
    <mergeCell ref="D17:D19"/>
    <mergeCell ref="A32:A33"/>
    <mergeCell ref="B32:B33"/>
    <mergeCell ref="C32:C33"/>
    <mergeCell ref="D32:D33"/>
    <mergeCell ref="A20:A22"/>
    <mergeCell ref="B20:B22"/>
    <mergeCell ref="C20:C22"/>
    <mergeCell ref="D20:D22"/>
    <mergeCell ref="C40:C41"/>
    <mergeCell ref="B44:B45"/>
    <mergeCell ref="D92:D93"/>
    <mergeCell ref="B76:B78"/>
    <mergeCell ref="D76:D78"/>
    <mergeCell ref="C76:C78"/>
    <mergeCell ref="M20:M22"/>
    <mergeCell ref="M70:M71"/>
    <mergeCell ref="B70:B71"/>
    <mergeCell ref="A63:A66"/>
    <mergeCell ref="M63:M66"/>
    <mergeCell ref="A50:A51"/>
    <mergeCell ref="D50:D51"/>
    <mergeCell ref="M46:M47"/>
    <mergeCell ref="M50:M51"/>
    <mergeCell ref="A49:M49"/>
    <mergeCell ref="M38:M39"/>
    <mergeCell ref="G70:G71"/>
    <mergeCell ref="A60:A61"/>
    <mergeCell ref="D60:D61"/>
    <mergeCell ref="H70:H71"/>
    <mergeCell ref="I70:I71"/>
    <mergeCell ref="A46:A47"/>
    <mergeCell ref="D30:D31"/>
    <mergeCell ref="A27:A29"/>
    <mergeCell ref="D35:D37"/>
    <mergeCell ref="M32:M33"/>
    <mergeCell ref="B35:B37"/>
    <mergeCell ref="C35:C37"/>
    <mergeCell ref="D46:D47"/>
    <mergeCell ref="B134:B139"/>
    <mergeCell ref="D134:D139"/>
    <mergeCell ref="M79:M81"/>
    <mergeCell ref="C106:C108"/>
    <mergeCell ref="M94:M96"/>
    <mergeCell ref="C125:C127"/>
    <mergeCell ref="B122:B124"/>
    <mergeCell ref="C122:C124"/>
    <mergeCell ref="C131:C133"/>
    <mergeCell ref="B131:B133"/>
    <mergeCell ref="D128:D130"/>
    <mergeCell ref="C128:C130"/>
    <mergeCell ref="B116:B118"/>
    <mergeCell ref="C116:C118"/>
    <mergeCell ref="D122:D127"/>
    <mergeCell ref="M106:M108"/>
    <mergeCell ref="J136:J139"/>
    <mergeCell ref="H136:H139"/>
    <mergeCell ref="G136:G139"/>
    <mergeCell ref="L136:L139"/>
    <mergeCell ref="D131:D133"/>
    <mergeCell ref="M128:M133"/>
    <mergeCell ref="I136:I139"/>
    <mergeCell ref="M134:M142"/>
    <mergeCell ref="C191:C192"/>
    <mergeCell ref="D191:D192"/>
    <mergeCell ref="B183:B184"/>
    <mergeCell ref="C44:C45"/>
    <mergeCell ref="D44:D45"/>
    <mergeCell ref="B187:B188"/>
    <mergeCell ref="D183:D184"/>
    <mergeCell ref="A180:A182"/>
    <mergeCell ref="A183:A184"/>
    <mergeCell ref="B180:B182"/>
    <mergeCell ref="C89:C91"/>
    <mergeCell ref="D94:D96"/>
    <mergeCell ref="D143:D145"/>
    <mergeCell ref="A122:A127"/>
    <mergeCell ref="D116:D121"/>
    <mergeCell ref="A128:A133"/>
    <mergeCell ref="C97:C99"/>
    <mergeCell ref="D97:D99"/>
    <mergeCell ref="C70:C71"/>
    <mergeCell ref="C60:C61"/>
    <mergeCell ref="B46:B47"/>
    <mergeCell ref="B177:B179"/>
    <mergeCell ref="B191:B192"/>
    <mergeCell ref="A189:M189"/>
    <mergeCell ref="M187:M188"/>
    <mergeCell ref="M159:M161"/>
    <mergeCell ref="M166:M168"/>
    <mergeCell ref="M169:M171"/>
    <mergeCell ref="D169:D171"/>
    <mergeCell ref="C166:C168"/>
    <mergeCell ref="D166:D168"/>
    <mergeCell ref="D159:D161"/>
    <mergeCell ref="C159:C161"/>
    <mergeCell ref="M183:M184"/>
    <mergeCell ref="A62:M62"/>
    <mergeCell ref="J87:J88"/>
    <mergeCell ref="A82:A84"/>
    <mergeCell ref="B82:B84"/>
    <mergeCell ref="C82:C84"/>
    <mergeCell ref="D82:D84"/>
    <mergeCell ref="M82:M84"/>
    <mergeCell ref="A70:A71"/>
    <mergeCell ref="A72:M72"/>
    <mergeCell ref="B63:B66"/>
    <mergeCell ref="E70:E71"/>
  </mergeCells>
  <phoneticPr fontId="0" type="noConversion"/>
  <printOptions gridLines="1"/>
  <pageMargins left="0.39370078740157483" right="0" top="0" bottom="0" header="0" footer="0"/>
  <pageSetup paperSize="256" scale="60" fitToHeight="0" orientation="landscape" r:id="rId1"/>
  <headerFooter alignWithMargins="0"/>
  <rowBreaks count="34" manualBreakCount="34">
    <brk id="19" max="12" man="1"/>
    <brk id="24" max="12" man="1"/>
    <brk id="33" max="12" man="1"/>
    <brk id="41" max="12" man="1"/>
    <brk id="48" max="12" man="1"/>
    <brk id="52" max="12" man="1"/>
    <brk id="58" max="12" man="1"/>
    <brk id="66" max="12" man="1"/>
    <brk id="71" max="12" man="1"/>
    <brk id="75" max="12" man="1"/>
    <brk id="84" max="12" man="1"/>
    <brk id="93" max="12" man="1"/>
    <brk id="102" max="12" man="1"/>
    <brk id="108" max="12" man="1"/>
    <brk id="121" max="12" man="1"/>
    <brk id="127" max="12" man="1"/>
    <brk id="142" max="12" man="1"/>
    <brk id="148" max="12" man="1"/>
    <brk id="155" max="12" man="1"/>
    <brk id="165" max="12" man="1"/>
    <brk id="174" max="12" man="1"/>
    <brk id="182" max="12" man="1"/>
    <brk id="192" max="12" man="1"/>
    <brk id="196" max="12" man="1"/>
    <brk id="198" max="12" man="1"/>
    <brk id="204" max="12" man="1"/>
    <brk id="210" max="12" man="1"/>
    <brk id="214" max="12" man="1"/>
    <brk id="224" max="12" man="1"/>
    <brk id="233" max="12" man="1"/>
    <brk id="244" max="12" man="1"/>
    <brk id="255" max="12" man="1"/>
    <brk id="267" max="12" man="1"/>
    <brk id="280"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2016-07-12T11:48:08Z</cp:lastPrinted>
  <dcterms:created xsi:type="dcterms:W3CDTF">2015-01-21T07:14:33Z</dcterms:created>
  <dcterms:modified xsi:type="dcterms:W3CDTF">2016-08-24T06:23:16Z</dcterms:modified>
</cp:coreProperties>
</file>