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2016\10.10\"/>
    </mc:Choice>
  </mc:AlternateContent>
  <bookViews>
    <workbookView xWindow="0" yWindow="0" windowWidth="19200" windowHeight="11505" firstSheet="1" activeTab="1"/>
  </bookViews>
  <sheets>
    <sheet name="Лист1" sheetId="2" r:id="rId1"/>
    <sheet name="Строительство 2015-2017г." sheetId="1" r:id="rId2"/>
  </sheets>
  <definedNames>
    <definedName name="_xlnm.Print_Titles" localSheetId="1">'Строительство 2015-2017г.'!$8:$12</definedName>
    <definedName name="_xlnm.Print_Area" localSheetId="1">'Строительство 2015-2017г.'!$A$1:$M$319</definedName>
  </definedNames>
  <calcPr calcId="162913"/>
</workbook>
</file>

<file path=xl/calcChain.xml><?xml version="1.0" encoding="utf-8"?>
<calcChain xmlns="http://schemas.openxmlformats.org/spreadsheetml/2006/main">
  <c r="H39" i="1" l="1"/>
  <c r="H38" i="1"/>
  <c r="H37" i="1" s="1"/>
  <c r="J37" i="1"/>
  <c r="F233" i="1" l="1"/>
  <c r="F226" i="1" l="1"/>
  <c r="F224" i="1"/>
  <c r="F222" i="1"/>
  <c r="F220" i="1"/>
  <c r="H219" i="1"/>
  <c r="H218" i="1" s="1"/>
  <c r="F218" i="1"/>
  <c r="F216" i="1"/>
  <c r="F214" i="1"/>
  <c r="F212" i="1"/>
  <c r="F210" i="1"/>
  <c r="F208" i="1"/>
  <c r="F206" i="1"/>
  <c r="F204" i="1"/>
  <c r="F202" i="1"/>
  <c r="F200" i="1"/>
  <c r="F198" i="1"/>
  <c r="F181" i="1" l="1"/>
  <c r="F178" i="1"/>
  <c r="F175" i="1"/>
  <c r="F172" i="1"/>
  <c r="F155" i="1"/>
  <c r="F149" i="1"/>
  <c r="F137" i="1"/>
  <c r="F134" i="1"/>
  <c r="F131" i="1"/>
  <c r="F128" i="1"/>
  <c r="G125" i="1"/>
  <c r="F122" i="1"/>
  <c r="F125" i="1"/>
  <c r="F106" i="1" l="1"/>
  <c r="F66" i="1"/>
  <c r="H69" i="1" l="1"/>
  <c r="H68" i="1"/>
  <c r="H66" i="1" s="1"/>
  <c r="J66" i="1"/>
  <c r="H15" i="1"/>
  <c r="H14" i="1" s="1"/>
  <c r="H16" i="1"/>
  <c r="J14" i="1"/>
  <c r="H195" i="1"/>
  <c r="H194" i="1" s="1"/>
  <c r="K194" i="1"/>
  <c r="H193" i="1"/>
  <c r="H192" i="1" s="1"/>
  <c r="K190" i="1"/>
  <c r="H191" i="1"/>
  <c r="H190" i="1" s="1"/>
  <c r="H188" i="1"/>
  <c r="H189" i="1"/>
  <c r="H187" i="1" s="1"/>
  <c r="K187" i="1"/>
  <c r="H139" i="1"/>
  <c r="H138" i="1"/>
  <c r="J137" i="1"/>
  <c r="H137" i="1" s="1"/>
  <c r="H183" i="1"/>
  <c r="H181" i="1" s="1"/>
  <c r="J181" i="1"/>
  <c r="H170" i="1" l="1"/>
  <c r="H168" i="1" s="1"/>
  <c r="J168" i="1"/>
  <c r="K118" i="1" l="1"/>
  <c r="H238" i="1"/>
  <c r="H237" i="1" s="1"/>
  <c r="J237" i="1"/>
  <c r="K46" i="1"/>
  <c r="H53" i="1"/>
  <c r="H52" i="1" s="1"/>
  <c r="J52" i="1"/>
  <c r="J149" i="1" l="1"/>
  <c r="I66" i="1" l="1"/>
  <c r="H231" i="1" l="1"/>
  <c r="H230" i="1" s="1"/>
  <c r="L230" i="1"/>
  <c r="K230" i="1"/>
  <c r="J230" i="1"/>
  <c r="H120" i="1"/>
  <c r="H118" i="1" s="1"/>
  <c r="F118" i="1"/>
  <c r="J108" i="1"/>
  <c r="J106" i="1" s="1"/>
  <c r="L106" i="1"/>
  <c r="K106" i="1"/>
  <c r="J45" i="1"/>
  <c r="H45" i="1" s="1"/>
  <c r="H44" i="1" s="1"/>
  <c r="K44" i="1"/>
  <c r="H229" i="1"/>
  <c r="H228" i="1" s="1"/>
  <c r="J228" i="1"/>
  <c r="H227" i="1"/>
  <c r="H226" i="1" s="1"/>
  <c r="K226" i="1"/>
  <c r="J226" i="1"/>
  <c r="H240" i="1"/>
  <c r="H239" i="1" s="1"/>
  <c r="J239" i="1"/>
  <c r="J44" i="1" l="1"/>
  <c r="H47" i="1" l="1"/>
  <c r="H46" i="1" s="1"/>
  <c r="F46" i="1"/>
  <c r="J46" i="1"/>
  <c r="H117" i="1" l="1"/>
  <c r="L115" i="1"/>
  <c r="L100" i="1"/>
  <c r="L97" i="1"/>
  <c r="L82" i="1"/>
  <c r="H148" i="1"/>
  <c r="K146" i="1"/>
  <c r="H94" i="1"/>
  <c r="J88" i="1"/>
  <c r="H146" i="1" l="1"/>
  <c r="H160" i="1"/>
  <c r="H159" i="1"/>
  <c r="H158" i="1"/>
  <c r="H115" i="1"/>
  <c r="H102" i="1"/>
  <c r="H100" i="1"/>
  <c r="H99" i="1"/>
  <c r="H93" i="1"/>
  <c r="H92" i="1"/>
  <c r="H90" i="1"/>
  <c r="H88" i="1"/>
  <c r="H84" i="1"/>
  <c r="H78" i="1"/>
  <c r="H76" i="1"/>
  <c r="H72" i="1"/>
  <c r="H49" i="1"/>
  <c r="H48" i="1"/>
  <c r="H25" i="1"/>
  <c r="H24" i="1"/>
  <c r="B298" i="1" l="1"/>
  <c r="B303" i="1"/>
  <c r="K97" i="1" l="1"/>
  <c r="H97" i="1" s="1"/>
  <c r="K82" i="1"/>
  <c r="H82" i="1" s="1"/>
</calcChain>
</file>

<file path=xl/comments1.xml><?xml version="1.0" encoding="utf-8"?>
<comments xmlns="http://schemas.openxmlformats.org/spreadsheetml/2006/main">
  <authors>
    <author>Тришина О.В.</author>
  </authors>
  <commentList>
    <comment ref="M149"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<sst xmlns="http://schemas.openxmlformats.org/spreadsheetml/2006/main" count="952" uniqueCount="614">
  <si>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</si>
  <si>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</si>
  <si>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</si>
  <si>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</si>
  <si>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</si>
  <si>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</si>
  <si>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</si>
  <si>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</si>
  <si>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</si>
  <si>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</si>
  <si>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</si>
  <si>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</si>
  <si>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</si>
  <si>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</si>
  <si>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</si>
  <si>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</si>
  <si>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</si>
  <si>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</si>
  <si>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</si>
  <si>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</si>
  <si>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</si>
  <si>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</si>
  <si>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</si>
  <si>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</si>
  <si>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</si>
  <si>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</si>
  <si>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</si>
  <si>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</si>
  <si>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</si>
  <si>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</si>
  <si>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</si>
  <si>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2015 (выкуп 2016, 2017, 2018)</t>
  </si>
  <si>
    <t xml:space="preserve">привлеченные средства </t>
  </si>
  <si>
    <t>привлеченные средства 
ЗАО "ЮИСП"</t>
  </si>
  <si>
    <t>2014-2016</t>
  </si>
  <si>
    <t>окружной бюджет</t>
  </si>
  <si>
    <t>2014-2015</t>
  </si>
  <si>
    <t>2015-2016</t>
  </si>
  <si>
    <t xml:space="preserve">Наименование </t>
  </si>
  <si>
    <t xml:space="preserve"> В том числе по годам:</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</si>
  <si>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</si>
  <si>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</si>
  <si>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</si>
  <si>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</si>
  <si>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</si>
  <si>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</si>
  <si>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</si>
  <si>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2014 год - ЗАО "Природный камень"</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</si>
  <si>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</si>
  <si>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</si>
  <si>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</si>
  <si>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</si>
  <si>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</si>
  <si>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</si>
  <si>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</si>
  <si>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</si>
  <si>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</si>
  <si>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</si>
  <si>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</si>
  <si>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</si>
  <si>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</si>
  <si>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</si>
  <si>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</si>
  <si>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</si>
  <si>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</si>
  <si>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</si>
  <si>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</si>
  <si>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</si>
  <si>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</si>
  <si>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</si>
  <si>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</si>
  <si>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</si>
  <si>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</si>
  <si>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</si>
  <si>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</si>
  <si>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</si>
  <si>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</si>
  <si>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</si>
  <si>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</si>
  <si>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</si>
  <si>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</si>
  <si>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</si>
  <si>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</si>
  <si>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</si>
  <si>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</si>
  <si>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</si>
  <si>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</si>
  <si>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</si>
  <si>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</si>
  <si>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</si>
  <si>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</si>
  <si>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"МАУ ПРСМ "Наше время", кафе "Собеседник", ул.Энергетиков, 45"</t>
  </si>
  <si>
    <t>"МБУК "Сургутский краеведческий музей", 
ул. 30 лет Победы, 21/2"</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</si>
  <si>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</si>
  <si>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</si>
  <si>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</si>
  <si>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</si>
  <si>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</si>
  <si>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</si>
  <si>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</si>
  <si>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</si>
  <si>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</si>
  <si>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 xml:space="preserve"> за счет внебюджетных источников</t>
  </si>
  <si>
    <t xml:space="preserve">
Инженерные сети в посёлке Снежный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</si>
  <si>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</si>
  <si>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</si>
  <si>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</si>
  <si>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</si>
  <si>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</si>
  <si>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за счет межбюджетных трансфертов из окружного бюджета</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</si>
  <si>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</si>
  <si>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</si>
  <si>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</si>
  <si>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Развитие застроенной территории - части квартала 23А в г.Сургуте" X этап строительства, встроенно-пристроенный детский сад на 80 мест</t>
  </si>
  <si>
    <t>Билдинг-сад на 40 мест, ул.Каролинского, 10</t>
  </si>
  <si>
    <t>выкуп 2016-2017-2018</t>
  </si>
  <si>
    <t>выкуп 2015-2016-2017</t>
  </si>
  <si>
    <t>Детский сад по ул.Профсоюзов, д.38</t>
  </si>
  <si>
    <t>2014 (выкуп 2015-2016-2017)</t>
  </si>
  <si>
    <t>Средняя общеобразовательная школа в  16 А микрорайоне г.Сургута</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</si>
  <si>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</si>
  <si>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</si>
  <si>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</si>
  <si>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</si>
  <si>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</si>
  <si>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</si>
  <si>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</si>
  <si>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</si>
  <si>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</si>
  <si>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</si>
  <si>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</si>
  <si>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</si>
  <si>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</si>
  <si>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</si>
  <si>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</si>
  <si>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</si>
  <si>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</si>
  <si>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</si>
  <si>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</si>
  <si>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</si>
  <si>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</si>
  <si>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</si>
  <si>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</si>
  <si>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Улица 5 "З" от Нефтеюганского шоссе до ул. 39 "З"                                                              </t>
  </si>
  <si>
    <t>"Встроенно-пристроенное помещение, расположенное по адресу: г. Сургут, ул. Просвещения, 29"</t>
  </si>
  <si>
    <t>Поликлиника "Нефтяник" на 700 посещений в смену в мкр. 37 г. Сургута</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</si>
  <si>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</si>
  <si>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</si>
  <si>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</si>
  <si>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</si>
  <si>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привлеченные средства                    ООО "СеверСтрой"                           </t>
  </si>
  <si>
    <t>привлеченные средства                     Самборский Владимир Трофимович</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</si>
  <si>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</si>
  <si>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</si>
  <si>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</si>
  <si>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</si>
  <si>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</si>
  <si>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</si>
  <si>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6664,0 м2</t>
  </si>
  <si>
    <t>2206 м2</t>
  </si>
  <si>
    <t>13896,4 м2.</t>
  </si>
  <si>
    <t>5131,14 м2</t>
  </si>
  <si>
    <t xml:space="preserve">
4065,32 м2 </t>
  </si>
  <si>
    <t>8398,3 м2</t>
  </si>
  <si>
    <t>5882,08 м2</t>
  </si>
  <si>
    <t>1108,3 м2</t>
  </si>
  <si>
    <t>14583 м2</t>
  </si>
  <si>
    <t>5512 м2</t>
  </si>
  <si>
    <t>2449,5м2</t>
  </si>
  <si>
    <t>25609,1 м2</t>
  </si>
  <si>
    <t>36876,1 м2</t>
  </si>
  <si>
    <t>25478,75 м2</t>
  </si>
  <si>
    <t>привлеченные средства    
ООО  "Версо-Монолит"</t>
  </si>
  <si>
    <t>Застройщик/инве-стор</t>
  </si>
  <si>
    <t xml:space="preserve"> сети водоснабжения, км-                                                                          1,60;                                            переустройство сетей газоснабжения, ед.-                                           0,7;                                                                                                                                                                                                      </t>
  </si>
  <si>
    <t>Выполнение работ по строительству объекта "Станция юных натуралистов                                                                                                                                                                                                          в лесопарковой зоне междуречья р.Сайма"</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</si>
  <si>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</si>
  <si>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</si>
  <si>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</si>
  <si>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</si>
  <si>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</si>
  <si>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</si>
  <si>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</si>
  <si>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</si>
  <si>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</si>
  <si>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</si>
  <si>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</si>
  <si>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</si>
  <si>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220 чел./час                                     7937,5 м2</t>
  </si>
  <si>
    <t>585,7 м2</t>
  </si>
  <si>
    <t xml:space="preserve">Разрешение на строительство №157 от 29.10.14 до 29.01.17г.   </t>
  </si>
  <si>
    <t xml:space="preserve">Разрешение на строительство №167 от 21.11.14 до 21.05.17г.   </t>
  </si>
  <si>
    <t xml:space="preserve">Разрешение на строительство №97 от 26.07.12 до 27.01.18г.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</si>
  <si>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</si>
  <si>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</si>
  <si>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</si>
  <si>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</si>
  <si>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</si>
  <si>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</si>
  <si>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</si>
  <si>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</si>
  <si>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</si>
  <si>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</si>
  <si>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ЗАО "ЮграИнвестСтройПроект"</t>
  </si>
  <si>
    <t>ООО "Александрия                  6-10"</t>
  </si>
  <si>
    <t>ООО "Александрия                     6-10"</t>
  </si>
  <si>
    <t>ООО "Александрия                       6-10"</t>
  </si>
  <si>
    <t>ООО "Сибпромстрой"</t>
  </si>
  <si>
    <t>ОАО "Югра-консалтинг"</t>
  </si>
  <si>
    <t>ООО "Северстрой"</t>
  </si>
  <si>
    <t>ООО  "Северстрой"</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</si>
  <si>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</si>
  <si>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</si>
  <si>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</si>
  <si>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</si>
  <si>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</si>
  <si>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</si>
  <si>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</si>
  <si>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</si>
  <si>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</si>
  <si>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</si>
  <si>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</si>
  <si>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</si>
  <si>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</si>
  <si>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</si>
  <si>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</si>
  <si>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</si>
  <si>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</si>
  <si>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</si>
  <si>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</si>
  <si>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</si>
  <si>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t>
  </si>
  <si>
    <t>ООО "ЕВРОСТРОЙ-С"</t>
  </si>
  <si>
    <t>ООО ФСК "Запсибинтерстрой"</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</si>
  <si>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</si>
  <si>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</si>
  <si>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</si>
  <si>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</si>
  <si>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</si>
  <si>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</si>
  <si>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</si>
  <si>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</si>
  <si>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</si>
  <si>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</si>
  <si>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</si>
  <si>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</si>
  <si>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</si>
  <si>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</si>
  <si>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</si>
  <si>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</si>
  <si>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</si>
  <si>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</si>
  <si>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</si>
  <si>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</si>
  <si>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</si>
  <si>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</si>
  <si>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</si>
  <si>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12288,3 м2</t>
  </si>
  <si>
    <t>5359,94 м2</t>
  </si>
  <si>
    <t>15174 м2</t>
  </si>
  <si>
    <t>30240 м2</t>
  </si>
  <si>
    <t>11941,57 м2</t>
  </si>
  <si>
    <t>14470,32 м2</t>
  </si>
  <si>
    <t>22721,7 м2</t>
  </si>
  <si>
    <t>39566,18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</si>
  <si>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</si>
  <si>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</si>
  <si>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</si>
  <si>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</si>
  <si>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</si>
  <si>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</si>
  <si>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</si>
  <si>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</si>
  <si>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</si>
  <si>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</si>
  <si>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</si>
  <si>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</si>
  <si>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</si>
  <si>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</si>
  <si>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</si>
  <si>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</si>
  <si>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</si>
  <si>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</si>
  <si>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</si>
  <si>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</si>
  <si>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</si>
  <si>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</si>
  <si>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</si>
  <si>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</si>
  <si>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</si>
  <si>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</si>
  <si>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</si>
  <si>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</si>
  <si>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</si>
  <si>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</si>
  <si>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</si>
  <si>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</si>
  <si>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</si>
  <si>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№7.                                   4 этап строительства</t>
  </si>
  <si>
    <t>Мкр. 39, жилой дом №8.                               3 этап строительства</t>
  </si>
  <si>
    <t>Мкр. 39, жилой дом №9                                 1 этап строительства</t>
  </si>
  <si>
    <t>Многоквартирный жилой дом №26 со встроено-пристроенными помещениями общественного назначения</t>
  </si>
  <si>
    <t>"Специализированный торговый центр" по адресу
г. Сургут, Нефтеюганское шоссе, 21". Северный промрайон.</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</si>
  <si>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</si>
  <si>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</si>
  <si>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</si>
  <si>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 xml:space="preserve">Улица Киртбая от ул. 1 "З" 
до ул. 3 "З"                                                                                                                                                                                                                    </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</si>
  <si>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</si>
  <si>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</si>
  <si>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</si>
  <si>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комплекс "Лунный" со встроенно-пристроенными помещениями общественного назаначения и подземной автостоянкой.                    
Дом №1 
(секции 1.1,1.2,  1.3,1.4)</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</si>
  <si>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</si>
  <si>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</si>
  <si>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</si>
  <si>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</si>
  <si>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</si>
  <si>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</si>
  <si>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</si>
  <si>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</si>
  <si>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</si>
  <si>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</si>
  <si>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2017-2019 (выкуп 2019-2020)</t>
  </si>
  <si>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</si>
  <si>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</si>
  <si>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</si>
  <si>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</si>
  <si>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</si>
  <si>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</si>
  <si>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</si>
  <si>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t>
  </si>
  <si>
    <t>МАУ ТАиК "Петрушка". Реконструкция</t>
  </si>
  <si>
    <t>430 мест</t>
  </si>
  <si>
    <t>2016 (Обследование) 2016-2017 (ПИР)</t>
  </si>
  <si>
    <t>Общая площадь здания -8 887,3 м2; мощность посадочных мест - 1023 зрит. мест.</t>
  </si>
  <si>
    <t>2016-2017 (ПИР)</t>
  </si>
  <si>
    <t>Нежилое здание, расположенное по адресу: Ханты-Мансийский округ, город Сургут, улица 60 лет Октября, 16</t>
  </si>
  <si>
    <t>2016 (снос)</t>
  </si>
  <si>
    <t>Парк в районе ручья Кедровый лог. Западный жилой район г. Сургута. Пешеходный мост через ручей Кедровый лог.</t>
  </si>
  <si>
    <t>2016 (ПИР)</t>
  </si>
  <si>
    <t>Общая площадь здания - 21247,8 м2</t>
  </si>
  <si>
    <t>МБУ ЦФП "Надежда" "Спортивный зал, ул. Мелик-Карамова, 74а</t>
  </si>
  <si>
    <t>Общая площадь здания 627,7 м2</t>
  </si>
  <si>
    <t>Проектирование и строительство (капитальный ремонт) на 2015-2018 годы.</t>
  </si>
  <si>
    <t>Детская школа искусств 
в мкр. 25</t>
  </si>
  <si>
    <t xml:space="preserve">Средняя общеобразовательная школа в микрорайоне 32  г.Сургута
</t>
  </si>
  <si>
    <t>300 уч.</t>
  </si>
  <si>
    <t>"Водно-оздоровительный комплекс", ул. Профсоюзов</t>
  </si>
  <si>
    <t>2015 год (в соответствии с решением Думы города от 22.12.2015 № 819-V ДГ)</t>
  </si>
  <si>
    <t>2016 год (в соответствии с решением Думы города от 22.12.2015 № 820-V ДГ )</t>
  </si>
  <si>
    <t>Плановая потребность</t>
  </si>
  <si>
    <t xml:space="preserve">Проектирование и строительство реализуется в рамках муниципальной программы"Молодёжная политика Сургута на 2014 - 2030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t>
  </si>
  <si>
    <t>МАУ "Сургутская Филармония"</t>
  </si>
  <si>
    <t>2016-2018 (выкуп 2018 – 2019- 2020)</t>
  </si>
  <si>
    <t>2016-2017 (выкуп 2017-2019)</t>
  </si>
  <si>
    <t>МАУ "Ледовый дворец спорта"</t>
  </si>
  <si>
    <t>МБОУ НШ "Перспектива"
расположенная по адресу: 
г. Сургут, ул. 30 лет Победы,54/1</t>
  </si>
  <si>
    <t>,</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</si>
  <si>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 в полном объеме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</si>
  <si>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привлеченные средства                      ЗАО "ЮграИнвестСтрой
Партнер"                        </t>
  </si>
  <si>
    <t>АО "Автодорстрой"</t>
  </si>
  <si>
    <t>0,25 км</t>
  </si>
  <si>
    <t>740 чел. в день/ до 3000 человек</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</si>
  <si>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 1" № 17/П-2014 от 23.12.2014 на сумму 475,01493 тыс.руб. Срок выполнения работ - 10 месяцев (23.10.2015).  Работы. выполнены 
и  оплачены.
</t>
  </si>
  <si>
    <t>общая площадь 4015,2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</si>
  <si>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В настоящее время проектно-изыскательские работы завершены, проектная документация выдана в полном объеме, ОАО ИЦ "Сургустройцена" проведена финансовая экспертиза сметной документации. 
                                                    </t>
  </si>
  <si>
    <t>общая площадь 2416,3 м2</t>
  </si>
  <si>
    <t>общая площадь 4675,6 м2</t>
  </si>
  <si>
    <t>общая площадь 5087,3 м2</t>
  </si>
  <si>
    <t>общая площадь 791,8 м2</t>
  </si>
  <si>
    <t xml:space="preserve">Капитальный ремонт реализуется в рамках муниципальной прогрммы "Доступная среда  г. Сургута на 2014-2030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 
Проектно-изыскательские работы в 2015 году выполнены и оплачены, проведена экспертиза сметной документации.
</t>
  </si>
  <si>
    <t>общая площадь 7585,2 м2</t>
  </si>
  <si>
    <t>ООО "Сантехремстрой"</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</si>
  <si>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 
</t>
  </si>
  <si>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
</t>
  </si>
  <si>
    <r>
      <t xml:space="preserve">Смена застройщика, строительство не осуществляется. 
</t>
    </r>
    <r>
      <rPr>
        <b/>
        <i/>
        <sz val="8"/>
        <color theme="1"/>
        <rFont val="Times New Roman"/>
        <family val="1"/>
        <charset val="204"/>
      </rPr>
      <t xml:space="preserve">Разрешение на строительство №  ru 86310000-№43 продлено  до 24.02.2017 </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</si>
  <si>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</si>
  <si>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</si>
  <si>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</si>
  <si>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t>Многоэтажный жилой дом 
№ 1 города Сургута</t>
  </si>
  <si>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</si>
  <si>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</si>
  <si>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</si>
  <si>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</si>
  <si>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</si>
  <si>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</si>
  <si>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</si>
  <si>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</si>
  <si>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t>вместимость 200 чел; длина трассы - 2200 м.</t>
  </si>
  <si>
    <t>ООО "ВОРТ"</t>
  </si>
  <si>
    <t>в 2014 году - ООО "Строительство 21 век"
ООО "ВОРТ"</t>
  </si>
  <si>
    <t>улицы - 331,485 км.
наружные сети газоснабжения - 4,140 км.
наружные сети водоснабжения - 3,470 км.
наружные сети электроснабжения - 4,070 км.</t>
  </si>
  <si>
    <t>Строительная длина - 2,656 км.
сети уличного электроосвещения -2,726 км.
сети электроснабжения - 5,771 км.
сети связи - 0,9322 км.
сети канализации - 83,7;
сети тепло-, водоснабжения - 0,023309 км.
сети газоснабжения -0,059 км.</t>
  </si>
  <si>
    <r>
      <t>Получено положительное  заключение государственной экспертизы проектной документации № 86-1-1-2-0028-16 от 09.02.2016 года.</t>
    </r>
    <r>
      <rPr>
        <sz val="8"/>
        <rFont val="Times New Roman"/>
        <family val="1"/>
        <charset val="204"/>
      </rPr>
      <t xml:space="preserve"> 
В рамках заключенного МК № 03/П-2015 от 17.09.2015  
с ООО "ИЦ "Сургутстройцена" в 2015 году выполнены работы 
по корректировки сметной документации  на сумму - 78,303 тыс.рублей.
Получено положительное заключение о проверки достоверности определения сметной стоимости № 324 от 07.12.2015 года.</t>
    </r>
  </si>
  <si>
    <t xml:space="preserve">
Получено положительное заключение государственной экспертизы проектной документации № 86-1-1-2-0029-16 от 10.02.2016 года. 
В рамках заключенного МК № 03/П-2015 от 17.09.2015
с ООО "ИЦ "Сургутстройцена" в 2015 году выполнены работы по корректировки сметной документации  на сумму 76,697 тыс. рублей. 
Получено положительное заключение о проверки достоверности определения сметной стоимости № 325 от 07.12.2015 года.</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</si>
  <si>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Получено положительное заключение государственной экспертизы проектной документации № 86-1-1-3-0034-16 от 15.02.2016 года.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рублей.</t>
  </si>
  <si>
    <t>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Средства из Адресной инвестиционной программы на 2016 год  исключены.</t>
  </si>
  <si>
    <t xml:space="preserve">Строительство реализуется в рамках муниципальной программы"Молодёжная политика Сургута на 2014 - 2030 годы"                                                                                                                                  
Работы выполнены и оплачены.
Акт приема выполненных работ от 25.11.2015, подписанный представителями МКУ "УКС" и ООО "Ворт".
Объект передан на баланс МБУ "Центр специальной подготовки "Сибирский легион", согласно постановлению № 933 от 11.02.2016 года..
</t>
  </si>
  <si>
    <t>2015-2016 (ПИР)</t>
  </si>
  <si>
    <t>ООО "Стройуслуга" (Проектировщик)</t>
  </si>
  <si>
    <t xml:space="preserve">Проектирование и строительство объекта реализуется в рамках муниципальной программы "Молодёжная политика Сургута на 2014 - 2030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Работы выполнялись в соответствии с заключенным 
МК с ООО "ЮграСтройиндустрия" №19/2014 от 23.10.2014. Срок выполнения работ - 30.08.2015. Стоимость выполненных работ по  №19/2014 от 23.10.2014 -
14 673, 70304 тыс. рублей, из них: в 2014 году работ - 6896,75 тыс.руб., в 2015 году принято работ на сумму - 7776,95304 тыс.руб. 
На основании акта приемки законченного капитальным ремонтом объекта от 24.11.15 и акта рабочей комиссии от 24.11.15 - затраты по объекту списаны.                    </t>
  </si>
  <si>
    <t>проектирование 2012-2013</t>
  </si>
  <si>
    <t>Клубно-спортивный блок МБОУ СОШ №38, пр. Пролетарский, 14А города Сургута. Реконструкция</t>
  </si>
  <si>
    <t>200 уч; 150 посадочных мест</t>
  </si>
  <si>
    <t>2016-2017 (ПИР), 2017-2018 (СМР)</t>
  </si>
  <si>
    <t>Билдинг-сад в микрорайоне 41</t>
  </si>
  <si>
    <t xml:space="preserve">2018 (СМР)
2025 (выкуп) </t>
  </si>
  <si>
    <t xml:space="preserve">сети дренажа, км.- 0,51                                     сети водоснабжения, км.- 0,90 сети газоснабжения, км. -0,45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</si>
  <si>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</si>
  <si>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 xml:space="preserve">Объездная автомобильная дорога к дачным кооперативам "Черемушки", "Север-1", "Север-2" в обход гидротехнических сооружений ГРЭС-1 
и ГРЭС-2 </t>
  </si>
  <si>
    <t xml:space="preserve"> протяженность введенных в эксплуатацию внутриквартальных проездов, м.- 400</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</si>
  <si>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 года выполнены и оплачены.
Получено заключение государственной  экспертизы ООО ИЦ «СургутСтройцена» от 16.09.2015 № 240 о сметной стоимости строительства.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</si>
  <si>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Работы выполнены и оплачены в декабре 2015г.   </t>
  </si>
  <si>
    <t>ООО "Стройуслуга" (ПИР)</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</si>
  <si>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08П/2016 с ООО "Стройуслуга" на выполнение проектно-изыскательских работ (990,72975 тыс.рублей).  Лимит финансирования на 2016 год -551,444 тыс.рублей. Потребность на 2017 год - 439,28575 тыс. рублей. 
</t>
  </si>
  <si>
    <t>2015 (снос)</t>
  </si>
  <si>
    <t xml:space="preserve">Разрешение на строительство №201 от 22.11.13 до 21.02.2018 года.   </t>
  </si>
  <si>
    <r>
      <t xml:space="preserve">Строительство осуществляется
</t>
    </r>
    <r>
      <rPr>
        <b/>
        <i/>
        <sz val="8"/>
        <rFont val="Times New Roman"/>
        <family val="1"/>
        <charset val="204"/>
      </rPr>
      <t>Разрешение на строительство № ru86310000-153 от 26.10.2012 до 26.06.2014, продлено до 17.05.2017 года.</t>
    </r>
  </si>
  <si>
    <r>
      <t xml:space="preserve">Строительство осуществляется
</t>
    </r>
    <r>
      <rPr>
        <b/>
        <i/>
        <sz val="8"/>
        <rFont val="Times New Roman"/>
        <family val="1"/>
        <charset val="204"/>
      </rPr>
      <t>Разрешение на строительство № ru86310000-234 от 24.12.2013  до 29.04.2017</t>
    </r>
  </si>
  <si>
    <t xml:space="preserve">«Жилой дом № 4 
со встроенными помещениями общественного назначения 
в микрорайоне 44 г. Сургут»
</t>
  </si>
  <si>
    <t>ООО "Бетолит"</t>
  </si>
  <si>
    <t>Жилой дом № 9 в микрораойне 31 Б г. Сургут</t>
  </si>
  <si>
    <t>Разрешение на строительство №ru86310000-38 от 29.04.2016 до 07.08.2017 года.</t>
  </si>
  <si>
    <t>Многоэтажный жилой дом 
№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</si>
  <si>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 5</t>
  </si>
  <si>
    <t>Жилой дом № 3 
со встроенными помещениями и подземной автостоянкой</t>
  </si>
  <si>
    <t>Жилой дом № 4</t>
  </si>
  <si>
    <t>Жилой дом № 5</t>
  </si>
  <si>
    <r>
      <t xml:space="preserve">Жилой комплекс № 304 в микрорайоне №24 г. Сургута. </t>
    </r>
    <r>
      <rPr>
        <b/>
        <sz val="9"/>
        <rFont val="Times New Roman"/>
        <family val="1"/>
        <charset val="204"/>
      </rPr>
      <t>Девятиэтажный жилой дом №304.3.             
1 этап-блок А</t>
    </r>
  </si>
  <si>
    <r>
      <t xml:space="preserve">Жилой комплекс № 304
в микрорайоне №24 г. Сургута. </t>
    </r>
    <r>
      <rPr>
        <b/>
        <sz val="9"/>
        <rFont val="Times New Roman"/>
        <family val="1"/>
        <charset val="204"/>
      </rPr>
      <t>Девятиэтажный жилой дом №304.3.              
2 этап - блок Б</t>
    </r>
  </si>
  <si>
    <r>
      <t xml:space="preserve">Многоквартирный </t>
    </r>
    <r>
      <rPr>
        <b/>
        <sz val="9"/>
        <rFont val="Times New Roman"/>
        <family val="1"/>
        <charset val="204"/>
      </rPr>
      <t>жилой дом № 1</t>
    </r>
    <r>
      <rPr>
        <sz val="9"/>
        <rFont val="Times New Roman"/>
        <family val="1"/>
        <charset val="204"/>
      </rPr>
      <t xml:space="preserve"> в мкр.45 г. Сургут</t>
    </r>
  </si>
  <si>
    <r>
      <t xml:space="preserve">Многоквартирный </t>
    </r>
    <r>
      <rPr>
        <b/>
        <sz val="9"/>
        <rFont val="Times New Roman"/>
        <family val="1"/>
        <charset val="204"/>
      </rPr>
      <t>жилой дом № 2</t>
    </r>
  </si>
  <si>
    <t>Жилой дом № 6 в 30 микрорайоне.
3 этап строительства</t>
  </si>
  <si>
    <t>Жилой дом № 6 
в 30 микрорайоне 2 этап строительства</t>
  </si>
  <si>
    <t>Многоквартирный жилой дом № 3</t>
  </si>
  <si>
    <t>Ж\д № 3                                          со встроенными помещениями и  гостиницей   на 154 места</t>
  </si>
  <si>
    <t>ООО "ЖК Быстринка"</t>
  </si>
  <si>
    <t>Жилой комплекс из 3-х этажных жилых домов 
и автостоянки</t>
  </si>
  <si>
    <t>Разрешение на строительство №ru86310000-93 от  30.07.2015 до 30.04.2017 года.</t>
  </si>
  <si>
    <t>Многоэтажный жилой дом № 1 со встроенно-пристроенными помещениями офисного назначения и пристроенной стоянкой автотранспорта закрытого типа в 30 А микрорайоне г. Сургута. 3 этап. Пристроенная стоянка автотранспорта закрытого типа</t>
  </si>
  <si>
    <t>Детский сад в микрорайоне 20А г.Сургута (№ 46 «Ягодка»)</t>
  </si>
  <si>
    <t>2016-2018 (СМР) 2018-2020 (выкуп)</t>
  </si>
  <si>
    <t>ООО "Юграпромстрой"</t>
  </si>
  <si>
    <t>Жилой дом № 2 (секции 2.6, 2.7, 2.8, 2.9)  -1 этап.</t>
  </si>
  <si>
    <r>
      <t xml:space="preserve">Строительство осуществляется
</t>
    </r>
    <r>
      <rPr>
        <b/>
        <i/>
        <sz val="8"/>
        <rFont val="Times New Roman"/>
        <family val="1"/>
        <charset val="204"/>
      </rPr>
      <t>Разрешение на строительство № ru86310000-107 от 14.07.2014  
до 15.02.2017 года.</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</si>
  <si>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31.05.2018 года.</t>
    </r>
  </si>
  <si>
    <t>Многоквартирный жилой дом №5</t>
  </si>
  <si>
    <r>
      <t xml:space="preserve">Строительство осуществляется
</t>
    </r>
    <r>
      <rPr>
        <b/>
        <i/>
        <sz val="8"/>
        <color theme="1"/>
        <rFont val="Times New Roman"/>
        <family val="1"/>
        <charset val="204"/>
      </rPr>
      <t>Разрешение на строительство № ru86310000-120   от 07.08.2014 
до 09.05.2017 года.</t>
    </r>
  </si>
  <si>
    <r>
      <t xml:space="preserve">Строительство осуществляется
</t>
    </r>
    <r>
      <rPr>
        <b/>
        <i/>
        <sz val="8"/>
        <color theme="1"/>
        <rFont val="Times New Roman"/>
        <family val="1"/>
        <charset val="204"/>
      </rPr>
      <t>Разрешение на строительство № ru86310000-121 от 07.08.2014 
до 09.02.2017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</si>
  <si>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</si>
  <si>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</si>
  <si>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ru86310000-109 от 15.07.2014   
до 20.05.2019 года.</t>
    </r>
  </si>
  <si>
    <r>
      <t xml:space="preserve">Строительство осуществляется
</t>
    </r>
    <r>
      <rPr>
        <b/>
        <i/>
        <sz val="8"/>
        <color theme="1"/>
        <rFont val="Times New Roman"/>
        <family val="1"/>
        <charset val="204"/>
      </rPr>
      <t>Разрешение на строительство № ru86310000-131  от 27.08.2014  
 до 27.08.2019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</si>
  <si>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</si>
  <si>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</si>
  <si>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t>ЗАО "Салаир"</t>
  </si>
  <si>
    <t xml:space="preserve">Многоэтажный жилой дом 
№ 23 со  встроенными помещениями обще назнач.   
1 этап </t>
  </si>
  <si>
    <t>Многоэтажный жилой дом 
№ 23 со  встроенными помещениями обще назнач. 
2 этап</t>
  </si>
  <si>
    <t>Многоэтажный жилой дом 
№ 23 со  встроенными помещениями обще назнач.
3 этап,  4 этап-подземная парковка</t>
  </si>
  <si>
    <r>
      <t xml:space="preserve">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t>
    </r>
    <r>
      <rPr>
        <sz val="8"/>
        <color theme="1"/>
        <rFont val="Times New Roman"/>
        <family val="1"/>
        <charset val="204"/>
      </rPr>
      <t>В связи с ненадлежащим исполнением договорных  обязательств, контракт расторгнут, работы прекращены. Планируется реализация проекта путем выкупа здания.</t>
    </r>
  </si>
  <si>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t>
    </r>
    <r>
      <rPr>
        <b/>
        <i/>
        <sz val="8"/>
        <color theme="1"/>
        <rFont val="Times New Roman"/>
        <family val="1"/>
        <charset val="204"/>
      </rPr>
      <t xml:space="preserve">Разрешение на строительство №ru86310000-10 от 18.02.2015 до 21.10.2016 года.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предоставилось возможным. 
Средства в размере 635,79581 тыс.рублей необходимы  для внесения платы 
по договору  для осуществления закупки с единственным исполнителем по проведению государственной экспертизы проектной документации  и результатов инженерных изысканий (предоплата 100%).
</t>
    </r>
  </si>
  <si>
    <t xml:space="preserve">Проектирование и строительство объекта реализуется в рамках муниципальной программы "Развитие образования города Сургута на 2014-2030 годы"   
В связи с нерешенным вопросом о земельном участке (площадь выделенного земельного участка не позволяет разместить школу вместимостью 300 учащихся), кроме того, учитывая сезонность выполнения инженерно-изыскательских работ (проведение работ в зимний период не возможно) - освоение лимитов 2016 года 
не представляется возможным. 
Решением Думы от 01.07.2016 принято снятие средств местного бюджета в сумме 
6 029 666,00 рублей с нерешенным вопросом  о земельном участке.
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
</t>
  </si>
  <si>
    <t>«Объездная автомобильная дорога к дачным кооперативам "Черемушки", "Север-1", "Север-2" в обход гидротехнических сооружений ГРЭС-1 и ГРЭС-2. Переустройство "Газопровода - отвода к Сургутской ГРЭС-2, 4-я нитка";</t>
  </si>
  <si>
    <t>- за счет местного бюджета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</si>
  <si>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</si>
  <si>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 xml:space="preserve">                                                                                                                                                                                                                                                                                      Внутриквартальные проезды 
в микрорайоне 31 г.Сургута        </t>
  </si>
  <si>
    <t>Внутриквартальный проезд 
в микрорайоне 26 г. Сургута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</si>
  <si>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</si>
  <si>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ООО "СТХ-Недвижимость"</t>
  </si>
  <si>
    <r>
      <t xml:space="preserve">Строительство приостановлено
</t>
    </r>
    <r>
      <rPr>
        <b/>
        <i/>
        <sz val="8"/>
        <color theme="1"/>
        <rFont val="Times New Roman"/>
        <family val="1"/>
        <charset val="204"/>
      </rPr>
      <t>Разрешение на строительство  № ru86310000-35 от 29.03.2012  продлено до 28.02.2021 года.</t>
    </r>
  </si>
  <si>
    <r>
      <t xml:space="preserve">Строительтсов осуществляется
</t>
    </r>
    <r>
      <rPr>
        <b/>
        <i/>
        <sz val="8"/>
        <color theme="1"/>
        <rFont val="Times New Roman"/>
        <family val="1"/>
        <charset val="204"/>
      </rPr>
      <t>Разрешение на строительство № ru86310000-67 от 08.05.2014   
продлено до 04.07.2019 года.</t>
    </r>
  </si>
  <si>
    <r>
      <t xml:space="preserve">Строительство осуществляется
</t>
    </r>
    <r>
      <rPr>
        <b/>
        <i/>
        <sz val="8"/>
        <color theme="1"/>
        <rFont val="Times New Roman"/>
        <family val="1"/>
        <charset val="204"/>
      </rPr>
      <t>Разрешение на строительство № ru86310000-68   от 08.05.2014 
продлено до 27.06.2018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</si>
  <si>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</si>
  <si>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</si>
  <si>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t xml:space="preserve">Жилой комплекс № 41 с общественными помещениями и автостоянокой.
Микрорайон №34, проспект Мира,55 г. Сургута. </t>
  </si>
  <si>
    <r>
      <t xml:space="preserve">Строительство осуществляется
</t>
    </r>
    <r>
      <rPr>
        <b/>
        <i/>
        <sz val="8"/>
        <rFont val="Times New Roman"/>
        <family val="1"/>
        <charset val="204"/>
      </rPr>
      <t>Разрешение на строительство № ru86310000-172 (58) от 30.07.2007 
продлено до 10.06.2017 года.</t>
    </r>
  </si>
  <si>
    <t xml:space="preserve">Разрешение на строительство №87 от 03.06.14 до 15.03.2018 года.   </t>
  </si>
  <si>
    <t>Разрешение на строительство №111 от03.07.13 до 23.07.2017 года.</t>
  </si>
  <si>
    <t>Детский сад № 2 на 300 мест в 38 микрорайоне 
г. Сургута
(№ 45 «Волчок»)</t>
  </si>
  <si>
    <t>Детский сад в микрорайоне
№ 30 г.Сургута                                                                                                           ( №35 «Тополек»)</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</si>
  <si>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"Севердорпроект", МК №03/П-2014 от 09.01.2014.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
30.11.2015  заключен договор № 27/10/15. Госэкспертиза  выполнена 
в феврале 2016 года. Получено отрицательное заключение экспертизы 
№ 86-1-3-3-0035-16 от 15.02.2016 ,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В проект бюджета на 2017 год включены средства на проведение повторной гос. экспертизы.</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</si>
  <si>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1. В рамках МК № 02/П-2014 от 09.01.2014 с ООО Севердорпроект" госэкспертизы проектно-сметной документации не проведена , в связи 
с отсутствием утвержденной в установленном порядке документации 
по планировке территории и проекта межевания посёлка Лунный.  
Сторонами подписано Соглашении о расторжении контракта от 26.06.2015г.
2. Учитывая процедуру размещения закупки у единственного Исполнителя договор № 06/12/15 от 04.12.2015 г. на проведение государственной экспертизы проектной документации и результатов инженерных изысканий по объекту  в 2015 году не заключен. 
Средства  в размере 698 003,04 руб. предложены к включению  в проект бюджета на 2017 год  (предоплата 100%)
Проект межевания территории утвержден Постановлением Администрации города 
№ 10085 от 29.12.2012 года.
</t>
  </si>
  <si>
    <r>
      <t>Госэкспертиза выполнена в феврале 2016 года..  Получено отрицательное заключение экспертизы № 86-1-3-2-0033-16 от 15.02.2016 года,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Замечания к проектной документации, указанные в отрицательном заключении экспертизы от 15.02.2016 № 86-1-3-2-0033-16 устранены в полном объеме. Средства в размере 90 092,65 рублей (согласно постановления Правительства РФ от 05.03.2007 № 145 размер платы - 30 % от стоимости проведения первичной гос. экспертизы: 300 308,82*30% = 90 092,65 рублей)</t>
    </r>
    <r>
      <rPr>
        <sz val="8"/>
        <color rgb="FFFF0000"/>
        <rFont val="Times New Roman"/>
        <family val="1"/>
        <charset val="204"/>
      </rPr>
      <t xml:space="preserve">  </t>
    </r>
    <r>
      <rPr>
        <sz val="8"/>
        <rFont val="Times New Roman"/>
        <family val="1"/>
        <charset val="204"/>
      </rPr>
      <t>будут предложены на очередное заседание Думы города  для заключения договора с единственным исполнителем 
на проведение повторной государственной экспертизы проектной документации по объекту.
90 092,65 рублей для проведения повторной гос. экспертизы  предложенык включению в проект бюджета на 2017 год. (Замечания устранены).</t>
    </r>
  </si>
  <si>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Заключен МК № 07П/2016 от 19.05.2016 с ООО "Стройуслуга" на выполнение проектно-изыскательских работ (988,07892 тыс.рублей). Лимит финансирования 
на 2016 год 549,969 тыс.рублей. Потребность на 2017 год - 438,10992 тыс.рублей.
</t>
  </si>
  <si>
    <t>ООО СК "СОК"
 (МК № 12/2014 
от 03.07.2014);
ООО СК "СОК" (МК №37/2016 от 14.06.2016)</t>
  </si>
  <si>
    <t xml:space="preserve">Проектирование и строительство объекта реализуется в рамках муниципальной программы "Молодёжная политика Сургута на 2014 - 2030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t>
  </si>
  <si>
    <t xml:space="preserve">Разрешение на строительство №141 от 15.09.2014 до 31.01.2018г.   </t>
  </si>
  <si>
    <t>Средняя общеобразовательная школа в микрорайоне 34 г. Сургута.</t>
  </si>
  <si>
    <t>2016-2018</t>
  </si>
  <si>
    <t>ООО "Региональная строительная компания"</t>
  </si>
  <si>
    <t xml:space="preserve">Школа - детский сад № 1 
в микрорайоне 38 (100 учащ. / 200 мест)                                    </t>
  </si>
  <si>
    <t>Приобретение объекта реализуется в рамках муниципальной программы "Развитие образования города Сургута на 2014-2030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2016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 В случае одобрения  финансирования объекта банком, строительство объекта возможно начать в I квартале 2017 года.
Участок включен в границы территории комплексного освоения ЗАО ''Югорское Управление Инвестиционно-Строительными Проектами''</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</si>
  <si>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</si>
  <si>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Работы выполнены и оплачены в декабре 2015 года.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</si>
  <si>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Заключен МК 02П/2016 от 18.04.2016 г. с  ООО "Стройуслуга"с ценой контаркта  1052,87286 тыс.рублей. 
Экономия, сложившаяся по результатам проведенной закупки  в размере  119,19315 тыс.руб. будут предложена к снятию на заседание Думы города в октябре 2016 года.</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</si>
  <si>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Работы выполнялись в соответствии с заключенным МК на выполнение работ 
по капитальному ремонту объекта с ООО "ЮграСтройиндустрия" от 05.09.2014 №14/2014.  Срок выполнения работ - 15.08.2015 года.
В связи с отставанием от графика производства работ  муниципальный контракт  28.09.2015 года расторгнут в одностороннем отказе заказчика. 
 В декабре заключен договор № 09/П-2015 на проверку сметной документации 
по объекту на сумму 44,27978 тыс. руб. Работы выполнены и оплачены.</t>
  </si>
  <si>
    <t>Извещение на проведение аукциона по сносу нежилого здания, расположеного по адресу: город Сургут, поселок Юность, улица Саянская, дом 6б опубликовано - 29.10.2015. НМЦК - 470,72088 тыс.рублей. 
На основании протокола подведения итогов электронного аукциона № ЭА-1583 (2) от 18.11.2015  победителем признан ООО "Сантехремстрой" с ценой контракта 245,86720 тыс. рублей. Заключен контракт № 106/2015 от 02.12.2015. Работы выполнены и оплачены.</t>
  </si>
  <si>
    <t xml:space="preserve">Публикация извещения о проведении электронного аукциона на выполнение работ по сносу здания, расположенного по адресу: Ханты-Мансийский округ, город Сургут, улица 60 лет Октября, 16 
Заключен МК № 04/2016 от 11.04.2016 на сумму 245,10162 тыс.рублей с ИП Нестеренко Дмитрий Валерьевич, Работы выполнены и оплачены в мае 2016 года.
Решением Думы от 01.07.2016 принято уменьшение средств местного бюджета
в 2016 году на сумму 246 646,38 рублей,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 выполнение работ и оказание услуг для муниципальных нужд.
</t>
  </si>
  <si>
    <t xml:space="preserve">Заключен МК № 01П/2016 от 13.04.2016 на выполнение ПИР с  ООО "АТ", цена контракта - 2000,0 тыс.рублей. Срок выполнения работ по 30.11.2016.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</si>
  <si>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41/2016 от 05.07.2016 г. на выполнение работ по капитальному ремонту объекта. Сумма по контракту 12 987,71041 тыс.рублей.  Работы выполнены в полном объъеме. Оплата будет произведена в следующем текущем периоде
Остаток средств по итогам формирования НМЦК - 238,570 тыс.руб. и экономия по итогам проведения закупки - 1605,22264 тыс.рублей будет предложены к снятию на очередное заседание Думы.
Средства в размере 97,0 тыс.руб.- на проведение проверки сметной документации.
Работы выполнены и оплачены. </t>
  </si>
  <si>
    <r>
      <t>Разрешение на строительство №ru86310000-47 от  10.04.201</t>
    </r>
    <r>
      <rPr>
        <b/>
        <i/>
        <sz val="8"/>
        <rFont val="Times New Roman"/>
        <family val="1"/>
        <charset val="204"/>
      </rPr>
      <t>3 продлено 
до 20.07.2016 года.
Разрешение на ввод объекта в эксплуататцию №ru86310000-54 от 14.07.2016 года.</t>
    </r>
  </si>
  <si>
    <r>
      <t>Разрешение на ст</t>
    </r>
    <r>
      <rPr>
        <b/>
        <i/>
        <sz val="8"/>
        <rFont val="Times New Roman"/>
        <family val="1"/>
        <charset val="204"/>
      </rPr>
      <t xml:space="preserve">роительство №119 от 15.09.11 до 15.09.2016 года.
Разрешение на ввод объекта в эксплуатацию №ru86310000-56 от 19.07.2016 года. </t>
    </r>
    <r>
      <rPr>
        <b/>
        <i/>
        <sz val="8"/>
        <color theme="1"/>
        <rFont val="Times New Roman"/>
        <family val="1"/>
        <charset val="204"/>
      </rPr>
      <t xml:space="preserve"> </t>
    </r>
  </si>
  <si>
    <t>Магистральный водовод 
по ул. Мелик-Карамова, 
от ул. Югорской
до ул. Геологической</t>
  </si>
  <si>
    <t>Разрешение на строительство №ru86310000-78 от 16.07.2015 до 06.11.2016 года.  
Разрешение на ввод объекта в эксплуатацию №ru86310000-61 от 12.08.2016 года.</t>
  </si>
  <si>
    <r>
      <rPr>
        <b/>
        <i/>
        <sz val="8"/>
        <color theme="1"/>
        <rFont val="Times New Roman"/>
        <family val="1"/>
        <charset val="204"/>
      </rPr>
      <t>Разрешение на строительство №02 от 23.01.13 до 22.12.2015 года..</t>
    </r>
    <r>
      <rPr>
        <sz val="8"/>
        <color theme="1"/>
        <rFont val="Times New Roman"/>
        <family val="1"/>
        <charset val="204"/>
      </rPr>
      <t xml:space="preserve">  </t>
    </r>
    <r>
      <rPr>
        <b/>
        <i/>
        <sz val="8"/>
        <color theme="1"/>
        <rFont val="Times New Roman"/>
        <family val="1"/>
        <charset val="204"/>
      </rPr>
      <t xml:space="preserve"> 
</t>
    </r>
    <r>
      <rPr>
        <b/>
        <i/>
        <sz val="8"/>
        <rFont val="Times New Roman"/>
        <family val="1"/>
        <charset val="204"/>
      </rPr>
      <t>Разрешение на ввод объекта в эксплуатацию №ru86310000-64 от 29.08.2016 года.</t>
    </r>
  </si>
  <si>
    <r>
      <t>Разрешение на строительство №ru86310000-47 от 26.05.2016 до</t>
    </r>
    <r>
      <rPr>
        <b/>
        <i/>
        <sz val="8"/>
        <color rgb="FFFF0000"/>
        <rFont val="Times New Roman"/>
        <family val="1"/>
        <charset val="204"/>
      </rPr>
      <t xml:space="preserve"> </t>
    </r>
    <r>
      <rPr>
        <b/>
        <i/>
        <sz val="8"/>
        <rFont val="Times New Roman"/>
        <family val="1"/>
        <charset val="204"/>
      </rPr>
      <t>23.11.2016 года. Продлено до 30.10.2017 года.</t>
    </r>
  </si>
  <si>
    <t>Разрешение на строительство №ru86310000-45 от 26.05.2016 до 30.10.2017 года.</t>
  </si>
  <si>
    <t>"Центр реабилитации и профилактики инвалидов в 31 А микрорайоне по пр. Пролетарский, г. Сургут." 1 и 2 этапы строительства.</t>
  </si>
  <si>
    <t>БФ Благотвторительный фонд "Милосердие"</t>
  </si>
  <si>
    <t>за счет внебюджетных источников</t>
  </si>
  <si>
    <t>Клинический перинатальный центр на 315 коек в г. Сургуте</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</si>
  <si>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 xml:space="preserve">Многоквартирный </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t>
    </r>
  </si>
  <si>
    <r>
      <t xml:space="preserve">Строительство осуществляется
</t>
    </r>
    <r>
      <rPr>
        <b/>
        <i/>
        <sz val="8"/>
        <color theme="1"/>
        <rFont val="Times New Roman"/>
        <family val="1"/>
        <charset val="204"/>
      </rPr>
      <t xml:space="preserve">Разрешение на строительство № ru 86310000-171  от 27.11.2014, продлен  
до 01.05.2017 года.
</t>
    </r>
  </si>
  <si>
    <t>"Общественный комплекс в микрорайоне № 32 по пр. Пролетарскому в г. Сургуте"</t>
  </si>
  <si>
    <t>ООО "Золотое время"</t>
  </si>
  <si>
    <t xml:space="preserve">Разрешение на строительство №ru86310000-170 от 20.11.2012 до 15.06.2017 года.   </t>
  </si>
  <si>
    <t>4086,53м2</t>
  </si>
  <si>
    <t>1 этап- 9 этажный 4 подъездный кирпичный жилой дом в мкр. 20А г. Сургута
2 этап-закрытая автостоянка</t>
  </si>
  <si>
    <r>
      <t xml:space="preserve">Строительство осуществляется
</t>
    </r>
    <r>
      <rPr>
        <b/>
        <i/>
        <sz val="8"/>
        <rFont val="Times New Roman"/>
        <family val="1"/>
        <charset val="204"/>
      </rPr>
      <t>Разрешение на строительство № ru86310000-152  от 14.10.2014  
до 17.09.2017 года.</t>
    </r>
  </si>
  <si>
    <t>17-20-ти этажный жилой дом №6 со встроенными помещениями общественного назначения в зоне многоэтажной жилой застройки микрорайона № 31г. Сургута</t>
  </si>
  <si>
    <t>Разрешение на строительство №  ru 86310000-№77 от 19.07.2016 до 28.10.2017 года.</t>
  </si>
  <si>
    <t>АО "ЮграИнвестСтрой
Проект"</t>
  </si>
  <si>
    <t>Жилой дом № 2, территория микрорайона 31 "Б"г. Сургута, предоставленного под комплексное освоениев целях ЖС.</t>
  </si>
  <si>
    <t>Разрешение на строительство №  ru 86310000-№80 от 21.07.2016 до 28.08.2018 года.</t>
  </si>
  <si>
    <t>Многоэтажный жилой дом №4 со встроенными помещениями общественного назначения. Корпус 2. 7 этап строительства.</t>
  </si>
  <si>
    <t>13046,4 м2</t>
  </si>
  <si>
    <t>Разрешение на строительство № ru86310000-84 от 04.08.2016  
до 12.07.2018 года.</t>
  </si>
  <si>
    <t>Жилой дом № 3 в микрорайоне 31Б г. Сургут</t>
  </si>
  <si>
    <t>Разрешение на строительство №  ru 86310000-№86 от 08.08.2016 до 08.07.2018 года.</t>
  </si>
  <si>
    <t xml:space="preserve">«Жилой дом № 3 
со встроенными помещениями общественного назначения 
в 44 мкр. г. Сургут»
</t>
  </si>
  <si>
    <t>«Жилой дом № 2 
со встроенными помещениями общественного назначения 
в 44 мкр. г. Сургут 
1 этап - секции 2.1,2.2,2.3,2.4
2 этап - секции 1,2,3,4</t>
  </si>
  <si>
    <t>Жилой комплекс "Лунный" со встроенно-пристроенными помещениями общественного назаначения и подземной автостоянкой.  Дом №2</t>
  </si>
  <si>
    <t>Жилые дома (корпуса) №6,7,8,9 и пристроенная автостоянка закрытого типа (стилобат) в составе проекта "Планировка микрорайона№ 39. Комплексное освоение в целях жилищного строительства"</t>
  </si>
  <si>
    <t>ООО "Александрия 
6-10"</t>
  </si>
  <si>
    <t>Разрешение на строительство №  ru 86310000-№90 от 12.08.2016 до 01.03.2019 года.</t>
  </si>
  <si>
    <t>1 этап строительства "Многоквартирный жилой дом № 1 со встроенными помещениями общественного назначения. Корпус 1,2,3."</t>
  </si>
  <si>
    <t>Разрешение на строительство № ru86310000-95 от 02.09.2016  
до 20.12.2017 года.</t>
  </si>
  <si>
    <t>Храмовый комплекс "Умиление"</t>
  </si>
  <si>
    <t>Московский патриархат</t>
  </si>
  <si>
    <t>Разрешение на строительство № ru 86310000-№111 от 18.07.2014 до 18.10.2018 года.
Разрешение на ввод № ru 86310000-№55 от 18.07.2016 года. (1,2,3 этапы строительства).</t>
  </si>
  <si>
    <t xml:space="preserve">Разрешение на строительство №110 от 18.07.14 до 02.08.2017 года.  </t>
  </si>
  <si>
    <r>
      <rPr>
        <b/>
        <i/>
        <sz val="8"/>
        <rFont val="Times New Roman"/>
        <family val="1"/>
        <charset val="204"/>
      </rPr>
      <t xml:space="preserve">Разрешение на строительство №70 от 20.06.12 до 18.04.14г.    </t>
    </r>
    <r>
      <rPr>
        <sz val="8"/>
        <rFont val="Times New Roman"/>
        <family val="1"/>
        <charset val="204"/>
      </rPr>
      <t xml:space="preserve">                                                                                                                                                                                                      </t>
    </r>
  </si>
  <si>
    <r>
      <t xml:space="preserve">Строительство осуществляется
</t>
    </r>
    <r>
      <rPr>
        <i/>
        <sz val="8"/>
        <rFont val="Times New Roman"/>
        <family val="1"/>
        <charset val="204"/>
      </rPr>
      <t>Ра</t>
    </r>
    <r>
      <rPr>
        <b/>
        <i/>
        <sz val="8"/>
        <rFont val="Times New Roman"/>
        <family val="1"/>
        <charset val="204"/>
      </rPr>
      <t>зрешение на строительство № ru86310000-177 от 04.10.2013 до до 24.12.2016 года.</t>
    </r>
  </si>
  <si>
    <r>
      <t xml:space="preserve">Строительтсов осуществляется
</t>
    </r>
    <r>
      <rPr>
        <b/>
        <i/>
        <sz val="8"/>
        <rFont val="Times New Roman"/>
        <family val="1"/>
        <charset val="204"/>
      </rPr>
      <t>Разрешение на строительство № ru86310000-177 от 04.10.2013
до 24.12.2016 года.</t>
    </r>
  </si>
  <si>
    <r>
      <t xml:space="preserve">Строительство осуществляется
</t>
    </r>
    <r>
      <rPr>
        <b/>
        <i/>
        <sz val="8"/>
        <rFont val="Times New Roman"/>
        <family val="1"/>
        <charset val="204"/>
      </rPr>
      <t>Разрешение на строительство № ru86310000-194 от 25.10.2013  до 25.10.2016 года.</t>
    </r>
  </si>
  <si>
    <r>
      <t xml:space="preserve">Строительствоосуществляется
</t>
    </r>
    <r>
      <rPr>
        <b/>
        <i/>
        <sz val="8"/>
        <rFont val="Times New Roman"/>
        <family val="1"/>
        <charset val="204"/>
      </rPr>
      <t>Разрешение на строительство № ru86310000-207 от 29.11.2013  до 01.07.2015, продлено до 03.11.2016 года.</t>
    </r>
  </si>
  <si>
    <r>
      <t xml:space="preserve">Строительство осуществляется
</t>
    </r>
    <r>
      <rPr>
        <b/>
        <i/>
        <sz val="8"/>
        <rFont val="Times New Roman"/>
        <family val="1"/>
        <charset val="204"/>
      </rPr>
      <t>Разрешение на строительство № ru86310000-166 от 19.11.2014   
до 23.11.2016 года.</t>
    </r>
  </si>
  <si>
    <r>
      <t xml:space="preserve">Строительство осуществляется
</t>
    </r>
    <r>
      <rPr>
        <b/>
        <i/>
        <sz val="8"/>
        <rFont val="Times New Roman"/>
        <family val="1"/>
        <charset val="204"/>
      </rPr>
      <t>Разрешение на строительство № ru86310000-164  от 19.10.2014   
до 23.11.2016 года.</t>
    </r>
  </si>
  <si>
    <t>Многоэтажный жилой 
дом № 6,7 - 3 этап строительства</t>
  </si>
  <si>
    <r>
      <t xml:space="preserve">Строительство осуществляется
</t>
    </r>
    <r>
      <rPr>
        <b/>
        <i/>
        <sz val="8"/>
        <rFont val="Times New Roman"/>
        <family val="1"/>
        <charset val="204"/>
      </rPr>
      <t>Разрешение на строительство № ru86310000-36 от 06.04.2015 до 06.12.2016 года.</t>
    </r>
  </si>
  <si>
    <t>привлеченные средства
ООО "Региональня строительная компания"</t>
  </si>
  <si>
    <t xml:space="preserve">Проектирование и строительство объекта реализуется в рамках муниципальной программы "Развитие образования города Сургута на 2014-2030 годы"                                                                                                                  Сумма по контракту с  ООО "Сибпроектстрой 1" №18/П-2013 от 31.12.2013г. - 12042,380 тыс.руб.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</si>
  <si>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Проектно-сметная документация выполнена в полном объеме. Выполнены работы 
по корректировке сметной документации.
Направлен пакет документов в Департамент строительства ХМАО-Югры для проведения проверки инвестиционного проекта на предмет эффективности использования бюджетных средств и включения объекта в Адресную программу.
Строительство дорожного полотна планируется реализовать в рамках  муниципальной программы  "Развитие транспортной системы города Сургута 
на 2014-2030 годы".  
Строительство объекта планируется в 2017-2019 годах, при условии проведения проверки проекта на предмет эффективности использования средств бюджета  
и включения объекта в Адресную инвестиционную программу.
Позволит обеспечить инженерную подготовку мкр. 35, 35 "А"                                                                                                                                                  </t>
  </si>
  <si>
    <t xml:space="preserve">по состоянию на 10.10.2016 г. </t>
  </si>
  <si>
    <t xml:space="preserve">Проектирование и строительство объекта реализуется в рамках программы «Развитие физической культуры и спорта в городе Сургуте на 2014 — 2030 годы»     
Разрешение на строительство №231 от 20.12.2013 до 19.05.2017.  
1. Работы выполнялись  в соответствии с заключенным муниципальным контрактом 
с ООО "СК СОК" от 03.07.2014 № 12/2014.  Сумма по контракту - 429 464,05162 тыс.рублей.  Срок выполнения работ по 30.11.2015г.
Готовность объекта - 57%. В связи с необходимостью корректировки  
и увеличением стоимости материалов и оборудования, необходимых для строительства объекта, МК №12/2014 от 03.07.2014 г расторгнут 10.11.2015 года.      
2. Заключен МК № 37/2016 от 14.06.2016 г.  на выполнение работ по завершению строительства объекта. Сумма по контракту 415 049,69467 тыс.рублей.  В сентябре выполнено и принято работ на сумму 20 984,59150 тыс. рублей. Средства местного бюджета в размере 1049,22958 тыс. рублей оплачены в сентябре. Средства окружного бюджета в размере 19935,36192 тыс. рублей будут оплачены в следующем отчетном периоде по факту поступления средств из округа.
Отставание от графика производства работ связано с длительной поставкой  технологического монтируемого оборудования (вентиляция, водоподготовка бассейна) так как производство данного оборудования находится за пределами РФ.  Завершение работ по монтажу данного оборудования будет осуществляться Подрядчиком в следующем отчетном периоде.
3.Подключение объекта к эл.сетям (7,53902 тыс.руб.), к сетям ХВС (2832,24568 тыс. руб.) и сетям водоотведения (4287,48575 тыс. руб.) будет осуществляться 
в процессе строительства объекта. 
4.Согласно графика оплаты к МК  № 37/2016 от 14.06.2016 г. для окончательного расчета с Подрядчиком (145 630 633,67 руб.) в проекте бюджета на 2017 год предусмотрены средства для оплаты за выполнение работ по строительству объекта.
5. Выделение дополнительных ср-в в размере 3 283,68789 тыс. рублей на подключение объекта к инженерным сетям предложены к включению в бюджетную смету на  заседание Думы города в октябре.
</t>
  </si>
  <si>
    <t>Проектирование и строительство реализуется в рамках муниципальной программы "Молодёжная политика Сургута на 2014 - 2030 годы" 
Заключен  договор №07/П - 2015 от 28.10.2015  на проверку сметной документации на сумму 52,500 тыс. рублей. Работы  по проверке сметной документации объекта выполнены и оплачены в декабре. 
Выполнены в полном объеме инженерные изыскания в границах размещения объекта (в том числе: под площадку, внеплощадочные сети связи, электроснабжения 
и временную подъездную дорогу).
В отчетном периоде выполнены и оплачены работы по изысканиям.</t>
  </si>
  <si>
    <r>
      <t xml:space="preserve">Проектирование и строительство реализуется в рамках муниципальной программы "Развитие культуры и туризма в городе Сургуте" на 2014-2030 годы"   
</t>
    </r>
    <r>
      <rPr>
        <b/>
        <i/>
        <sz val="8"/>
        <color theme="1"/>
        <rFont val="Times New Roman"/>
        <family val="1"/>
        <charset val="204"/>
      </rPr>
      <t>Разрешение на строительство №114 от 30.07.2014 до 30.04.2016 продлено 
до 16.01.2017 года.</t>
    </r>
    <r>
      <rPr>
        <sz val="8"/>
        <color theme="1"/>
        <rFont val="Times New Roman"/>
        <family val="1"/>
        <charset val="204"/>
      </rPr>
      <t xml:space="preserve">
1. Работы выполняются в соответствии с заключенным муниципальным контрактом с ООО "Сибвитосервис" №18/2014 от 04.10.2014 г.  Сумма по контракту 
- 323 245,55685 рублей. 
2. Стоимость не монтируемого оборудования - 37 226,4 тыс. рублей.  
</t>
    </r>
    <r>
      <rPr>
        <b/>
        <i/>
        <sz val="8"/>
        <color theme="1"/>
        <rFont val="Times New Roman"/>
        <family val="1"/>
        <charset val="204"/>
      </rPr>
      <t xml:space="preserve">Разрешение на ввод объекта в эксплуатацию 25.08.2016  № 86-ru 86310000-63-2016. 
</t>
    </r>
    <r>
      <rPr>
        <sz val="8"/>
        <color theme="1"/>
        <rFont val="Times New Roman"/>
        <family val="1"/>
        <charset val="204"/>
      </rPr>
      <t xml:space="preserve">
В настоящее время осуществляются мероприятия по постановке объектов, выделенных  из сложного объекта, на кадастровый учет с последующей государственной регистрацией права муниципальной собственности.</t>
    </r>
  </si>
  <si>
    <t>Проектирование объекта реализуется в рамках муниципальной программы «Развитие культуры и туризма в  городе Сургуте на 2014-2030 годы». 
1.Заключен МК № 06П/2016 от 17.05.2016г. на выполнение проектно-изыскательских работ с ООО "Стройуслуга"со стоимостью 8271,0898 тыс. рублей Лимит на 2016 год  1064,84758 т.рублей. Остаток средств на 2017 год  на ПИР -7206,24222 тыс. рублей.
Экономия средств от лимита текущего года, которая сформировалась по итогам формирования НМЦК  в размере 2 156,00 руб. и экономия в размере 283,06142 тыс. рублей, сложившаяся по результатам проведения конкурса  предложена к снятию 
на  заседании Думы города в октябре.</t>
  </si>
  <si>
    <t>Проектирование объекта реализуется в рамках муниципальной программы «Развитие культуры и туризма в  городе Сургуте на 2014-2030 годы». 
1. Заключен МК № 09П/2016 от 14.06.2016г. на выполнение работ по обследованию конструкций здания, стоимость по контракту 87,0 тыс. рублей.
Работы выполнены в полном объеме, Акт обследования от 31.08.2016. 
2. По результатам выполненных работ по обследованию, будет определен перечень работ, необходимых для выполнения на объекте. 
3. На проведение проверки сметной документации на выполнение работ по обследованию конструкций здания заключен МК № 04П/2016 от 12.05.2016 (10,0 тыс.руб.). Работы выполнены и оплачены.
Выполнены ориентировочные расчеты по сносу объекта нежилого здания расположенного по адресу: г. Сургут, пр. Ленина,47 (кинотеатр "Аврора").
Разработано техническое задание на объект строительства "МАУ "ТАиК "Петрушка", выполняются мероприятия по подготовке ориентировочного расчета стоимости строительства объекта.</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</si>
  <si>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2014-2030 годы"                                                                                                                                                                                                                                                                                                         </t>
    </r>
    <r>
      <rPr>
        <b/>
        <i/>
        <sz val="8"/>
        <color theme="1"/>
        <rFont val="Times New Roman"/>
        <family val="1"/>
        <charset val="204"/>
      </rPr>
      <t xml:space="preserve">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t>
    </r>
    <r>
      <rPr>
        <b/>
        <i/>
        <sz val="8"/>
        <color theme="1"/>
        <rFont val="Times New Roman"/>
        <family val="1"/>
        <charset val="204"/>
      </rPr>
      <t>Разрешение на строительство № 229 от 20.12.13 до 20.10.16г.</t>
    </r>
    <r>
      <rPr>
        <sz val="8"/>
        <color theme="1"/>
        <rFont val="Times New Roman"/>
        <family val="1"/>
        <charset val="204"/>
      </rPr>
      <t xml:space="preserve"> 
Работы в рамках  заключенного муниципального контракта с ООО "ВОРТ" 
№ 1/2016 от 08.02.16г. завершены (срок выполнения работ - 30.09.2016  год)  
и оплачены. Сумма по контракту 26329,29649 тыс.рублей.
Заключены 8 муниципальных контрактов для комплектации и ввода в эксплуатации объекта (поставка сейфа,поставка хозяйственного инвентаря,поставка источника бесперебойного питания,поставка демонстрационного оборудования, поставка оргтехники, компьютерной техники, поставка вешало на колесиках, поставка электросушителя) на сумму 930,24339 тыс.руб. Оборудование поставлено полностью, оплачено на сумму 672,41939 тыс. руб. Оплата за поставку хозяйственного инвентаря на сумму 257,824 тыс. руб. будет осуществлена 
в следующем отчетном периоде (нарушение Поставщиком сроков поставки).
Закупки на поставку оборудования (мебель и медицинское оборрудование) на сумму 1551,99489 тыс. рублей на стадии подготовки для направления на согласование 
в УО. 
Планируемый ввод объекта в эксплуатацию - ноябрь 2016 г . 
</t>
    </r>
  </si>
  <si>
    <r>
      <t xml:space="preserve">Приобретение объекта реализуется в рамках муниципальной программы "Развитие образования города Сургута на 2014-2030 годы"                                                                                                                                                     
</t>
    </r>
    <r>
      <rPr>
        <b/>
        <i/>
        <sz val="8"/>
        <color theme="1"/>
        <rFont val="Times New Roman"/>
        <family val="1"/>
        <charset val="204"/>
      </rPr>
      <t xml:space="preserve"> Разрешение на строительство: от 29.04.2014 № ru86310000-60 до </t>
    </r>
    <r>
      <rPr>
        <b/>
        <i/>
        <sz val="8"/>
        <color rgb="FFFF0000"/>
        <rFont val="Times New Roman"/>
        <family val="1"/>
        <charset val="204"/>
      </rPr>
      <t xml:space="preserve">30.10.2016 </t>
    </r>
    <r>
      <rPr>
        <b/>
        <i/>
        <sz val="8"/>
        <color theme="1"/>
        <rFont val="Times New Roman"/>
        <family val="1"/>
        <charset val="204"/>
      </rPr>
      <t xml:space="preserve">года.
</t>
    </r>
    <r>
      <rPr>
        <sz val="8"/>
        <color theme="1"/>
        <rFont val="Times New Roman"/>
        <family val="1"/>
        <charset val="204"/>
      </rPr>
      <t xml:space="preserve">                                                                                                                                                                                                                                                                                       Дата начала строительства - 29.04.2014.
СМР:  Степень готовности: общая 100 %.  
</t>
    </r>
    <r>
      <rPr>
        <sz val="8"/>
        <rFont val="Times New Roman"/>
        <family val="1"/>
        <charset val="204"/>
      </rPr>
      <t xml:space="preserve">Ревлизация объекта включена в рамках  программы «Сотрудничество». 
</t>
    </r>
    <r>
      <rPr>
        <b/>
        <i/>
        <sz val="8"/>
        <rFont val="Times New Roman"/>
        <family val="1"/>
        <charset val="204"/>
      </rPr>
      <t>Разрешение на ввод объекта в эксплуатацию №86-ru86310000-51-2016 
от 05.07.2016.</t>
    </r>
  </si>
  <si>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2014-2030 годы"    
</t>
    </r>
    <r>
      <rPr>
        <b/>
        <i/>
        <sz val="8"/>
        <color theme="1"/>
        <rFont val="Times New Roman"/>
        <family val="1"/>
        <charset val="204"/>
      </rPr>
      <t xml:space="preserve">Разрешение на строительство № 14 от 07.02.14 до 07.11.2016 года..  </t>
    </r>
    <r>
      <rPr>
        <sz val="8"/>
        <color theme="1"/>
        <rFont val="Times New Roman"/>
        <family val="1"/>
        <charset val="204"/>
      </rPr>
      <t xml:space="preserve">                                                                                                                                                                                                  
Работы выполнялись в соответствии с заключенным муниципальным контрактом с  ООО СК "СОК"  № 1/2014 от 03.02.2014г , сумма по контракту - 517 700,0 тыс.рублей, сумма выполненных и оплаченных в 2014 году работ  - 416 568,41963 тыс.рублей. Процент готовности объекта - 100 %.  
Дата проведения аукциона на поставку металлической мебели на сумму 2 395,30666 тыс. рублей - 26.09.2016 г. Ориентировочный срок заключения контракта - 10.10.2016.  Закупка медицинского оборудования на сумму 1059,042 тыс. рублей 
в стадии согласования. В стадии заключения МК (до 100т.р.) на поставку кресел 
с табуретом для галокамеры на сумму 98,220 тыс. рублей. Срок поставки - октябрь 2016 года.
По состоянию на 01.10.2016 г. сложилась экономия по итогам проведения аукционов на поставку оборудования в сумме - 4191,75187 тыс. рублей.
Средства в размере 44 558,54374 тыс.рублей оплата задолженности за дополнительные работы по решению суда (дело № А 75-199/2016 от 24.02.2016). 
Объект введен в эксплуатацию </t>
    </r>
    <r>
      <rPr>
        <b/>
        <i/>
        <sz val="8"/>
        <color theme="1"/>
        <rFont val="Times New Roman"/>
        <family val="1"/>
        <charset val="204"/>
      </rPr>
      <t xml:space="preserve">Разрешение на ввод № 86-ru86310000-68-2016 от 16.09.2016 года.
</t>
    </r>
    <r>
      <rPr>
        <sz val="8"/>
        <color theme="1"/>
        <rFont val="Times New Roman"/>
        <family val="1"/>
        <charset val="204"/>
      </rPr>
      <t>В настоящее время СГМУП "Бюро технической инвентаризации" оформляется техническая документация для постановки объектов, выделенных из сложного объекта, на кадастровый учет с последующей государственной регистрацией права муниципальной собственности.</t>
    </r>
    <r>
      <rPr>
        <b/>
        <i/>
        <sz val="8"/>
        <color theme="1"/>
        <rFont val="Times New Roman"/>
        <family val="1"/>
        <charset val="204"/>
      </rPr>
      <t xml:space="preserve">
</t>
    </r>
    <r>
      <rPr>
        <sz val="8"/>
        <color theme="1"/>
        <rFont val="Times New Roman"/>
        <family val="1"/>
        <charset val="204"/>
      </rPr>
      <t xml:space="preserve">
</t>
    </r>
  </si>
  <si>
    <r>
      <rPr>
        <b/>
        <i/>
        <sz val="8"/>
        <color theme="1"/>
        <rFont val="Times New Roman"/>
        <family val="1"/>
        <charset val="204"/>
      </rPr>
      <t>Разрешение на строительство №25 от 04.03.15 до 14.12.2017 г.</t>
    </r>
    <r>
      <rPr>
        <sz val="8"/>
        <color theme="1"/>
        <rFont val="Times New Roman"/>
        <family val="1"/>
        <charset val="204"/>
      </rPr>
      <t xml:space="preserve"> 
Производятся следующие виды работ:                                                                                                                                                                                                                                                 
- завоз строительных материалов;
- изготовление, монтаж и установка опалубки;
- изготовление арматурных пространственных каркасов;
- устройство монолитных вертикальных конструкций восьмого, технического этажей лечебно-диагностических корпусов А, Б, В;
- устройство монолитных перекрытий восьмого, технического этажей лечебно-диагностических корпусов А, Б, В;
- устройство кладки наружных стен из газобетонных блоков второго, третьего, четвертого, пятого, шестого этажей блоков А, Б, В;
- устройство наружных сетей дренажа, канализации и теплоснабжения;
- уборка территории строительной площадки и прилегающей территории от строительного мусора.
</t>
    </r>
  </si>
  <si>
    <t xml:space="preserve">Проектирование и строительство объекта реализуется в рамках муниципальной программы "Развитие образования города Сургута на 2014-2030 годы"  П
Распоряжением № 2452  от 13.10.2015 утверждена схема на кадастровом плане территории. Земельный 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 Изменен вид разрешенного использования земельного участка.
На основании проекта распоряжения Администрации города "О заключении долгосрочного муниципального контракта" финансирование выполнения проектно-изыскательских работ будет осуществляться с привлечением средств  окружного бюджета (согласно проекта АИП средства зарезервированы за МО г. Сургут как нераспределенные субсидии).  По итогам полученного заключения о  достоверности определения сметной стоимости объекта на предмет эффективности использования средств окружного бюджета будет размещено извещение о проведении открытого конкурса на выполнение проектно-изыскательских работ с  НМЦК- 17 898,79554 тыс. рублей. Ориентировочный срок заключения контракта - декабрь 2016 года.
Учитывая сроки размещения закупки на ПИР освоение лимита 2016 года в размере 
1 374,18657 тыс. рублей не представляется возможным. Средства предложены 
к снятию на заседание Думы города в октябре.
Произведен авансовый платеж в размере 51,81343 тыс.рублей за подключение  объекта к эл.сетям.
50,0 тыс.руб. - оплата за  проведение проверки сметной стоимости на ПИР.
</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</si>
  <si>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Изменен вид разрешенного использования земельного участка.
На основаниее Распоряжения АГ от 08.08.2016 г. № 1466 "О заключении долгосрочного муниципального контракта" размещено извещение о проведении открытого конкруса. Рассмотрение и оценка заявок на участие в конкурсе 
- 21. 10. 2016 года.  НМЦК-19456,14430 тыс. рублей.  Учитывая сроки размещения закупки на ПИР освоение лимита 2016 года в размере 1 426,00 тыс. рублей  
не представляется возможным. Средства предложены к снятию на заседание Думы города в октябре. Ввиду того, что  планируется внесение изменений 
в государственную программу в части изменения источника фининсирования 
(на внебюджет), реализация объекта возможна  за счет средств Инвестора 
с последующим выкупом в муниципальную собственность (из письма ДАиг 
№ 02-02-5782/16-0-0 от 25.08.2016).
50,0 тыс.руб. средства для заключения контракта по проведению проверки сметной стоимости на ПИР. Работы выполнены и оплачены.
</t>
  </si>
  <si>
    <r>
      <t xml:space="preserve">Проектирование и строительство объекта реализуется в рамках муниципальной программы "Развитие образования города Сургута на 2014-2030 годы" 
Определены границы земельного участка территориальной зоны. Земельный участок расположен в территориальной зоне ДОУ "Зона дошкольных общеобразовательных учреждений". Земельный участок сформирован и поставлен на Государственный кадастровый учет 86:10:0101195:986, с разрешенным использованием: для строительства средней общеобразовательной школы. В настоящее время зем. участок предоставлен ООО "Региональная строительная компания".
</t>
    </r>
    <r>
      <rPr>
        <b/>
        <sz val="8"/>
        <color theme="1"/>
        <rFont val="Times New Roman"/>
        <family val="1"/>
        <charset val="204"/>
      </rPr>
      <t>ПСД:</t>
    </r>
    <r>
      <rPr>
        <sz val="8"/>
        <color theme="1"/>
        <rFont val="Times New Roman"/>
        <family val="1"/>
        <charset val="204"/>
      </rPr>
      <t xml:space="preserve"> Разрабатывается концепция архитектурно-планировочных решений.
1. Зарегистрирован договор аренды земельного участка;  2. Получена кадастровая выписка о земельном участке;  3. Получено задание на выполнение ПИР.</t>
    </r>
  </si>
  <si>
    <r>
      <t xml:space="preserve">Приобретение реализуется в рамках муниципальной программы "Развитие образования города Сургута на 2014-2030 годы"                                                                                                                                                                                                                                                                                                                            
Участок сформирован и поставлен на государственный кадастровый учет.           
Договор аренды №568 от 23.07.12 до 22.02.2017. Кадастровый номер 
№ 86:10:0101131:41 площадь Sзем.участка = 11049 м2.
Земельный участок предоставлен ООО "Региональня строительная компания".
</t>
    </r>
    <r>
      <rPr>
        <b/>
        <sz val="8"/>
        <color theme="1"/>
        <rFont val="Times New Roman"/>
        <family val="1"/>
        <charset val="204"/>
      </rPr>
      <t xml:space="preserve">ПСД: </t>
    </r>
    <r>
      <rPr>
        <sz val="8"/>
        <color theme="1"/>
        <rFont val="Times New Roman"/>
        <family val="1"/>
        <charset val="204"/>
      </rPr>
      <t xml:space="preserve">Разрабатыватся концепция архитектурно-планировочных решений.
1. Зарегистрирован договор аренды земельного участка;  2. Получена кадастровая выписка о земельном участке;  3. Получено задание на выполнение ПИР.
</t>
    </r>
    <r>
      <rPr>
        <b/>
        <sz val="8"/>
        <color theme="1"/>
        <rFont val="Times New Roman"/>
        <family val="1"/>
        <charset val="204"/>
      </rPr>
      <t/>
    </r>
  </si>
  <si>
    <r>
      <t xml:space="preserve">Разрешение на строительство №ru86310000-187  от 01.04.2016 до 31.03.2018 года. 
ПСД: </t>
    </r>
    <r>
      <rPr>
        <sz val="8"/>
        <color theme="1"/>
        <rFont val="Times New Roman"/>
        <family val="1"/>
        <charset val="204"/>
      </rPr>
      <t>1.Проектные работы 100%. Получено положительное заключение негос.экспертизы (ООО "Геопроект") по проектной документации без сметы № 2-1-1-0217-14. Выполняется подготовка письма в ДО ХМАО-Югры об изменении мощности объекта в государственной программе на 350 мест.</t>
    </r>
    <r>
      <rPr>
        <b/>
        <i/>
        <sz val="8"/>
        <color theme="1"/>
        <rFont val="Times New Roman"/>
        <family val="1"/>
        <charset val="204"/>
      </rPr>
      <t xml:space="preserve">
</t>
    </r>
    <r>
      <rPr>
        <b/>
        <sz val="8"/>
        <color theme="1"/>
        <rFont val="Times New Roman"/>
        <family val="1"/>
        <charset val="204"/>
      </rPr>
      <t>СМР:</t>
    </r>
    <r>
      <rPr>
        <b/>
        <i/>
        <sz val="8"/>
        <color theme="1"/>
        <rFont val="Times New Roman"/>
        <family val="1"/>
        <charset val="204"/>
      </rPr>
      <t xml:space="preserve"> </t>
    </r>
    <r>
      <rPr>
        <sz val="8"/>
        <color theme="1"/>
        <rFont val="Times New Roman"/>
        <family val="1"/>
        <charset val="204"/>
      </rPr>
      <t xml:space="preserve">Общий процент готовности- 8 %. Частично огорожена строительная площадка, начаты подготовительные работы к  прокладке согласованных наружных сетей, выполнены разбивочные работы, выполнены работы по ограждению строительной площадки.
</t>
    </r>
  </si>
  <si>
    <r>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t>
    </r>
    <r>
      <rPr>
        <b/>
        <sz val="8"/>
        <color theme="1"/>
        <rFont val="Times New Roman"/>
        <family val="1"/>
        <charset val="204"/>
      </rPr>
      <t>Земельный участок</t>
    </r>
    <r>
      <rPr>
        <sz val="8"/>
        <color theme="1"/>
        <rFont val="Times New Roman"/>
        <family val="1"/>
        <charset val="204"/>
      </rPr>
      <t xml:space="preserve">: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 м2.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t>
    </r>
    <r>
      <rPr>
        <b/>
        <sz val="8"/>
        <color theme="1"/>
        <rFont val="Times New Roman"/>
        <family val="1"/>
        <charset val="204"/>
      </rPr>
      <t xml:space="preserve">СМР: </t>
    </r>
    <r>
      <rPr>
        <sz val="8"/>
        <color theme="1"/>
        <rFont val="Times New Roman"/>
        <family val="1"/>
        <charset val="204"/>
      </rPr>
      <t xml:space="preserve">Вырубка стройплощадки на 100 %, подготовительные работы - 80%, разработка котлована - 60%.  Прокладка электрокабеля - 100%. Строительство ограждения и подъездной дороги -100%.
Общий процент готовности- 1%.
                                                                                                         </t>
    </r>
  </si>
  <si>
    <t>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Проектирование ДДУ на 80 мест, согласованы архитектурные и технологические решения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Проект 50% ; СМР 40%.
По информации застройщика ввод планируется в III квартале 2017 года.</t>
  </si>
  <si>
    <r>
      <t xml:space="preserve">Положительное заключение негосударственной экспертизы № 2-1-1-0358-13 
от 06.03.2014.
</t>
    </r>
    <r>
      <rPr>
        <b/>
        <i/>
        <sz val="8"/>
        <color theme="1"/>
        <rFont val="Times New Roman"/>
        <family val="1"/>
        <charset val="204"/>
      </rPr>
      <t xml:space="preserve">Разрешение на строительство №ru86310000-116  от 01.08.2014. </t>
    </r>
    <r>
      <rPr>
        <sz val="8"/>
        <color theme="1"/>
        <rFont val="Times New Roman"/>
        <family val="1"/>
        <charset val="204"/>
      </rPr>
      <t xml:space="preserve">
СМР: Степень готовности:  общая 10% (забивка свай 100%, фундаменты -18%).
Дата окончания строительства - март 2020 года.</t>
    </r>
  </si>
  <si>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Заключен МК №03/2015 г. от 19.05.2015 с единственным исполнителем  - 
ООО "СК "СОК"  (по решению КСП от 15.05.2015 г. №01-27-629/15).  Стоимость по МК- 423 126,00308 тысяч  рублей. По итогам приемки выполненных работ (согласно п. 9.11. МК №03/2015 г. от 19.05.2015 г. срок приемки 5 рабочих дней) будут подписаны акты и справки по форме № КС-2, № КС-3. Ориентировочно сумма выполненных работ за сентябрь (инженерные сети) - 59 877,79 тыс. руб. Готовность объекта (с учетом выполненных работ в сентябре) 41,9 %.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В ходе реализации муниципального контракта возникла необходимость выполнения подрядной организацией комплекса дополнительных работ, не предусмотренных контрактом, проектно-сметной документацией, но необходимых для сдачи объекта в эксплуатацию. Характер дополнительных работ таков, что они неразрывно связаны с основным комплексом работ  и без их выполнения невозможно производство последующих работ. Кроме того, был выявлен ряд несоответствий графической и сметной частей рабочего проекта, так же влекущий за собой удорожание строительства.Указанные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 В связи с необходимостью корректировки сметной документации в настоящее время ведутся работы по расторжению муниципального контракта с целью устранения замечаний по ПСД с последующим вводом объекта в эксплуатацию (в 2017 году по итогам завершения работ по строительству объекта).
</t>
    </r>
  </si>
  <si>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Проектно-сметная документация выполнена в полном объеме. Выполнены работы 
по корректировке сметной документации.                                                                                                                                                      
Произведена оплата за подготовку технического плана здания, расположенного в границах объекта Улица 5 "З" от Нефтеюганского шоссе до ул. 39"З", в целях постановки объекта недвижимости на государственный кадастровый учет по МК № 10/2016 от 04.08.2016 г.
Строительство объекта планируется в 2019-2020 годах.
Инженерное обеспечение мкр. 43, 48.</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</si>
  <si>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Выполнены: подготовительные работы, выторфовка, вертикальная планировка (земляные работы). 
Заключенный МК №01/П-2015 от 19.05.2015 с ООО "Стройуслуга" 
на корректировку проектной документации (включены дополнительные работы 
по водопонижению) выполнен в полном объеме.
Заключенный МК №07/П-2015 от 28.10.2015 на сумму 26,54463 тыс. рублей 
на проверку сметной документации выполнен в полном объеме.
1. На основании Распоряжения АГ от 16.06.2016 г. № 1049 " О заключении долгосрочного муниципального контракта" 29.09.2016 г. размещено извещение 
о проведении аукциона на строительство и ввод объекта в эксплуатацию. Проведение аукциона - 24.10.2016 Ориентировочный срок заключения контракта ноябрь 2016 г. НМЦК - 119840,056  тыс. руб. Лимит средств на 2016 год - 21028,77923 тыс.рублей
Лимит на 2017 год  - 98811,27677 тыс.рублей.
2.Средства в размере 9,34277 тыс.рублей для внесения платы за подключение объекта к эл.сетям.</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</si>
  <si>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03.07.2013. Работы выполнены.                                                                                                                                                                                                                                                                                            
Произведена плата в размере 100 % в рамках заключенного контракта № 23/06/16с от 07.09.2016 г. единственным исполнителем за проведение государственной экспертизы проектной документации и результатов инженерных изысканий на сумму 485 134,58 рублей. Срок оказания услуг 07.09.2016 - 31.12.2016 годы.
Учитывая  сроки проведения гос. экспертизы и возможные замечания, полученные 
в ходе проведения гос. экспертизы, которые влияют на объем выполняемых работ 
и стоимость стр-ва объекта проведение конкурса в 2016 году на выпонение корректировки сметной документации не представляется возможным. Средства 
в размере 267,00 тыс. рублей будут предложены к снятию на очередное заседание Думы города (в декабре).  Средства на проведение закупки на выполнение корректировки сметной документации предложены к включению в проект бюджета на 2017 год.
Остаток средств от плана в размере 290,15 руб. предложен снятию на Думу города 
в октябре.</t>
  </si>
  <si>
    <t xml:space="preserve">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   договор  в 2015 году не заключен.
Заключен МК № 01-94Д-16/ОГЭ-5096 от 07.09.2016 с единственным исполнителем 
по проведению государственной экспертизы проектной документации  и результатов инженерных изысканий на сумму 570,07653 тыс.рублей. (предоплата 100%).
</t>
  </si>
  <si>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ООО "Сибпромстрой-Югория" выполнены проектные работы по благоустройству проезда и получено разрешение на производство работ.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2018 году.
</t>
  </si>
  <si>
    <r>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 соответствии с заключенным муниципальным контрактом с ООО "ПромНефтеСтрой" №10/П-2014 от 11.08.2014 выполнены и оплачены.    
1. Заключен МК № 42/2016 от 08.07.2016 на выполнение работ по капитальному ремонту объекта, сумма по контракту - 16280,50438  тыс.рублей.</t>
    </r>
    <r>
      <rPr>
        <sz val="8"/>
        <color rgb="FFFF0000"/>
        <rFont val="Times New Roman"/>
        <family val="1"/>
        <charset val="204"/>
      </rPr>
      <t xml:space="preserve"> </t>
    </r>
    <r>
      <rPr>
        <sz val="8"/>
        <color theme="1"/>
        <rFont val="Times New Roman"/>
        <family val="1"/>
        <charset val="204"/>
      </rPr>
      <t>Работы выполнены в полном объъеме. Оплата будет произведена в следующем текущем периоде.</t>
    </r>
    <r>
      <rPr>
        <sz val="8"/>
        <color rgb="FFFF0000"/>
        <rFont val="Times New Roman"/>
        <family val="1"/>
        <charset val="204"/>
      </rPr>
      <t xml:space="preserve">
</t>
    </r>
    <r>
      <rPr>
        <sz val="8"/>
        <color theme="1"/>
        <rFont val="Times New Roman"/>
        <family val="1"/>
        <charset val="204"/>
      </rPr>
      <t>2.  Заключены 3 муниципальных контракта (на поставку мебели, на поставку аудиторной доски, на поставку специализированной системы для детей с нарушением опорно-двигательного аппарата) на сумму 2942,024 тыс.руб. Оборудование поставлено и оплачено.
3. Заключен договор на проверку сметной документации на сумму 97 000,00 рублей. Оплата будет произведена в следующем отчетном периоде (позднее предоставление акта сдачи-приемки выполненных работ).
4. Экономия по итогам проведенных закупок (на поставку оборудования) 
в размере19,356 тыс.рублей будет предложена к снятию на очередное заседание Думы города (в декабре).</t>
    </r>
  </si>
  <si>
    <t>"МБУ ДО СДЮСШОР "Ермак", СОК "Энергетик", ул. Энергетиков, 47, г. Сургут"</t>
  </si>
  <si>
    <t>МБУ ДО СДЮСШОР "Аверс", 50 лет ВЛКСМ, 1а, г. Сургут</t>
  </si>
  <si>
    <t>"МБУ ДО "Детская школа искусств  им.                                      Г. Кукуевицкого, ул. Ленинградская, 21, г. Сургут""</t>
  </si>
  <si>
    <t>"МБУ ДО "Детская школа искусств №1", ул.50 лет ВЛКСМ, 6/1 г. Сургут"</t>
  </si>
  <si>
    <t>"МБУК "Централизованная библиотечная система", Центральная городская библиотека, ул.Республики, 78/1, г. Сургут"</t>
  </si>
  <si>
    <t>"МБУ ДО "Детская художественная школа № 1 им. Л.А. Горды" ул. Энгельса, 7, г. Сургут</t>
  </si>
  <si>
    <t>"МБУ ДО "Детская художественная школа №1 им. Л.А. Горды", ул.  Ленинградская,10а, г. Сургут</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</si>
  <si>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03П/2016 от 18.04.2016  на выполнение ПИР 
с ООО "Стройуслуга", цена контракта 807,74661 тыс.рублей. 
Экономия, сложившаяся по результатам проведенной закупки в размере 91,44301 тыс.руб будет предложена  к снятию на очередное заседание Думы города  2016 года (в декабре).
</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</si>
  <si>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Заключен договор на проверку проектно-сметной документации №07/П-2015 
от 28.10.2015 на сумму 12,65461 тыс.рублей. Работы выполнены и оплачены 
в декабре 2015 года.
Заключен МК № 05П/2016 от 29.04.2016 на выполнение работ по обследованию нежилых помещений с  ООО "СтройКом", цена контракта 200,0 тыс.рублей. Работы выполнены и оплачены.
Заключен МК № 04П/2016 от 12.05.2016 на проверку сметной документации на обследование и ПИР (25,0 тыс.руб). Работы выполнены и оплачены.
Экономия по итогам заключения контракта на обследование с единственным исполнителем  в размере 53,02092 тыс.рублей - предложена к снятию на заседание Думы города в октябре 2016 года.
Извещение  на выполнение проектно-изыскательских работ размещено в августе (НМЦК  - 827,64396  т.р.). На основании протокола рассмотрения и оценки заявок на участие в открытом конкурсе от 14.09.2016  одна заявка (ООО "СибГеоПрофи") признана соответствующей. По итогам согласования контрольным органом в сфере закупок  планируется заключение контракта с единственным подрядчиком.  
В 2016 году  - выполнение изысканий на сумму 271,41624 тыс. рублей. Остаток ср-в от плана в размере 321,45276 тыс. рублей предложены к снятию на  заседание Думы города в октябре.
</t>
  </si>
  <si>
    <t>Разрешение на строительство №163 от19.11.14 до 16.10.2016 продлено до 15.06.2018 года.</t>
  </si>
  <si>
    <t xml:space="preserve">Разрешение на строительство №160 от 06.09.13 до 28.02.2016 года.  </t>
  </si>
  <si>
    <t xml:space="preserve">Разрешение на строительство №164 от 17.12.10 до 07.01.2016 года.   </t>
  </si>
  <si>
    <t>Разрешение на строительство №93 от 01.09.2016 до 24.11.2016 года.
Разрешение на ввод объекта в эксплуатацию  №ru86310000-64 от 16.09.2016 года.</t>
  </si>
  <si>
    <r>
      <t xml:space="preserve">Строительство приостановлено
</t>
    </r>
    <r>
      <rPr>
        <b/>
        <i/>
        <sz val="8"/>
        <rFont val="Times New Roman"/>
        <family val="1"/>
        <charset val="204"/>
      </rPr>
      <t>Разрешение на строительство №  ru86310000-100 от 02.07.2008 до 02.06.2010 года.</t>
    </r>
  </si>
  <si>
    <r>
      <t xml:space="preserve">Строительство  осуществляется  
</t>
    </r>
    <r>
      <rPr>
        <b/>
        <i/>
        <sz val="8"/>
        <rFont val="Times New Roman"/>
        <family val="1"/>
        <charset val="204"/>
      </rPr>
      <t>Разрешение на строительство № ru86310000-197 продлено до 30.09.2016 года.</t>
    </r>
  </si>
  <si>
    <r>
      <t xml:space="preserve">Строительство осуществляется
</t>
    </r>
    <r>
      <rPr>
        <b/>
        <i/>
        <sz val="8"/>
        <rFont val="Times New Roman"/>
        <family val="1"/>
        <charset val="204"/>
      </rPr>
      <t>Разрешение на строительство № ru86310000-14  от 27.02.2015  
до 09.11.2016 года.</t>
    </r>
  </si>
  <si>
    <r>
      <t xml:space="preserve">Строительство осуществляется
</t>
    </r>
    <r>
      <rPr>
        <b/>
        <i/>
        <sz val="8"/>
        <color theme="1"/>
        <rFont val="Times New Roman"/>
        <family val="1"/>
        <charset val="204"/>
      </rPr>
      <t xml:space="preserve">Разрешение на строительство № ru86310000-90 от 13.07.2012 до 11.07.2017 года. 
Разрешение на ввод объекта в эксплуатацию № ru86310000-№71 от 19.09.2016 года. </t>
    </r>
  </si>
  <si>
    <r>
      <t xml:space="preserve">Строительство осуществляется
</t>
    </r>
    <r>
      <rPr>
        <b/>
        <i/>
        <sz val="8"/>
        <color theme="1"/>
        <rFont val="Times New Roman"/>
        <family val="1"/>
        <charset val="204"/>
      </rPr>
      <t xml:space="preserve">Разрешение на строительство № ru86310000-154  от 17.10.2014  
до 26.10.2017 года.
Разрешение на ввод объекта в эксплуатацию № ru86310000-№76 от 30.09.2016 года. </t>
    </r>
  </si>
  <si>
    <t>Спортивный центр "Ледовая арена", расположенный в 20А микрорайоне г. Сургута</t>
  </si>
  <si>
    <t>ООО "ПродЭко-Ритейл</t>
  </si>
  <si>
    <t>Разрешение на строительство № 101 от 15.09.2016 до 14.10.2017 года.</t>
  </si>
  <si>
    <t>"18-ти этажный жилой дом 
со встроенно-пристроенными помещениями общественного назанчения и паркингом 
в мкр. 33 г. Сургута" 
(корпус 2)</t>
  </si>
  <si>
    <t>ООО "Формат-Плюс"</t>
  </si>
  <si>
    <t>Разрешение на строительство №ru86310000-105 от  26.09.2016 до 26.06.2018 года.</t>
  </si>
  <si>
    <t>Жилой дом № 5
в микрорайоне 21-22 
г. Сургут</t>
  </si>
  <si>
    <t>Жилой дом № 6
в микрорайоне 21-22 
г. Сургут</t>
  </si>
  <si>
    <t>Разрешение на строительство №ru86310000-107 от 26.09.2016 до 26.01.2019 года.</t>
  </si>
  <si>
    <t>Разрешение на строительство №ru86310000-106 от 26.09.2016 до 26.01.2019 года.</t>
  </si>
  <si>
    <t xml:space="preserve">Разрешение на строительство №ru86310000-46 от 26.05.2016 до 26.10.2017 года.
Разрешение на ввод объекта в эксплуатацию № ru86310000-№76 от 30.09.2016 года. </t>
  </si>
  <si>
    <t>Развитие застроенной территории части квартала 
23 А в г.Сургуте. Корректировка. VI А, VI Б этапы строительства. Подземный паркинг.</t>
  </si>
  <si>
    <t xml:space="preserve">Разрешение на строительство № ru86310000-110 от 05.10.2016 года.
</t>
  </si>
  <si>
    <r>
      <t xml:space="preserve">Дата публикации извещения о проведении открытого конкурса на выполнение проектно-изыскательских работ - 30.09.2016г. Ориентировочный срок заключения контракта на выполнение проектно-изыскательских работ - ноябрь 2016 г. Срок выполнения ПИР - по 05 декабря 2017 года.  НМЦК-13 978,05197 тыс. рублей. 
Средства в размере 56,0 тыс.руб.  - оплата за проверку сметной документации 
(МК № 04П/2016 от 12.05.2016 г.). Работы выполнены и  оплачены.
</t>
    </r>
    <r>
      <rPr>
        <b/>
        <sz val="8"/>
        <color theme="1"/>
        <rFont val="Times New Roman"/>
        <family val="1"/>
        <charset val="204"/>
      </rPr>
      <t>ПСД:</t>
    </r>
    <r>
      <rPr>
        <sz val="8"/>
        <color theme="1"/>
        <rFont val="Times New Roman"/>
        <family val="1"/>
        <charset val="204"/>
      </rPr>
      <t xml:space="preserve"> 1) Техническое задание по объекту «Клубно-спортивный блок МБОУ СОШ № 38, пр. Пролетарский, 14А города Сургута. Реконструкция» утверждено департаментом образования Администрации города 
и Департаментом образования молодежной политики и спорта ХМАО – Югры;
2) Задание на проектирование объекта согласовано
со структурными подразделениями Администрации города и утверждено заказчиком – МКУ «УКС»;
3) Издано распоряжение Администрации города от 25.07.2016 № 1365 
«О заключении долгосрочного муниципального контракта на выполнение проектно-изыскательских работ»;
4) Конкурсная документация по объекту проходит стадию согласования с управлением муниципальных закупок. Размещено извещение о проведении закупки на выполнение проектно-изыскательских работ 
23 сентября 2016 года. Оценка заявок состоится 21 октября 2016 года. Планируемый срок выполнения работ декабрь 2017 года.
</t>
    </r>
  </si>
  <si>
    <t>В ДОиМП ХМАО - Югры направлено письмо от 23.06.2016 № 01-11-4899/16-0-0 о внесении изменений в приложение № 6 "Перечень объектов капитального строительства на 2014-2020 годы, предназначенных для размещения муниципальных образовательных организаций"по объекту "Встроено-пристроенное помещение по ул.Профсоюзов, д. 38 " изменение в части исключения из программы, в связи с изменением целевого назначения объекта.</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</si>
  <si>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В ДО и МП ХМАО - Югры направлены предложения о внесении изменений 
в приложение №  6 "Перечень объектов капитального строительства на 2016-2020 годы, предназначенных для размещения муниципальных образовательных организаций". Изменения в части названия объекта -  наименование «Средняя общеобразовательная школа № 5 в микрорайоне 16А г. Сургута. Блок 2»,  мощности объекта на 900 мест и в части источника финансирования -  "внебюджет с последующим выкупом"
Строительная готовность - 0%.      </t>
  </si>
  <si>
    <r>
      <rPr>
        <sz val="8"/>
        <color rgb="FFFF0000"/>
        <rFont val="Times New Roman"/>
        <family val="1"/>
        <charset val="204"/>
      </rPr>
      <t xml:space="preserve"> </t>
    </r>
    <r>
      <rPr>
        <sz val="8"/>
        <color theme="1"/>
        <rFont val="Times New Roman"/>
        <family val="1"/>
        <charset val="204"/>
      </rPr>
      <t xml:space="preserve">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Срок  выполнения работ до 15.11.2016 г. В отчетном периоде выполнялись работы по дорожной одежде, укреплению откосов, земляному полотну, наружному освещению. Готовность объекта - 63 %. Ориентировочный ввод объекта в эксплуатацию - декабрь 2016 года.
Расходы за подключение объекта к электрическим сетям будут осуществляться в процессе строительства объекта.
В соответствии с заключенным дополнительным соглашением № 4 к МК от 14.09.2015 № 31/2015  в части корректировки отдельных видов работ (уменьшение объемов работ по укреплению откосов земляного полотна, ранее планируемых к выполнению в августе и увеличение объемов работ по устройству дорожной одежды, планируемые к выполнению в первой и второй половине сентября) повлекло за собой несвоевременное исполнение графика производства работ.
В августе 2016 года принято работ  на сумму 25 845,66048 тыс.руб.,  средства  бюджета автономного округа в размере 24 553,37746 тыс.руб.  будут оплачены в сентябре.</t>
    </r>
  </si>
  <si>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ООО "Стройижиринг".  
Объект предусмотрен в составе введенного в эксплуатацию жилого комплекса № 10 по ул. И.Каролинского, обеспеченного всеми инженерными сетями.
Ввод в эксплуатацию детского сада запланирован на 20.11.2016, его полная комплектация -  01.12.2016                                    </t>
  </si>
  <si>
    <r>
      <t xml:space="preserve">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2014-2030 годы"                                                                                                                                                                                  
</t>
    </r>
    <r>
      <rPr>
        <sz val="8"/>
        <rFont val="Times New Roman"/>
        <family val="1"/>
        <charset val="204"/>
      </rPr>
      <t>Проектно-сметная документация, разработанная в рамках муниципального контракта от 15.06.2012 №03/П-2012 проектной организацией ООО "Проект-Максимум", подлежит корректировке в части обеспечения доступности здания архива для маломобильных групп населения.</t>
    </r>
    <r>
      <rPr>
        <sz val="8"/>
        <color theme="1"/>
        <rFont val="Times New Roman"/>
        <family val="1"/>
        <charset val="204"/>
      </rPr>
      <t xml:space="preserve">
Прорабатывается вопрос о строительстве типового здания архива города для проведения конкурсных процедур в 2017 году.
По результатам анализа сметы на строительство на соответствие стоимости материалов и оборудования, предусмотренных проектно-сметной документацией, и текущих цен материалов и оборудования, сложившихся на рынке ориентировочная стоимость работ по строительству объекта - 449 853,75 тысяч рублей, в т.ч. стоимость корректировки ПСД - 511 857,75 рублей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</si>
</sst>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40"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b/>
      <sz val="8"/>
      <color theme="1"/>
      <name val="Times New Roman"/>
      <family val="1"/>
      <charset val="204"/>
    </font>
    <font>
      <i/>
      <sz val="8"/>
      <color theme="1"/>
      <name val="Times New Roman"/>
      <family val="1"/>
      <charset val="204"/>
    </font>
    <font>
      <sz val="8"/>
      <color rgb="FFFF0000"/>
      <name val="Times New Roman"/>
      <family val="1"/>
      <charset val="204"/>
    </font>
    <font>
      <b/>
      <i/>
      <sz val="8"/>
      <name val="Times New Roman"/>
      <family val="1"/>
      <charset val="204"/>
    </font>
    <font>
      <b/>
      <i/>
      <sz val="8"/>
      <color indexed="8"/>
      <name val="Times New Roman"/>
      <family val="1"/>
      <charset val="204"/>
    </font>
    <font>
      <sz val="7"/>
      <color theme="0"/>
      <name val="Times New Roman"/>
      <family val="1"/>
      <charset val="204"/>
    </font>
    <font>
      <b/>
      <i/>
      <sz val="8"/>
      <color rgb="FFFF0000"/>
      <name val="Times New Roman"/>
      <family val="1"/>
      <charset val="204"/>
    </font>
    <font>
      <i/>
      <sz val="8"/>
      <name val="Times New Roman"/>
      <family val="1"/>
      <charset val="204"/>
    </font>
    <font>
      <sz val="1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
      <left style="thin">
        <color indexed="8"/>
      </left>
      <right/>
      <top/>
      <bottom style="thin">
        <color indexed="8"/>
      </bottom>
      <diagonal/>
    </border>
  </borders>
  <cellStyleXfs count="6">
    <xf numFmtId="0" fontId="0" fillId="0" borderId="0"/>
    <xf numFmtId="0" fontId="1" fillId="0" borderId="0"/>
    <xf numFmtId="0" fontId="1" fillId="0" borderId="0"/>
    <xf numFmtId="0" fontId="4" fillId="0" borderId="0"/>
    <xf numFmtId="43" fontId="12" fillId="0" borderId="0" applyFont="0" applyFill="0" applyBorder="0" applyAlignment="0" applyProtection="0"/>
    <xf numFmtId="9" fontId="1" fillId="0" borderId="0" applyFont="0" applyFill="0" applyBorder="0" applyAlignment="0" applyProtection="0"/>
  </cellStyleXfs>
  <cellXfs count="537">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0" xfId="0" applyFont="1"/>
    <xf numFmtId="0" fontId="16" fillId="2" borderId="0" xfId="0" applyFont="1" applyFill="1"/>
    <xf numFmtId="0" fontId="16" fillId="3" borderId="9" xfId="0" applyFont="1" applyFill="1" applyBorder="1"/>
    <xf numFmtId="0" fontId="8" fillId="2"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6" fillId="0" borderId="0" xfId="0" applyFont="1" applyFill="1"/>
    <xf numFmtId="0" fontId="16" fillId="5" borderId="0" xfId="0" applyFont="1" applyFill="1"/>
    <xf numFmtId="0" fontId="16"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6"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3" fontId="7" fillId="0" borderId="1" xfId="1" applyNumberFormat="1" applyFont="1" applyFill="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24" fillId="0" borderId="0" xfId="0" applyFont="1" applyAlignment="1">
      <alignment horizontal="left" vertical="top"/>
    </xf>
    <xf numFmtId="1" fontId="31" fillId="0" borderId="50" xfId="0" applyNumberFormat="1" applyFont="1" applyBorder="1" applyAlignment="1">
      <alignment horizontal="center" vertical="top"/>
    </xf>
    <xf numFmtId="165" fontId="26" fillId="2" borderId="50" xfId="0" applyNumberFormat="1" applyFont="1" applyFill="1" applyBorder="1" applyAlignment="1">
      <alignment horizontal="left" vertical="top"/>
    </xf>
    <xf numFmtId="0" fontId="13" fillId="6" borderId="0" xfId="0" applyFont="1" applyFill="1" applyAlignment="1">
      <alignment horizontal="left" vertical="center"/>
    </xf>
    <xf numFmtId="0" fontId="30" fillId="6" borderId="49"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4" fontId="11" fillId="6" borderId="1" xfId="1" applyNumberFormat="1" applyFont="1" applyFill="1" applyBorder="1" applyAlignment="1">
      <alignment horizontal="center" vertical="center" wrapText="1"/>
    </xf>
    <xf numFmtId="4" fontId="11" fillId="6" borderId="1" xfId="1" applyNumberFormat="1" applyFont="1" applyFill="1" applyBorder="1" applyAlignment="1">
      <alignment horizontal="center" vertical="center"/>
    </xf>
    <xf numFmtId="49" fontId="8" fillId="6"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xf>
    <xf numFmtId="4" fontId="11" fillId="0" borderId="1" xfId="0" applyNumberFormat="1" applyFont="1" applyFill="1" applyBorder="1" applyAlignment="1">
      <alignment horizontal="center" wrapText="1"/>
    </xf>
    <xf numFmtId="3" fontId="7" fillId="2" borderId="5"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 fontId="11" fillId="0" borderId="0" xfId="0" applyNumberFormat="1" applyFont="1" applyBorder="1" applyAlignment="1">
      <alignment horizontal="center"/>
    </xf>
    <xf numFmtId="4" fontId="11" fillId="0" borderId="0" xfId="0" applyNumberFormat="1" applyFont="1" applyAlignment="1">
      <alignment horizontal="center"/>
    </xf>
    <xf numFmtId="4" fontId="11" fillId="0" borderId="0" xfId="0" applyNumberFormat="1" applyFont="1" applyFill="1" applyAlignment="1">
      <alignment horizontal="center"/>
    </xf>
    <xf numFmtId="3" fontId="9" fillId="0" borderId="1"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4" fontId="11" fillId="0" borderId="1" xfId="0" applyNumberFormat="1" applyFont="1" applyBorder="1" applyAlignment="1">
      <alignment horizontal="center" vertical="center"/>
    </xf>
    <xf numFmtId="4" fontId="11" fillId="0" borderId="1" xfId="0" applyNumberFormat="1" applyFont="1" applyBorder="1" applyAlignment="1">
      <alignment horizontal="center"/>
    </xf>
    <xf numFmtId="4" fontId="11" fillId="2"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top" wrapText="1"/>
    </xf>
    <xf numFmtId="4" fontId="11" fillId="0" borderId="0" xfId="0" applyNumberFormat="1" applyFont="1" applyBorder="1" applyAlignment="1">
      <alignment horizontal="center" vertical="center"/>
    </xf>
    <xf numFmtId="4" fontId="11" fillId="0" borderId="6" xfId="0" applyNumberFormat="1" applyFont="1" applyBorder="1" applyAlignment="1">
      <alignment horizontal="center" vertical="center"/>
    </xf>
    <xf numFmtId="4" fontId="11" fillId="6" borderId="6" xfId="0" applyNumberFormat="1" applyFont="1" applyFill="1" applyBorder="1" applyAlignment="1">
      <alignment horizontal="center" vertical="center" wrapText="1"/>
    </xf>
    <xf numFmtId="4" fontId="11" fillId="6" borderId="1" xfId="4"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wrapText="1"/>
    </xf>
    <xf numFmtId="0" fontId="31" fillId="2" borderId="48" xfId="0" applyFont="1" applyFill="1" applyBorder="1" applyAlignment="1">
      <alignment horizontal="center" vertical="top" wrapText="1"/>
    </xf>
    <xf numFmtId="165" fontId="7" fillId="6" borderId="46"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11" fillId="0" borderId="2" xfId="0" applyNumberFormat="1" applyFont="1" applyFill="1" applyBorder="1" applyAlignment="1">
      <alignment horizontal="center"/>
    </xf>
    <xf numFmtId="165" fontId="34" fillId="0" borderId="50" xfId="0" applyNumberFormat="1" applyFont="1" applyFill="1" applyBorder="1" applyAlignment="1">
      <alignment horizontal="left" vertical="top"/>
    </xf>
    <xf numFmtId="165" fontId="34" fillId="2" borderId="50"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8" fillId="0" borderId="0" xfId="0" applyFont="1" applyAlignment="1">
      <alignment horizontal="center" vertical="top" wrapText="1"/>
    </xf>
    <xf numFmtId="0" fontId="19" fillId="0" borderId="1" xfId="0" applyFont="1" applyBorder="1" applyAlignment="1">
      <alignment horizontal="center" vertical="top"/>
    </xf>
    <xf numFmtId="0" fontId="7"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24" fillId="0" borderId="1" xfId="0" applyFont="1" applyFill="1" applyBorder="1" applyAlignment="1">
      <alignment horizontal="center" vertical="top" wrapText="1"/>
    </xf>
    <xf numFmtId="164" fontId="24" fillId="0" borderId="1" xfId="0" applyNumberFormat="1" applyFont="1" applyFill="1" applyBorder="1" applyAlignment="1">
      <alignment horizontal="center" vertical="top" wrapText="1"/>
    </xf>
    <xf numFmtId="0" fontId="8" fillId="0" borderId="0" xfId="0" applyFont="1" applyBorder="1" applyAlignment="1">
      <alignment horizontal="center" vertical="top" wrapText="1"/>
    </xf>
    <xf numFmtId="0" fontId="26" fillId="0" borderId="1" xfId="0" applyFont="1" applyBorder="1" applyAlignment="1">
      <alignment horizontal="left" vertical="top" wrapText="1"/>
    </xf>
    <xf numFmtId="0" fontId="17" fillId="6" borderId="2" xfId="0" applyFont="1" applyFill="1" applyBorder="1" applyAlignment="1">
      <alignment horizontal="left" vertical="top" wrapText="1"/>
    </xf>
    <xf numFmtId="4" fontId="7" fillId="0" borderId="2" xfId="0" applyNumberFormat="1" applyFont="1" applyFill="1" applyBorder="1" applyAlignment="1">
      <alignment horizontal="center" vertical="top"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center" vertical="center" wrapText="1"/>
    </xf>
    <xf numFmtId="4" fontId="11" fillId="0" borderId="2" xfId="0" applyNumberFormat="1" applyFont="1" applyFill="1" applyBorder="1" applyAlignment="1">
      <alignment horizontal="center" wrapText="1"/>
    </xf>
    <xf numFmtId="0" fontId="26" fillId="0" borderId="2" xfId="0" applyFont="1" applyBorder="1" applyAlignment="1">
      <alignment horizontal="left" vertical="top" wrapText="1"/>
    </xf>
    <xf numFmtId="0" fontId="16" fillId="0" borderId="1" xfId="0" applyFont="1" applyBorder="1"/>
    <xf numFmtId="0" fontId="13" fillId="6" borderId="1" xfId="0" applyFont="1" applyFill="1" applyBorder="1" applyAlignment="1">
      <alignment horizontal="left" vertical="top" wrapText="1"/>
    </xf>
    <xf numFmtId="4" fontId="8" fillId="0" borderId="1" xfId="0" applyNumberFormat="1" applyFont="1" applyBorder="1" applyAlignment="1">
      <alignment horizontal="center" vertical="top" wrapText="1"/>
    </xf>
    <xf numFmtId="3" fontId="7" fillId="0" borderId="6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11" fillId="6" borderId="1" xfId="0" applyNumberFormat="1" applyFont="1" applyFill="1" applyBorder="1" applyAlignment="1">
      <alignment horizont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36" fillId="6"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7" fillId="2" borderId="3" xfId="0" applyFont="1" applyFill="1" applyBorder="1" applyAlignment="1">
      <alignment horizontal="center" vertical="top" wrapText="1"/>
    </xf>
    <xf numFmtId="0" fontId="7"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5" fontId="24" fillId="2" borderId="46" xfId="0" applyNumberFormat="1"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xf>
    <xf numFmtId="165" fontId="24" fillId="0" borderId="50" xfId="0" applyNumberFormat="1" applyFont="1" applyFill="1" applyBorder="1" applyAlignment="1">
      <alignment horizontal="left" vertical="top" wrapText="1"/>
    </xf>
    <xf numFmtId="4" fontId="11" fillId="0" borderId="2" xfId="0" applyNumberFormat="1" applyFont="1" applyBorder="1" applyAlignment="1">
      <alignment horizontal="center"/>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65" fontId="26" fillId="0" borderId="48" xfId="0" applyNumberFormat="1" applyFont="1" applyFill="1" applyBorder="1" applyAlignment="1">
      <alignment horizontal="left" vertical="top" wrapText="1"/>
    </xf>
    <xf numFmtId="4" fontId="7" fillId="2" borderId="1" xfId="0" applyNumberFormat="1" applyFont="1" applyFill="1" applyBorder="1" applyAlignment="1">
      <alignment horizontal="center" vertical="top" wrapText="1"/>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3" fillId="6" borderId="1" xfId="1" applyNumberFormat="1" applyFont="1" applyFill="1" applyBorder="1" applyAlignment="1">
      <alignment horizontal="left" vertical="center" wrapText="1"/>
    </xf>
    <xf numFmtId="0" fontId="8" fillId="6" borderId="1" xfId="0" applyFont="1" applyFill="1" applyBorder="1" applyAlignment="1">
      <alignment horizontal="center" vertical="top" wrapText="1"/>
    </xf>
    <xf numFmtId="4" fontId="34" fillId="6" borderId="1" xfId="0" applyNumberFormat="1" applyFont="1" applyFill="1" applyBorder="1" applyAlignment="1">
      <alignment horizontal="left" vertical="top" wrapText="1"/>
    </xf>
    <xf numFmtId="0" fontId="35" fillId="0" borderId="1" xfId="0" applyFont="1" applyFill="1" applyBorder="1" applyAlignment="1">
      <alignment horizontal="left" vertical="top" wrapText="1"/>
    </xf>
    <xf numFmtId="0" fontId="34" fillId="0" borderId="1" xfId="0" applyFont="1" applyBorder="1" applyAlignment="1">
      <alignment horizontal="left" vertical="top" wrapText="1"/>
    </xf>
    <xf numFmtId="165" fontId="7" fillId="0" borderId="50" xfId="0" applyNumberFormat="1" applyFont="1" applyFill="1" applyBorder="1" applyAlignment="1">
      <alignment horizontal="left" vertical="top" wrapText="1"/>
    </xf>
    <xf numFmtId="0" fontId="13" fillId="6" borderId="0" xfId="0" applyFont="1" applyFill="1" applyBorder="1" applyAlignment="1">
      <alignment horizontal="left" vertical="center"/>
    </xf>
    <xf numFmtId="4" fontId="11" fillId="0" borderId="0" xfId="0" applyNumberFormat="1" applyFont="1" applyFill="1" applyBorder="1" applyAlignment="1">
      <alignment horizontal="center"/>
    </xf>
    <xf numFmtId="0" fontId="24" fillId="0" borderId="0" xfId="0" applyFont="1" applyBorder="1" applyAlignment="1">
      <alignment horizontal="left" vertical="top"/>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top" wrapText="1"/>
    </xf>
    <xf numFmtId="0" fontId="7" fillId="0" borderId="3" xfId="0"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0" fontId="8" fillId="0" borderId="1" xfId="0" applyFont="1" applyBorder="1" applyAlignment="1">
      <alignment horizontal="center"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6" borderId="47" xfId="0" applyFont="1" applyFill="1" applyBorder="1" applyAlignment="1">
      <alignment horizontal="left" vertical="center" wrapText="1"/>
    </xf>
    <xf numFmtId="165" fontId="34" fillId="0" borderId="50" xfId="0" applyNumberFormat="1" applyFont="1" applyFill="1" applyBorder="1" applyAlignment="1">
      <alignment horizontal="left" vertical="top" wrapText="1"/>
    </xf>
    <xf numFmtId="164" fontId="7" fillId="6" borderId="1"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4" fontId="11" fillId="6" borderId="1" xfId="0" applyNumberFormat="1" applyFont="1" applyFill="1" applyBorder="1" applyAlignment="1">
      <alignment horizontal="center" wrapText="1"/>
    </xf>
    <xf numFmtId="0" fontId="24" fillId="6" borderId="1" xfId="0" applyFont="1" applyFill="1" applyBorder="1" applyAlignment="1">
      <alignment horizontal="left" vertical="top" wrapText="1"/>
    </xf>
    <xf numFmtId="0" fontId="16" fillId="6" borderId="0" xfId="0" applyFont="1" applyFill="1"/>
    <xf numFmtId="4" fontId="7" fillId="6" borderId="1" xfId="0" applyNumberFormat="1" applyFont="1" applyFill="1" applyBorder="1" applyAlignment="1">
      <alignment horizontal="center" vertical="top" wrapText="1"/>
    </xf>
    <xf numFmtId="0" fontId="13" fillId="6" borderId="1" xfId="0" applyFont="1" applyFill="1" applyBorder="1" applyAlignment="1">
      <alignment horizontal="left" vertical="center" wrapText="1"/>
    </xf>
    <xf numFmtId="165" fontId="26" fillId="2" borderId="48" xfId="0" applyNumberFormat="1" applyFont="1" applyFill="1" applyBorder="1" applyAlignment="1">
      <alignment horizontal="left" vertical="top" wrapText="1"/>
    </xf>
    <xf numFmtId="0" fontId="34" fillId="6" borderId="1" xfId="0" applyFont="1" applyFill="1" applyBorder="1" applyAlignment="1">
      <alignment horizontal="left" vertical="top" wrapText="1"/>
    </xf>
    <xf numFmtId="0" fontId="39" fillId="6" borderId="0" xfId="0" applyFont="1" applyFill="1"/>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3" xfId="0" applyFont="1" applyFill="1" applyBorder="1" applyAlignment="1">
      <alignment horizontal="center" vertical="top" wrapText="1"/>
    </xf>
    <xf numFmtId="164" fontId="24" fillId="7" borderId="2" xfId="0" applyNumberFormat="1" applyFont="1" applyFill="1" applyBorder="1" applyAlignment="1">
      <alignment horizontal="left" vertical="top" wrapText="1"/>
    </xf>
    <xf numFmtId="164" fontId="24" fillId="7" borderId="3" xfId="0" applyNumberFormat="1" applyFont="1" applyFill="1" applyBorder="1" applyAlignment="1">
      <alignment horizontal="left" vertical="top" wrapText="1"/>
    </xf>
    <xf numFmtId="4" fontId="24" fillId="2" borderId="16" xfId="0" applyNumberFormat="1" applyFont="1" applyFill="1" applyBorder="1" applyAlignment="1">
      <alignment horizontal="left" vertical="top" wrapText="1"/>
    </xf>
    <xf numFmtId="4" fontId="24" fillId="2" borderId="2" xfId="0" applyNumberFormat="1" applyFont="1" applyFill="1" applyBorder="1" applyAlignment="1">
      <alignment horizontal="left" vertical="top" wrapText="1"/>
    </xf>
    <xf numFmtId="4" fontId="24" fillId="2" borderId="4" xfId="0" applyNumberFormat="1" applyFont="1" applyFill="1" applyBorder="1" applyAlignment="1">
      <alignment horizontal="left" vertical="top" wrapText="1"/>
    </xf>
    <xf numFmtId="4" fontId="24" fillId="2" borderId="3" xfId="0" applyNumberFormat="1" applyFont="1" applyFill="1" applyBorder="1" applyAlignment="1">
      <alignment horizontal="left" vertical="top" wrapText="1"/>
    </xf>
    <xf numFmtId="4" fontId="24" fillId="2" borderId="44" xfId="0" applyNumberFormat="1" applyFont="1" applyFill="1" applyBorder="1" applyAlignment="1">
      <alignment horizontal="left" vertical="top" wrapText="1"/>
    </xf>
    <xf numFmtId="4" fontId="24" fillId="2" borderId="46"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164" fontId="24" fillId="4" borderId="44" xfId="0" applyNumberFormat="1" applyFont="1" applyFill="1" applyBorder="1" applyAlignment="1">
      <alignment horizontal="left" vertical="top" wrapText="1"/>
    </xf>
    <xf numFmtId="164" fontId="24" fillId="4" borderId="46" xfId="0" applyNumberFormat="1" applyFont="1" applyFill="1" applyBorder="1" applyAlignment="1">
      <alignment horizontal="left" vertical="top" wrapText="1"/>
    </xf>
    <xf numFmtId="4" fontId="24" fillId="6" borderId="16" xfId="0" applyNumberFormat="1" applyFont="1" applyFill="1" applyBorder="1" applyAlignment="1">
      <alignment horizontal="left" vertical="top" wrapText="1"/>
    </xf>
    <xf numFmtId="4" fontId="24" fillId="6" borderId="8"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24" fillId="0"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49" fontId="17" fillId="6" borderId="43" xfId="0" applyNumberFormat="1" applyFont="1" applyFill="1" applyBorder="1" applyAlignment="1">
      <alignment horizontal="left" vertical="center" wrapText="1"/>
    </xf>
    <xf numFmtId="49" fontId="17" fillId="6" borderId="45" xfId="0" applyNumberFormat="1" applyFont="1" applyFill="1" applyBorder="1" applyAlignment="1">
      <alignment horizontal="left" vertical="center" wrapText="1"/>
    </xf>
    <xf numFmtId="49" fontId="17" fillId="6" borderId="47" xfId="0" applyNumberFormat="1" applyFont="1" applyFill="1" applyBorder="1" applyAlignment="1">
      <alignment horizontal="left" vertical="center"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2" borderId="1" xfId="0" applyFont="1" applyFill="1" applyBorder="1" applyAlignment="1">
      <alignment horizontal="center" vertical="center"/>
    </xf>
    <xf numFmtId="49" fontId="17" fillId="6" borderId="51" xfId="0" applyNumberFormat="1" applyFont="1" applyFill="1" applyBorder="1" applyAlignment="1">
      <alignment horizontal="left" vertical="center" wrapText="1"/>
    </xf>
    <xf numFmtId="49" fontId="17" fillId="6" borderId="52"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4" fontId="11" fillId="0" borderId="2" xfId="0" applyNumberFormat="1" applyFont="1" applyBorder="1" applyAlignment="1">
      <alignment horizontal="center"/>
    </xf>
    <xf numFmtId="4" fontId="11" fillId="0" borderId="3" xfId="0" applyNumberFormat="1" applyFont="1" applyBorder="1" applyAlignment="1">
      <alignment horizontal="center"/>
    </xf>
    <xf numFmtId="0" fontId="24" fillId="0" borderId="44" xfId="0" applyNumberFormat="1" applyFont="1" applyFill="1" applyBorder="1" applyAlignment="1">
      <alignment horizontal="left" vertical="top" wrapText="1"/>
    </xf>
    <xf numFmtId="0" fontId="24" fillId="0" borderId="46" xfId="0" applyNumberFormat="1" applyFont="1" applyFill="1" applyBorder="1" applyAlignment="1">
      <alignment horizontal="left" vertical="top" wrapText="1"/>
    </xf>
    <xf numFmtId="0" fontId="31" fillId="0" borderId="48" xfId="0" applyNumberFormat="1" applyFont="1" applyFill="1" applyBorder="1" applyAlignment="1">
      <alignment horizontal="left" vertical="top" wrapText="1"/>
    </xf>
    <xf numFmtId="49" fontId="24" fillId="0" borderId="50" xfId="0" applyNumberFormat="1" applyFont="1" applyFill="1" applyBorder="1" applyAlignment="1">
      <alignment horizontal="left" vertical="top" wrapText="1"/>
    </xf>
    <xf numFmtId="4" fontId="11"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4" xfId="0" applyNumberFormat="1" applyFont="1" applyBorder="1" applyAlignment="1">
      <alignment horizontal="center"/>
    </xf>
    <xf numFmtId="4" fontId="11" fillId="0" borderId="1" xfId="0" applyNumberFormat="1" applyFont="1" applyFill="1" applyBorder="1" applyAlignment="1">
      <alignment horizontal="center" vertical="center"/>
    </xf>
    <xf numFmtId="4" fontId="7" fillId="2" borderId="44" xfId="0" applyNumberFormat="1" applyFont="1" applyFill="1" applyBorder="1" applyAlignment="1">
      <alignment horizontal="left" vertical="top" wrapText="1"/>
    </xf>
    <xf numFmtId="4" fontId="7" fillId="2" borderId="46"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wrapText="1"/>
    </xf>
    <xf numFmtId="165" fontId="24" fillId="2" borderId="44" xfId="0" applyNumberFormat="1" applyFont="1" applyFill="1" applyBorder="1" applyAlignment="1">
      <alignment horizontal="left" vertical="top" wrapText="1"/>
    </xf>
    <xf numFmtId="165" fontId="24" fillId="2" borderId="46" xfId="0" applyNumberFormat="1" applyFont="1" applyFill="1" applyBorder="1" applyAlignment="1">
      <alignment horizontal="left" vertical="top" wrapText="1"/>
    </xf>
    <xf numFmtId="165" fontId="24" fillId="2" borderId="48" xfId="0" applyNumberFormat="1" applyFont="1" applyFill="1" applyBorder="1" applyAlignment="1">
      <alignment horizontal="left" vertical="top" wrapText="1"/>
    </xf>
    <xf numFmtId="4" fontId="24" fillId="0" borderId="50" xfId="0" applyNumberFormat="1" applyFont="1" applyFill="1" applyBorder="1" applyAlignment="1">
      <alignment horizontal="left" vertical="top" wrapText="1"/>
    </xf>
    <xf numFmtId="165" fontId="24" fillId="2" borderId="50" xfId="0" applyNumberFormat="1" applyFont="1" applyFill="1" applyBorder="1" applyAlignment="1">
      <alignment horizontal="left" vertical="top" wrapText="1"/>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wrapText="1"/>
    </xf>
    <xf numFmtId="165" fontId="26" fillId="0" borderId="50" xfId="0" applyNumberFormat="1" applyFont="1" applyFill="1" applyBorder="1" applyAlignment="1">
      <alignment horizontal="left" vertical="top"/>
    </xf>
    <xf numFmtId="165" fontId="24" fillId="0" borderId="44" xfId="0" applyNumberFormat="1" applyFont="1" applyFill="1" applyBorder="1" applyAlignment="1">
      <alignment horizontal="left" vertical="top" wrapText="1"/>
    </xf>
    <xf numFmtId="165" fontId="24"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9" fontId="17" fillId="6" borderId="49" xfId="0" applyNumberFormat="1" applyFont="1" applyFill="1" applyBorder="1" applyAlignment="1">
      <alignment horizontal="left" vertical="center" wrapText="1"/>
    </xf>
    <xf numFmtId="0" fontId="13" fillId="6" borderId="49" xfId="0" applyFont="1" applyFill="1" applyBorder="1" applyAlignment="1">
      <alignment horizontal="left" vertical="center" wrapText="1"/>
    </xf>
    <xf numFmtId="4" fontId="24" fillId="0" borderId="44" xfId="0" applyNumberFormat="1" applyFont="1" applyFill="1" applyBorder="1" applyAlignment="1">
      <alignment horizontal="left" vertical="top" wrapText="1"/>
    </xf>
    <xf numFmtId="4" fontId="24" fillId="0" borderId="46"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13"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13" fillId="6" borderId="47" xfId="0" applyFont="1" applyFill="1" applyBorder="1" applyAlignment="1">
      <alignment horizontal="left" vertical="center" wrapText="1"/>
    </xf>
    <xf numFmtId="0" fontId="13" fillId="6" borderId="45" xfId="0" applyFont="1" applyFill="1" applyBorder="1" applyAlignment="1">
      <alignment horizontal="left" vertical="center"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0" borderId="1" xfId="0" applyFont="1" applyFill="1" applyBorder="1" applyAlignment="1">
      <alignment horizontal="center" vertical="center"/>
    </xf>
    <xf numFmtId="3" fontId="7" fillId="6" borderId="1" xfId="0" applyNumberFormat="1" applyFont="1" applyFill="1" applyBorder="1" applyAlignment="1">
      <alignment horizontal="center" vertical="top" wrapText="1"/>
    </xf>
    <xf numFmtId="0" fontId="7" fillId="6" borderId="1" xfId="0" applyFont="1" applyFill="1" applyBorder="1" applyAlignment="1">
      <alignment horizontal="center" vertical="top" wrapText="1"/>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0" fontId="13" fillId="6" borderId="43" xfId="1" applyFont="1" applyFill="1" applyBorder="1" applyAlignment="1">
      <alignment horizontal="left" vertical="center" wrapText="1"/>
    </xf>
    <xf numFmtId="0" fontId="13" fillId="6" borderId="45" xfId="1" applyFont="1" applyFill="1" applyBorder="1" applyAlignment="1">
      <alignment horizontal="left" vertical="center" wrapText="1"/>
    </xf>
    <xf numFmtId="0" fontId="13" fillId="6" borderId="47" xfId="1" applyFont="1" applyFill="1" applyBorder="1" applyAlignment="1">
      <alignment horizontal="left" vertical="center" wrapText="1"/>
    </xf>
    <xf numFmtId="0" fontId="8" fillId="0" borderId="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24" fillId="0" borderId="2" xfId="0" applyNumberFormat="1" applyFont="1" applyFill="1" applyBorder="1" applyAlignment="1">
      <alignment horizontal="center" vertical="top" wrapText="1"/>
    </xf>
    <xf numFmtId="0" fontId="24" fillId="0" borderId="4" xfId="0" applyNumberFormat="1" applyFont="1" applyFill="1" applyBorder="1" applyAlignment="1">
      <alignment horizontal="center" vertical="top" wrapText="1"/>
    </xf>
    <xf numFmtId="0" fontId="24" fillId="0" borderId="3" xfId="0" applyNumberFormat="1" applyFont="1" applyFill="1" applyBorder="1" applyAlignment="1">
      <alignment horizontal="center" vertical="top" wrapText="1"/>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7" fillId="6" borderId="49" xfId="1" applyFont="1" applyFill="1" applyBorder="1" applyAlignment="1">
      <alignment horizontal="left" vertical="center" wrapText="1"/>
    </xf>
    <xf numFmtId="165" fontId="24" fillId="0" borderId="50" xfId="0" applyNumberFormat="1" applyFont="1" applyFill="1" applyBorder="1" applyAlignment="1">
      <alignment horizontal="left" vertical="top" wrapText="1"/>
    </xf>
    <xf numFmtId="4" fontId="11" fillId="6" borderId="1"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0" fontId="17" fillId="6" borderId="43"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7" xfId="0" applyFont="1" applyFill="1" applyBorder="1" applyAlignment="1">
      <alignment horizontal="left" vertical="center" wrapText="1"/>
    </xf>
    <xf numFmtId="4" fontId="24" fillId="0" borderId="48" xfId="0" applyNumberFormat="1" applyFont="1" applyFill="1" applyBorder="1" applyAlignment="1">
      <alignment horizontal="left" vertical="top"/>
    </xf>
    <xf numFmtId="0" fontId="24" fillId="0" borderId="48" xfId="0" applyNumberFormat="1" applyFont="1" applyFill="1" applyBorder="1" applyAlignment="1">
      <alignment horizontal="left" vertical="top" wrapText="1"/>
    </xf>
    <xf numFmtId="165" fontId="24" fillId="6" borderId="44" xfId="0" applyNumberFormat="1" applyFont="1" applyFill="1" applyBorder="1" applyAlignment="1">
      <alignment horizontal="left" vertical="top" wrapText="1"/>
    </xf>
    <xf numFmtId="165" fontId="24" fillId="6" borderId="46" xfId="0" applyNumberFormat="1" applyFont="1" applyFill="1" applyBorder="1" applyAlignment="1">
      <alignment horizontal="left" vertical="top" wrapText="1"/>
    </xf>
    <xf numFmtId="165" fontId="24" fillId="6" borderId="48" xfId="0" applyNumberFormat="1" applyFont="1" applyFill="1" applyBorder="1" applyAlignment="1">
      <alignment horizontal="left" vertical="top" wrapText="1"/>
    </xf>
    <xf numFmtId="0" fontId="22" fillId="0" borderId="0" xfId="0" applyFont="1" applyBorder="1" applyAlignment="1">
      <alignment horizontal="center" vertical="center" wrapText="1"/>
    </xf>
    <xf numFmtId="0" fontId="21" fillId="0" borderId="0" xfId="0" applyFont="1" applyBorder="1" applyAlignment="1">
      <alignment horizontal="center" vertical="center" wrapText="1"/>
    </xf>
    <xf numFmtId="4" fontId="9" fillId="2" borderId="1" xfId="0" applyNumberFormat="1"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5" fillId="0" borderId="0" xfId="0" applyFont="1" applyBorder="1" applyAlignment="1">
      <alignment horizontal="center" vertical="center" wrapText="1"/>
    </xf>
    <xf numFmtId="4" fontId="9" fillId="2" borderId="1" xfId="0" applyNumberFormat="1" applyFont="1" applyFill="1" applyBorder="1" applyAlignment="1">
      <alignment horizontal="center"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24" fillId="2" borderId="44" xfId="0" applyFont="1" applyFill="1" applyBorder="1" applyAlignment="1">
      <alignment horizontal="left" vertical="top" wrapText="1"/>
    </xf>
    <xf numFmtId="0" fontId="24" fillId="2" borderId="46" xfId="0" applyFont="1" applyFill="1" applyBorder="1" applyAlignment="1">
      <alignment horizontal="left" vertical="top" wrapText="1"/>
    </xf>
    <xf numFmtId="0" fontId="24" fillId="2" borderId="48" xfId="0" applyFont="1" applyFill="1" applyBorder="1" applyAlignment="1">
      <alignment horizontal="left" vertical="top" wrapText="1"/>
    </xf>
    <xf numFmtId="165" fontId="24" fillId="0" borderId="48" xfId="0" applyNumberFormat="1" applyFont="1" applyFill="1" applyBorder="1" applyAlignment="1">
      <alignment horizontal="left" vertical="top"/>
    </xf>
    <xf numFmtId="0" fontId="17" fillId="6" borderId="43" xfId="0" applyNumberFormat="1" applyFont="1" applyFill="1" applyBorder="1" applyAlignment="1">
      <alignment horizontal="left" vertical="center" wrapText="1"/>
    </xf>
    <xf numFmtId="0" fontId="17" fillId="6" borderId="45" xfId="0" applyNumberFormat="1" applyFont="1" applyFill="1" applyBorder="1" applyAlignment="1">
      <alignment horizontal="left" vertical="center" wrapText="1"/>
    </xf>
    <xf numFmtId="0" fontId="17" fillId="6" borderId="47" xfId="0" applyNumberFormat="1" applyFont="1" applyFill="1" applyBorder="1" applyAlignment="1">
      <alignment horizontal="left" vertical="center" wrapText="1"/>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49" fontId="23" fillId="6" borderId="43" xfId="0" applyNumberFormat="1" applyFont="1" applyFill="1" applyBorder="1" applyAlignment="1">
      <alignment horizontal="left" vertical="center" wrapText="1"/>
    </xf>
    <xf numFmtId="49" fontId="23" fillId="6" borderId="45" xfId="0" applyNumberFormat="1" applyFont="1" applyFill="1" applyBorder="1" applyAlignment="1">
      <alignment horizontal="left" vertical="center" wrapText="1"/>
    </xf>
    <xf numFmtId="49" fontId="23" fillId="6" borderId="47" xfId="0" applyNumberFormat="1" applyFont="1" applyFill="1" applyBorder="1" applyAlignment="1">
      <alignment horizontal="left" vertical="center" wrapText="1"/>
    </xf>
    <xf numFmtId="4" fontId="24" fillId="2" borderId="50"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6" borderId="4" xfId="0" applyFont="1" applyFill="1" applyBorder="1" applyAlignment="1">
      <alignment horizontal="center" vertical="top" wrapText="1"/>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 fontId="17" fillId="6" borderId="43" xfId="0" applyNumberFormat="1" applyFont="1" applyFill="1" applyBorder="1" applyAlignment="1">
      <alignment horizontal="left" vertical="center" wrapText="1"/>
    </xf>
    <xf numFmtId="4" fontId="25" fillId="6" borderId="45" xfId="0" applyNumberFormat="1" applyFont="1" applyFill="1" applyBorder="1" applyAlignment="1">
      <alignment horizontal="left" vertical="center" wrapText="1"/>
    </xf>
    <xf numFmtId="4" fontId="25"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4" fillId="0" borderId="44" xfId="0" applyFont="1" applyBorder="1" applyAlignment="1">
      <alignment horizontal="left" vertical="top" wrapText="1"/>
    </xf>
    <xf numFmtId="0" fontId="27" fillId="0" borderId="46" xfId="0" applyFont="1" applyBorder="1" applyAlignment="1">
      <alignment horizontal="left" vertical="top" wrapText="1"/>
    </xf>
    <xf numFmtId="0" fontId="27" fillId="0" borderId="48" xfId="0" applyFont="1" applyBorder="1" applyAlignment="1">
      <alignment horizontal="left" vertical="top"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0" xfId="0" applyFont="1" applyFill="1" applyBorder="1" applyAlignment="1">
      <alignment horizontal="center" vertical="top" wrapText="1"/>
    </xf>
    <xf numFmtId="0" fontId="7" fillId="0" borderId="32" xfId="0" applyFont="1" applyFill="1" applyBorder="1" applyAlignment="1">
      <alignment horizontal="center" vertical="top" wrapText="1"/>
    </xf>
    <xf numFmtId="0" fontId="17" fillId="6" borderId="56" xfId="0" applyFont="1" applyFill="1" applyBorder="1" applyAlignment="1">
      <alignment horizontal="left" vertical="center" wrapText="1"/>
    </xf>
    <xf numFmtId="0" fontId="17" fillId="6" borderId="57" xfId="0" applyFont="1" applyFill="1" applyBorder="1" applyAlignment="1">
      <alignment horizontal="left" vertical="center" wrapText="1"/>
    </xf>
    <xf numFmtId="0" fontId="7" fillId="0" borderId="27"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0" xfId="0" applyFont="1" applyFill="1" applyBorder="1" applyAlignment="1">
      <alignment horizontal="center" vertical="top"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8" fillId="0" borderId="1" xfId="0" applyFont="1" applyBorder="1" applyAlignment="1">
      <alignment horizontal="center" vertical="top" wrapText="1"/>
    </xf>
    <xf numFmtId="0" fontId="35" fillId="2" borderId="2" xfId="0" applyFont="1" applyFill="1" applyBorder="1" applyAlignment="1">
      <alignment horizontal="left" vertical="top" wrapText="1"/>
    </xf>
    <xf numFmtId="0" fontId="35" fillId="2" borderId="3" xfId="0" applyFont="1" applyFill="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4" fillId="0" borderId="3" xfId="0" applyFont="1" applyBorder="1" applyAlignment="1">
      <alignment horizontal="left" vertical="top"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4" fontId="24" fillId="2" borderId="48" xfId="0" applyNumberFormat="1" applyFont="1" applyFill="1" applyBorder="1" applyAlignment="1">
      <alignment horizontal="left" vertical="top"/>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7" fillId="6" borderId="43" xfId="1" applyNumberFormat="1" applyFont="1" applyFill="1" applyBorder="1" applyAlignment="1">
      <alignment horizontal="left" vertical="center" wrapText="1"/>
    </xf>
    <xf numFmtId="0" fontId="17" fillId="6" borderId="47" xfId="1" applyNumberFormat="1" applyFont="1" applyFill="1" applyBorder="1" applyAlignment="1">
      <alignment horizontal="left" vertical="center" wrapText="1"/>
    </xf>
    <xf numFmtId="0" fontId="8" fillId="0" borderId="3" xfId="0" applyFont="1" applyBorder="1" applyAlignment="1">
      <alignment horizontal="center" vertical="center"/>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0" fontId="23" fillId="6" borderId="2" xfId="1" applyNumberFormat="1" applyFont="1" applyFill="1" applyBorder="1" applyAlignment="1">
      <alignment horizontal="left" vertical="center" wrapText="1"/>
    </xf>
    <xf numFmtId="0" fontId="23" fillId="6" borderId="3" xfId="1" applyNumberFormat="1" applyFont="1" applyFill="1" applyBorder="1" applyAlignment="1">
      <alignment horizontal="left" vertical="center"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4" fontId="24" fillId="6" borderId="2" xfId="0" applyNumberFormat="1" applyFont="1" applyFill="1" applyBorder="1" applyAlignment="1">
      <alignment horizontal="left" vertical="top" wrapText="1"/>
    </xf>
    <xf numFmtId="4" fontId="24" fillId="6" borderId="3" xfId="0" applyNumberFormat="1" applyFont="1" applyFill="1" applyBorder="1" applyAlignment="1">
      <alignment horizontal="left" vertical="top" wrapText="1"/>
    </xf>
    <xf numFmtId="0" fontId="23" fillId="6" borderId="43" xfId="0" applyFont="1" applyFill="1" applyBorder="1" applyAlignment="1">
      <alignment horizontal="left" vertical="center" wrapText="1"/>
    </xf>
    <xf numFmtId="0" fontId="23" fillId="6" borderId="47" xfId="0" applyFont="1" applyFill="1" applyBorder="1" applyAlignment="1">
      <alignment horizontal="left" vertical="center" wrapText="1"/>
    </xf>
    <xf numFmtId="0" fontId="13" fillId="6" borderId="24" xfId="0" applyFont="1" applyFill="1" applyBorder="1" applyAlignment="1">
      <alignment horizontal="center" vertical="center" wrapText="1"/>
    </xf>
    <xf numFmtId="0" fontId="13" fillId="6" borderId="26" xfId="0" applyFont="1" applyFill="1" applyBorder="1" applyAlignment="1">
      <alignment horizontal="center" vertical="center" wrapText="1"/>
    </xf>
    <xf numFmtId="4" fontId="7" fillId="6" borderId="2" xfId="0" applyNumberFormat="1" applyFont="1" applyFill="1" applyBorder="1" applyAlignment="1">
      <alignment horizontal="left" vertical="top" wrapText="1"/>
    </xf>
    <xf numFmtId="4" fontId="7" fillId="6" borderId="3" xfId="0" applyNumberFormat="1" applyFont="1" applyFill="1" applyBorder="1" applyAlignment="1">
      <alignment horizontal="left" vertical="top" wrapText="1"/>
    </xf>
    <xf numFmtId="4" fontId="9" fillId="0" borderId="2"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26" fillId="0" borderId="44" xfId="0" applyNumberFormat="1" applyFont="1" applyFill="1" applyBorder="1" applyAlignment="1">
      <alignment horizontal="left" vertical="top" wrapText="1"/>
    </xf>
    <xf numFmtId="49" fontId="24" fillId="0" borderId="44" xfId="0" applyNumberFormat="1" applyFont="1" applyFill="1" applyBorder="1" applyAlignment="1">
      <alignment horizontal="left" vertical="top" wrapText="1"/>
    </xf>
    <xf numFmtId="49" fontId="24" fillId="0" borderId="46" xfId="0" applyNumberFormat="1" applyFont="1" applyFill="1" applyBorder="1" applyAlignment="1">
      <alignment horizontal="left" vertical="top" wrapText="1"/>
    </xf>
    <xf numFmtId="49" fontId="24" fillId="0" borderId="48" xfId="0" applyNumberFormat="1" applyFont="1" applyFill="1" applyBorder="1" applyAlignment="1">
      <alignment horizontal="left" vertical="top"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 fontId="7" fillId="0" borderId="6"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4" fontId="7" fillId="0" borderId="24" xfId="0"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97"/>
  <sheetViews>
    <sheetView showGridLines="0" showRowColHeaders="0" tabSelected="1" view="pageLayout" topLeftCell="A63" zoomScale="80" zoomScaleNormal="90" zoomScaleSheetLayoutView="90" zoomScalePageLayoutView="80" workbookViewId="0">
      <selection activeCell="F64" sqref="F64"/>
    </sheetView>
  </sheetViews>
  <sheetFormatPr defaultColWidth="9.140625" defaultRowHeight="15" x14ac:dyDescent="0.25"/>
  <cols>
    <col min="1" max="1" width="25.28515625" style="116" customWidth="1"/>
    <col min="2" max="2" width="14.42578125" style="174" customWidth="1"/>
    <col min="3" max="3" width="9.42578125" style="12" customWidth="1"/>
    <col min="4" max="4" width="17.28515625" style="10" customWidth="1"/>
    <col min="5" max="5" width="12.7109375" style="12" customWidth="1"/>
    <col min="6" max="6" width="14" style="145" customWidth="1"/>
    <col min="7" max="7" width="15.42578125" style="138" customWidth="1"/>
    <col min="8" max="8" width="14" style="139" customWidth="1"/>
    <col min="9" max="9" width="13.28515625" style="139" customWidth="1"/>
    <col min="10" max="10" width="13.5703125" style="140" customWidth="1"/>
    <col min="11" max="11" width="13.85546875" style="139" customWidth="1"/>
    <col min="12" max="12" width="12.85546875" style="139" customWidth="1"/>
    <col min="13" max="13" width="58" style="113" customWidth="1"/>
    <col min="14" max="14" width="21.42578125" style="3" customWidth="1"/>
    <col min="15" max="15" width="29.28515625" style="3" customWidth="1"/>
    <col min="16" max="16384" width="9.140625" style="3"/>
  </cols>
  <sheetData>
    <row r="1" spans="1:15" x14ac:dyDescent="0.25">
      <c r="F1" s="138"/>
    </row>
    <row r="2" spans="1:15" x14ac:dyDescent="0.25">
      <c r="A2" s="394" t="s">
        <v>179</v>
      </c>
      <c r="B2" s="395"/>
      <c r="C2" s="395"/>
      <c r="D2" s="395"/>
      <c r="E2" s="395"/>
      <c r="F2" s="395"/>
      <c r="G2" s="395"/>
      <c r="H2" s="395"/>
      <c r="I2" s="395"/>
      <c r="J2" s="395"/>
      <c r="K2" s="395"/>
      <c r="L2" s="395"/>
      <c r="M2" s="395"/>
    </row>
    <row r="3" spans="1:15" ht="0.75" customHeight="1" x14ac:dyDescent="0.25">
      <c r="A3" s="395"/>
      <c r="B3" s="395"/>
      <c r="C3" s="395"/>
      <c r="D3" s="395"/>
      <c r="E3" s="395"/>
      <c r="F3" s="395"/>
      <c r="G3" s="395"/>
      <c r="H3" s="395"/>
      <c r="I3" s="395"/>
      <c r="J3" s="395"/>
      <c r="K3" s="395"/>
      <c r="L3" s="395"/>
      <c r="M3" s="395"/>
    </row>
    <row r="4" spans="1:15" ht="16.5" x14ac:dyDescent="0.25">
      <c r="A4" s="395" t="s">
        <v>318</v>
      </c>
      <c r="B4" s="395"/>
      <c r="C4" s="395"/>
      <c r="D4" s="395"/>
      <c r="E4" s="395"/>
      <c r="F4" s="395"/>
      <c r="G4" s="395"/>
      <c r="H4" s="395"/>
      <c r="I4" s="395"/>
      <c r="J4" s="395"/>
      <c r="K4" s="395"/>
      <c r="L4" s="395"/>
      <c r="M4" s="395"/>
    </row>
    <row r="5" spans="1:15" ht="15.75" x14ac:dyDescent="0.25">
      <c r="A5" s="400" t="s">
        <v>552</v>
      </c>
      <c r="B5" s="400"/>
      <c r="C5" s="400"/>
      <c r="D5" s="400"/>
      <c r="E5" s="400"/>
      <c r="F5" s="400"/>
      <c r="G5" s="400"/>
      <c r="H5" s="400"/>
      <c r="I5" s="400"/>
      <c r="J5" s="400"/>
      <c r="K5" s="400"/>
      <c r="L5" s="400"/>
      <c r="M5" s="400"/>
    </row>
    <row r="6" spans="1:15" ht="14.25" customHeight="1" thickBot="1" x14ac:dyDescent="0.3">
      <c r="A6" s="395"/>
      <c r="B6" s="395"/>
      <c r="C6" s="395"/>
      <c r="D6" s="395"/>
      <c r="E6" s="395"/>
      <c r="F6" s="395"/>
      <c r="G6" s="395"/>
      <c r="H6" s="395"/>
      <c r="I6" s="395"/>
      <c r="J6" s="395"/>
      <c r="K6" s="395"/>
      <c r="L6" s="395"/>
      <c r="M6" s="395"/>
    </row>
    <row r="7" spans="1:15" ht="19.5" customHeight="1" x14ac:dyDescent="0.25">
      <c r="A7" s="402" t="s">
        <v>342</v>
      </c>
      <c r="B7" s="403"/>
      <c r="C7" s="403"/>
      <c r="D7" s="403"/>
      <c r="E7" s="403"/>
      <c r="F7" s="403"/>
      <c r="G7" s="403"/>
      <c r="H7" s="403"/>
      <c r="I7" s="403"/>
      <c r="J7" s="403"/>
      <c r="K7" s="403"/>
      <c r="L7" s="403"/>
      <c r="M7" s="404"/>
    </row>
    <row r="8" spans="1:15" s="8" customFormat="1" ht="15" customHeight="1" x14ac:dyDescent="0.15">
      <c r="A8" s="408" t="s">
        <v>38</v>
      </c>
      <c r="B8" s="411" t="s">
        <v>8</v>
      </c>
      <c r="C8" s="411" t="s">
        <v>9</v>
      </c>
      <c r="D8" s="411" t="s">
        <v>173</v>
      </c>
      <c r="E8" s="414" t="s">
        <v>312</v>
      </c>
      <c r="F8" s="417" t="s">
        <v>311</v>
      </c>
      <c r="G8" s="417" t="s">
        <v>313</v>
      </c>
      <c r="H8" s="417" t="s">
        <v>316</v>
      </c>
      <c r="I8" s="401" t="s">
        <v>39</v>
      </c>
      <c r="J8" s="401"/>
      <c r="K8" s="401"/>
      <c r="L8" s="401"/>
      <c r="M8" s="397" t="s">
        <v>68</v>
      </c>
    </row>
    <row r="9" spans="1:15" s="8" customFormat="1" ht="30" customHeight="1" x14ac:dyDescent="0.15">
      <c r="A9" s="409"/>
      <c r="B9" s="412"/>
      <c r="C9" s="412"/>
      <c r="D9" s="412"/>
      <c r="E9" s="415"/>
      <c r="F9" s="418"/>
      <c r="G9" s="418"/>
      <c r="H9" s="418"/>
      <c r="I9" s="417" t="s">
        <v>347</v>
      </c>
      <c r="J9" s="510" t="s">
        <v>348</v>
      </c>
      <c r="K9" s="396" t="s">
        <v>314</v>
      </c>
      <c r="L9" s="396" t="s">
        <v>315</v>
      </c>
      <c r="M9" s="398"/>
    </row>
    <row r="10" spans="1:15" s="8" customFormat="1" ht="54" customHeight="1" x14ac:dyDescent="0.15">
      <c r="A10" s="409"/>
      <c r="B10" s="412"/>
      <c r="C10" s="412"/>
      <c r="D10" s="412"/>
      <c r="E10" s="415"/>
      <c r="F10" s="418"/>
      <c r="G10" s="418"/>
      <c r="H10" s="418"/>
      <c r="I10" s="418"/>
      <c r="J10" s="511"/>
      <c r="K10" s="396"/>
      <c r="L10" s="396"/>
      <c r="M10" s="399"/>
    </row>
    <row r="11" spans="1:15" s="8" customFormat="1" ht="26.25" customHeight="1" x14ac:dyDescent="0.15">
      <c r="A11" s="410"/>
      <c r="B11" s="413"/>
      <c r="C11" s="413"/>
      <c r="D11" s="413"/>
      <c r="E11" s="416"/>
      <c r="F11" s="419"/>
      <c r="G11" s="419"/>
      <c r="H11" s="419"/>
      <c r="I11" s="419"/>
      <c r="J11" s="512"/>
      <c r="K11" s="513" t="s">
        <v>349</v>
      </c>
      <c r="L11" s="514"/>
      <c r="M11" s="154"/>
    </row>
    <row r="12" spans="1:15" s="9" customFormat="1" ht="13.5" customHeight="1" x14ac:dyDescent="0.15">
      <c r="A12" s="117">
        <v>1</v>
      </c>
      <c r="B12" s="175">
        <v>2</v>
      </c>
      <c r="C12" s="64">
        <v>3</v>
      </c>
      <c r="D12" s="64">
        <v>4</v>
      </c>
      <c r="E12" s="65">
        <v>5</v>
      </c>
      <c r="F12" s="141">
        <v>6</v>
      </c>
      <c r="G12" s="142">
        <v>7</v>
      </c>
      <c r="H12" s="142">
        <v>8</v>
      </c>
      <c r="I12" s="141">
        <v>9</v>
      </c>
      <c r="J12" s="143">
        <v>10</v>
      </c>
      <c r="K12" s="141">
        <v>11</v>
      </c>
      <c r="L12" s="141">
        <v>12</v>
      </c>
      <c r="M12" s="114">
        <v>13</v>
      </c>
    </row>
    <row r="13" spans="1:15" ht="18.75" x14ac:dyDescent="0.25">
      <c r="A13" s="405" t="s">
        <v>10</v>
      </c>
      <c r="B13" s="406"/>
      <c r="C13" s="406"/>
      <c r="D13" s="406"/>
      <c r="E13" s="406"/>
      <c r="F13" s="406"/>
      <c r="G13" s="406"/>
      <c r="H13" s="406"/>
      <c r="I13" s="406"/>
      <c r="J13" s="406"/>
      <c r="K13" s="406"/>
      <c r="L13" s="406"/>
      <c r="M13" s="407"/>
    </row>
    <row r="14" spans="1:15" ht="66.75" customHeight="1" x14ac:dyDescent="0.25">
      <c r="A14" s="340" t="s">
        <v>319</v>
      </c>
      <c r="B14" s="299" t="s">
        <v>188</v>
      </c>
      <c r="C14" s="358" t="s">
        <v>70</v>
      </c>
      <c r="D14" s="279" t="s">
        <v>483</v>
      </c>
      <c r="E14" s="60" t="s">
        <v>40</v>
      </c>
      <c r="F14" s="125">
        <v>686033396.88999999</v>
      </c>
      <c r="G14" s="125">
        <v>263856431.76999998</v>
      </c>
      <c r="H14" s="125">
        <f>H15+H16</f>
        <v>420121667.54000002</v>
      </c>
      <c r="I14" s="125">
        <v>146859023</v>
      </c>
      <c r="J14" s="125">
        <f>J15+J16</f>
        <v>273262644.54000002</v>
      </c>
      <c r="K14" s="125"/>
      <c r="L14" s="125"/>
      <c r="M14" s="321" t="s">
        <v>553</v>
      </c>
    </row>
    <row r="15" spans="1:15" ht="186.75" customHeight="1" x14ac:dyDescent="0.25">
      <c r="A15" s="340"/>
      <c r="B15" s="366"/>
      <c r="C15" s="358"/>
      <c r="D15" s="279"/>
      <c r="E15" s="60" t="s">
        <v>71</v>
      </c>
      <c r="F15" s="125">
        <v>481833537.16000003</v>
      </c>
      <c r="G15" s="125">
        <v>232426237.16</v>
      </c>
      <c r="H15" s="31">
        <f>I15+J15+K15+L15</f>
        <v>373800000</v>
      </c>
      <c r="I15" s="125">
        <v>124392700</v>
      </c>
      <c r="J15" s="122">
        <v>249407300</v>
      </c>
      <c r="K15" s="29"/>
      <c r="L15" s="122"/>
      <c r="M15" s="322"/>
      <c r="O15" s="15"/>
    </row>
    <row r="16" spans="1:15" ht="182.25" customHeight="1" x14ac:dyDescent="0.25">
      <c r="A16" s="340"/>
      <c r="B16" s="300"/>
      <c r="C16" s="358"/>
      <c r="D16" s="279"/>
      <c r="E16" s="60" t="s">
        <v>41</v>
      </c>
      <c r="F16" s="125">
        <v>204199859.72999999</v>
      </c>
      <c r="G16" s="125">
        <v>31430194.609999999</v>
      </c>
      <c r="H16" s="31">
        <f>I16+J16+K16+L16</f>
        <v>46321667.539999999</v>
      </c>
      <c r="I16" s="125">
        <v>22466323</v>
      </c>
      <c r="J16" s="122">
        <v>23855344.539999999</v>
      </c>
      <c r="K16" s="29"/>
      <c r="L16" s="122"/>
      <c r="M16" s="323"/>
    </row>
    <row r="17" spans="1:13" ht="46.5" customHeight="1" x14ac:dyDescent="0.25">
      <c r="A17" s="347" t="s">
        <v>66</v>
      </c>
      <c r="B17" s="348" t="s">
        <v>107</v>
      </c>
      <c r="C17" s="280" t="s">
        <v>65</v>
      </c>
      <c r="D17" s="280" t="s">
        <v>64</v>
      </c>
      <c r="E17" s="61" t="s">
        <v>40</v>
      </c>
      <c r="F17" s="30">
        <v>184249643</v>
      </c>
      <c r="G17" s="30">
        <v>6016560</v>
      </c>
      <c r="H17" s="31"/>
      <c r="I17" s="144"/>
      <c r="J17" s="144"/>
      <c r="K17" s="144"/>
      <c r="L17" s="144"/>
      <c r="M17" s="420" t="s">
        <v>329</v>
      </c>
    </row>
    <row r="18" spans="1:13" ht="93.75" customHeight="1" x14ac:dyDescent="0.25">
      <c r="A18" s="347"/>
      <c r="B18" s="349"/>
      <c r="C18" s="351"/>
      <c r="D18" s="351"/>
      <c r="E18" s="61" t="s">
        <v>105</v>
      </c>
      <c r="F18" s="30">
        <v>165824679</v>
      </c>
      <c r="G18" s="30">
        <v>5414904</v>
      </c>
      <c r="H18" s="31"/>
      <c r="I18" s="145"/>
      <c r="J18" s="122"/>
      <c r="K18" s="122"/>
      <c r="L18" s="122"/>
      <c r="M18" s="421"/>
    </row>
    <row r="19" spans="1:13" ht="105.75" customHeight="1" x14ac:dyDescent="0.25">
      <c r="A19" s="347"/>
      <c r="B19" s="350"/>
      <c r="C19" s="281"/>
      <c r="D19" s="281"/>
      <c r="E19" s="61" t="s">
        <v>46</v>
      </c>
      <c r="F19" s="30">
        <v>18424964</v>
      </c>
      <c r="G19" s="30">
        <v>601656</v>
      </c>
      <c r="H19" s="31"/>
      <c r="I19" s="145"/>
      <c r="J19" s="122"/>
      <c r="K19" s="122"/>
      <c r="L19" s="122"/>
      <c r="M19" s="422"/>
    </row>
    <row r="20" spans="1:13" ht="110.25" customHeight="1" x14ac:dyDescent="0.25">
      <c r="A20" s="352" t="s">
        <v>43</v>
      </c>
      <c r="B20" s="355" t="s">
        <v>108</v>
      </c>
      <c r="C20" s="304" t="s">
        <v>156</v>
      </c>
      <c r="D20" s="304" t="s">
        <v>20</v>
      </c>
      <c r="E20" s="18" t="s">
        <v>40</v>
      </c>
      <c r="F20" s="30">
        <v>482898130</v>
      </c>
      <c r="G20" s="30">
        <v>8700000</v>
      </c>
      <c r="H20" s="31"/>
      <c r="I20" s="145"/>
      <c r="J20" s="125"/>
      <c r="K20" s="30"/>
      <c r="L20" s="30"/>
      <c r="M20" s="321" t="s">
        <v>350</v>
      </c>
    </row>
    <row r="21" spans="1:13" ht="86.25" customHeight="1" x14ac:dyDescent="0.25">
      <c r="A21" s="354"/>
      <c r="B21" s="356"/>
      <c r="C21" s="305"/>
      <c r="D21" s="305"/>
      <c r="E21" s="18" t="s">
        <v>42</v>
      </c>
      <c r="F21" s="30">
        <v>434608317</v>
      </c>
      <c r="G21" s="30">
        <v>7830000</v>
      </c>
      <c r="H21" s="31"/>
      <c r="I21" s="145"/>
      <c r="J21" s="122"/>
      <c r="K21" s="29"/>
      <c r="L21" s="30"/>
      <c r="M21" s="322"/>
    </row>
    <row r="22" spans="1:13" ht="136.5" customHeight="1" x14ac:dyDescent="0.25">
      <c r="A22" s="353"/>
      <c r="B22" s="357"/>
      <c r="C22" s="306"/>
      <c r="D22" s="306"/>
      <c r="E22" s="19" t="s">
        <v>41</v>
      </c>
      <c r="F22" s="30">
        <v>48289813</v>
      </c>
      <c r="G22" s="30">
        <v>870000</v>
      </c>
      <c r="H22" s="31"/>
      <c r="I22" s="145"/>
      <c r="J22" s="122"/>
      <c r="K22" s="29"/>
      <c r="L22" s="30"/>
      <c r="M22" s="323"/>
    </row>
    <row r="23" spans="1:13" ht="136.5" customHeight="1" x14ac:dyDescent="0.25">
      <c r="A23" s="241" t="s">
        <v>506</v>
      </c>
      <c r="B23" s="202"/>
      <c r="C23" s="203"/>
      <c r="D23" s="203" t="s">
        <v>507</v>
      </c>
      <c r="E23" s="19" t="s">
        <v>508</v>
      </c>
      <c r="F23" s="30"/>
      <c r="G23" s="103"/>
      <c r="H23" s="31"/>
      <c r="I23" s="213"/>
      <c r="J23" s="207"/>
      <c r="K23" s="29"/>
      <c r="L23" s="217"/>
      <c r="M23" s="206"/>
    </row>
    <row r="24" spans="1:13" ht="152.25" customHeight="1" x14ac:dyDescent="0.25">
      <c r="A24" s="237" t="s">
        <v>181</v>
      </c>
      <c r="B24" s="176" t="s">
        <v>184</v>
      </c>
      <c r="C24" s="82" t="s">
        <v>183</v>
      </c>
      <c r="D24" s="82"/>
      <c r="E24" s="81" t="s">
        <v>185</v>
      </c>
      <c r="F24" s="30"/>
      <c r="G24" s="103"/>
      <c r="H24" s="31">
        <f t="shared" ref="H24:H25" si="0">I24+J24+K24+L24</f>
        <v>19500000</v>
      </c>
      <c r="I24" s="120">
        <v>6000000</v>
      </c>
      <c r="J24" s="66">
        <v>13500000</v>
      </c>
      <c r="L24" s="146"/>
      <c r="M24" s="155" t="s">
        <v>458</v>
      </c>
    </row>
    <row r="25" spans="1:13" ht="174" customHeight="1" x14ac:dyDescent="0.25">
      <c r="A25" s="237" t="s">
        <v>186</v>
      </c>
      <c r="B25" s="176" t="s">
        <v>182</v>
      </c>
      <c r="C25" s="82" t="s">
        <v>183</v>
      </c>
      <c r="D25" s="82"/>
      <c r="E25" s="81" t="s">
        <v>185</v>
      </c>
      <c r="F25" s="30"/>
      <c r="G25" s="30"/>
      <c r="H25" s="31">
        <f t="shared" si="0"/>
        <v>3000000</v>
      </c>
      <c r="I25" s="122">
        <v>3000000</v>
      </c>
      <c r="J25" s="29"/>
      <c r="K25" s="145"/>
      <c r="L25" s="30"/>
      <c r="M25" s="216" t="s">
        <v>395</v>
      </c>
    </row>
    <row r="26" spans="1:13" ht="154.5" customHeight="1" x14ac:dyDescent="0.25">
      <c r="A26" s="237" t="s">
        <v>346</v>
      </c>
      <c r="B26" s="176" t="s">
        <v>166</v>
      </c>
      <c r="C26" s="83">
        <v>2015</v>
      </c>
      <c r="D26" s="82" t="s">
        <v>3</v>
      </c>
      <c r="E26" s="60" t="s">
        <v>102</v>
      </c>
      <c r="F26" s="33"/>
      <c r="G26" s="147"/>
      <c r="H26" s="31"/>
      <c r="I26" s="125"/>
      <c r="J26" s="125"/>
      <c r="K26" s="29"/>
      <c r="L26" s="122"/>
      <c r="M26" s="212" t="s">
        <v>503</v>
      </c>
    </row>
    <row r="27" spans="1:13" ht="87.75" customHeight="1" x14ac:dyDescent="0.25">
      <c r="A27" s="237" t="s">
        <v>4</v>
      </c>
      <c r="B27" s="176" t="s">
        <v>165</v>
      </c>
      <c r="C27" s="1">
        <v>2015</v>
      </c>
      <c r="D27" s="82" t="s">
        <v>193</v>
      </c>
      <c r="E27" s="62" t="s">
        <v>102</v>
      </c>
      <c r="F27" s="33"/>
      <c r="G27" s="147"/>
      <c r="H27" s="31"/>
      <c r="I27" s="125"/>
      <c r="J27" s="125"/>
      <c r="K27" s="29"/>
      <c r="L27" s="122"/>
      <c r="M27" s="229" t="s">
        <v>540</v>
      </c>
    </row>
    <row r="28" spans="1:13" ht="41.25" customHeight="1" x14ac:dyDescent="0.25">
      <c r="A28" s="340" t="s">
        <v>194</v>
      </c>
      <c r="B28" s="286"/>
      <c r="C28" s="358">
        <v>2015</v>
      </c>
      <c r="D28" s="279" t="s">
        <v>388</v>
      </c>
      <c r="E28" s="19" t="s">
        <v>40</v>
      </c>
      <c r="F28" s="30">
        <v>18985025.989999998</v>
      </c>
      <c r="G28" s="148">
        <v>18985025.989999998</v>
      </c>
      <c r="H28" s="125">
        <v>18985027</v>
      </c>
      <c r="I28" s="29">
        <v>18985027</v>
      </c>
      <c r="J28" s="29"/>
      <c r="K28" s="29"/>
      <c r="L28" s="29"/>
      <c r="M28" s="321" t="s">
        <v>396</v>
      </c>
    </row>
    <row r="29" spans="1:13" ht="81" customHeight="1" x14ac:dyDescent="0.25">
      <c r="A29" s="340"/>
      <c r="B29" s="286"/>
      <c r="C29" s="358"/>
      <c r="D29" s="279"/>
      <c r="E29" s="73" t="s">
        <v>109</v>
      </c>
      <c r="F29" s="30"/>
      <c r="G29" s="32"/>
      <c r="H29" s="31"/>
      <c r="I29" s="29"/>
      <c r="J29" s="122"/>
      <c r="K29" s="29"/>
      <c r="L29" s="29"/>
      <c r="M29" s="322"/>
    </row>
    <row r="30" spans="1:13" ht="47.25" customHeight="1" x14ac:dyDescent="0.25">
      <c r="A30" s="340"/>
      <c r="B30" s="286"/>
      <c r="C30" s="358"/>
      <c r="D30" s="279"/>
      <c r="E30" s="19" t="s">
        <v>41</v>
      </c>
      <c r="F30" s="30">
        <v>18985025.989999998</v>
      </c>
      <c r="G30" s="32">
        <v>18985025.989999998</v>
      </c>
      <c r="H30" s="31">
        <v>18985027</v>
      </c>
      <c r="I30" s="29">
        <v>18985027</v>
      </c>
      <c r="J30" s="75"/>
      <c r="K30" s="29"/>
      <c r="L30" s="29"/>
      <c r="M30" s="323"/>
    </row>
    <row r="31" spans="1:13" ht="119.25" customHeight="1" x14ac:dyDescent="0.25">
      <c r="A31" s="352" t="s">
        <v>320</v>
      </c>
      <c r="B31" s="292" t="s">
        <v>387</v>
      </c>
      <c r="C31" s="269" t="s">
        <v>397</v>
      </c>
      <c r="D31" s="269" t="s">
        <v>398</v>
      </c>
      <c r="E31" s="72" t="s">
        <v>40</v>
      </c>
      <c r="F31" s="30">
        <v>7278964.8499999996</v>
      </c>
      <c r="G31" s="32">
        <v>1679795</v>
      </c>
      <c r="H31" s="31">
        <v>7278965</v>
      </c>
      <c r="I31" s="75">
        <v>1679795</v>
      </c>
      <c r="J31" s="29">
        <v>5599170</v>
      </c>
      <c r="K31" s="144"/>
      <c r="L31" s="29"/>
      <c r="M31" s="321" t="s">
        <v>554</v>
      </c>
    </row>
    <row r="32" spans="1:13" ht="227.25" customHeight="1" x14ac:dyDescent="0.25">
      <c r="A32" s="353"/>
      <c r="B32" s="294"/>
      <c r="C32" s="271"/>
      <c r="D32" s="271"/>
      <c r="E32" s="72" t="s">
        <v>67</v>
      </c>
      <c r="F32" s="30">
        <v>7278964.8499999996</v>
      </c>
      <c r="G32" s="32">
        <v>1679795</v>
      </c>
      <c r="H32" s="31">
        <v>7278965</v>
      </c>
      <c r="I32" s="75">
        <v>1679795</v>
      </c>
      <c r="J32" s="29">
        <v>5599170</v>
      </c>
      <c r="K32" s="144"/>
      <c r="L32" s="29"/>
      <c r="M32" s="323"/>
    </row>
    <row r="33" spans="1:13" ht="81" customHeight="1" x14ac:dyDescent="0.25">
      <c r="A33" s="352" t="s">
        <v>401</v>
      </c>
      <c r="B33" s="292" t="s">
        <v>402</v>
      </c>
      <c r="C33" s="269" t="s">
        <v>403</v>
      </c>
      <c r="D33" s="269"/>
      <c r="E33" s="72" t="s">
        <v>40</v>
      </c>
      <c r="F33" s="30">
        <v>699513144.13999999</v>
      </c>
      <c r="G33" s="32"/>
      <c r="H33" s="31">
        <v>1866655</v>
      </c>
      <c r="I33" s="75"/>
      <c r="J33" s="31">
        <v>1866655</v>
      </c>
      <c r="K33" s="144"/>
      <c r="L33" s="29"/>
      <c r="M33" s="321" t="s">
        <v>608</v>
      </c>
    </row>
    <row r="34" spans="1:13" ht="192" customHeight="1" x14ac:dyDescent="0.25">
      <c r="A34" s="353"/>
      <c r="B34" s="294"/>
      <c r="C34" s="271"/>
      <c r="D34" s="271"/>
      <c r="E34" s="72" t="s">
        <v>67</v>
      </c>
      <c r="F34" s="30">
        <v>699513144.13999999</v>
      </c>
      <c r="G34" s="32"/>
      <c r="H34" s="31">
        <v>1866655</v>
      </c>
      <c r="I34" s="75"/>
      <c r="J34" s="31">
        <v>1866655</v>
      </c>
      <c r="K34" s="144"/>
      <c r="L34" s="29"/>
      <c r="M34" s="323"/>
    </row>
    <row r="35" spans="1:13" ht="192" customHeight="1" x14ac:dyDescent="0.25">
      <c r="A35" s="241" t="s">
        <v>595</v>
      </c>
      <c r="B35" s="234"/>
      <c r="C35" s="235"/>
      <c r="D35" s="235" t="s">
        <v>596</v>
      </c>
      <c r="E35" s="240" t="s">
        <v>201</v>
      </c>
      <c r="F35" s="30"/>
      <c r="G35" s="32"/>
      <c r="H35" s="31"/>
      <c r="I35" s="75"/>
      <c r="J35" s="31"/>
      <c r="K35" s="144"/>
      <c r="L35" s="29"/>
      <c r="M35" s="250" t="s">
        <v>597</v>
      </c>
    </row>
    <row r="36" spans="1:13" ht="24.75" customHeight="1" x14ac:dyDescent="0.25">
      <c r="A36" s="361" t="s">
        <v>11</v>
      </c>
      <c r="B36" s="362"/>
      <c r="C36" s="362"/>
      <c r="D36" s="362"/>
      <c r="E36" s="362"/>
      <c r="F36" s="362"/>
      <c r="G36" s="362"/>
      <c r="H36" s="362"/>
      <c r="I36" s="362"/>
      <c r="J36" s="362"/>
      <c r="K36" s="362"/>
      <c r="L36" s="362"/>
      <c r="M36" s="363"/>
    </row>
    <row r="37" spans="1:13" ht="79.5" customHeight="1" x14ac:dyDescent="0.25">
      <c r="A37" s="289" t="s">
        <v>152</v>
      </c>
      <c r="B37" s="292" t="s">
        <v>167</v>
      </c>
      <c r="C37" s="344" t="s">
        <v>34</v>
      </c>
      <c r="D37" s="269" t="s">
        <v>48</v>
      </c>
      <c r="E37" s="20" t="s">
        <v>40</v>
      </c>
      <c r="F37" s="125">
        <v>367252498.92000002</v>
      </c>
      <c r="G37" s="31">
        <v>211761047.88</v>
      </c>
      <c r="H37" s="31">
        <f>H38+H39</f>
        <v>330394407</v>
      </c>
      <c r="I37" s="122">
        <v>154529207</v>
      </c>
      <c r="J37" s="122">
        <f>J38+J39</f>
        <v>175865200</v>
      </c>
      <c r="K37" s="145"/>
      <c r="L37" s="122"/>
      <c r="M37" s="391" t="s">
        <v>555</v>
      </c>
    </row>
    <row r="38" spans="1:13" ht="114" customHeight="1" x14ac:dyDescent="0.25">
      <c r="A38" s="290"/>
      <c r="B38" s="293"/>
      <c r="C38" s="345"/>
      <c r="D38" s="270"/>
      <c r="E38" s="20" t="s">
        <v>35</v>
      </c>
      <c r="F38" s="125">
        <v>332502378.49000001</v>
      </c>
      <c r="G38" s="31">
        <v>184785499.99000001</v>
      </c>
      <c r="H38" s="31">
        <f>I38+J38</f>
        <v>306495900</v>
      </c>
      <c r="I38" s="122">
        <v>139069500</v>
      </c>
      <c r="J38" s="122">
        <v>167426400</v>
      </c>
      <c r="K38" s="145"/>
      <c r="L38" s="122"/>
      <c r="M38" s="392"/>
    </row>
    <row r="39" spans="1:13" ht="222.75" customHeight="1" x14ac:dyDescent="0.25">
      <c r="A39" s="291"/>
      <c r="B39" s="294"/>
      <c r="C39" s="346"/>
      <c r="D39" s="271"/>
      <c r="E39" s="20" t="s">
        <v>44</v>
      </c>
      <c r="F39" s="125">
        <v>34750120.43</v>
      </c>
      <c r="G39" s="31">
        <v>26975547.889999997</v>
      </c>
      <c r="H39" s="31">
        <f>I39+J39</f>
        <v>23898507</v>
      </c>
      <c r="I39" s="122">
        <v>15459707</v>
      </c>
      <c r="J39" s="122">
        <v>8438800</v>
      </c>
      <c r="K39" s="145"/>
      <c r="L39" s="122"/>
      <c r="M39" s="393"/>
    </row>
    <row r="40" spans="1:13" ht="108.75" hidden="1" customHeight="1" x14ac:dyDescent="0.25">
      <c r="A40" s="288" t="s">
        <v>144</v>
      </c>
      <c r="B40" s="286" t="s">
        <v>157</v>
      </c>
      <c r="C40" s="358" t="s">
        <v>36</v>
      </c>
      <c r="D40" s="279" t="s">
        <v>49</v>
      </c>
      <c r="E40" s="19" t="s">
        <v>40</v>
      </c>
      <c r="F40" s="30">
        <v>15660603.039999999</v>
      </c>
      <c r="G40" s="30">
        <v>15660603.039999999</v>
      </c>
      <c r="H40" s="31">
        <v>7924743</v>
      </c>
      <c r="I40" s="125">
        <v>7924743</v>
      </c>
      <c r="J40" s="133"/>
      <c r="K40" s="30"/>
      <c r="L40" s="29"/>
      <c r="M40" s="334" t="s">
        <v>399</v>
      </c>
    </row>
    <row r="41" spans="1:13" ht="1.5" hidden="1" customHeight="1" x14ac:dyDescent="0.25">
      <c r="A41" s="288"/>
      <c r="B41" s="286"/>
      <c r="C41" s="358"/>
      <c r="D41" s="279"/>
      <c r="E41" s="19" t="s">
        <v>41</v>
      </c>
      <c r="F41" s="30">
        <v>15660603.039999999</v>
      </c>
      <c r="G41" s="30">
        <v>15660603.039999999</v>
      </c>
      <c r="H41" s="31">
        <v>7924743</v>
      </c>
      <c r="I41" s="125">
        <v>7924743</v>
      </c>
      <c r="J41" s="193"/>
      <c r="K41" s="29"/>
      <c r="L41" s="29"/>
      <c r="M41" s="334"/>
    </row>
    <row r="42" spans="1:13" ht="53.25" customHeight="1" x14ac:dyDescent="0.25">
      <c r="A42" s="288" t="s">
        <v>19</v>
      </c>
      <c r="B42" s="286" t="s">
        <v>157</v>
      </c>
      <c r="C42" s="358">
        <v>2016</v>
      </c>
      <c r="D42" s="279"/>
      <c r="E42" s="19" t="s">
        <v>40</v>
      </c>
      <c r="F42" s="30">
        <v>45589518.719999999</v>
      </c>
      <c r="G42" s="125">
        <v>2257192.8400000003</v>
      </c>
      <c r="H42" s="31">
        <v>46354050</v>
      </c>
      <c r="I42" s="144"/>
      <c r="J42" s="125"/>
      <c r="K42" s="29">
        <v>46354050</v>
      </c>
      <c r="L42" s="144"/>
      <c r="M42" s="325" t="s">
        <v>484</v>
      </c>
    </row>
    <row r="43" spans="1:13" ht="21" customHeight="1" x14ac:dyDescent="0.25">
      <c r="A43" s="288"/>
      <c r="B43" s="286"/>
      <c r="C43" s="358"/>
      <c r="D43" s="279"/>
      <c r="E43" s="19" t="s">
        <v>41</v>
      </c>
      <c r="F43" s="30">
        <v>45589518.719999999</v>
      </c>
      <c r="G43" s="30">
        <v>2257192.8400000003</v>
      </c>
      <c r="H43" s="31">
        <v>46354050</v>
      </c>
      <c r="I43" s="144"/>
      <c r="J43" s="125"/>
      <c r="K43" s="29">
        <v>46354050</v>
      </c>
      <c r="L43" s="144"/>
      <c r="M43" s="325"/>
    </row>
    <row r="44" spans="1:13" ht="75.75" customHeight="1" x14ac:dyDescent="0.25">
      <c r="A44" s="288" t="s">
        <v>343</v>
      </c>
      <c r="B44" s="360" t="s">
        <v>167</v>
      </c>
      <c r="C44" s="279" t="s">
        <v>334</v>
      </c>
      <c r="D44" s="279" t="s">
        <v>60</v>
      </c>
      <c r="E44" s="135" t="s">
        <v>40</v>
      </c>
      <c r="F44" s="30">
        <v>518287254.76999998</v>
      </c>
      <c r="G44" s="30"/>
      <c r="H44" s="30">
        <f t="shared" ref="H44" si="1">H45</f>
        <v>10371840</v>
      </c>
      <c r="I44" s="30"/>
      <c r="J44" s="30">
        <f t="shared" ref="J44:K44" si="2">J45</f>
        <v>1358630</v>
      </c>
      <c r="K44" s="30">
        <f t="shared" si="2"/>
        <v>9013210</v>
      </c>
      <c r="L44" s="30"/>
      <c r="M44" s="325" t="s">
        <v>556</v>
      </c>
    </row>
    <row r="45" spans="1:13" ht="107.25" customHeight="1" x14ac:dyDescent="0.25">
      <c r="A45" s="288"/>
      <c r="B45" s="360"/>
      <c r="C45" s="279"/>
      <c r="D45" s="279"/>
      <c r="E45" s="135" t="s">
        <v>41</v>
      </c>
      <c r="F45" s="30">
        <v>518287254.76999998</v>
      </c>
      <c r="G45" s="30"/>
      <c r="H45" s="30">
        <f t="shared" ref="H45" si="3">I45+J45+K45+L45</f>
        <v>10371840</v>
      </c>
      <c r="I45" s="30"/>
      <c r="J45" s="125">
        <f>8565+1350065</f>
        <v>1358630</v>
      </c>
      <c r="K45" s="29">
        <v>9013210</v>
      </c>
      <c r="L45" s="30"/>
      <c r="M45" s="325"/>
    </row>
    <row r="46" spans="1:13" ht="41.25" customHeight="1" x14ac:dyDescent="0.25">
      <c r="A46" s="339" t="s">
        <v>330</v>
      </c>
      <c r="B46" s="359" t="s">
        <v>331</v>
      </c>
      <c r="C46" s="279" t="s">
        <v>332</v>
      </c>
      <c r="D46" s="279"/>
      <c r="E46" s="128" t="s">
        <v>40</v>
      </c>
      <c r="F46" s="125">
        <f>F47</f>
        <v>326858652.11000001</v>
      </c>
      <c r="G46" s="125"/>
      <c r="H46" s="125">
        <f t="shared" ref="H46" si="4">H47</f>
        <v>19582152.059999999</v>
      </c>
      <c r="I46" s="122"/>
      <c r="J46" s="122">
        <f t="shared" ref="J46" si="5">J47</f>
        <v>359903</v>
      </c>
      <c r="K46" s="122">
        <f>K47</f>
        <v>19222249.059999999</v>
      </c>
      <c r="L46" s="122"/>
      <c r="M46" s="325" t="s">
        <v>557</v>
      </c>
    </row>
    <row r="47" spans="1:13" ht="134.25" customHeight="1" x14ac:dyDescent="0.25">
      <c r="A47" s="339"/>
      <c r="B47" s="360"/>
      <c r="C47" s="279"/>
      <c r="D47" s="279"/>
      <c r="E47" s="128" t="s">
        <v>73</v>
      </c>
      <c r="F47" s="125">
        <v>326858652.11000001</v>
      </c>
      <c r="G47" s="122"/>
      <c r="H47" s="30">
        <f t="shared" ref="H47" si="6">I47+J47+K47+L47</f>
        <v>19582152.059999999</v>
      </c>
      <c r="I47" s="122"/>
      <c r="J47" s="122">
        <v>359903</v>
      </c>
      <c r="K47" s="122">
        <v>19222249.059999999</v>
      </c>
      <c r="L47" s="122"/>
      <c r="M47" s="325"/>
    </row>
    <row r="48" spans="1:13" ht="38.25" hidden="1" customHeight="1" x14ac:dyDescent="0.25">
      <c r="A48" s="339" t="s">
        <v>197</v>
      </c>
      <c r="B48" s="282" t="s">
        <v>198</v>
      </c>
      <c r="C48" s="358"/>
      <c r="D48" s="279" t="s">
        <v>76</v>
      </c>
      <c r="E48" s="20" t="s">
        <v>40</v>
      </c>
      <c r="F48" s="125"/>
      <c r="G48" s="122"/>
      <c r="H48" s="31">
        <f t="shared" ref="H48:H49" si="7">I48+J48+K48+L48</f>
        <v>617401</v>
      </c>
      <c r="I48" s="122">
        <v>617401</v>
      </c>
      <c r="J48" s="133"/>
      <c r="K48" s="122"/>
      <c r="L48" s="122"/>
      <c r="M48" s="327" t="s">
        <v>500</v>
      </c>
    </row>
    <row r="49" spans="1:13" ht="55.5" hidden="1" customHeight="1" x14ac:dyDescent="0.25">
      <c r="A49" s="339"/>
      <c r="B49" s="283"/>
      <c r="C49" s="358"/>
      <c r="D49" s="279"/>
      <c r="E49" s="20" t="s">
        <v>73</v>
      </c>
      <c r="F49" s="125"/>
      <c r="G49" s="122"/>
      <c r="H49" s="31">
        <f t="shared" si="7"/>
        <v>617401</v>
      </c>
      <c r="I49" s="122">
        <v>617401</v>
      </c>
      <c r="J49" s="133"/>
      <c r="K49" s="122"/>
      <c r="L49" s="122"/>
      <c r="M49" s="328"/>
    </row>
    <row r="50" spans="1:13" s="4" customFormat="1" ht="70.5" customHeight="1" x14ac:dyDescent="0.25">
      <c r="A50" s="237" t="s">
        <v>0</v>
      </c>
      <c r="B50" s="176" t="s">
        <v>168</v>
      </c>
      <c r="C50" s="83">
        <v>2018</v>
      </c>
      <c r="D50" s="82" t="s">
        <v>1</v>
      </c>
      <c r="E50" s="20" t="s">
        <v>73</v>
      </c>
      <c r="F50" s="125"/>
      <c r="G50" s="31"/>
      <c r="H50" s="31"/>
      <c r="I50" s="29"/>
      <c r="J50" s="122"/>
      <c r="K50" s="29"/>
      <c r="L50" s="29"/>
      <c r="M50" s="115" t="s">
        <v>485</v>
      </c>
    </row>
    <row r="51" spans="1:13" ht="23.25" customHeight="1" x14ac:dyDescent="0.25">
      <c r="A51" s="331" t="s">
        <v>72</v>
      </c>
      <c r="B51" s="332"/>
      <c r="C51" s="332"/>
      <c r="D51" s="332"/>
      <c r="E51" s="332"/>
      <c r="F51" s="332"/>
      <c r="G51" s="332"/>
      <c r="H51" s="332"/>
      <c r="I51" s="332"/>
      <c r="J51" s="332"/>
      <c r="K51" s="332"/>
      <c r="L51" s="332"/>
      <c r="M51" s="333"/>
    </row>
    <row r="52" spans="1:13" ht="210.75" customHeight="1" x14ac:dyDescent="0.25">
      <c r="A52" s="288" t="s">
        <v>178</v>
      </c>
      <c r="B52" s="282" t="s">
        <v>189</v>
      </c>
      <c r="C52" s="516" t="s">
        <v>36</v>
      </c>
      <c r="D52" s="326" t="s">
        <v>389</v>
      </c>
      <c r="E52" s="20" t="s">
        <v>40</v>
      </c>
      <c r="F52" s="125">
        <v>44688871.600000001</v>
      </c>
      <c r="G52" s="30">
        <v>15809009.18</v>
      </c>
      <c r="H52" s="32">
        <f>H53</f>
        <v>30489136.57</v>
      </c>
      <c r="I52" s="144"/>
      <c r="J52" s="32">
        <f>J53</f>
        <v>30489136.57</v>
      </c>
      <c r="K52" s="144"/>
      <c r="L52" s="30"/>
      <c r="M52" s="329" t="s">
        <v>558</v>
      </c>
    </row>
    <row r="53" spans="1:13" ht="116.25" customHeight="1" x14ac:dyDescent="0.25">
      <c r="A53" s="288"/>
      <c r="B53" s="282"/>
      <c r="C53" s="516"/>
      <c r="D53" s="326"/>
      <c r="E53" s="20" t="s">
        <v>44</v>
      </c>
      <c r="F53" s="159">
        <v>44688871.600000001</v>
      </c>
      <c r="G53" s="30">
        <v>15809009.18</v>
      </c>
      <c r="H53" s="32">
        <f>J53+K53+L53</f>
        <v>30489136.57</v>
      </c>
      <c r="I53" s="144"/>
      <c r="J53" s="32">
        <v>30489136.57</v>
      </c>
      <c r="K53" s="144"/>
      <c r="L53" s="29"/>
      <c r="M53" s="330"/>
    </row>
    <row r="54" spans="1:13" ht="73.5" customHeight="1" x14ac:dyDescent="0.25">
      <c r="A54" s="237" t="s">
        <v>512</v>
      </c>
      <c r="B54" s="221" t="s">
        <v>515</v>
      </c>
      <c r="C54" s="204"/>
      <c r="D54" s="214" t="s">
        <v>513</v>
      </c>
      <c r="E54" s="20"/>
      <c r="F54" s="208"/>
      <c r="G54" s="32"/>
      <c r="H54" s="32"/>
      <c r="I54" s="144"/>
      <c r="J54" s="32"/>
      <c r="K54" s="144"/>
      <c r="L54" s="29"/>
      <c r="M54" s="220" t="s">
        <v>514</v>
      </c>
    </row>
    <row r="55" spans="1:13" ht="69" customHeight="1" x14ac:dyDescent="0.25">
      <c r="A55" s="237" t="s">
        <v>303</v>
      </c>
      <c r="B55" s="176" t="s">
        <v>158</v>
      </c>
      <c r="C55" s="83">
        <v>2016</v>
      </c>
      <c r="D55" s="82" t="s">
        <v>78</v>
      </c>
      <c r="E55" s="20" t="s">
        <v>73</v>
      </c>
      <c r="F55" s="125"/>
      <c r="G55" s="31"/>
      <c r="H55" s="32"/>
      <c r="I55" s="33"/>
      <c r="J55" s="33"/>
      <c r="K55" s="33"/>
      <c r="L55" s="33"/>
      <c r="M55" s="171" t="s">
        <v>475</v>
      </c>
    </row>
    <row r="56" spans="1:13" ht="114.75" customHeight="1" x14ac:dyDescent="0.25">
      <c r="A56" s="237" t="s">
        <v>304</v>
      </c>
      <c r="B56" s="176" t="s">
        <v>159</v>
      </c>
      <c r="C56" s="83">
        <v>2015</v>
      </c>
      <c r="D56" s="82" t="s">
        <v>79</v>
      </c>
      <c r="E56" s="20" t="s">
        <v>73</v>
      </c>
      <c r="F56" s="125"/>
      <c r="G56" s="31"/>
      <c r="H56" s="32"/>
      <c r="I56" s="33"/>
      <c r="J56" s="33"/>
      <c r="K56" s="33"/>
      <c r="L56" s="33"/>
      <c r="M56" s="215" t="s">
        <v>539</v>
      </c>
    </row>
    <row r="57" spans="1:13" ht="79.5" customHeight="1" x14ac:dyDescent="0.25">
      <c r="A57" s="237" t="s">
        <v>80</v>
      </c>
      <c r="B57" s="176" t="s">
        <v>160</v>
      </c>
      <c r="C57" s="83">
        <v>2017</v>
      </c>
      <c r="D57" s="82" t="s">
        <v>81</v>
      </c>
      <c r="E57" s="20" t="s">
        <v>73</v>
      </c>
      <c r="F57" s="125"/>
      <c r="G57" s="31"/>
      <c r="H57" s="32"/>
      <c r="I57" s="33"/>
      <c r="J57" s="33"/>
      <c r="K57" s="33"/>
      <c r="L57" s="33"/>
      <c r="M57" s="215" t="s">
        <v>190</v>
      </c>
    </row>
    <row r="58" spans="1:13" ht="105.75" customHeight="1" x14ac:dyDescent="0.25">
      <c r="A58" s="237" t="s">
        <v>305</v>
      </c>
      <c r="B58" s="176" t="s">
        <v>161</v>
      </c>
      <c r="C58" s="83">
        <v>2016</v>
      </c>
      <c r="D58" s="82" t="s">
        <v>82</v>
      </c>
      <c r="E58" s="20" t="s">
        <v>73</v>
      </c>
      <c r="F58" s="125"/>
      <c r="G58" s="31"/>
      <c r="H58" s="32"/>
      <c r="I58" s="33"/>
      <c r="J58" s="33"/>
      <c r="K58" s="33"/>
      <c r="L58" s="33"/>
      <c r="M58" s="242" t="s">
        <v>586</v>
      </c>
    </row>
    <row r="59" spans="1:13" ht="85.5" customHeight="1" x14ac:dyDescent="0.25">
      <c r="A59" s="237" t="s">
        <v>302</v>
      </c>
      <c r="B59" s="176" t="s">
        <v>170</v>
      </c>
      <c r="C59" s="83">
        <v>2017</v>
      </c>
      <c r="D59" s="82" t="s">
        <v>83</v>
      </c>
      <c r="E59" s="20" t="s">
        <v>73</v>
      </c>
      <c r="F59" s="125"/>
      <c r="G59" s="31"/>
      <c r="H59" s="32"/>
      <c r="I59" s="33"/>
      <c r="J59" s="33"/>
      <c r="K59" s="33"/>
      <c r="L59" s="33"/>
      <c r="M59" s="215" t="s">
        <v>191</v>
      </c>
    </row>
    <row r="60" spans="1:13" ht="78.75" customHeight="1" x14ac:dyDescent="0.25">
      <c r="A60" s="237" t="s">
        <v>5</v>
      </c>
      <c r="B60" s="176" t="s">
        <v>171</v>
      </c>
      <c r="C60" s="81">
        <v>2018</v>
      </c>
      <c r="D60" s="82" t="s">
        <v>85</v>
      </c>
      <c r="E60" s="20" t="s">
        <v>73</v>
      </c>
      <c r="F60" s="125"/>
      <c r="G60" s="31"/>
      <c r="H60" s="32"/>
      <c r="I60" s="29"/>
      <c r="J60" s="122"/>
      <c r="K60" s="29"/>
      <c r="L60" s="29"/>
      <c r="M60" s="215" t="s">
        <v>192</v>
      </c>
    </row>
    <row r="61" spans="1:13" ht="93.75" customHeight="1" x14ac:dyDescent="0.25">
      <c r="A61" s="237" t="s">
        <v>25</v>
      </c>
      <c r="B61" s="176" t="s">
        <v>169</v>
      </c>
      <c r="C61" s="81">
        <v>2016</v>
      </c>
      <c r="D61" s="82" t="s">
        <v>76</v>
      </c>
      <c r="E61" s="20" t="s">
        <v>73</v>
      </c>
      <c r="F61" s="125"/>
      <c r="G61" s="31"/>
      <c r="H61" s="32"/>
      <c r="I61" s="29"/>
      <c r="J61" s="122"/>
      <c r="K61" s="29"/>
      <c r="L61" s="29"/>
      <c r="M61" s="171" t="s">
        <v>587</v>
      </c>
    </row>
    <row r="62" spans="1:13" ht="72.75" customHeight="1" x14ac:dyDescent="0.25">
      <c r="A62" s="237" t="s">
        <v>6</v>
      </c>
      <c r="B62" s="176">
        <v>14930</v>
      </c>
      <c r="C62" s="81">
        <v>2016</v>
      </c>
      <c r="D62" s="6" t="s">
        <v>2</v>
      </c>
      <c r="E62" s="20" t="s">
        <v>73</v>
      </c>
      <c r="F62" s="125"/>
      <c r="G62" s="31"/>
      <c r="H62" s="32"/>
      <c r="I62" s="29"/>
      <c r="J62" s="122"/>
      <c r="K62" s="29"/>
      <c r="L62" s="29"/>
      <c r="M62" s="171" t="s">
        <v>588</v>
      </c>
    </row>
    <row r="63" spans="1:13" ht="82.5" customHeight="1" x14ac:dyDescent="0.25">
      <c r="A63" s="288" t="s">
        <v>101</v>
      </c>
      <c r="B63" s="286" t="s">
        <v>162</v>
      </c>
      <c r="C63" s="280" t="s">
        <v>400</v>
      </c>
      <c r="D63" s="279" t="s">
        <v>21</v>
      </c>
      <c r="E63" s="63" t="s">
        <v>40</v>
      </c>
      <c r="F63" s="125">
        <v>211069901</v>
      </c>
      <c r="G63" s="31">
        <v>10111167.58</v>
      </c>
      <c r="H63" s="32"/>
      <c r="I63" s="125"/>
      <c r="J63" s="125"/>
      <c r="K63" s="125"/>
      <c r="L63" s="145"/>
      <c r="M63" s="329" t="s">
        <v>613</v>
      </c>
    </row>
    <row r="64" spans="1:13" ht="129" customHeight="1" x14ac:dyDescent="0.25">
      <c r="A64" s="288"/>
      <c r="B64" s="286"/>
      <c r="C64" s="281"/>
      <c r="D64" s="279"/>
      <c r="E64" s="63" t="s">
        <v>45</v>
      </c>
      <c r="F64" s="125">
        <v>211069901</v>
      </c>
      <c r="G64" s="31">
        <v>10111167.58</v>
      </c>
      <c r="H64" s="32"/>
      <c r="I64" s="125"/>
      <c r="J64" s="125"/>
      <c r="K64" s="125"/>
      <c r="L64" s="145"/>
      <c r="M64" s="423"/>
    </row>
    <row r="65" spans="1:19" ht="24.75" customHeight="1" x14ac:dyDescent="0.25">
      <c r="A65" s="517" t="s">
        <v>12</v>
      </c>
      <c r="B65" s="518"/>
      <c r="C65" s="518"/>
      <c r="D65" s="518"/>
      <c r="E65" s="518"/>
      <c r="F65" s="518"/>
      <c r="G65" s="518"/>
      <c r="H65" s="518"/>
      <c r="I65" s="518"/>
      <c r="J65" s="518"/>
      <c r="K65" s="518"/>
      <c r="L65" s="518"/>
      <c r="M65" s="519"/>
    </row>
    <row r="66" spans="1:19" ht="47.25" customHeight="1" x14ac:dyDescent="0.25">
      <c r="A66" s="287" t="s">
        <v>145</v>
      </c>
      <c r="B66" s="292" t="s">
        <v>187</v>
      </c>
      <c r="C66" s="516" t="s">
        <v>36</v>
      </c>
      <c r="D66" s="515" t="s">
        <v>58</v>
      </c>
      <c r="E66" s="19" t="s">
        <v>40</v>
      </c>
      <c r="F66" s="30">
        <f>F68+F69+F67</f>
        <v>1712741589.8900001</v>
      </c>
      <c r="G66" s="30">
        <v>1506144346.1499999</v>
      </c>
      <c r="H66" s="32">
        <f>H67+H68+H69</f>
        <v>822594243.74000001</v>
      </c>
      <c r="I66" s="144">
        <f>I67+I68+I69</f>
        <v>615997000</v>
      </c>
      <c r="J66" s="125">
        <f>J67+J68+J69</f>
        <v>206597243.74000001</v>
      </c>
      <c r="K66" s="30"/>
      <c r="L66" s="30"/>
      <c r="M66" s="325" t="s">
        <v>560</v>
      </c>
    </row>
    <row r="67" spans="1:19" ht="78.75" customHeight="1" x14ac:dyDescent="0.25">
      <c r="A67" s="287"/>
      <c r="B67" s="293"/>
      <c r="C67" s="516"/>
      <c r="D67" s="515"/>
      <c r="E67" s="21" t="s">
        <v>74</v>
      </c>
      <c r="F67" s="30"/>
      <c r="G67" s="29"/>
      <c r="H67" s="32"/>
      <c r="I67" s="145"/>
      <c r="J67" s="122"/>
      <c r="K67" s="29"/>
      <c r="L67" s="29"/>
      <c r="M67" s="325"/>
    </row>
    <row r="68" spans="1:19" ht="162" customHeight="1" x14ac:dyDescent="0.25">
      <c r="A68" s="287"/>
      <c r="B68" s="293"/>
      <c r="C68" s="516"/>
      <c r="D68" s="515"/>
      <c r="E68" s="21" t="s">
        <v>75</v>
      </c>
      <c r="F68" s="30">
        <v>1554138985.1400001</v>
      </c>
      <c r="G68" s="30">
        <v>1392100285.1399999</v>
      </c>
      <c r="H68" s="32">
        <f>I68+J68+K68+L68</f>
        <v>778035700</v>
      </c>
      <c r="I68" s="144">
        <v>615997000</v>
      </c>
      <c r="J68" s="159">
        <v>162038700</v>
      </c>
      <c r="K68" s="29"/>
      <c r="L68" s="29"/>
      <c r="M68" s="325"/>
    </row>
    <row r="69" spans="1:19" ht="194.25" customHeight="1" x14ac:dyDescent="0.25">
      <c r="A69" s="287"/>
      <c r="B69" s="294"/>
      <c r="C69" s="516"/>
      <c r="D69" s="515"/>
      <c r="E69" s="21" t="s">
        <v>41</v>
      </c>
      <c r="F69" s="30">
        <v>158602604.75</v>
      </c>
      <c r="G69" s="32">
        <v>114044061.01000001</v>
      </c>
      <c r="H69" s="32">
        <f>I69+J69+K69+L69</f>
        <v>44558543.740000002</v>
      </c>
      <c r="I69" s="30"/>
      <c r="J69" s="125">
        <v>44558543.740000002</v>
      </c>
      <c r="K69" s="29"/>
      <c r="L69" s="29"/>
      <c r="M69" s="325"/>
    </row>
    <row r="70" spans="1:19" ht="142.5" customHeight="1" x14ac:dyDescent="0.25">
      <c r="A70" s="237" t="s">
        <v>7</v>
      </c>
      <c r="B70" s="176" t="s">
        <v>163</v>
      </c>
      <c r="C70" s="2">
        <v>2015</v>
      </c>
      <c r="D70" s="82" t="s">
        <v>84</v>
      </c>
      <c r="E70" s="20" t="s">
        <v>90</v>
      </c>
      <c r="F70" s="125"/>
      <c r="G70" s="31"/>
      <c r="H70" s="32"/>
      <c r="I70" s="29"/>
      <c r="J70" s="122"/>
      <c r="K70" s="29"/>
      <c r="L70" s="29"/>
      <c r="M70" s="172" t="s">
        <v>589</v>
      </c>
    </row>
    <row r="71" spans="1:19" ht="148.5" customHeight="1" x14ac:dyDescent="0.25">
      <c r="A71" s="236" t="s">
        <v>86</v>
      </c>
      <c r="B71" s="176" t="s">
        <v>164</v>
      </c>
      <c r="C71" s="16">
        <v>2015</v>
      </c>
      <c r="D71" s="82" t="s">
        <v>87</v>
      </c>
      <c r="E71" s="20" t="s">
        <v>90</v>
      </c>
      <c r="F71" s="125"/>
      <c r="G71" s="31"/>
      <c r="H71" s="32"/>
      <c r="I71" s="29"/>
      <c r="J71" s="122"/>
      <c r="K71" s="29"/>
      <c r="L71" s="29"/>
      <c r="M71" s="172" t="s">
        <v>476</v>
      </c>
    </row>
    <row r="72" spans="1:19" ht="98.25" customHeight="1" x14ac:dyDescent="0.25">
      <c r="A72" s="237" t="s">
        <v>88</v>
      </c>
      <c r="B72" s="176" t="s">
        <v>180</v>
      </c>
      <c r="C72" s="11">
        <v>2016</v>
      </c>
      <c r="D72" s="82" t="s">
        <v>89</v>
      </c>
      <c r="E72" s="20" t="s">
        <v>185</v>
      </c>
      <c r="F72" s="125"/>
      <c r="G72" s="31"/>
      <c r="H72" s="32">
        <f t="shared" ref="H72" si="8">I72+J72+K72+L72</f>
        <v>481949000</v>
      </c>
      <c r="I72" s="122">
        <v>481949000</v>
      </c>
      <c r="J72" s="133"/>
      <c r="K72" s="29"/>
      <c r="L72" s="29"/>
      <c r="M72" s="172" t="s">
        <v>415</v>
      </c>
    </row>
    <row r="73" spans="1:19" ht="111.75" customHeight="1" x14ac:dyDescent="0.25">
      <c r="A73" s="287" t="s">
        <v>509</v>
      </c>
      <c r="B73" s="286" t="s">
        <v>97</v>
      </c>
      <c r="C73" s="279">
        <v>2018</v>
      </c>
      <c r="D73" s="279" t="s">
        <v>98</v>
      </c>
      <c r="E73" s="527" t="s">
        <v>99</v>
      </c>
      <c r="F73" s="381"/>
      <c r="G73" s="313"/>
      <c r="H73" s="335"/>
      <c r="I73" s="337"/>
      <c r="J73" s="337"/>
      <c r="K73" s="337"/>
      <c r="L73" s="337"/>
      <c r="M73" s="324" t="s">
        <v>561</v>
      </c>
    </row>
    <row r="74" spans="1:19" ht="72.75" customHeight="1" x14ac:dyDescent="0.25">
      <c r="A74" s="287"/>
      <c r="B74" s="286"/>
      <c r="C74" s="279"/>
      <c r="D74" s="279"/>
      <c r="E74" s="528"/>
      <c r="F74" s="381"/>
      <c r="G74" s="315"/>
      <c r="H74" s="336"/>
      <c r="I74" s="338"/>
      <c r="J74" s="338"/>
      <c r="K74" s="338"/>
      <c r="L74" s="338"/>
      <c r="M74" s="324"/>
    </row>
    <row r="75" spans="1:19" s="5" customFormat="1" ht="22.5" customHeight="1" x14ac:dyDescent="0.25">
      <c r="A75" s="524" t="s">
        <v>14</v>
      </c>
      <c r="B75" s="525"/>
      <c r="C75" s="525"/>
      <c r="D75" s="525"/>
      <c r="E75" s="525"/>
      <c r="F75" s="525"/>
      <c r="G75" s="525"/>
      <c r="H75" s="525"/>
      <c r="I75" s="525"/>
      <c r="J75" s="525"/>
      <c r="K75" s="525"/>
      <c r="L75" s="525"/>
      <c r="M75" s="526"/>
      <c r="N75" s="3"/>
      <c r="O75" s="3"/>
      <c r="P75" s="3"/>
      <c r="Q75" s="3"/>
      <c r="R75" s="3"/>
      <c r="S75" s="3"/>
    </row>
    <row r="76" spans="1:19" ht="48.75" hidden="1" customHeight="1" x14ac:dyDescent="0.25">
      <c r="A76" s="289" t="s">
        <v>477</v>
      </c>
      <c r="B76" s="292">
        <v>300</v>
      </c>
      <c r="C76" s="269" t="s">
        <v>111</v>
      </c>
      <c r="D76" s="269" t="s">
        <v>112</v>
      </c>
      <c r="E76" s="20" t="s">
        <v>40</v>
      </c>
      <c r="F76" s="125">
        <v>482002860</v>
      </c>
      <c r="G76" s="31"/>
      <c r="H76" s="31">
        <f t="shared" ref="H76:H90" si="9">I76+J76+K76+L76</f>
        <v>16066762</v>
      </c>
      <c r="I76" s="120"/>
      <c r="J76" s="120">
        <v>8033381</v>
      </c>
      <c r="K76" s="120">
        <v>8033381</v>
      </c>
      <c r="L76" s="120"/>
      <c r="M76" s="341" t="s">
        <v>559</v>
      </c>
    </row>
    <row r="77" spans="1:19" ht="63" hidden="1" customHeight="1" x14ac:dyDescent="0.25">
      <c r="A77" s="290"/>
      <c r="B77" s="293"/>
      <c r="C77" s="270"/>
      <c r="D77" s="270"/>
      <c r="E77" s="20" t="s">
        <v>77</v>
      </c>
      <c r="F77" s="125">
        <v>457902717</v>
      </c>
      <c r="G77" s="31"/>
      <c r="H77" s="31"/>
      <c r="I77" s="120"/>
      <c r="J77" s="120"/>
      <c r="K77" s="120"/>
      <c r="L77" s="34"/>
      <c r="M77" s="342"/>
    </row>
    <row r="78" spans="1:19" ht="57.75" hidden="1" customHeight="1" x14ac:dyDescent="0.25">
      <c r="A78" s="291"/>
      <c r="B78" s="294"/>
      <c r="C78" s="271"/>
      <c r="D78" s="271"/>
      <c r="E78" s="20" t="s">
        <v>46</v>
      </c>
      <c r="F78" s="125">
        <v>24100143</v>
      </c>
      <c r="G78" s="31"/>
      <c r="H78" s="31">
        <f t="shared" si="9"/>
        <v>16066762</v>
      </c>
      <c r="I78" s="120"/>
      <c r="J78" s="120">
        <v>8033381</v>
      </c>
      <c r="K78" s="120">
        <v>8033381</v>
      </c>
      <c r="L78" s="34"/>
      <c r="M78" s="389"/>
    </row>
    <row r="79" spans="1:19" ht="72.75" customHeight="1" x14ac:dyDescent="0.25">
      <c r="A79" s="289" t="s">
        <v>117</v>
      </c>
      <c r="B79" s="292">
        <v>124</v>
      </c>
      <c r="C79" s="269" t="s">
        <v>118</v>
      </c>
      <c r="D79" s="269" t="s">
        <v>151</v>
      </c>
      <c r="E79" s="77" t="s">
        <v>40</v>
      </c>
      <c r="F79" s="531">
        <v>91669640</v>
      </c>
      <c r="G79" s="532"/>
      <c r="H79" s="533">
        <v>3142430</v>
      </c>
      <c r="I79" s="534"/>
      <c r="J79" s="534">
        <v>3142430</v>
      </c>
      <c r="K79" s="34"/>
      <c r="L79" s="144"/>
      <c r="M79" s="341" t="s">
        <v>609</v>
      </c>
    </row>
    <row r="80" spans="1:19" ht="71.25" customHeight="1" x14ac:dyDescent="0.25">
      <c r="A80" s="290"/>
      <c r="B80" s="293"/>
      <c r="C80" s="270"/>
      <c r="D80" s="270"/>
      <c r="E80" s="20" t="s">
        <v>77</v>
      </c>
      <c r="F80" s="534"/>
      <c r="G80" s="535"/>
      <c r="H80" s="533"/>
      <c r="I80" s="534"/>
      <c r="J80" s="534"/>
      <c r="K80" s="34"/>
      <c r="L80" s="144"/>
      <c r="M80" s="342"/>
    </row>
    <row r="81" spans="1:13" ht="184.5" customHeight="1" x14ac:dyDescent="0.25">
      <c r="A81" s="291"/>
      <c r="B81" s="294"/>
      <c r="C81" s="271"/>
      <c r="D81" s="271"/>
      <c r="E81" s="20" t="s">
        <v>46</v>
      </c>
      <c r="F81" s="536">
        <v>91669640</v>
      </c>
      <c r="G81" s="533"/>
      <c r="H81" s="533">
        <v>3142430</v>
      </c>
      <c r="I81" s="531"/>
      <c r="J81" s="531">
        <v>3142430</v>
      </c>
      <c r="K81" s="35"/>
      <c r="L81" s="144"/>
      <c r="M81" s="343"/>
    </row>
    <row r="82" spans="1:13" ht="46.5" customHeight="1" x14ac:dyDescent="0.25">
      <c r="A82" s="289" t="s">
        <v>478</v>
      </c>
      <c r="B82" s="292">
        <v>300</v>
      </c>
      <c r="C82" s="269" t="s">
        <v>31</v>
      </c>
      <c r="D82" s="269" t="s">
        <v>33</v>
      </c>
      <c r="E82" s="20" t="s">
        <v>40</v>
      </c>
      <c r="F82" s="125">
        <v>482002860</v>
      </c>
      <c r="G82" s="31"/>
      <c r="H82" s="31">
        <f t="shared" si="9"/>
        <v>16066762</v>
      </c>
      <c r="I82" s="120"/>
      <c r="J82" s="120"/>
      <c r="K82" s="120">
        <f>K84</f>
        <v>8033381</v>
      </c>
      <c r="L82" s="144">
        <f>L83+L84</f>
        <v>8033381</v>
      </c>
      <c r="M82" s="341" t="s">
        <v>490</v>
      </c>
    </row>
    <row r="83" spans="1:13" ht="123.75" customHeight="1" x14ac:dyDescent="0.25">
      <c r="A83" s="290"/>
      <c r="B83" s="293"/>
      <c r="C83" s="270"/>
      <c r="D83" s="270"/>
      <c r="E83" s="20" t="s">
        <v>77</v>
      </c>
      <c r="F83" s="125">
        <v>457902717</v>
      </c>
      <c r="G83" s="31"/>
      <c r="H83" s="31"/>
      <c r="I83" s="120"/>
      <c r="J83" s="120"/>
      <c r="K83" s="120"/>
      <c r="L83" s="145"/>
      <c r="M83" s="342"/>
    </row>
    <row r="84" spans="1:13" ht="81.75" customHeight="1" x14ac:dyDescent="0.25">
      <c r="A84" s="291"/>
      <c r="B84" s="294"/>
      <c r="C84" s="271"/>
      <c r="D84" s="271"/>
      <c r="E84" s="20" t="s">
        <v>46</v>
      </c>
      <c r="F84" s="144">
        <v>24100143</v>
      </c>
      <c r="G84" s="149"/>
      <c r="H84" s="31">
        <f t="shared" si="9"/>
        <v>16066762</v>
      </c>
      <c r="I84" s="122"/>
      <c r="J84" s="122"/>
      <c r="K84" s="122">
        <v>8033381</v>
      </c>
      <c r="L84" s="144">
        <v>8033381</v>
      </c>
      <c r="M84" s="343"/>
    </row>
    <row r="85" spans="1:13" ht="52.5" customHeight="1" x14ac:dyDescent="0.25">
      <c r="A85" s="289" t="s">
        <v>439</v>
      </c>
      <c r="B85" s="292"/>
      <c r="C85" s="269" t="s">
        <v>440</v>
      </c>
      <c r="D85" s="269" t="s">
        <v>441</v>
      </c>
      <c r="E85" s="20" t="s">
        <v>40</v>
      </c>
      <c r="F85" s="162">
        <v>482002860</v>
      </c>
      <c r="G85" s="149"/>
      <c r="H85" s="31"/>
      <c r="I85" s="168"/>
      <c r="J85" s="168"/>
      <c r="K85" s="168"/>
      <c r="L85" s="144">
        <v>160667620</v>
      </c>
      <c r="M85" s="520" t="s">
        <v>566</v>
      </c>
    </row>
    <row r="86" spans="1:13" ht="74.25" customHeight="1" x14ac:dyDescent="0.25">
      <c r="A86" s="290"/>
      <c r="B86" s="293"/>
      <c r="C86" s="270"/>
      <c r="D86" s="270"/>
      <c r="E86" s="20" t="s">
        <v>77</v>
      </c>
      <c r="F86" s="162">
        <v>457902717</v>
      </c>
      <c r="G86" s="149"/>
      <c r="H86" s="31"/>
      <c r="I86" s="168"/>
      <c r="J86" s="168"/>
      <c r="K86" s="168"/>
      <c r="L86" s="144">
        <v>152634239</v>
      </c>
      <c r="M86" s="342"/>
    </row>
    <row r="87" spans="1:13" ht="44.25" customHeight="1" x14ac:dyDescent="0.25">
      <c r="A87" s="291"/>
      <c r="B87" s="294"/>
      <c r="C87" s="271"/>
      <c r="D87" s="271"/>
      <c r="E87" s="20" t="s">
        <v>46</v>
      </c>
      <c r="F87" s="162">
        <v>24100143</v>
      </c>
      <c r="G87" s="149"/>
      <c r="H87" s="31"/>
      <c r="I87" s="168"/>
      <c r="J87" s="168"/>
      <c r="K87" s="168"/>
      <c r="L87" s="144">
        <v>8033381</v>
      </c>
      <c r="M87" s="343"/>
    </row>
    <row r="88" spans="1:13" ht="52.5" customHeight="1" x14ac:dyDescent="0.25">
      <c r="A88" s="432" t="s">
        <v>113</v>
      </c>
      <c r="B88" s="299">
        <v>80</v>
      </c>
      <c r="C88" s="301" t="s">
        <v>115</v>
      </c>
      <c r="D88" s="301" t="s">
        <v>150</v>
      </c>
      <c r="E88" s="20" t="s">
        <v>40</v>
      </c>
      <c r="F88" s="122">
        <v>116982444</v>
      </c>
      <c r="G88" s="37"/>
      <c r="H88" s="31">
        <f t="shared" si="9"/>
        <v>5849123</v>
      </c>
      <c r="I88" s="122"/>
      <c r="J88" s="122">
        <f>J89+J90</f>
        <v>5849123</v>
      </c>
      <c r="K88" s="145"/>
      <c r="L88" s="36"/>
      <c r="M88" s="341" t="s">
        <v>568</v>
      </c>
    </row>
    <row r="89" spans="1:13" ht="88.5" customHeight="1" x14ac:dyDescent="0.25">
      <c r="A89" s="433"/>
      <c r="B89" s="366"/>
      <c r="C89" s="303"/>
      <c r="D89" s="303"/>
      <c r="E89" s="20" t="s">
        <v>109</v>
      </c>
      <c r="F89" s="122">
        <v>111133321</v>
      </c>
      <c r="G89" s="123"/>
      <c r="H89" s="31"/>
      <c r="I89" s="120"/>
      <c r="J89" s="120"/>
      <c r="K89" s="145"/>
      <c r="L89" s="54"/>
      <c r="M89" s="342"/>
    </row>
    <row r="90" spans="1:13" ht="36" customHeight="1" x14ac:dyDescent="0.25">
      <c r="A90" s="433"/>
      <c r="B90" s="366"/>
      <c r="C90" s="303"/>
      <c r="D90" s="303"/>
      <c r="E90" s="364" t="s">
        <v>46</v>
      </c>
      <c r="F90" s="529">
        <v>5849123</v>
      </c>
      <c r="G90" s="337"/>
      <c r="H90" s="313">
        <f t="shared" si="9"/>
        <v>5849123</v>
      </c>
      <c r="I90" s="337"/>
      <c r="J90" s="337">
        <v>5849123</v>
      </c>
      <c r="K90" s="307"/>
      <c r="L90" s="337"/>
      <c r="M90" s="342"/>
    </row>
    <row r="91" spans="1:13" ht="24" customHeight="1" x14ac:dyDescent="0.25">
      <c r="A91" s="434"/>
      <c r="B91" s="300"/>
      <c r="C91" s="302"/>
      <c r="D91" s="302"/>
      <c r="E91" s="365"/>
      <c r="F91" s="530"/>
      <c r="G91" s="338"/>
      <c r="H91" s="315"/>
      <c r="I91" s="338"/>
      <c r="J91" s="338"/>
      <c r="K91" s="308"/>
      <c r="L91" s="338"/>
      <c r="M91" s="343"/>
    </row>
    <row r="92" spans="1:13" ht="27" customHeight="1" x14ac:dyDescent="0.25">
      <c r="A92" s="296" t="s">
        <v>114</v>
      </c>
      <c r="B92" s="299">
        <v>40</v>
      </c>
      <c r="C92" s="301" t="s">
        <v>116</v>
      </c>
      <c r="D92" s="301" t="s">
        <v>358</v>
      </c>
      <c r="E92" s="77" t="s">
        <v>40</v>
      </c>
      <c r="F92" s="122">
        <v>60107637</v>
      </c>
      <c r="G92" s="37"/>
      <c r="H92" s="122">
        <f t="shared" ref="H92:H102" si="10">I92+J92+K92+L92</f>
        <v>60107637</v>
      </c>
      <c r="I92" s="122">
        <v>60107637</v>
      </c>
      <c r="J92" s="133"/>
      <c r="K92" s="122"/>
      <c r="L92" s="36"/>
      <c r="M92" s="341" t="s">
        <v>612</v>
      </c>
    </row>
    <row r="93" spans="1:13" ht="72" customHeight="1" x14ac:dyDescent="0.25">
      <c r="A93" s="297"/>
      <c r="B93" s="366"/>
      <c r="C93" s="303"/>
      <c r="D93" s="303"/>
      <c r="E93" s="20" t="s">
        <v>109</v>
      </c>
      <c r="F93" s="122">
        <v>57102255</v>
      </c>
      <c r="G93" s="37"/>
      <c r="H93" s="122">
        <f t="shared" si="10"/>
        <v>57102255</v>
      </c>
      <c r="I93" s="122">
        <v>57102255</v>
      </c>
      <c r="J93" s="133"/>
      <c r="K93" s="122"/>
      <c r="L93" s="36"/>
      <c r="M93" s="342"/>
    </row>
    <row r="94" spans="1:13" ht="81" customHeight="1" x14ac:dyDescent="0.25">
      <c r="A94" s="298"/>
      <c r="B94" s="300"/>
      <c r="C94" s="302"/>
      <c r="D94" s="302"/>
      <c r="E94" s="20" t="s">
        <v>46</v>
      </c>
      <c r="F94" s="125">
        <v>3005382</v>
      </c>
      <c r="G94" s="31"/>
      <c r="H94" s="122">
        <f>I94+J94+K94+L94</f>
        <v>3005382</v>
      </c>
      <c r="I94" s="122">
        <v>3005382</v>
      </c>
      <c r="J94" s="133"/>
      <c r="K94" s="122"/>
      <c r="L94" s="36"/>
      <c r="M94" s="343"/>
    </row>
    <row r="95" spans="1:13" ht="51" customHeight="1" x14ac:dyDescent="0.25">
      <c r="A95" s="289" t="s">
        <v>404</v>
      </c>
      <c r="B95" s="299">
        <v>40</v>
      </c>
      <c r="C95" s="301" t="s">
        <v>405</v>
      </c>
      <c r="D95" s="301" t="s">
        <v>202</v>
      </c>
      <c r="E95" s="77" t="s">
        <v>40</v>
      </c>
      <c r="F95" s="159">
        <v>60107636.736000001</v>
      </c>
      <c r="G95" s="31"/>
      <c r="H95" s="160"/>
      <c r="I95" s="157"/>
      <c r="J95" s="170"/>
      <c r="K95" s="157"/>
      <c r="L95" s="36"/>
      <c r="M95" s="341" t="s">
        <v>569</v>
      </c>
    </row>
    <row r="96" spans="1:13" ht="92.25" customHeight="1" x14ac:dyDescent="0.25">
      <c r="A96" s="291"/>
      <c r="B96" s="300"/>
      <c r="C96" s="302"/>
      <c r="D96" s="302"/>
      <c r="E96" s="20" t="s">
        <v>46</v>
      </c>
      <c r="F96" s="159">
        <v>60107636.736000001</v>
      </c>
      <c r="G96" s="31"/>
      <c r="H96" s="160"/>
      <c r="I96" s="157"/>
      <c r="J96" s="170"/>
      <c r="K96" s="157"/>
      <c r="L96" s="36"/>
      <c r="M96" s="343"/>
    </row>
    <row r="97" spans="1:13" ht="94.5" customHeight="1" x14ac:dyDescent="0.25">
      <c r="A97" s="289" t="s">
        <v>119</v>
      </c>
      <c r="B97" s="355">
        <v>825</v>
      </c>
      <c r="C97" s="304" t="s">
        <v>352</v>
      </c>
      <c r="D97" s="304" t="s">
        <v>32</v>
      </c>
      <c r="E97" s="20" t="s">
        <v>40</v>
      </c>
      <c r="F97" s="125">
        <v>807383907</v>
      </c>
      <c r="G97" s="31"/>
      <c r="H97" s="122">
        <f t="shared" si="10"/>
        <v>26912796</v>
      </c>
      <c r="I97" s="120"/>
      <c r="J97" s="120"/>
      <c r="K97" s="120">
        <f>K99</f>
        <v>13456398</v>
      </c>
      <c r="L97" s="144">
        <f>L98+L99</f>
        <v>13456398</v>
      </c>
      <c r="M97" s="309" t="s">
        <v>610</v>
      </c>
    </row>
    <row r="98" spans="1:13" ht="108.75" customHeight="1" x14ac:dyDescent="0.25">
      <c r="A98" s="290"/>
      <c r="B98" s="356"/>
      <c r="C98" s="305"/>
      <c r="D98" s="305"/>
      <c r="E98" s="20" t="s">
        <v>109</v>
      </c>
      <c r="F98" s="125">
        <v>767014713</v>
      </c>
      <c r="G98" s="31"/>
      <c r="H98" s="122"/>
      <c r="I98" s="120"/>
      <c r="J98" s="120"/>
      <c r="K98" s="120"/>
      <c r="L98" s="145"/>
      <c r="M98" s="310"/>
    </row>
    <row r="99" spans="1:13" ht="132" customHeight="1" x14ac:dyDescent="0.25">
      <c r="A99" s="291"/>
      <c r="B99" s="357"/>
      <c r="C99" s="306"/>
      <c r="D99" s="306"/>
      <c r="E99" s="20" t="s">
        <v>46</v>
      </c>
      <c r="F99" s="125">
        <v>40369194</v>
      </c>
      <c r="G99" s="31"/>
      <c r="H99" s="122">
        <f t="shared" si="10"/>
        <v>26912796</v>
      </c>
      <c r="I99" s="122"/>
      <c r="J99" s="122"/>
      <c r="K99" s="122">
        <v>13456398</v>
      </c>
      <c r="L99" s="144">
        <v>13456398</v>
      </c>
      <c r="M99" s="311"/>
    </row>
    <row r="100" spans="1:13" ht="55.5" customHeight="1" x14ac:dyDescent="0.25">
      <c r="A100" s="289" t="s">
        <v>489</v>
      </c>
      <c r="B100" s="355" t="s">
        <v>155</v>
      </c>
      <c r="C100" s="304" t="s">
        <v>353</v>
      </c>
      <c r="D100" s="304" t="s">
        <v>172</v>
      </c>
      <c r="E100" s="20" t="s">
        <v>40</v>
      </c>
      <c r="F100" s="125">
        <v>669486499</v>
      </c>
      <c r="G100" s="31"/>
      <c r="H100" s="122">
        <f t="shared" si="10"/>
        <v>22316216</v>
      </c>
      <c r="I100" s="120"/>
      <c r="J100" s="120"/>
      <c r="K100" s="34">
        <v>11158108</v>
      </c>
      <c r="L100" s="144">
        <f>L101+L102</f>
        <v>11158108</v>
      </c>
      <c r="M100" s="309" t="s">
        <v>567</v>
      </c>
    </row>
    <row r="101" spans="1:13" ht="74.25" customHeight="1" x14ac:dyDescent="0.25">
      <c r="A101" s="290"/>
      <c r="B101" s="356"/>
      <c r="C101" s="305"/>
      <c r="D101" s="305"/>
      <c r="E101" s="20" t="s">
        <v>109</v>
      </c>
      <c r="F101" s="125">
        <v>636012175</v>
      </c>
      <c r="G101" s="31"/>
      <c r="H101" s="122"/>
      <c r="I101" s="120"/>
      <c r="J101" s="120"/>
      <c r="K101" s="34"/>
      <c r="L101" s="145"/>
      <c r="M101" s="310"/>
    </row>
    <row r="102" spans="1:13" ht="67.5" customHeight="1" x14ac:dyDescent="0.25">
      <c r="A102" s="291"/>
      <c r="B102" s="357"/>
      <c r="C102" s="306"/>
      <c r="D102" s="306"/>
      <c r="E102" s="20" t="s">
        <v>46</v>
      </c>
      <c r="F102" s="125">
        <v>33474324</v>
      </c>
      <c r="G102" s="31"/>
      <c r="H102" s="122">
        <f t="shared" si="10"/>
        <v>22316216</v>
      </c>
      <c r="I102" s="122"/>
      <c r="J102" s="122"/>
      <c r="K102" s="35">
        <v>11158108</v>
      </c>
      <c r="L102" s="144">
        <v>11158108</v>
      </c>
      <c r="M102" s="390"/>
    </row>
    <row r="103" spans="1:13" ht="87.75" customHeight="1" x14ac:dyDescent="0.25">
      <c r="A103" s="289" t="s">
        <v>120</v>
      </c>
      <c r="B103" s="355">
        <v>1500</v>
      </c>
      <c r="C103" s="304" t="s">
        <v>121</v>
      </c>
      <c r="D103" s="304" t="s">
        <v>549</v>
      </c>
      <c r="E103" s="20" t="s">
        <v>40</v>
      </c>
      <c r="F103" s="122">
        <v>1384947120</v>
      </c>
      <c r="G103" s="123"/>
      <c r="H103" s="122"/>
      <c r="I103" s="120"/>
      <c r="J103" s="120"/>
      <c r="K103" s="120"/>
      <c r="L103" s="34"/>
      <c r="M103" s="309" t="s">
        <v>565</v>
      </c>
    </row>
    <row r="104" spans="1:13" ht="101.25" customHeight="1" x14ac:dyDescent="0.25">
      <c r="A104" s="290"/>
      <c r="B104" s="356"/>
      <c r="C104" s="305"/>
      <c r="D104" s="305"/>
      <c r="E104" s="20" t="s">
        <v>109</v>
      </c>
      <c r="F104" s="122">
        <v>1315699764</v>
      </c>
      <c r="G104" s="123"/>
      <c r="H104" s="122"/>
      <c r="I104" s="120"/>
      <c r="J104" s="120"/>
      <c r="K104" s="120"/>
      <c r="L104" s="34"/>
      <c r="M104" s="310"/>
    </row>
    <row r="105" spans="1:13" ht="52.5" customHeight="1" x14ac:dyDescent="0.25">
      <c r="A105" s="291"/>
      <c r="B105" s="357"/>
      <c r="C105" s="306"/>
      <c r="D105" s="306"/>
      <c r="E105" s="20" t="s">
        <v>46</v>
      </c>
      <c r="F105" s="125">
        <v>69247356</v>
      </c>
      <c r="G105" s="101"/>
      <c r="H105" s="122"/>
      <c r="I105" s="120"/>
      <c r="J105" s="120"/>
      <c r="K105" s="120"/>
      <c r="L105" s="34"/>
      <c r="M105" s="390"/>
    </row>
    <row r="106" spans="1:13" ht="49.5" customHeight="1" x14ac:dyDescent="0.25">
      <c r="A106" s="339" t="s">
        <v>344</v>
      </c>
      <c r="B106" s="360">
        <v>900</v>
      </c>
      <c r="C106" s="285" t="s">
        <v>334</v>
      </c>
      <c r="D106" s="285"/>
      <c r="E106" s="136" t="s">
        <v>40</v>
      </c>
      <c r="F106" s="125">
        <f>F107+F108</f>
        <v>941976490</v>
      </c>
      <c r="G106" s="125"/>
      <c r="H106" s="125"/>
      <c r="I106" s="122"/>
      <c r="J106" s="122">
        <f t="shared" ref="J106:L106" si="11">J107+J108</f>
        <v>1476000</v>
      </c>
      <c r="K106" s="122">
        <f t="shared" si="11"/>
        <v>16873640.600000001</v>
      </c>
      <c r="L106" s="122">
        <f t="shared" si="11"/>
        <v>0</v>
      </c>
      <c r="M106" s="312" t="s">
        <v>562</v>
      </c>
    </row>
    <row r="107" spans="1:13" ht="159.75" customHeight="1" x14ac:dyDescent="0.25">
      <c r="A107" s="339"/>
      <c r="B107" s="360"/>
      <c r="C107" s="285"/>
      <c r="D107" s="285"/>
      <c r="E107" s="136" t="s">
        <v>109</v>
      </c>
      <c r="F107" s="125"/>
      <c r="G107" s="125"/>
      <c r="H107" s="125"/>
      <c r="I107" s="122"/>
      <c r="J107" s="122"/>
      <c r="K107" s="122"/>
      <c r="L107" s="122"/>
      <c r="M107" s="312"/>
    </row>
    <row r="108" spans="1:13" ht="162" customHeight="1" x14ac:dyDescent="0.25">
      <c r="A108" s="339"/>
      <c r="B108" s="360"/>
      <c r="C108" s="285"/>
      <c r="D108" s="285"/>
      <c r="E108" s="136" t="s">
        <v>46</v>
      </c>
      <c r="F108" s="125">
        <v>941976490</v>
      </c>
      <c r="G108" s="125"/>
      <c r="H108" s="125"/>
      <c r="I108" s="122"/>
      <c r="J108" s="122">
        <f>51814+1424186</f>
        <v>1476000</v>
      </c>
      <c r="K108" s="122">
        <v>16873640.600000001</v>
      </c>
      <c r="L108" s="122"/>
      <c r="M108" s="312"/>
    </row>
    <row r="109" spans="1:13" ht="109.5" customHeight="1" x14ac:dyDescent="0.25">
      <c r="A109" s="339" t="s">
        <v>122</v>
      </c>
      <c r="B109" s="283">
        <v>990</v>
      </c>
      <c r="C109" s="285" t="s">
        <v>321</v>
      </c>
      <c r="D109" s="285" t="s">
        <v>32</v>
      </c>
      <c r="E109" s="59" t="s">
        <v>40</v>
      </c>
      <c r="F109" s="125">
        <v>1744528640</v>
      </c>
      <c r="G109" s="125"/>
      <c r="H109" s="122"/>
      <c r="I109" s="122"/>
      <c r="J109" s="122">
        <v>1476000</v>
      </c>
      <c r="K109" s="122"/>
      <c r="L109" s="122"/>
      <c r="M109" s="312" t="s">
        <v>563</v>
      </c>
    </row>
    <row r="110" spans="1:13" ht="127.5" customHeight="1" x14ac:dyDescent="0.25">
      <c r="A110" s="339"/>
      <c r="B110" s="283"/>
      <c r="C110" s="285"/>
      <c r="D110" s="285"/>
      <c r="E110" s="59" t="s">
        <v>109</v>
      </c>
      <c r="F110" s="125"/>
      <c r="G110" s="125"/>
      <c r="H110" s="122"/>
      <c r="I110" s="122"/>
      <c r="J110" s="122"/>
      <c r="K110" s="122"/>
      <c r="L110" s="122"/>
      <c r="M110" s="312"/>
    </row>
    <row r="111" spans="1:13" ht="173.25" customHeight="1" x14ac:dyDescent="0.25">
      <c r="A111" s="339"/>
      <c r="B111" s="283"/>
      <c r="C111" s="285"/>
      <c r="D111" s="285"/>
      <c r="E111" s="59" t="s">
        <v>46</v>
      </c>
      <c r="F111" s="159">
        <v>1744528640</v>
      </c>
      <c r="G111" s="125"/>
      <c r="H111" s="122"/>
      <c r="I111" s="122"/>
      <c r="J111" s="122">
        <v>1476000</v>
      </c>
      <c r="K111" s="122">
        <v>18409544.93</v>
      </c>
      <c r="L111" s="122"/>
      <c r="M111" s="312"/>
    </row>
    <row r="112" spans="1:13" ht="73.5" customHeight="1" x14ac:dyDescent="0.25">
      <c r="A112" s="289" t="s">
        <v>486</v>
      </c>
      <c r="B112" s="355">
        <v>1500</v>
      </c>
      <c r="C112" s="304" t="s">
        <v>487</v>
      </c>
      <c r="D112" s="304" t="s">
        <v>488</v>
      </c>
      <c r="E112" s="20" t="s">
        <v>40</v>
      </c>
      <c r="F112" s="200">
        <v>1384947120</v>
      </c>
      <c r="G112" s="101"/>
      <c r="H112" s="201"/>
      <c r="I112" s="201"/>
      <c r="J112" s="201"/>
      <c r="K112" s="201"/>
      <c r="L112" s="201"/>
      <c r="M112" s="521" t="s">
        <v>564</v>
      </c>
    </row>
    <row r="113" spans="1:13" ht="101.25" customHeight="1" x14ac:dyDescent="0.25">
      <c r="A113" s="290"/>
      <c r="B113" s="356"/>
      <c r="C113" s="305"/>
      <c r="D113" s="305"/>
      <c r="E113" s="59" t="s">
        <v>109</v>
      </c>
      <c r="F113" s="200"/>
      <c r="G113" s="101"/>
      <c r="H113" s="201"/>
      <c r="I113" s="201"/>
      <c r="J113" s="201"/>
      <c r="K113" s="201"/>
      <c r="L113" s="201"/>
      <c r="M113" s="522"/>
    </row>
    <row r="114" spans="1:13" ht="71.25" customHeight="1" x14ac:dyDescent="0.25">
      <c r="A114" s="291"/>
      <c r="B114" s="357"/>
      <c r="C114" s="306"/>
      <c r="D114" s="306"/>
      <c r="E114" s="59" t="s">
        <v>46</v>
      </c>
      <c r="F114" s="200"/>
      <c r="G114" s="101"/>
      <c r="H114" s="201"/>
      <c r="I114" s="201"/>
      <c r="J114" s="201"/>
      <c r="K114" s="201"/>
      <c r="L114" s="201"/>
      <c r="M114" s="523"/>
    </row>
    <row r="115" spans="1:13" ht="58.5" customHeight="1" x14ac:dyDescent="0.25">
      <c r="A115" s="386" t="s">
        <v>175</v>
      </c>
      <c r="B115" s="292"/>
      <c r="C115" s="304" t="s">
        <v>123</v>
      </c>
      <c r="D115" s="304" t="s">
        <v>63</v>
      </c>
      <c r="E115" s="20" t="s">
        <v>40</v>
      </c>
      <c r="F115" s="125">
        <v>792418621</v>
      </c>
      <c r="G115" s="101">
        <v>154692026.46000001</v>
      </c>
      <c r="H115" s="122">
        <f>H116+H117</f>
        <v>13206978</v>
      </c>
      <c r="I115" s="122"/>
      <c r="J115" s="122"/>
      <c r="K115" s="122"/>
      <c r="L115" s="122">
        <f>L116+L117</f>
        <v>13206978</v>
      </c>
      <c r="M115" s="321" t="s">
        <v>550</v>
      </c>
    </row>
    <row r="116" spans="1:13" ht="81.75" customHeight="1" x14ac:dyDescent="0.25">
      <c r="A116" s="387"/>
      <c r="B116" s="293"/>
      <c r="C116" s="305"/>
      <c r="D116" s="305"/>
      <c r="E116" s="20" t="s">
        <v>15</v>
      </c>
      <c r="F116" s="125">
        <v>752797689</v>
      </c>
      <c r="G116" s="101"/>
      <c r="H116" s="122"/>
      <c r="I116" s="120"/>
      <c r="J116" s="120"/>
      <c r="K116" s="120"/>
      <c r="L116" s="122"/>
      <c r="M116" s="322"/>
    </row>
    <row r="117" spans="1:13" ht="81" customHeight="1" x14ac:dyDescent="0.25">
      <c r="A117" s="388"/>
      <c r="B117" s="294"/>
      <c r="C117" s="306"/>
      <c r="D117" s="306"/>
      <c r="E117" s="20" t="s">
        <v>46</v>
      </c>
      <c r="F117" s="125">
        <v>39620932</v>
      </c>
      <c r="G117" s="31">
        <v>154692026.46000001</v>
      </c>
      <c r="H117" s="122">
        <f>I117+J117+K117+L117</f>
        <v>13206978</v>
      </c>
      <c r="I117" s="122"/>
      <c r="J117" s="122"/>
      <c r="K117" s="122"/>
      <c r="L117" s="122">
        <v>13206978</v>
      </c>
      <c r="M117" s="323"/>
    </row>
    <row r="118" spans="1:13" ht="58.5" customHeight="1" x14ac:dyDescent="0.25">
      <c r="A118" s="386" t="s">
        <v>355</v>
      </c>
      <c r="B118" s="255" t="s">
        <v>345</v>
      </c>
      <c r="C118" s="304"/>
      <c r="D118" s="304"/>
      <c r="E118" s="20" t="s">
        <v>40</v>
      </c>
      <c r="F118" s="125">
        <f>F119+F120</f>
        <v>38954400</v>
      </c>
      <c r="G118" s="125"/>
      <c r="H118" s="125">
        <f t="shared" ref="H118" si="12">H119+H120</f>
        <v>6029666</v>
      </c>
      <c r="I118" s="125"/>
      <c r="J118" s="125"/>
      <c r="K118" s="125">
        <f>K120</f>
        <v>6029666</v>
      </c>
      <c r="L118" s="125"/>
      <c r="M118" s="321" t="s">
        <v>460</v>
      </c>
    </row>
    <row r="119" spans="1:13" ht="80.25" customHeight="1" x14ac:dyDescent="0.25">
      <c r="A119" s="387"/>
      <c r="B119" s="439"/>
      <c r="C119" s="305"/>
      <c r="D119" s="305"/>
      <c r="E119" s="20" t="s">
        <v>15</v>
      </c>
      <c r="F119" s="125"/>
      <c r="G119" s="31"/>
      <c r="H119" s="31"/>
      <c r="I119" s="120"/>
      <c r="J119" s="120"/>
      <c r="K119" s="120"/>
      <c r="L119" s="122"/>
      <c r="M119" s="322"/>
    </row>
    <row r="120" spans="1:13" ht="169.5" customHeight="1" x14ac:dyDescent="0.25">
      <c r="A120" s="388"/>
      <c r="B120" s="256"/>
      <c r="C120" s="306"/>
      <c r="D120" s="306"/>
      <c r="E120" s="128" t="s">
        <v>46</v>
      </c>
      <c r="F120" s="125">
        <v>38954400</v>
      </c>
      <c r="G120" s="31"/>
      <c r="H120" s="122">
        <f>I120+J120+K120+L120</f>
        <v>6029666</v>
      </c>
      <c r="I120" s="122"/>
      <c r="J120" s="122"/>
      <c r="K120" s="122">
        <v>6029666</v>
      </c>
      <c r="L120" s="122"/>
      <c r="M120" s="323"/>
    </row>
    <row r="121" spans="1:13" ht="27.75" customHeight="1" x14ac:dyDescent="0.25">
      <c r="A121" s="377" t="s">
        <v>100</v>
      </c>
      <c r="B121" s="378"/>
      <c r="C121" s="378"/>
      <c r="D121" s="378"/>
      <c r="E121" s="378"/>
      <c r="F121" s="378"/>
      <c r="G121" s="378"/>
      <c r="H121" s="378"/>
      <c r="I121" s="378"/>
      <c r="J121" s="378"/>
      <c r="K121" s="378"/>
      <c r="L121" s="378"/>
      <c r="M121" s="379"/>
    </row>
    <row r="122" spans="1:13" ht="46.5" customHeight="1" x14ac:dyDescent="0.25">
      <c r="A122" s="287" t="s">
        <v>306</v>
      </c>
      <c r="B122" s="283" t="s">
        <v>129</v>
      </c>
      <c r="C122" s="295" t="s">
        <v>130</v>
      </c>
      <c r="D122" s="285" t="s">
        <v>61</v>
      </c>
      <c r="E122" s="55" t="s">
        <v>40</v>
      </c>
      <c r="F122" s="125">
        <f>F123+F124</f>
        <v>321037560</v>
      </c>
      <c r="G122" s="125"/>
      <c r="H122" s="122">
        <v>219433800</v>
      </c>
      <c r="I122" s="122"/>
      <c r="J122" s="122"/>
      <c r="K122" s="122">
        <v>117517500</v>
      </c>
      <c r="L122" s="122">
        <v>101916300</v>
      </c>
      <c r="M122" s="383" t="s">
        <v>551</v>
      </c>
    </row>
    <row r="123" spans="1:13" ht="62.25" customHeight="1" x14ac:dyDescent="0.25">
      <c r="A123" s="287"/>
      <c r="B123" s="283"/>
      <c r="C123" s="295"/>
      <c r="D123" s="285"/>
      <c r="E123" s="55" t="s">
        <v>13</v>
      </c>
      <c r="F123" s="125">
        <v>209211800</v>
      </c>
      <c r="G123" s="125"/>
      <c r="H123" s="122"/>
      <c r="I123" s="122"/>
      <c r="J123" s="122"/>
      <c r="K123" s="122">
        <v>94014000</v>
      </c>
      <c r="L123" s="122">
        <v>76437200</v>
      </c>
      <c r="M123" s="383"/>
    </row>
    <row r="124" spans="1:13" ht="47.25" customHeight="1" x14ac:dyDescent="0.25">
      <c r="A124" s="287"/>
      <c r="B124" s="283"/>
      <c r="C124" s="295"/>
      <c r="D124" s="285"/>
      <c r="E124" s="59" t="s">
        <v>46</v>
      </c>
      <c r="F124" s="125">
        <v>111825760</v>
      </c>
      <c r="G124" s="125"/>
      <c r="H124" s="122">
        <v>48982600</v>
      </c>
      <c r="I124" s="122"/>
      <c r="J124" s="122"/>
      <c r="K124" s="122">
        <v>23503500</v>
      </c>
      <c r="L124" s="122">
        <v>25479100</v>
      </c>
      <c r="M124" s="383"/>
    </row>
    <row r="125" spans="1:13" ht="43.5" customHeight="1" x14ac:dyDescent="0.25">
      <c r="A125" s="287"/>
      <c r="B125" s="283" t="s">
        <v>147</v>
      </c>
      <c r="C125" s="370" t="s">
        <v>24</v>
      </c>
      <c r="D125" s="285"/>
      <c r="E125" s="59" t="s">
        <v>40</v>
      </c>
      <c r="F125" s="125">
        <f>F126+F127</f>
        <v>377457612.22000003</v>
      </c>
      <c r="G125" s="125">
        <f>G126+G127</f>
        <v>11455672.220000001</v>
      </c>
      <c r="H125" s="122">
        <v>333227223</v>
      </c>
      <c r="I125" s="122">
        <v>97223</v>
      </c>
      <c r="J125" s="133"/>
      <c r="K125" s="122">
        <v>220000000</v>
      </c>
      <c r="L125" s="122">
        <v>113130000</v>
      </c>
      <c r="M125" s="383"/>
    </row>
    <row r="126" spans="1:13" ht="61.5" customHeight="1" x14ac:dyDescent="0.25">
      <c r="A126" s="287"/>
      <c r="B126" s="283"/>
      <c r="C126" s="370"/>
      <c r="D126" s="285"/>
      <c r="E126" s="59" t="s">
        <v>13</v>
      </c>
      <c r="F126" s="125"/>
      <c r="G126" s="125"/>
      <c r="H126" s="122">
        <v>333130000</v>
      </c>
      <c r="I126" s="122"/>
      <c r="J126" s="133"/>
      <c r="K126" s="122">
        <v>220000000</v>
      </c>
      <c r="L126" s="122">
        <v>113130000</v>
      </c>
      <c r="M126" s="383"/>
    </row>
    <row r="127" spans="1:13" ht="56.25" customHeight="1" x14ac:dyDescent="0.25">
      <c r="A127" s="287"/>
      <c r="B127" s="283"/>
      <c r="C127" s="370"/>
      <c r="D127" s="285"/>
      <c r="E127" s="85" t="s">
        <v>67</v>
      </c>
      <c r="F127" s="125">
        <v>377457612.22000003</v>
      </c>
      <c r="G127" s="125">
        <v>11455672.220000001</v>
      </c>
      <c r="H127" s="122">
        <v>97223</v>
      </c>
      <c r="I127" s="122">
        <v>97223</v>
      </c>
      <c r="J127" s="133"/>
      <c r="K127" s="122"/>
      <c r="L127" s="122"/>
      <c r="M127" s="383"/>
    </row>
    <row r="128" spans="1:13" ht="56.25" customHeight="1" x14ac:dyDescent="0.25">
      <c r="A128" s="288" t="s">
        <v>104</v>
      </c>
      <c r="B128" s="283" t="s">
        <v>110</v>
      </c>
      <c r="C128" s="295" t="s">
        <v>37</v>
      </c>
      <c r="D128" s="279" t="s">
        <v>142</v>
      </c>
      <c r="E128" s="55" t="s">
        <v>40</v>
      </c>
      <c r="F128" s="125">
        <f>F129+F130</f>
        <v>246688181.06</v>
      </c>
      <c r="G128" s="125">
        <v>82829000</v>
      </c>
      <c r="H128" s="122">
        <v>226399909</v>
      </c>
      <c r="I128" s="122">
        <v>82829000</v>
      </c>
      <c r="J128" s="122">
        <v>143570909</v>
      </c>
      <c r="K128" s="122"/>
      <c r="L128" s="145"/>
      <c r="M128" s="435" t="s">
        <v>570</v>
      </c>
    </row>
    <row r="129" spans="1:13" ht="63.75" customHeight="1" x14ac:dyDescent="0.25">
      <c r="A129" s="288"/>
      <c r="B129" s="283"/>
      <c r="C129" s="295"/>
      <c r="D129" s="279"/>
      <c r="E129" s="55" t="s">
        <v>13</v>
      </c>
      <c r="F129" s="125">
        <v>205633344.84999999</v>
      </c>
      <c r="G129" s="125">
        <v>74546000</v>
      </c>
      <c r="H129" s="122">
        <v>187998000</v>
      </c>
      <c r="I129" s="122">
        <v>74546000</v>
      </c>
      <c r="J129" s="122">
        <v>113452000</v>
      </c>
      <c r="K129" s="122"/>
      <c r="L129" s="145"/>
      <c r="M129" s="435"/>
    </row>
    <row r="130" spans="1:13" ht="150.75" customHeight="1" x14ac:dyDescent="0.25">
      <c r="A130" s="288"/>
      <c r="B130" s="283"/>
      <c r="C130" s="295"/>
      <c r="D130" s="279"/>
      <c r="E130" s="55" t="s">
        <v>41</v>
      </c>
      <c r="F130" s="125">
        <v>41054836.210000001</v>
      </c>
      <c r="G130" s="125">
        <v>8283000</v>
      </c>
      <c r="H130" s="122">
        <v>38401909</v>
      </c>
      <c r="I130" s="122">
        <v>8283000</v>
      </c>
      <c r="J130" s="122">
        <v>30118909</v>
      </c>
      <c r="K130" s="122"/>
      <c r="L130" s="145"/>
      <c r="M130" s="435"/>
    </row>
    <row r="131" spans="1:13" ht="41.25" customHeight="1" x14ac:dyDescent="0.25">
      <c r="A131" s="288"/>
      <c r="B131" s="286" t="s">
        <v>141</v>
      </c>
      <c r="C131" s="279" t="s">
        <v>37</v>
      </c>
      <c r="D131" s="279"/>
      <c r="E131" s="59" t="s">
        <v>40</v>
      </c>
      <c r="F131" s="125">
        <f>F132+F133</f>
        <v>288140587.44</v>
      </c>
      <c r="G131" s="125">
        <v>17559212.670000002</v>
      </c>
      <c r="H131" s="122">
        <v>196786095</v>
      </c>
      <c r="I131" s="122"/>
      <c r="J131" s="75">
        <v>196786095</v>
      </c>
      <c r="K131" s="145"/>
      <c r="L131" s="122"/>
      <c r="M131" s="435"/>
    </row>
    <row r="132" spans="1:13" ht="59.25" customHeight="1" x14ac:dyDescent="0.25">
      <c r="A132" s="288"/>
      <c r="B132" s="286"/>
      <c r="C132" s="279"/>
      <c r="D132" s="279"/>
      <c r="E132" s="85" t="s">
        <v>17</v>
      </c>
      <c r="F132" s="125">
        <v>182492816.00999999</v>
      </c>
      <c r="G132" s="125">
        <v>3903000</v>
      </c>
      <c r="H132" s="122"/>
      <c r="I132" s="122"/>
      <c r="J132" s="122"/>
      <c r="K132" s="145"/>
      <c r="L132" s="122"/>
      <c r="M132" s="435"/>
    </row>
    <row r="133" spans="1:13" ht="48" customHeight="1" x14ac:dyDescent="0.25">
      <c r="A133" s="288"/>
      <c r="B133" s="286"/>
      <c r="C133" s="279"/>
      <c r="D133" s="279"/>
      <c r="E133" s="85" t="s">
        <v>67</v>
      </c>
      <c r="F133" s="125">
        <v>105647771.43000001</v>
      </c>
      <c r="G133" s="125">
        <v>13656212.67</v>
      </c>
      <c r="H133" s="122">
        <v>196786095</v>
      </c>
      <c r="I133" s="122"/>
      <c r="J133" s="122">
        <v>196786095</v>
      </c>
      <c r="K133" s="145"/>
      <c r="L133" s="122"/>
      <c r="M133" s="435"/>
    </row>
    <row r="134" spans="1:13" ht="36" customHeight="1" x14ac:dyDescent="0.25">
      <c r="A134" s="287" t="s">
        <v>143</v>
      </c>
      <c r="B134" s="286" t="s">
        <v>154</v>
      </c>
      <c r="C134" s="279"/>
      <c r="D134" s="279"/>
      <c r="E134" s="59" t="s">
        <v>40</v>
      </c>
      <c r="F134" s="125">
        <f>F135+F136</f>
        <v>149277926.79000002</v>
      </c>
      <c r="G134" s="125">
        <v>3414517.15</v>
      </c>
      <c r="H134" s="122"/>
      <c r="I134" s="122"/>
      <c r="J134" s="122"/>
      <c r="K134" s="122"/>
      <c r="L134" s="122"/>
      <c r="M134" s="263" t="s">
        <v>571</v>
      </c>
    </row>
    <row r="135" spans="1:13" ht="60.75" customHeight="1" x14ac:dyDescent="0.25">
      <c r="A135" s="287"/>
      <c r="B135" s="286"/>
      <c r="C135" s="279"/>
      <c r="D135" s="279"/>
      <c r="E135" s="126" t="s">
        <v>17</v>
      </c>
      <c r="F135" s="125">
        <v>73953600</v>
      </c>
      <c r="G135" s="125"/>
      <c r="H135" s="122"/>
      <c r="I135" s="122"/>
      <c r="J135" s="122"/>
      <c r="K135" s="122"/>
      <c r="L135" s="122"/>
      <c r="M135" s="264"/>
    </row>
    <row r="136" spans="1:13" ht="85.5" customHeight="1" x14ac:dyDescent="0.25">
      <c r="A136" s="287"/>
      <c r="B136" s="286"/>
      <c r="C136" s="279"/>
      <c r="D136" s="279"/>
      <c r="E136" s="85" t="s">
        <v>67</v>
      </c>
      <c r="F136" s="125">
        <v>75324326.790000007</v>
      </c>
      <c r="G136" s="125">
        <v>3414517.15</v>
      </c>
      <c r="H136" s="122"/>
      <c r="I136" s="122"/>
      <c r="J136" s="122"/>
      <c r="K136" s="122"/>
      <c r="L136" s="122"/>
      <c r="M136" s="264"/>
    </row>
    <row r="137" spans="1:13" ht="41.25" customHeight="1" x14ac:dyDescent="0.25">
      <c r="A137" s="287"/>
      <c r="B137" s="286" t="s">
        <v>153</v>
      </c>
      <c r="C137" s="279"/>
      <c r="D137" s="279"/>
      <c r="E137" s="59" t="s">
        <v>40</v>
      </c>
      <c r="F137" s="125">
        <f>F138+F139</f>
        <v>487895244.63</v>
      </c>
      <c r="G137" s="125">
        <v>2996434.63</v>
      </c>
      <c r="H137" s="122">
        <f>I137+J137+K137+L137</f>
        <v>106980983</v>
      </c>
      <c r="I137" s="122">
        <v>87778</v>
      </c>
      <c r="J137" s="196">
        <f>J138+J139</f>
        <v>23205</v>
      </c>
      <c r="K137" s="122"/>
      <c r="L137" s="122">
        <v>106870000</v>
      </c>
      <c r="M137" s="264"/>
    </row>
    <row r="138" spans="1:13" ht="64.5" customHeight="1" x14ac:dyDescent="0.25">
      <c r="A138" s="287"/>
      <c r="B138" s="286"/>
      <c r="C138" s="279"/>
      <c r="D138" s="279"/>
      <c r="E138" s="126" t="s">
        <v>17</v>
      </c>
      <c r="F138" s="125"/>
      <c r="G138" s="125"/>
      <c r="H138" s="122">
        <f>I138+J138+K138+L138</f>
        <v>106870000</v>
      </c>
      <c r="I138" s="122"/>
      <c r="J138" s="122"/>
      <c r="K138" s="122"/>
      <c r="L138" s="122">
        <v>106870000</v>
      </c>
      <c r="M138" s="264"/>
    </row>
    <row r="139" spans="1:13" ht="69" customHeight="1" x14ac:dyDescent="0.25">
      <c r="A139" s="287"/>
      <c r="B139" s="286"/>
      <c r="C139" s="279"/>
      <c r="D139" s="279"/>
      <c r="E139" s="137" t="s">
        <v>67</v>
      </c>
      <c r="F139" s="124">
        <v>487895244.63</v>
      </c>
      <c r="G139" s="124">
        <v>2996434.63</v>
      </c>
      <c r="H139" s="121">
        <f>I139+J139+K139+L139</f>
        <v>110983</v>
      </c>
      <c r="I139" s="121">
        <v>87778</v>
      </c>
      <c r="J139" s="194">
        <v>23205</v>
      </c>
      <c r="K139" s="121"/>
      <c r="L139" s="121"/>
      <c r="M139" s="265"/>
    </row>
    <row r="140" spans="1:13" ht="88.5" customHeight="1" x14ac:dyDescent="0.25">
      <c r="A140" s="382" t="s">
        <v>103</v>
      </c>
      <c r="B140" s="284" t="s">
        <v>174</v>
      </c>
      <c r="C140" s="295" t="s">
        <v>34</v>
      </c>
      <c r="D140" s="285" t="s">
        <v>47</v>
      </c>
      <c r="E140" s="84" t="s">
        <v>40</v>
      </c>
      <c r="F140" s="125">
        <v>147751413.80000001</v>
      </c>
      <c r="G140" s="125">
        <v>27911357.799999997</v>
      </c>
      <c r="H140" s="122">
        <v>62198392</v>
      </c>
      <c r="I140" s="76">
        <v>759759</v>
      </c>
      <c r="J140" s="76">
        <v>21038122</v>
      </c>
      <c r="K140" s="76">
        <v>40400511</v>
      </c>
      <c r="L140" s="144"/>
      <c r="M140" s="318" t="s">
        <v>572</v>
      </c>
    </row>
    <row r="141" spans="1:13" ht="71.25" customHeight="1" x14ac:dyDescent="0.25">
      <c r="A141" s="382"/>
      <c r="B141" s="284"/>
      <c r="C141" s="295"/>
      <c r="D141" s="285"/>
      <c r="E141" s="84" t="s">
        <v>13</v>
      </c>
      <c r="F141" s="125">
        <v>9259311.8499999996</v>
      </c>
      <c r="G141" s="125">
        <v>9259311.8499999996</v>
      </c>
      <c r="H141" s="122"/>
      <c r="I141" s="122"/>
      <c r="J141" s="76"/>
      <c r="K141" s="76"/>
      <c r="L141" s="145"/>
      <c r="M141" s="319"/>
    </row>
    <row r="142" spans="1:13" ht="29.25" customHeight="1" x14ac:dyDescent="0.25">
      <c r="A142" s="382"/>
      <c r="B142" s="284"/>
      <c r="C142" s="295"/>
      <c r="D142" s="285"/>
      <c r="E142" s="380" t="s">
        <v>41</v>
      </c>
      <c r="F142" s="381">
        <v>138492101.94999999</v>
      </c>
      <c r="G142" s="313">
        <v>18652045.949999999</v>
      </c>
      <c r="H142" s="337">
        <v>62198392</v>
      </c>
      <c r="I142" s="317">
        <v>759759</v>
      </c>
      <c r="J142" s="384">
        <v>21038122</v>
      </c>
      <c r="K142" s="317">
        <v>40400511</v>
      </c>
      <c r="L142" s="307"/>
      <c r="M142" s="319"/>
    </row>
    <row r="143" spans="1:13" ht="20.25" customHeight="1" x14ac:dyDescent="0.25">
      <c r="A143" s="382"/>
      <c r="B143" s="284"/>
      <c r="C143" s="295"/>
      <c r="D143" s="285"/>
      <c r="E143" s="380"/>
      <c r="F143" s="381"/>
      <c r="G143" s="314"/>
      <c r="H143" s="385"/>
      <c r="I143" s="317"/>
      <c r="J143" s="384"/>
      <c r="K143" s="317"/>
      <c r="L143" s="316"/>
      <c r="M143" s="319"/>
    </row>
    <row r="144" spans="1:13" ht="27.75" customHeight="1" x14ac:dyDescent="0.25">
      <c r="A144" s="382"/>
      <c r="B144" s="284"/>
      <c r="C144" s="295"/>
      <c r="D144" s="285"/>
      <c r="E144" s="380"/>
      <c r="F144" s="381"/>
      <c r="G144" s="314"/>
      <c r="H144" s="385"/>
      <c r="I144" s="317"/>
      <c r="J144" s="384"/>
      <c r="K144" s="317"/>
      <c r="L144" s="316"/>
      <c r="M144" s="319"/>
    </row>
    <row r="145" spans="1:15" ht="20.25" customHeight="1" x14ac:dyDescent="0.25">
      <c r="A145" s="382"/>
      <c r="B145" s="284"/>
      <c r="C145" s="295"/>
      <c r="D145" s="285"/>
      <c r="E145" s="380"/>
      <c r="F145" s="381"/>
      <c r="G145" s="315"/>
      <c r="H145" s="338"/>
      <c r="I145" s="317"/>
      <c r="J145" s="384"/>
      <c r="K145" s="317"/>
      <c r="L145" s="308"/>
      <c r="M145" s="319"/>
    </row>
    <row r="146" spans="1:15" ht="39" customHeight="1" x14ac:dyDescent="0.25">
      <c r="A146" s="367" t="s">
        <v>124</v>
      </c>
      <c r="B146" s="374" t="s">
        <v>125</v>
      </c>
      <c r="C146" s="371">
        <v>2017</v>
      </c>
      <c r="D146" s="304"/>
      <c r="E146" s="84" t="s">
        <v>40</v>
      </c>
      <c r="F146" s="125">
        <v>59662253</v>
      </c>
      <c r="G146" s="35"/>
      <c r="H146" s="35">
        <f>I146+J146+K146+L146</f>
        <v>29831253</v>
      </c>
      <c r="I146" s="35"/>
      <c r="J146" s="35"/>
      <c r="K146" s="35">
        <f>K147+K148</f>
        <v>29831253</v>
      </c>
      <c r="L146" s="35"/>
      <c r="M146" s="319"/>
    </row>
    <row r="147" spans="1:15" ht="67.5" customHeight="1" x14ac:dyDescent="0.25">
      <c r="A147" s="368"/>
      <c r="B147" s="375"/>
      <c r="C147" s="372"/>
      <c r="D147" s="305"/>
      <c r="E147" s="84" t="s">
        <v>109</v>
      </c>
      <c r="F147" s="125">
        <v>26848000</v>
      </c>
      <c r="G147" s="31"/>
      <c r="H147" s="35"/>
      <c r="I147" s="76"/>
      <c r="J147" s="122"/>
      <c r="K147" s="35"/>
      <c r="L147" s="145"/>
      <c r="M147" s="319"/>
    </row>
    <row r="148" spans="1:15" ht="55.5" customHeight="1" x14ac:dyDescent="0.25">
      <c r="A148" s="369"/>
      <c r="B148" s="376"/>
      <c r="C148" s="373"/>
      <c r="D148" s="306"/>
      <c r="E148" s="84" t="s">
        <v>41</v>
      </c>
      <c r="F148" s="125">
        <v>32814253</v>
      </c>
      <c r="G148" s="31"/>
      <c r="H148" s="35">
        <f t="shared" ref="H148" si="13">I148+J148+K148+L148</f>
        <v>29831253</v>
      </c>
      <c r="I148" s="76"/>
      <c r="J148" s="122"/>
      <c r="K148" s="35">
        <v>29831253</v>
      </c>
      <c r="L148" s="145"/>
      <c r="M148" s="320"/>
    </row>
    <row r="149" spans="1:15" ht="159" customHeight="1" x14ac:dyDescent="0.25">
      <c r="A149" s="289" t="s">
        <v>126</v>
      </c>
      <c r="B149" s="355" t="s">
        <v>406</v>
      </c>
      <c r="C149" s="304" t="s">
        <v>23</v>
      </c>
      <c r="D149" s="304" t="s">
        <v>52</v>
      </c>
      <c r="E149" s="84" t="s">
        <v>40</v>
      </c>
      <c r="F149" s="125">
        <f>F150+F151</f>
        <v>130748445.73</v>
      </c>
      <c r="G149" s="31">
        <v>3117761.6100000003</v>
      </c>
      <c r="H149" s="41">
        <v>61294911</v>
      </c>
      <c r="I149" s="122">
        <v>211</v>
      </c>
      <c r="J149" s="122">
        <f>J150+J151</f>
        <v>752424.73</v>
      </c>
      <c r="K149" s="122"/>
      <c r="L149" s="144"/>
      <c r="M149" s="391" t="s">
        <v>573</v>
      </c>
    </row>
    <row r="150" spans="1:15" ht="103.5" customHeight="1" x14ac:dyDescent="0.25">
      <c r="A150" s="290"/>
      <c r="B150" s="356"/>
      <c r="C150" s="305"/>
      <c r="D150" s="305"/>
      <c r="E150" s="84" t="s">
        <v>13</v>
      </c>
      <c r="F150" s="125">
        <v>30652300</v>
      </c>
      <c r="G150" s="31"/>
      <c r="H150" s="41">
        <v>46886800</v>
      </c>
      <c r="I150" s="76"/>
      <c r="J150" s="76"/>
      <c r="K150" s="122"/>
      <c r="L150" s="144"/>
      <c r="M150" s="392"/>
    </row>
    <row r="151" spans="1:15" ht="96.75" customHeight="1" x14ac:dyDescent="0.25">
      <c r="A151" s="291"/>
      <c r="B151" s="357"/>
      <c r="C151" s="306"/>
      <c r="D151" s="306"/>
      <c r="E151" s="20" t="s">
        <v>46</v>
      </c>
      <c r="F151" s="125">
        <v>100096145.73</v>
      </c>
      <c r="G151" s="31">
        <v>3117761.6100000003</v>
      </c>
      <c r="H151" s="41">
        <v>14408111</v>
      </c>
      <c r="I151" s="122">
        <v>211</v>
      </c>
      <c r="J151" s="76">
        <v>752424.73</v>
      </c>
      <c r="K151" s="122"/>
      <c r="L151" s="144"/>
      <c r="M151" s="393"/>
    </row>
    <row r="152" spans="1:15" ht="152.25" customHeight="1" x14ac:dyDescent="0.25">
      <c r="A152" s="442" t="s">
        <v>106</v>
      </c>
      <c r="B152" s="445" t="s">
        <v>390</v>
      </c>
      <c r="C152" s="436" t="s">
        <v>65</v>
      </c>
      <c r="D152" s="436" t="s">
        <v>50</v>
      </c>
      <c r="E152" s="84" t="s">
        <v>40</v>
      </c>
      <c r="F152" s="125">
        <v>501453921.68000001</v>
      </c>
      <c r="G152" s="31">
        <v>8939151.6799999997</v>
      </c>
      <c r="H152" s="41">
        <v>754813</v>
      </c>
      <c r="I152" s="122">
        <v>754813</v>
      </c>
      <c r="J152" s="122"/>
      <c r="K152" s="122"/>
      <c r="L152" s="35"/>
      <c r="M152" s="435" t="s">
        <v>479</v>
      </c>
    </row>
    <row r="153" spans="1:15" ht="166.5" customHeight="1" x14ac:dyDescent="0.25">
      <c r="A153" s="443"/>
      <c r="B153" s="446"/>
      <c r="C153" s="437"/>
      <c r="D153" s="437"/>
      <c r="E153" s="84" t="s">
        <v>13</v>
      </c>
      <c r="F153" s="125">
        <v>443263293</v>
      </c>
      <c r="G153" s="125"/>
      <c r="H153" s="41"/>
      <c r="I153" s="122"/>
      <c r="J153" s="122"/>
      <c r="K153" s="122"/>
      <c r="L153" s="122"/>
      <c r="M153" s="435"/>
    </row>
    <row r="154" spans="1:15" ht="93.75" customHeight="1" x14ac:dyDescent="0.25">
      <c r="A154" s="444"/>
      <c r="B154" s="447"/>
      <c r="C154" s="438"/>
      <c r="D154" s="438"/>
      <c r="E154" s="55" t="s">
        <v>41</v>
      </c>
      <c r="F154" s="125">
        <v>58190628.68</v>
      </c>
      <c r="G154" s="125">
        <v>8939151.6799999997</v>
      </c>
      <c r="H154" s="41">
        <v>754813</v>
      </c>
      <c r="I154" s="122">
        <v>754813</v>
      </c>
      <c r="J154" s="122"/>
      <c r="K154" s="122"/>
      <c r="L154" s="122"/>
      <c r="M154" s="435"/>
    </row>
    <row r="155" spans="1:15" ht="76.5" customHeight="1" x14ac:dyDescent="0.25">
      <c r="A155" s="424" t="s">
        <v>128</v>
      </c>
      <c r="B155" s="355" t="s">
        <v>391</v>
      </c>
      <c r="C155" s="304" t="s">
        <v>176</v>
      </c>
      <c r="D155" s="304" t="s">
        <v>50</v>
      </c>
      <c r="E155" s="84" t="s">
        <v>40</v>
      </c>
      <c r="F155" s="125">
        <f>F156+F157</f>
        <v>390248142.05000001</v>
      </c>
      <c r="G155" s="31">
        <v>5724322.6699999999</v>
      </c>
      <c r="H155" s="41">
        <v>702080</v>
      </c>
      <c r="I155" s="122">
        <v>702080</v>
      </c>
      <c r="J155" s="122"/>
      <c r="K155" s="35"/>
      <c r="L155" s="144"/>
      <c r="M155" s="321" t="s">
        <v>480</v>
      </c>
    </row>
    <row r="156" spans="1:15" ht="124.5" customHeight="1" x14ac:dyDescent="0.25">
      <c r="A156" s="425"/>
      <c r="B156" s="356"/>
      <c r="C156" s="305"/>
      <c r="D156" s="305"/>
      <c r="E156" s="84" t="s">
        <v>13</v>
      </c>
      <c r="F156" s="125"/>
      <c r="G156" s="31"/>
      <c r="H156" s="41"/>
      <c r="I156" s="127"/>
      <c r="J156" s="127"/>
      <c r="K156" s="42"/>
      <c r="L156" s="144"/>
      <c r="M156" s="322"/>
      <c r="N156" s="13"/>
      <c r="O156" s="13"/>
    </row>
    <row r="157" spans="1:15" ht="169.5" customHeight="1" x14ac:dyDescent="0.25">
      <c r="A157" s="426"/>
      <c r="B157" s="357"/>
      <c r="C157" s="306"/>
      <c r="D157" s="306"/>
      <c r="E157" s="20" t="s">
        <v>46</v>
      </c>
      <c r="F157" s="125">
        <v>390248142.05000001</v>
      </c>
      <c r="G157" s="102">
        <v>5724322.6699999999</v>
      </c>
      <c r="H157" s="41">
        <v>702080</v>
      </c>
      <c r="I157" s="120">
        <v>702080</v>
      </c>
      <c r="J157" s="120"/>
      <c r="K157" s="34"/>
      <c r="L157" s="144"/>
      <c r="M157" s="323"/>
      <c r="N157" s="14"/>
    </row>
    <row r="158" spans="1:15" ht="65.25" customHeight="1" x14ac:dyDescent="0.25">
      <c r="A158" s="424" t="s">
        <v>127</v>
      </c>
      <c r="B158" s="355" t="s">
        <v>146</v>
      </c>
      <c r="C158" s="304" t="s">
        <v>22</v>
      </c>
      <c r="D158" s="304" t="s">
        <v>51</v>
      </c>
      <c r="E158" s="84" t="s">
        <v>40</v>
      </c>
      <c r="F158" s="125">
        <v>494305002</v>
      </c>
      <c r="G158" s="31">
        <v>6786839.2199999997</v>
      </c>
      <c r="H158" s="41">
        <f t="shared" ref="H158:H160" si="14">I158+J158+K158+L158</f>
        <v>245534257</v>
      </c>
      <c r="I158" s="122"/>
      <c r="J158" s="122"/>
      <c r="K158" s="122">
        <v>95818502</v>
      </c>
      <c r="L158" s="144">
        <v>149715755</v>
      </c>
      <c r="M158" s="321" t="s">
        <v>407</v>
      </c>
    </row>
    <row r="159" spans="1:15" ht="162.75" customHeight="1" x14ac:dyDescent="0.25">
      <c r="A159" s="425"/>
      <c r="B159" s="356"/>
      <c r="C159" s="305"/>
      <c r="D159" s="305"/>
      <c r="E159" s="84" t="s">
        <v>13</v>
      </c>
      <c r="F159" s="125">
        <v>395444004</v>
      </c>
      <c r="G159" s="102"/>
      <c r="H159" s="41">
        <f t="shared" si="14"/>
        <v>187688000</v>
      </c>
      <c r="I159" s="121"/>
      <c r="J159" s="121"/>
      <c r="K159" s="121">
        <v>76654000</v>
      </c>
      <c r="L159" s="144">
        <v>111034000</v>
      </c>
      <c r="M159" s="322"/>
    </row>
    <row r="160" spans="1:15" ht="125.25" customHeight="1" x14ac:dyDescent="0.25">
      <c r="A160" s="425"/>
      <c r="B160" s="356"/>
      <c r="C160" s="305"/>
      <c r="D160" s="305"/>
      <c r="E160" s="430" t="s">
        <v>41</v>
      </c>
      <c r="F160" s="313">
        <v>98860998</v>
      </c>
      <c r="G160" s="313">
        <v>6786839.2199999997</v>
      </c>
      <c r="H160" s="440">
        <f t="shared" si="14"/>
        <v>57846257</v>
      </c>
      <c r="I160" s="337"/>
      <c r="J160" s="337"/>
      <c r="K160" s="337">
        <v>19164502</v>
      </c>
      <c r="L160" s="474">
        <v>38681755</v>
      </c>
      <c r="M160" s="322"/>
    </row>
    <row r="161" spans="1:13" ht="49.5" customHeight="1" x14ac:dyDescent="0.25">
      <c r="A161" s="426"/>
      <c r="B161" s="357"/>
      <c r="C161" s="306"/>
      <c r="D161" s="306"/>
      <c r="E161" s="431"/>
      <c r="F161" s="315"/>
      <c r="G161" s="315"/>
      <c r="H161" s="441"/>
      <c r="I161" s="338"/>
      <c r="J161" s="338"/>
      <c r="K161" s="338"/>
      <c r="L161" s="475"/>
      <c r="M161" s="323"/>
    </row>
    <row r="162" spans="1:13" ht="13.9" hidden="1" customHeight="1" x14ac:dyDescent="0.25">
      <c r="A162" s="427" t="s">
        <v>16</v>
      </c>
      <c r="B162" s="428"/>
      <c r="C162" s="428"/>
      <c r="D162" s="428"/>
      <c r="E162" s="428"/>
      <c r="F162" s="428"/>
      <c r="G162" s="428"/>
      <c r="H162" s="428"/>
      <c r="I162" s="428"/>
      <c r="J162" s="428"/>
      <c r="K162" s="428"/>
      <c r="L162" s="428"/>
      <c r="M162" s="429"/>
    </row>
    <row r="163" spans="1:13" ht="67.5" hidden="1" customHeight="1" x14ac:dyDescent="0.25">
      <c r="A163" s="448" t="s">
        <v>501</v>
      </c>
      <c r="B163" s="450"/>
      <c r="C163" s="450"/>
      <c r="D163" s="280" t="s">
        <v>209</v>
      </c>
      <c r="E163" s="280" t="s">
        <v>201</v>
      </c>
      <c r="F163" s="192"/>
      <c r="G163" s="192"/>
      <c r="H163" s="192"/>
      <c r="I163" s="192"/>
      <c r="J163" s="192"/>
      <c r="K163" s="192"/>
      <c r="L163" s="192"/>
      <c r="M163" s="477" t="s">
        <v>502</v>
      </c>
    </row>
    <row r="164" spans="1:13" ht="70.5" hidden="1" customHeight="1" x14ac:dyDescent="0.25">
      <c r="A164" s="449"/>
      <c r="B164" s="451"/>
      <c r="C164" s="451"/>
      <c r="D164" s="281"/>
      <c r="E164" s="281"/>
      <c r="F164" s="192"/>
      <c r="G164" s="192"/>
      <c r="H164" s="192"/>
      <c r="I164" s="192"/>
      <c r="J164" s="192"/>
      <c r="K164" s="192"/>
      <c r="L164" s="192"/>
      <c r="M164" s="478"/>
    </row>
    <row r="165" spans="1:13" ht="70.5" customHeight="1" x14ac:dyDescent="0.25">
      <c r="A165" s="387" t="s">
        <v>408</v>
      </c>
      <c r="B165" s="293" t="s">
        <v>136</v>
      </c>
      <c r="C165" s="270">
        <v>2017</v>
      </c>
      <c r="D165" s="267"/>
      <c r="E165" s="191" t="s">
        <v>40</v>
      </c>
      <c r="F165" s="167">
        <v>409344705.81</v>
      </c>
      <c r="G165" s="102"/>
      <c r="H165" s="169">
        <v>538275</v>
      </c>
      <c r="I165" s="163">
        <v>538275</v>
      </c>
      <c r="J165" s="163"/>
      <c r="K165" s="163"/>
      <c r="L165" s="163"/>
      <c r="M165" s="259" t="s">
        <v>459</v>
      </c>
    </row>
    <row r="166" spans="1:13" ht="99.75" customHeight="1" x14ac:dyDescent="0.25">
      <c r="A166" s="387"/>
      <c r="B166" s="293"/>
      <c r="C166" s="270"/>
      <c r="D166" s="267"/>
      <c r="E166" s="67" t="s">
        <v>42</v>
      </c>
      <c r="F166" s="125">
        <v>388273464.5</v>
      </c>
      <c r="G166" s="31"/>
      <c r="H166" s="37"/>
      <c r="I166" s="122"/>
      <c r="J166" s="122"/>
      <c r="K166" s="122"/>
      <c r="L166" s="122"/>
      <c r="M166" s="259"/>
    </row>
    <row r="167" spans="1:13" ht="167.25" customHeight="1" x14ac:dyDescent="0.25">
      <c r="A167" s="388"/>
      <c r="B167" s="294"/>
      <c r="C167" s="271"/>
      <c r="D167" s="267"/>
      <c r="E167" s="69" t="s">
        <v>67</v>
      </c>
      <c r="F167" s="125">
        <v>21071241.309999999</v>
      </c>
      <c r="G167" s="101"/>
      <c r="H167" s="37">
        <v>538275</v>
      </c>
      <c r="I167" s="120">
        <v>538275</v>
      </c>
      <c r="J167" s="120"/>
      <c r="K167" s="120"/>
      <c r="L167" s="120"/>
      <c r="M167" s="259"/>
    </row>
    <row r="168" spans="1:13" ht="87.75" customHeight="1" x14ac:dyDescent="0.25">
      <c r="A168" s="386" t="s">
        <v>132</v>
      </c>
      <c r="B168" s="292" t="s">
        <v>137</v>
      </c>
      <c r="C168" s="269" t="s">
        <v>37</v>
      </c>
      <c r="D168" s="272" t="s">
        <v>359</v>
      </c>
      <c r="E168" s="68" t="s">
        <v>40</v>
      </c>
      <c r="F168" s="125">
        <v>595344436.96000004</v>
      </c>
      <c r="G168" s="31">
        <v>237351150.06999999</v>
      </c>
      <c r="H168" s="37">
        <f>H169+H170+H171</f>
        <v>591226731</v>
      </c>
      <c r="I168" s="122">
        <v>233233353</v>
      </c>
      <c r="J168" s="122">
        <f>J169+J170+J171</f>
        <v>357993378</v>
      </c>
      <c r="K168" s="122"/>
      <c r="L168" s="122"/>
      <c r="M168" s="277" t="s">
        <v>611</v>
      </c>
    </row>
    <row r="169" spans="1:13" ht="84" customHeight="1" x14ac:dyDescent="0.25">
      <c r="A169" s="387"/>
      <c r="B169" s="293"/>
      <c r="C169" s="270"/>
      <c r="D169" s="273"/>
      <c r="E169" s="68" t="s">
        <v>309</v>
      </c>
      <c r="F169" s="125">
        <v>177363400</v>
      </c>
      <c r="G169" s="31">
        <v>177363400</v>
      </c>
      <c r="H169" s="37">
        <v>177363400</v>
      </c>
      <c r="I169" s="122">
        <v>177363400</v>
      </c>
      <c r="J169" s="122"/>
      <c r="K169" s="122"/>
      <c r="L169" s="122"/>
      <c r="M169" s="277"/>
    </row>
    <row r="170" spans="1:13" ht="92.25" customHeight="1" x14ac:dyDescent="0.25">
      <c r="A170" s="387"/>
      <c r="B170" s="293"/>
      <c r="C170" s="270"/>
      <c r="D170" s="273"/>
      <c r="E170" s="67" t="s">
        <v>42</v>
      </c>
      <c r="F170" s="125">
        <v>386955419.08999997</v>
      </c>
      <c r="G170" s="31">
        <v>46864409.990000002</v>
      </c>
      <c r="H170" s="37">
        <f>I170+J170</f>
        <v>380038400</v>
      </c>
      <c r="I170" s="122">
        <v>39947300</v>
      </c>
      <c r="J170" s="122">
        <v>340091100</v>
      </c>
      <c r="K170" s="122"/>
      <c r="L170" s="122"/>
      <c r="M170" s="277"/>
    </row>
    <row r="171" spans="1:13" ht="51" customHeight="1" x14ac:dyDescent="0.25">
      <c r="A171" s="388"/>
      <c r="B171" s="294"/>
      <c r="C171" s="271"/>
      <c r="D171" s="274"/>
      <c r="E171" s="67" t="s">
        <v>67</v>
      </c>
      <c r="F171" s="125">
        <v>31025617.870000001</v>
      </c>
      <c r="G171" s="31">
        <v>13123340.08</v>
      </c>
      <c r="H171" s="37">
        <v>33824931</v>
      </c>
      <c r="I171" s="122">
        <v>15922653</v>
      </c>
      <c r="J171" s="122">
        <v>17902278</v>
      </c>
      <c r="K171" s="122"/>
      <c r="L171" s="122"/>
      <c r="M171" s="278"/>
    </row>
    <row r="172" spans="1:13" ht="66.75" customHeight="1" x14ac:dyDescent="0.25">
      <c r="A172" s="386" t="s">
        <v>133</v>
      </c>
      <c r="B172" s="292" t="s">
        <v>138</v>
      </c>
      <c r="C172" s="269"/>
      <c r="D172" s="272"/>
      <c r="E172" s="68" t="s">
        <v>40</v>
      </c>
      <c r="F172" s="144">
        <f>F173+F174</f>
        <v>411484376.16000003</v>
      </c>
      <c r="G172" s="149">
        <v>5308299.29</v>
      </c>
      <c r="H172" s="37">
        <v>313931</v>
      </c>
      <c r="I172" s="122">
        <v>313931</v>
      </c>
      <c r="J172" s="122"/>
      <c r="K172" s="122"/>
      <c r="L172" s="122"/>
      <c r="M172" s="260" t="s">
        <v>392</v>
      </c>
    </row>
    <row r="173" spans="1:13" ht="110.25" customHeight="1" x14ac:dyDescent="0.25">
      <c r="A173" s="387"/>
      <c r="B173" s="293"/>
      <c r="C173" s="270"/>
      <c r="D173" s="273"/>
      <c r="E173" s="67" t="s">
        <v>42</v>
      </c>
      <c r="F173" s="125">
        <v>390611923.74000001</v>
      </c>
      <c r="G173" s="31">
        <v>1304254.44</v>
      </c>
      <c r="H173" s="37"/>
      <c r="I173" s="122"/>
      <c r="J173" s="122"/>
      <c r="K173" s="122"/>
      <c r="L173" s="122"/>
      <c r="M173" s="261"/>
    </row>
    <row r="174" spans="1:13" ht="75" customHeight="1" x14ac:dyDescent="0.25">
      <c r="A174" s="388"/>
      <c r="B174" s="294"/>
      <c r="C174" s="271"/>
      <c r="D174" s="274"/>
      <c r="E174" s="69" t="s">
        <v>67</v>
      </c>
      <c r="F174" s="125">
        <v>20872452.420000002</v>
      </c>
      <c r="G174" s="101">
        <v>4004044.85</v>
      </c>
      <c r="H174" s="37">
        <v>313931</v>
      </c>
      <c r="I174" s="120">
        <v>313931</v>
      </c>
      <c r="J174" s="120"/>
      <c r="K174" s="120"/>
      <c r="L174" s="120"/>
      <c r="M174" s="262"/>
    </row>
    <row r="175" spans="1:13" ht="84.75" customHeight="1" x14ac:dyDescent="0.25">
      <c r="A175" s="386" t="s">
        <v>134</v>
      </c>
      <c r="B175" s="292" t="s">
        <v>139</v>
      </c>
      <c r="C175" s="269"/>
      <c r="D175" s="266"/>
      <c r="E175" s="68" t="s">
        <v>40</v>
      </c>
      <c r="F175" s="125">
        <f>F176+F177</f>
        <v>234673117.69</v>
      </c>
      <c r="G175" s="31">
        <v>1022887.69</v>
      </c>
      <c r="H175" s="37">
        <v>215300</v>
      </c>
      <c r="I175" s="122">
        <v>215300</v>
      </c>
      <c r="J175" s="122"/>
      <c r="K175" s="122"/>
      <c r="L175" s="122"/>
      <c r="M175" s="263" t="s">
        <v>393</v>
      </c>
    </row>
    <row r="176" spans="1:13" ht="81" customHeight="1" x14ac:dyDescent="0.25">
      <c r="A176" s="387"/>
      <c r="B176" s="293"/>
      <c r="C176" s="270"/>
      <c r="D176" s="267"/>
      <c r="E176" s="67" t="s">
        <v>42</v>
      </c>
      <c r="F176" s="125">
        <v>222734927</v>
      </c>
      <c r="G176" s="31">
        <v>767208.5</v>
      </c>
      <c r="H176" s="37"/>
      <c r="I176" s="122"/>
      <c r="J176" s="122"/>
      <c r="K176" s="122"/>
      <c r="L176" s="122"/>
      <c r="M176" s="264"/>
    </row>
    <row r="177" spans="1:19" ht="57" customHeight="1" x14ac:dyDescent="0.25">
      <c r="A177" s="388"/>
      <c r="B177" s="294"/>
      <c r="C177" s="271"/>
      <c r="D177" s="268"/>
      <c r="E177" s="69" t="s">
        <v>67</v>
      </c>
      <c r="F177" s="125">
        <v>11938190.689999999</v>
      </c>
      <c r="G177" s="31">
        <v>255679.19</v>
      </c>
      <c r="H177" s="37">
        <v>215300</v>
      </c>
      <c r="I177" s="120">
        <v>215300</v>
      </c>
      <c r="J177" s="120"/>
      <c r="K177" s="120"/>
      <c r="L177" s="120"/>
      <c r="M177" s="265"/>
    </row>
    <row r="178" spans="1:19" ht="87" customHeight="1" x14ac:dyDescent="0.25">
      <c r="A178" s="386" t="s">
        <v>135</v>
      </c>
      <c r="B178" s="292" t="s">
        <v>140</v>
      </c>
      <c r="C178" s="269"/>
      <c r="D178" s="266"/>
      <c r="E178" s="68" t="s">
        <v>40</v>
      </c>
      <c r="F178" s="125">
        <f>F179+F180</f>
        <v>490151487.5</v>
      </c>
      <c r="G178" s="31">
        <v>2319278.5300000003</v>
      </c>
      <c r="H178" s="37">
        <v>300309</v>
      </c>
      <c r="I178" s="122">
        <v>300309</v>
      </c>
      <c r="J178" s="122"/>
      <c r="K178" s="122"/>
      <c r="L178" s="122"/>
      <c r="M178" s="455" t="s">
        <v>481</v>
      </c>
    </row>
    <row r="179" spans="1:19" ht="116.25" customHeight="1" x14ac:dyDescent="0.25">
      <c r="A179" s="387"/>
      <c r="B179" s="293"/>
      <c r="C179" s="270"/>
      <c r="D179" s="267"/>
      <c r="E179" s="67" t="s">
        <v>42</v>
      </c>
      <c r="F179" s="125">
        <v>464979533.69999999</v>
      </c>
      <c r="G179" s="31">
        <v>1624523.2</v>
      </c>
      <c r="H179" s="37"/>
      <c r="I179" s="122"/>
      <c r="J179" s="122"/>
      <c r="K179" s="122"/>
      <c r="L179" s="122"/>
      <c r="M179" s="456"/>
    </row>
    <row r="180" spans="1:19" ht="102" customHeight="1" x14ac:dyDescent="0.25">
      <c r="A180" s="388"/>
      <c r="B180" s="294"/>
      <c r="C180" s="271"/>
      <c r="D180" s="267"/>
      <c r="E180" s="69" t="s">
        <v>67</v>
      </c>
      <c r="F180" s="125">
        <v>25171953.800000001</v>
      </c>
      <c r="G180" s="31">
        <v>694755.33000000007</v>
      </c>
      <c r="H180" s="37">
        <v>300309</v>
      </c>
      <c r="I180" s="122">
        <v>300309</v>
      </c>
      <c r="J180" s="122"/>
      <c r="K180" s="122"/>
      <c r="L180" s="122"/>
      <c r="M180" s="457"/>
    </row>
    <row r="181" spans="1:19" ht="65.25" customHeight="1" x14ac:dyDescent="0.25">
      <c r="A181" s="386" t="s">
        <v>461</v>
      </c>
      <c r="B181" s="292"/>
      <c r="C181" s="269"/>
      <c r="D181" s="269"/>
      <c r="E181" s="126" t="s">
        <v>40</v>
      </c>
      <c r="F181" s="195">
        <f>F182+F183</f>
        <v>453609255.05000001</v>
      </c>
      <c r="G181" s="31"/>
      <c r="H181" s="37">
        <f>H183</f>
        <v>635795.81000000006</v>
      </c>
      <c r="I181" s="196"/>
      <c r="J181" s="196">
        <f>J183</f>
        <v>635795.81000000006</v>
      </c>
      <c r="K181" s="196"/>
      <c r="L181" s="196"/>
      <c r="M181" s="479" t="s">
        <v>574</v>
      </c>
    </row>
    <row r="182" spans="1:19" ht="65.25" customHeight="1" x14ac:dyDescent="0.25">
      <c r="A182" s="387"/>
      <c r="B182" s="293"/>
      <c r="C182" s="270"/>
      <c r="D182" s="270"/>
      <c r="E182" s="67" t="s">
        <v>42</v>
      </c>
      <c r="F182" s="200">
        <v>380766573.62</v>
      </c>
      <c r="G182" s="31"/>
      <c r="H182" s="37"/>
      <c r="I182" s="201"/>
      <c r="J182" s="201"/>
      <c r="K182" s="201"/>
      <c r="L182" s="201"/>
      <c r="M182" s="480"/>
    </row>
    <row r="183" spans="1:19" ht="58.5" customHeight="1" x14ac:dyDescent="0.25">
      <c r="A183" s="388"/>
      <c r="B183" s="294"/>
      <c r="C183" s="271"/>
      <c r="D183" s="271"/>
      <c r="E183" s="126" t="s">
        <v>462</v>
      </c>
      <c r="F183" s="195">
        <v>72842681.430000007</v>
      </c>
      <c r="G183" s="31"/>
      <c r="H183" s="37">
        <f>J183+K183+L183</f>
        <v>635795.81000000006</v>
      </c>
      <c r="I183" s="196"/>
      <c r="J183" s="196">
        <v>635795.81000000006</v>
      </c>
      <c r="K183" s="196"/>
      <c r="L183" s="196"/>
      <c r="M183" s="481"/>
    </row>
    <row r="184" spans="1:19" ht="77.25" customHeight="1" x14ac:dyDescent="0.25">
      <c r="A184" s="386" t="s">
        <v>131</v>
      </c>
      <c r="B184" s="286" t="s">
        <v>148</v>
      </c>
      <c r="C184" s="279" t="s">
        <v>62</v>
      </c>
      <c r="D184" s="279" t="s">
        <v>53</v>
      </c>
      <c r="E184" s="22" t="s">
        <v>40</v>
      </c>
      <c r="F184" s="125">
        <v>744045412.75</v>
      </c>
      <c r="G184" s="31">
        <v>6756312.75</v>
      </c>
      <c r="H184" s="37">
        <v>176446</v>
      </c>
      <c r="I184" s="38">
        <v>176446</v>
      </c>
      <c r="J184" s="58"/>
      <c r="K184" s="58"/>
      <c r="L184" s="58"/>
      <c r="M184" s="263" t="s">
        <v>394</v>
      </c>
      <c r="N184" s="14"/>
      <c r="O184" s="14"/>
      <c r="P184" s="13"/>
      <c r="Q184" s="13"/>
      <c r="R184" s="13"/>
      <c r="S184" s="13"/>
    </row>
    <row r="185" spans="1:19" ht="75" customHeight="1" x14ac:dyDescent="0.25">
      <c r="A185" s="387"/>
      <c r="B185" s="286"/>
      <c r="C185" s="279"/>
      <c r="D185" s="279"/>
      <c r="E185" s="67" t="s">
        <v>42</v>
      </c>
      <c r="F185" s="125">
        <v>700424645</v>
      </c>
      <c r="G185" s="125"/>
      <c r="H185" s="37"/>
      <c r="I185" s="105"/>
      <c r="J185" s="122"/>
      <c r="K185" s="122"/>
      <c r="L185" s="122"/>
      <c r="M185" s="264"/>
      <c r="N185" s="14"/>
      <c r="O185" s="14"/>
      <c r="P185" s="13"/>
      <c r="Q185" s="13"/>
      <c r="R185" s="13"/>
      <c r="S185" s="13"/>
    </row>
    <row r="186" spans="1:19" ht="41.25" customHeight="1" x14ac:dyDescent="0.25">
      <c r="A186" s="388"/>
      <c r="B186" s="286"/>
      <c r="C186" s="279"/>
      <c r="D186" s="279"/>
      <c r="E186" s="23" t="s">
        <v>462</v>
      </c>
      <c r="F186" s="125">
        <v>43620767.75</v>
      </c>
      <c r="G186" s="125">
        <v>6756312.75</v>
      </c>
      <c r="H186" s="37">
        <v>176446</v>
      </c>
      <c r="I186" s="43">
        <v>176446</v>
      </c>
      <c r="J186" s="121"/>
      <c r="K186" s="121"/>
      <c r="L186" s="121"/>
      <c r="M186" s="265"/>
      <c r="N186" s="14"/>
      <c r="O186" s="14"/>
      <c r="P186" s="13"/>
      <c r="Q186" s="13"/>
      <c r="R186" s="13"/>
      <c r="S186" s="13"/>
    </row>
    <row r="187" spans="1:19" ht="42" customHeight="1" x14ac:dyDescent="0.25">
      <c r="A187" s="424" t="s">
        <v>59</v>
      </c>
      <c r="B187" s="468" t="s">
        <v>177</v>
      </c>
      <c r="C187" s="458"/>
      <c r="D187" s="461"/>
      <c r="E187" s="24" t="s">
        <v>40</v>
      </c>
      <c r="F187" s="125">
        <v>13514800</v>
      </c>
      <c r="G187" s="125"/>
      <c r="H187" s="37">
        <f>H188+H189</f>
        <v>13514800</v>
      </c>
      <c r="I187" s="44"/>
      <c r="J187" s="38"/>
      <c r="K187" s="38">
        <f>K188+K189</f>
        <v>13514800</v>
      </c>
      <c r="L187" s="45"/>
      <c r="M187" s="341" t="s">
        <v>463</v>
      </c>
      <c r="N187" s="14"/>
      <c r="O187" s="14"/>
      <c r="P187" s="14"/>
    </row>
    <row r="188" spans="1:19" ht="63.75" customHeight="1" x14ac:dyDescent="0.25">
      <c r="A188" s="425"/>
      <c r="B188" s="469"/>
      <c r="C188" s="459"/>
      <c r="D188" s="462"/>
      <c r="E188" s="25" t="s">
        <v>17</v>
      </c>
      <c r="F188" s="125"/>
      <c r="G188" s="125"/>
      <c r="H188" s="197">
        <f>J188+I188+K188+L188</f>
        <v>0</v>
      </c>
      <c r="I188" s="106"/>
      <c r="J188" s="39"/>
      <c r="K188" s="39"/>
      <c r="L188" s="121"/>
      <c r="M188" s="342"/>
    </row>
    <row r="189" spans="1:19" ht="72.75" customHeight="1" x14ac:dyDescent="0.25">
      <c r="A189" s="426"/>
      <c r="B189" s="470"/>
      <c r="C189" s="460"/>
      <c r="D189" s="463"/>
      <c r="E189" s="26" t="s">
        <v>462</v>
      </c>
      <c r="F189" s="125">
        <v>13514800</v>
      </c>
      <c r="G189" s="125"/>
      <c r="H189" s="37">
        <f>I189+J189+K189+L189</f>
        <v>13514800</v>
      </c>
      <c r="I189" s="43"/>
      <c r="J189" s="40"/>
      <c r="K189" s="40">
        <v>13514800</v>
      </c>
      <c r="L189" s="46"/>
      <c r="M189" s="343"/>
    </row>
    <row r="190" spans="1:19" ht="59.25" customHeight="1" x14ac:dyDescent="0.25">
      <c r="A190" s="466" t="s">
        <v>464</v>
      </c>
      <c r="B190" s="464" t="s">
        <v>409</v>
      </c>
      <c r="C190" s="458" t="s">
        <v>37</v>
      </c>
      <c r="D190" s="458"/>
      <c r="E190" s="17" t="s">
        <v>40</v>
      </c>
      <c r="F190" s="47">
        <v>39225880</v>
      </c>
      <c r="G190" s="47"/>
      <c r="H190" s="37">
        <f>H191</f>
        <v>37512880</v>
      </c>
      <c r="I190" s="107"/>
      <c r="J190" s="37"/>
      <c r="K190" s="48">
        <f>K191</f>
        <v>37512880</v>
      </c>
      <c r="L190" s="48"/>
      <c r="M190" s="275" t="s">
        <v>575</v>
      </c>
    </row>
    <row r="191" spans="1:19" ht="158.25" customHeight="1" x14ac:dyDescent="0.25">
      <c r="A191" s="467"/>
      <c r="B191" s="465"/>
      <c r="C191" s="459"/>
      <c r="D191" s="459"/>
      <c r="E191" s="70" t="s">
        <v>30</v>
      </c>
      <c r="F191" s="71">
        <v>39225880</v>
      </c>
      <c r="G191" s="47"/>
      <c r="H191" s="37">
        <f>I191+J191+K191+L191</f>
        <v>37512880</v>
      </c>
      <c r="I191" s="49"/>
      <c r="J191" s="37"/>
      <c r="K191" s="50">
        <v>37512880</v>
      </c>
      <c r="L191" s="51"/>
      <c r="M191" s="276"/>
    </row>
    <row r="192" spans="1:19" ht="39" customHeight="1" x14ac:dyDescent="0.25">
      <c r="A192" s="253" t="s">
        <v>465</v>
      </c>
      <c r="B192" s="255" t="s">
        <v>360</v>
      </c>
      <c r="C192" s="96"/>
      <c r="D192" s="97"/>
      <c r="E192" s="109" t="s">
        <v>40</v>
      </c>
      <c r="F192" s="98">
        <v>49999451</v>
      </c>
      <c r="G192" s="98"/>
      <c r="H192" s="37">
        <f>H193</f>
        <v>7642853</v>
      </c>
      <c r="I192" s="145"/>
      <c r="J192" s="95"/>
      <c r="K192" s="95">
        <v>7642853</v>
      </c>
      <c r="L192" s="95"/>
      <c r="M192" s="257" t="s">
        <v>466</v>
      </c>
    </row>
    <row r="193" spans="1:15" ht="103.5" customHeight="1" x14ac:dyDescent="0.25">
      <c r="A193" s="254"/>
      <c r="B193" s="256"/>
      <c r="C193" s="96"/>
      <c r="D193" s="97"/>
      <c r="E193" s="110" t="s">
        <v>67</v>
      </c>
      <c r="F193" s="98">
        <v>49999451</v>
      </c>
      <c r="G193" s="98"/>
      <c r="H193" s="37">
        <f>I193+J193+K193+L193</f>
        <v>7642853</v>
      </c>
      <c r="I193" s="145"/>
      <c r="J193" s="95"/>
      <c r="K193" s="95">
        <v>7642853</v>
      </c>
      <c r="L193" s="95"/>
      <c r="M193" s="258"/>
    </row>
    <row r="194" spans="1:15" ht="101.25" customHeight="1" x14ac:dyDescent="0.25">
      <c r="A194" s="253" t="s">
        <v>307</v>
      </c>
      <c r="B194" s="255" t="s">
        <v>308</v>
      </c>
      <c r="C194" s="96"/>
      <c r="D194" s="99"/>
      <c r="E194" s="111" t="s">
        <v>40</v>
      </c>
      <c r="F194" s="98">
        <v>47595163</v>
      </c>
      <c r="G194" s="98"/>
      <c r="H194" s="37">
        <f>H195</f>
        <v>47595163</v>
      </c>
      <c r="I194" s="95"/>
      <c r="J194" s="95"/>
      <c r="K194" s="95">
        <f>K195</f>
        <v>47595163</v>
      </c>
      <c r="L194" s="95"/>
      <c r="M194" s="257" t="s">
        <v>466</v>
      </c>
    </row>
    <row r="195" spans="1:15" ht="93" customHeight="1" x14ac:dyDescent="0.25">
      <c r="A195" s="254"/>
      <c r="B195" s="256"/>
      <c r="C195" s="96"/>
      <c r="D195" s="100"/>
      <c r="E195" s="112" t="s">
        <v>67</v>
      </c>
      <c r="F195" s="98">
        <v>47595163</v>
      </c>
      <c r="G195" s="98"/>
      <c r="H195" s="37">
        <f>I195+J195+K195+L195</f>
        <v>47595163</v>
      </c>
      <c r="I195" s="95"/>
      <c r="J195" s="95"/>
      <c r="K195" s="94">
        <v>47595163</v>
      </c>
      <c r="L195" s="94"/>
      <c r="M195" s="258"/>
    </row>
    <row r="196" spans="1:15" ht="19.5" customHeight="1" x14ac:dyDescent="0.25">
      <c r="A196" s="471" t="s">
        <v>18</v>
      </c>
      <c r="B196" s="472"/>
      <c r="C196" s="472"/>
      <c r="D196" s="472"/>
      <c r="E196" s="472"/>
      <c r="F196" s="472"/>
      <c r="G196" s="472"/>
      <c r="H196" s="472"/>
      <c r="I196" s="472"/>
      <c r="J196" s="472"/>
      <c r="K196" s="472"/>
      <c r="L196" s="472"/>
      <c r="M196" s="473"/>
    </row>
    <row r="197" spans="1:15" ht="18" customHeight="1" x14ac:dyDescent="0.25">
      <c r="A197" s="452" t="s">
        <v>149</v>
      </c>
      <c r="B197" s="453"/>
      <c r="C197" s="453"/>
      <c r="D197" s="453"/>
      <c r="E197" s="453"/>
      <c r="F197" s="453"/>
      <c r="G197" s="453"/>
      <c r="H197" s="453"/>
      <c r="I197" s="453"/>
      <c r="J197" s="453"/>
      <c r="K197" s="453"/>
      <c r="L197" s="453"/>
      <c r="M197" s="454"/>
    </row>
    <row r="198" spans="1:15" ht="131.25" customHeight="1" x14ac:dyDescent="0.25">
      <c r="A198" s="424" t="s">
        <v>577</v>
      </c>
      <c r="B198" s="299" t="s">
        <v>361</v>
      </c>
      <c r="C198" s="301" t="s">
        <v>34</v>
      </c>
      <c r="D198" s="301" t="s">
        <v>53</v>
      </c>
      <c r="E198" s="19" t="s">
        <v>40</v>
      </c>
      <c r="F198" s="30">
        <f>F199</f>
        <v>16379699.67</v>
      </c>
      <c r="G198" s="32">
        <v>905478.83000000007</v>
      </c>
      <c r="H198" s="31">
        <v>26770396</v>
      </c>
      <c r="I198" s="125">
        <v>405479</v>
      </c>
      <c r="J198" s="125"/>
      <c r="K198" s="125"/>
      <c r="L198" s="125">
        <v>26364917</v>
      </c>
      <c r="M198" s="263" t="s">
        <v>357</v>
      </c>
    </row>
    <row r="199" spans="1:15" ht="84" customHeight="1" x14ac:dyDescent="0.25">
      <c r="A199" s="426"/>
      <c r="B199" s="300"/>
      <c r="C199" s="302"/>
      <c r="D199" s="302"/>
      <c r="E199" s="19" t="s">
        <v>41</v>
      </c>
      <c r="F199" s="30">
        <v>16379699.67</v>
      </c>
      <c r="G199" s="32">
        <v>905478.83000000007</v>
      </c>
      <c r="H199" s="31">
        <v>26770396</v>
      </c>
      <c r="I199" s="125">
        <v>405479</v>
      </c>
      <c r="J199" s="125"/>
      <c r="K199" s="125"/>
      <c r="L199" s="125">
        <v>26364917</v>
      </c>
      <c r="M199" s="265"/>
    </row>
    <row r="200" spans="1:15" ht="101.25" customHeight="1" x14ac:dyDescent="0.25">
      <c r="A200" s="424" t="s">
        <v>578</v>
      </c>
      <c r="B200" s="476" t="s">
        <v>55</v>
      </c>
      <c r="C200" s="370" t="s">
        <v>37</v>
      </c>
      <c r="D200" s="370" t="s">
        <v>54</v>
      </c>
      <c r="E200" s="27" t="s">
        <v>40</v>
      </c>
      <c r="F200" s="30">
        <f>F201</f>
        <v>10035784.119999999</v>
      </c>
      <c r="G200" s="32">
        <v>475014.93</v>
      </c>
      <c r="H200" s="31">
        <v>9435640</v>
      </c>
      <c r="I200" s="29">
        <v>475015</v>
      </c>
      <c r="J200" s="122"/>
      <c r="K200" s="29">
        <v>8960625</v>
      </c>
      <c r="L200" s="29"/>
      <c r="M200" s="420" t="s">
        <v>362</v>
      </c>
    </row>
    <row r="201" spans="1:15" ht="136.5" customHeight="1" x14ac:dyDescent="0.25">
      <c r="A201" s="426"/>
      <c r="B201" s="476"/>
      <c r="C201" s="370"/>
      <c r="D201" s="370"/>
      <c r="E201" s="27" t="s">
        <v>41</v>
      </c>
      <c r="F201" s="30">
        <v>10035784.119999999</v>
      </c>
      <c r="G201" s="32">
        <v>475014.93</v>
      </c>
      <c r="H201" s="31">
        <v>9435640</v>
      </c>
      <c r="I201" s="29">
        <v>475015</v>
      </c>
      <c r="J201" s="122"/>
      <c r="K201" s="29">
        <v>8960625</v>
      </c>
      <c r="L201" s="29"/>
      <c r="M201" s="422"/>
    </row>
    <row r="202" spans="1:15" ht="99" customHeight="1" x14ac:dyDescent="0.25">
      <c r="A202" s="424" t="s">
        <v>91</v>
      </c>
      <c r="B202" s="476" t="s">
        <v>57</v>
      </c>
      <c r="C202" s="482" t="s">
        <v>37</v>
      </c>
      <c r="D202" s="370" t="s">
        <v>56</v>
      </c>
      <c r="E202" s="19" t="s">
        <v>40</v>
      </c>
      <c r="F202" s="30">
        <f>F203</f>
        <v>4867142.4000000004</v>
      </c>
      <c r="G202" s="32">
        <v>373340</v>
      </c>
      <c r="H202" s="31">
        <v>373340</v>
      </c>
      <c r="I202" s="125">
        <v>373340</v>
      </c>
      <c r="J202" s="125"/>
      <c r="K202" s="125"/>
      <c r="L202" s="125"/>
      <c r="M202" s="420" t="s">
        <v>410</v>
      </c>
    </row>
    <row r="203" spans="1:15" ht="87" customHeight="1" x14ac:dyDescent="0.25">
      <c r="A203" s="426"/>
      <c r="B203" s="476"/>
      <c r="C203" s="482"/>
      <c r="D203" s="370"/>
      <c r="E203" s="19" t="s">
        <v>41</v>
      </c>
      <c r="F203" s="30">
        <v>4867142.4000000004</v>
      </c>
      <c r="G203" s="32">
        <v>373340</v>
      </c>
      <c r="H203" s="31">
        <v>373340</v>
      </c>
      <c r="I203" s="125">
        <v>373340</v>
      </c>
      <c r="J203" s="125"/>
      <c r="K203" s="125"/>
      <c r="L203" s="125"/>
      <c r="M203" s="422"/>
    </row>
    <row r="204" spans="1:15" ht="102" customHeight="1" x14ac:dyDescent="0.25">
      <c r="A204" s="424" t="s">
        <v>92</v>
      </c>
      <c r="B204" s="476" t="s">
        <v>363</v>
      </c>
      <c r="C204" s="482" t="s">
        <v>34</v>
      </c>
      <c r="D204" s="370" t="s">
        <v>60</v>
      </c>
      <c r="E204" s="20" t="s">
        <v>40</v>
      </c>
      <c r="F204" s="125">
        <f>F205</f>
        <v>17949760.989999998</v>
      </c>
      <c r="G204" s="31">
        <v>949223.23</v>
      </c>
      <c r="H204" s="31">
        <v>277474</v>
      </c>
      <c r="I204" s="125">
        <v>277474</v>
      </c>
      <c r="J204" s="125"/>
      <c r="K204" s="125"/>
      <c r="L204" s="125"/>
      <c r="M204" s="263" t="s">
        <v>364</v>
      </c>
    </row>
    <row r="205" spans="1:15" ht="74.25" customHeight="1" x14ac:dyDescent="0.25">
      <c r="A205" s="426"/>
      <c r="B205" s="476"/>
      <c r="C205" s="482"/>
      <c r="D205" s="370"/>
      <c r="E205" s="20" t="s">
        <v>41</v>
      </c>
      <c r="F205" s="125">
        <v>17949760.989999998</v>
      </c>
      <c r="G205" s="31">
        <v>949223.23</v>
      </c>
      <c r="H205" s="31">
        <v>277474</v>
      </c>
      <c r="I205" s="125">
        <v>277474</v>
      </c>
      <c r="J205" s="125"/>
      <c r="K205" s="125"/>
      <c r="L205" s="125"/>
      <c r="M205" s="265"/>
    </row>
    <row r="206" spans="1:15" ht="69" customHeight="1" x14ac:dyDescent="0.25">
      <c r="A206" s="424" t="s">
        <v>579</v>
      </c>
      <c r="B206" s="476" t="s">
        <v>365</v>
      </c>
      <c r="C206" s="482" t="s">
        <v>36</v>
      </c>
      <c r="D206" s="370" t="s">
        <v>56</v>
      </c>
      <c r="E206" s="20" t="s">
        <v>40</v>
      </c>
      <c r="F206" s="125">
        <f>F207</f>
        <v>8463645.0500000007</v>
      </c>
      <c r="G206" s="31">
        <v>9500</v>
      </c>
      <c r="H206" s="31">
        <v>998931</v>
      </c>
      <c r="I206" s="122"/>
      <c r="J206" s="122"/>
      <c r="K206" s="122"/>
      <c r="L206" s="122">
        <v>998931</v>
      </c>
      <c r="M206" s="263" t="s">
        <v>372</v>
      </c>
      <c r="N206" s="13"/>
      <c r="O206" s="13"/>
    </row>
    <row r="207" spans="1:15" ht="57.75" customHeight="1" x14ac:dyDescent="0.25">
      <c r="A207" s="426"/>
      <c r="B207" s="476"/>
      <c r="C207" s="482"/>
      <c r="D207" s="370"/>
      <c r="E207" s="20" t="s">
        <v>41</v>
      </c>
      <c r="F207" s="125">
        <v>8463645.0500000007</v>
      </c>
      <c r="G207" s="31">
        <v>9500</v>
      </c>
      <c r="H207" s="31">
        <v>998931</v>
      </c>
      <c r="I207" s="122"/>
      <c r="J207" s="122"/>
      <c r="K207" s="122"/>
      <c r="L207" s="122">
        <v>998931</v>
      </c>
      <c r="M207" s="265"/>
    </row>
    <row r="208" spans="1:15" ht="66.75" customHeight="1" x14ac:dyDescent="0.25">
      <c r="A208" s="424" t="s">
        <v>580</v>
      </c>
      <c r="B208" s="476" t="s">
        <v>366</v>
      </c>
      <c r="C208" s="482" t="s">
        <v>36</v>
      </c>
      <c r="D208" s="370" t="s">
        <v>56</v>
      </c>
      <c r="E208" s="20" t="s">
        <v>40</v>
      </c>
      <c r="F208" s="125">
        <f>F209</f>
        <v>6897666.4400000004</v>
      </c>
      <c r="G208" s="31">
        <v>5000</v>
      </c>
      <c r="H208" s="31">
        <v>998931</v>
      </c>
      <c r="I208" s="122"/>
      <c r="J208" s="122"/>
      <c r="K208" s="122"/>
      <c r="L208" s="122">
        <v>998931</v>
      </c>
      <c r="M208" s="263" t="s">
        <v>373</v>
      </c>
      <c r="N208" s="13"/>
      <c r="O208" s="13"/>
    </row>
    <row r="209" spans="1:15" ht="65.25" customHeight="1" x14ac:dyDescent="0.25">
      <c r="A209" s="426"/>
      <c r="B209" s="476"/>
      <c r="C209" s="482"/>
      <c r="D209" s="370"/>
      <c r="E209" s="20" t="s">
        <v>41</v>
      </c>
      <c r="F209" s="125">
        <v>6897666.4400000004</v>
      </c>
      <c r="G209" s="31">
        <v>5000</v>
      </c>
      <c r="H209" s="31">
        <v>998931</v>
      </c>
      <c r="I209" s="122"/>
      <c r="J209" s="122"/>
      <c r="K209" s="122"/>
      <c r="L209" s="122">
        <v>998931</v>
      </c>
      <c r="M209" s="265"/>
    </row>
    <row r="210" spans="1:15" ht="90.75" customHeight="1" x14ac:dyDescent="0.25">
      <c r="A210" s="424" t="s">
        <v>581</v>
      </c>
      <c r="B210" s="476" t="s">
        <v>367</v>
      </c>
      <c r="C210" s="370" t="s">
        <v>29</v>
      </c>
      <c r="D210" s="370" t="s">
        <v>56</v>
      </c>
      <c r="E210" s="20" t="s">
        <v>40</v>
      </c>
      <c r="F210" s="125">
        <f>F211</f>
        <v>10851106.15</v>
      </c>
      <c r="G210" s="31">
        <v>5000</v>
      </c>
      <c r="H210" s="31">
        <v>998931</v>
      </c>
      <c r="I210" s="122"/>
      <c r="J210" s="122"/>
      <c r="K210" s="122"/>
      <c r="L210" s="122">
        <v>998931</v>
      </c>
      <c r="M210" s="263" t="s">
        <v>491</v>
      </c>
      <c r="N210" s="13"/>
      <c r="O210" s="13"/>
    </row>
    <row r="211" spans="1:15" ht="145.5" customHeight="1" x14ac:dyDescent="0.25">
      <c r="A211" s="426"/>
      <c r="B211" s="476"/>
      <c r="C211" s="370"/>
      <c r="D211" s="370"/>
      <c r="E211" s="20" t="s">
        <v>41</v>
      </c>
      <c r="F211" s="125">
        <v>10851106.15</v>
      </c>
      <c r="G211" s="31">
        <v>5000</v>
      </c>
      <c r="H211" s="31">
        <v>998931</v>
      </c>
      <c r="I211" s="122"/>
      <c r="J211" s="122"/>
      <c r="K211" s="122"/>
      <c r="L211" s="122">
        <v>998931</v>
      </c>
      <c r="M211" s="488"/>
    </row>
    <row r="212" spans="1:15" ht="129.75" customHeight="1" x14ac:dyDescent="0.25">
      <c r="A212" s="424" t="s">
        <v>582</v>
      </c>
      <c r="B212" s="476" t="s">
        <v>57</v>
      </c>
      <c r="C212" s="482" t="s">
        <v>37</v>
      </c>
      <c r="D212" s="370" t="s">
        <v>56</v>
      </c>
      <c r="E212" s="20" t="s">
        <v>40</v>
      </c>
      <c r="F212" s="125">
        <f>F213</f>
        <v>9180007.0800000001</v>
      </c>
      <c r="G212" s="31">
        <v>373330</v>
      </c>
      <c r="H212" s="31">
        <v>13365840</v>
      </c>
      <c r="I212" s="122">
        <v>373330</v>
      </c>
      <c r="J212" s="122"/>
      <c r="K212" s="122">
        <v>12992510</v>
      </c>
      <c r="L212" s="122"/>
      <c r="M212" s="435" t="s">
        <v>411</v>
      </c>
    </row>
    <row r="213" spans="1:15" ht="107.25" customHeight="1" x14ac:dyDescent="0.25">
      <c r="A213" s="426"/>
      <c r="B213" s="299"/>
      <c r="C213" s="483"/>
      <c r="D213" s="301"/>
      <c r="E213" s="86" t="s">
        <v>41</v>
      </c>
      <c r="F213" s="125">
        <v>9180007.0800000001</v>
      </c>
      <c r="G213" s="31">
        <v>373330</v>
      </c>
      <c r="H213" s="31">
        <v>13365840</v>
      </c>
      <c r="I213" s="120">
        <v>373330</v>
      </c>
      <c r="J213" s="120"/>
      <c r="K213" s="120">
        <v>12992510</v>
      </c>
      <c r="L213" s="120"/>
      <c r="M213" s="435"/>
    </row>
    <row r="214" spans="1:15" ht="149.25" customHeight="1" x14ac:dyDescent="0.25">
      <c r="A214" s="424" t="s">
        <v>583</v>
      </c>
      <c r="B214" s="476" t="s">
        <v>368</v>
      </c>
      <c r="C214" s="482" t="s">
        <v>37</v>
      </c>
      <c r="D214" s="370" t="s">
        <v>56</v>
      </c>
      <c r="E214" s="20" t="s">
        <v>40</v>
      </c>
      <c r="F214" s="125">
        <f>F215</f>
        <v>7685013.21</v>
      </c>
      <c r="G214" s="31">
        <v>373330</v>
      </c>
      <c r="H214" s="31">
        <v>6343240</v>
      </c>
      <c r="I214" s="122">
        <v>373330</v>
      </c>
      <c r="J214" s="122"/>
      <c r="K214" s="122">
        <v>5969910</v>
      </c>
      <c r="L214" s="122"/>
      <c r="M214" s="263" t="s">
        <v>492</v>
      </c>
    </row>
    <row r="215" spans="1:15" ht="107.25" customHeight="1" x14ac:dyDescent="0.25">
      <c r="A215" s="426"/>
      <c r="B215" s="476"/>
      <c r="C215" s="482"/>
      <c r="D215" s="370"/>
      <c r="E215" s="20" t="s">
        <v>41</v>
      </c>
      <c r="F215" s="125">
        <v>7685013.21</v>
      </c>
      <c r="G215" s="31">
        <v>373330</v>
      </c>
      <c r="H215" s="31">
        <v>6343240</v>
      </c>
      <c r="I215" s="122">
        <v>373330</v>
      </c>
      <c r="J215" s="122"/>
      <c r="K215" s="122">
        <v>5969910</v>
      </c>
      <c r="L215" s="122"/>
      <c r="M215" s="265"/>
    </row>
    <row r="216" spans="1:15" ht="196.5" customHeight="1" x14ac:dyDescent="0.25">
      <c r="A216" s="424" t="s">
        <v>93</v>
      </c>
      <c r="B216" s="476"/>
      <c r="C216" s="370" t="s">
        <v>26</v>
      </c>
      <c r="D216" s="370" t="s">
        <v>56</v>
      </c>
      <c r="E216" s="20" t="s">
        <v>40</v>
      </c>
      <c r="F216" s="125">
        <f>F217</f>
        <v>50804592.200000003</v>
      </c>
      <c r="G216" s="31">
        <v>1200</v>
      </c>
      <c r="H216" s="31">
        <v>1172067</v>
      </c>
      <c r="I216" s="122"/>
      <c r="J216" s="122">
        <v>1172067</v>
      </c>
      <c r="K216" s="122"/>
      <c r="L216" s="122"/>
      <c r="M216" s="263" t="s">
        <v>493</v>
      </c>
      <c r="N216" s="13"/>
      <c r="O216" s="13"/>
    </row>
    <row r="217" spans="1:15" ht="84.75" customHeight="1" x14ac:dyDescent="0.25">
      <c r="A217" s="426"/>
      <c r="B217" s="476"/>
      <c r="C217" s="370"/>
      <c r="D217" s="370"/>
      <c r="E217" s="20" t="s">
        <v>41</v>
      </c>
      <c r="F217" s="159">
        <v>50804592.200000003</v>
      </c>
      <c r="G217" s="31">
        <v>1200</v>
      </c>
      <c r="H217" s="31">
        <v>1172067</v>
      </c>
      <c r="I217" s="122"/>
      <c r="J217" s="122">
        <v>1172067</v>
      </c>
      <c r="K217" s="122"/>
      <c r="L217" s="122"/>
      <c r="M217" s="488"/>
    </row>
    <row r="218" spans="1:15" ht="144" customHeight="1" x14ac:dyDescent="0.25">
      <c r="A218" s="424" t="s">
        <v>94</v>
      </c>
      <c r="B218" s="476"/>
      <c r="C218" s="370" t="s">
        <v>26</v>
      </c>
      <c r="D218" s="370" t="s">
        <v>56</v>
      </c>
      <c r="E218" s="20" t="s">
        <v>40</v>
      </c>
      <c r="F218" s="125">
        <f>F219</f>
        <v>19798392.300000001</v>
      </c>
      <c r="G218" s="31">
        <v>478854.12</v>
      </c>
      <c r="H218" s="31">
        <f>H219</f>
        <v>19813328</v>
      </c>
      <c r="I218" s="122">
        <v>474433</v>
      </c>
      <c r="J218" s="122">
        <v>19351860</v>
      </c>
      <c r="K218" s="122"/>
      <c r="L218" s="122"/>
      <c r="M218" s="263" t="s">
        <v>576</v>
      </c>
      <c r="N218" s="13"/>
      <c r="O218" s="13"/>
    </row>
    <row r="219" spans="1:15" ht="123" customHeight="1" x14ac:dyDescent="0.25">
      <c r="A219" s="426"/>
      <c r="B219" s="476"/>
      <c r="C219" s="370"/>
      <c r="D219" s="370"/>
      <c r="E219" s="20" t="s">
        <v>41</v>
      </c>
      <c r="F219" s="159">
        <v>19798392.300000001</v>
      </c>
      <c r="G219" s="31">
        <v>478854.12</v>
      </c>
      <c r="H219" s="31">
        <f>I219+J219</f>
        <v>19813328</v>
      </c>
      <c r="I219" s="122">
        <v>474433</v>
      </c>
      <c r="J219" s="122">
        <v>19338895</v>
      </c>
      <c r="K219" s="122"/>
      <c r="L219" s="122"/>
      <c r="M219" s="488"/>
    </row>
    <row r="220" spans="1:15" ht="137.25" customHeight="1" x14ac:dyDescent="0.25">
      <c r="A220" s="424" t="s">
        <v>96</v>
      </c>
      <c r="B220" s="476"/>
      <c r="C220" s="370" t="s">
        <v>27</v>
      </c>
      <c r="D220" s="370" t="s">
        <v>56</v>
      </c>
      <c r="E220" s="20" t="s">
        <v>40</v>
      </c>
      <c r="F220" s="125">
        <f>F221</f>
        <v>18135712.600000001</v>
      </c>
      <c r="G220" s="31">
        <v>5051002.1900000004</v>
      </c>
      <c r="H220" s="31">
        <v>20176213</v>
      </c>
      <c r="I220" s="122">
        <v>5247709</v>
      </c>
      <c r="J220" s="122">
        <v>14928504</v>
      </c>
      <c r="K220" s="122"/>
      <c r="L220" s="122"/>
      <c r="M220" s="263" t="s">
        <v>498</v>
      </c>
      <c r="N220" s="13"/>
      <c r="O220" s="13"/>
    </row>
    <row r="221" spans="1:15" ht="57" customHeight="1" x14ac:dyDescent="0.25">
      <c r="A221" s="426"/>
      <c r="B221" s="476"/>
      <c r="C221" s="370"/>
      <c r="D221" s="370"/>
      <c r="E221" s="20" t="s">
        <v>41</v>
      </c>
      <c r="F221" s="159">
        <v>18135712.600000001</v>
      </c>
      <c r="G221" s="31">
        <v>5051002.1900000004</v>
      </c>
      <c r="H221" s="31">
        <v>20176213</v>
      </c>
      <c r="I221" s="122">
        <v>5247709</v>
      </c>
      <c r="J221" s="122">
        <v>14928504</v>
      </c>
      <c r="K221" s="122"/>
      <c r="L221" s="122"/>
      <c r="M221" s="265"/>
    </row>
    <row r="222" spans="1:15" ht="96.75" customHeight="1" x14ac:dyDescent="0.25">
      <c r="A222" s="424" t="s">
        <v>95</v>
      </c>
      <c r="B222" s="476"/>
      <c r="C222" s="370" t="s">
        <v>26</v>
      </c>
      <c r="D222" s="370" t="s">
        <v>28</v>
      </c>
      <c r="E222" s="20" t="s">
        <v>40</v>
      </c>
      <c r="F222" s="125">
        <f>F223</f>
        <v>42329168.109999999</v>
      </c>
      <c r="G222" s="31">
        <v>465099.12</v>
      </c>
      <c r="H222" s="31">
        <v>27786678</v>
      </c>
      <c r="I222" s="122">
        <v>460678</v>
      </c>
      <c r="J222" s="122"/>
      <c r="K222" s="122">
        <v>27326000</v>
      </c>
      <c r="L222" s="122"/>
      <c r="M222" s="263" t="s">
        <v>369</v>
      </c>
      <c r="N222" s="13"/>
      <c r="O222" s="13"/>
    </row>
    <row r="223" spans="1:15" ht="54" customHeight="1" x14ac:dyDescent="0.25">
      <c r="A223" s="426"/>
      <c r="B223" s="476"/>
      <c r="C223" s="370"/>
      <c r="D223" s="370"/>
      <c r="E223" s="20" t="s">
        <v>41</v>
      </c>
      <c r="F223" s="125">
        <v>42329168.109999999</v>
      </c>
      <c r="G223" s="31">
        <v>465099.12</v>
      </c>
      <c r="H223" s="31">
        <v>27786678</v>
      </c>
      <c r="I223" s="122">
        <v>460678</v>
      </c>
      <c r="J223" s="122"/>
      <c r="K223" s="122">
        <v>27326000</v>
      </c>
      <c r="L223" s="122"/>
      <c r="M223" s="488"/>
    </row>
    <row r="224" spans="1:15" ht="90" customHeight="1" x14ac:dyDescent="0.25">
      <c r="A224" s="492" t="s">
        <v>69</v>
      </c>
      <c r="B224" s="476" t="s">
        <v>370</v>
      </c>
      <c r="C224" s="482" t="s">
        <v>36</v>
      </c>
      <c r="D224" s="370" t="s">
        <v>49</v>
      </c>
      <c r="E224" s="28" t="s">
        <v>40</v>
      </c>
      <c r="F224" s="52">
        <f>F225</f>
        <v>54812899.539999999</v>
      </c>
      <c r="G224" s="104">
        <v>6512039.7599999998</v>
      </c>
      <c r="H224" s="31">
        <v>33675805</v>
      </c>
      <c r="I224" s="52">
        <v>6851182</v>
      </c>
      <c r="J224" s="52"/>
      <c r="K224" s="52">
        <v>26824623</v>
      </c>
      <c r="L224" s="52"/>
      <c r="M224" s="263" t="s">
        <v>494</v>
      </c>
    </row>
    <row r="225" spans="1:13" ht="84" customHeight="1" x14ac:dyDescent="0.25">
      <c r="A225" s="493"/>
      <c r="B225" s="476"/>
      <c r="C225" s="482"/>
      <c r="D225" s="370"/>
      <c r="E225" s="28" t="s">
        <v>41</v>
      </c>
      <c r="F225" s="52">
        <v>54812899.539999999</v>
      </c>
      <c r="G225" s="104">
        <v>6512039.7599999998</v>
      </c>
      <c r="H225" s="31">
        <v>33675805</v>
      </c>
      <c r="I225" s="53">
        <v>6851182</v>
      </c>
      <c r="J225" s="53"/>
      <c r="K225" s="122">
        <v>26824623</v>
      </c>
      <c r="L225" s="122"/>
      <c r="M225" s="265"/>
    </row>
    <row r="226" spans="1:13" ht="76.5" customHeight="1" x14ac:dyDescent="0.25">
      <c r="A226" s="504" t="s">
        <v>354</v>
      </c>
      <c r="B226" s="255" t="s">
        <v>339</v>
      </c>
      <c r="C226" s="506" t="s">
        <v>334</v>
      </c>
      <c r="D226" s="486" t="s">
        <v>412</v>
      </c>
      <c r="E226" s="132" t="s">
        <v>40</v>
      </c>
      <c r="F226" s="74">
        <f>F227</f>
        <v>48981561.649999999</v>
      </c>
      <c r="G226" s="74"/>
      <c r="H226" s="74">
        <f>H227</f>
        <v>1099937</v>
      </c>
      <c r="I226" s="74"/>
      <c r="J226" s="74">
        <f t="shared" ref="J226:K226" si="15">J227</f>
        <v>549969</v>
      </c>
      <c r="K226" s="74">
        <f t="shared" si="15"/>
        <v>549968</v>
      </c>
      <c r="L226" s="74"/>
      <c r="M226" s="391" t="s">
        <v>482</v>
      </c>
    </row>
    <row r="227" spans="1:13" ht="73.5" customHeight="1" x14ac:dyDescent="0.25">
      <c r="A227" s="505"/>
      <c r="B227" s="256"/>
      <c r="C227" s="507"/>
      <c r="D227" s="487"/>
      <c r="E227" s="132" t="s">
        <v>67</v>
      </c>
      <c r="F227" s="74">
        <v>48981561.649999999</v>
      </c>
      <c r="G227" s="150"/>
      <c r="H227" s="150">
        <f>I227+J227+K227+L227</f>
        <v>1099937</v>
      </c>
      <c r="I227" s="151"/>
      <c r="J227" s="95">
        <v>549969</v>
      </c>
      <c r="K227" s="74">
        <v>549968</v>
      </c>
      <c r="L227" s="95"/>
      <c r="M227" s="393"/>
    </row>
    <row r="228" spans="1:13" ht="92.25" customHeight="1" x14ac:dyDescent="0.25">
      <c r="A228" s="352" t="s">
        <v>340</v>
      </c>
      <c r="B228" s="255" t="s">
        <v>341</v>
      </c>
      <c r="C228" s="484" t="s">
        <v>338</v>
      </c>
      <c r="D228" s="486" t="s">
        <v>412</v>
      </c>
      <c r="E228" s="132" t="s">
        <v>40</v>
      </c>
      <c r="F228" s="74">
        <v>7783076.6100000003</v>
      </c>
      <c r="G228" s="74"/>
      <c r="H228" s="74">
        <f>H229</f>
        <v>899190</v>
      </c>
      <c r="I228" s="74"/>
      <c r="J228" s="74">
        <f t="shared" ref="J228" si="16">J229</f>
        <v>899190</v>
      </c>
      <c r="K228" s="74"/>
      <c r="L228" s="74"/>
      <c r="M228" s="391" t="s">
        <v>584</v>
      </c>
    </row>
    <row r="229" spans="1:13" ht="100.5" customHeight="1" x14ac:dyDescent="0.25">
      <c r="A229" s="353"/>
      <c r="B229" s="256"/>
      <c r="C229" s="485"/>
      <c r="D229" s="487"/>
      <c r="E229" s="132" t="s">
        <v>67</v>
      </c>
      <c r="F229" s="74">
        <v>9915714.75</v>
      </c>
      <c r="G229" s="150"/>
      <c r="H229" s="150">
        <f>I229+J229+K229+L229</f>
        <v>899190</v>
      </c>
      <c r="I229" s="151"/>
      <c r="J229" s="95">
        <v>899190</v>
      </c>
      <c r="K229" s="74"/>
      <c r="L229" s="95"/>
      <c r="M229" s="393"/>
    </row>
    <row r="230" spans="1:13" ht="86.25" customHeight="1" x14ac:dyDescent="0.25">
      <c r="A230" s="339" t="s">
        <v>351</v>
      </c>
      <c r="B230" s="359" t="s">
        <v>333</v>
      </c>
      <c r="C230" s="279" t="s">
        <v>334</v>
      </c>
      <c r="D230" s="279" t="s">
        <v>412</v>
      </c>
      <c r="E230" s="128" t="s">
        <v>40</v>
      </c>
      <c r="F230" s="159">
        <v>12964989.75</v>
      </c>
      <c r="G230" s="125"/>
      <c r="H230" s="125">
        <f t="shared" ref="H230" si="17">H231</f>
        <v>13077148</v>
      </c>
      <c r="I230" s="122"/>
      <c r="J230" s="122">
        <f t="shared" ref="J230:L230" si="18">J231</f>
        <v>551444</v>
      </c>
      <c r="K230" s="122">
        <f t="shared" si="18"/>
        <v>551444</v>
      </c>
      <c r="L230" s="122">
        <f t="shared" si="18"/>
        <v>11974260</v>
      </c>
      <c r="M230" s="325" t="s">
        <v>413</v>
      </c>
    </row>
    <row r="231" spans="1:13" ht="42.75" customHeight="1" x14ac:dyDescent="0.25">
      <c r="A231" s="339"/>
      <c r="B231" s="360"/>
      <c r="C231" s="279"/>
      <c r="D231" s="279"/>
      <c r="E231" s="128" t="s">
        <v>73</v>
      </c>
      <c r="F231" s="125">
        <v>20498993.43</v>
      </c>
      <c r="G231" s="122"/>
      <c r="H231" s="30">
        <f t="shared" ref="H231" si="19">I231+J231+K231+L231</f>
        <v>13077148</v>
      </c>
      <c r="I231" s="122"/>
      <c r="J231" s="122">
        <v>551444</v>
      </c>
      <c r="K231" s="122">
        <v>551444</v>
      </c>
      <c r="L231" s="122">
        <v>11974260</v>
      </c>
      <c r="M231" s="325"/>
    </row>
    <row r="232" spans="1:13" ht="24" customHeight="1" x14ac:dyDescent="0.25">
      <c r="A232" s="489" t="s">
        <v>195</v>
      </c>
      <c r="B232" s="490"/>
      <c r="C232" s="490"/>
      <c r="D232" s="490"/>
      <c r="E232" s="490"/>
      <c r="F232" s="490"/>
      <c r="G232" s="490"/>
      <c r="H232" s="490"/>
      <c r="I232" s="490"/>
      <c r="J232" s="490"/>
      <c r="K232" s="490"/>
      <c r="L232" s="490"/>
      <c r="M232" s="491"/>
    </row>
    <row r="233" spans="1:13" s="7" customFormat="1" ht="135.75" customHeight="1" x14ac:dyDescent="0.2">
      <c r="A233" s="492" t="s">
        <v>196</v>
      </c>
      <c r="B233" s="476"/>
      <c r="C233" s="482"/>
      <c r="D233" s="370"/>
      <c r="E233" s="28" t="s">
        <v>40</v>
      </c>
      <c r="F233" s="52">
        <f>F234</f>
        <v>5247151.3600000003</v>
      </c>
      <c r="G233" s="104">
        <v>12654.61</v>
      </c>
      <c r="H233" s="31">
        <v>6615570</v>
      </c>
      <c r="I233" s="52">
        <v>2790266</v>
      </c>
      <c r="J233" s="52">
        <v>870890</v>
      </c>
      <c r="K233" s="52">
        <v>2954414</v>
      </c>
      <c r="L233" s="52"/>
      <c r="M233" s="263" t="s">
        <v>585</v>
      </c>
    </row>
    <row r="234" spans="1:13" ht="150.75" customHeight="1" x14ac:dyDescent="0.25">
      <c r="A234" s="493"/>
      <c r="B234" s="476"/>
      <c r="C234" s="482"/>
      <c r="D234" s="370"/>
      <c r="E234" s="28" t="s">
        <v>41</v>
      </c>
      <c r="F234" s="52">
        <v>5247151.3600000003</v>
      </c>
      <c r="G234" s="104">
        <v>12654.61</v>
      </c>
      <c r="H234" s="31">
        <v>6615570</v>
      </c>
      <c r="I234" s="53">
        <v>2790266</v>
      </c>
      <c r="J234" s="53">
        <v>870890</v>
      </c>
      <c r="K234" s="122">
        <v>2954414</v>
      </c>
      <c r="L234" s="122"/>
      <c r="M234" s="265"/>
    </row>
    <row r="235" spans="1:13" ht="65.25" customHeight="1" x14ac:dyDescent="0.25">
      <c r="A235" s="498" t="s">
        <v>317</v>
      </c>
      <c r="B235" s="299"/>
      <c r="C235" s="483" t="s">
        <v>414</v>
      </c>
      <c r="D235" s="301" t="s">
        <v>371</v>
      </c>
      <c r="E235" s="108" t="s">
        <v>40</v>
      </c>
      <c r="F235" s="52">
        <v>245867.2</v>
      </c>
      <c r="G235" s="52">
        <v>245867.2</v>
      </c>
      <c r="H235" s="125">
        <v>470721</v>
      </c>
      <c r="I235" s="53">
        <v>470721</v>
      </c>
      <c r="J235" s="53"/>
      <c r="K235" s="122"/>
      <c r="L235" s="122"/>
      <c r="M235" s="502" t="s">
        <v>495</v>
      </c>
    </row>
    <row r="236" spans="1:13" ht="61.5" customHeight="1" x14ac:dyDescent="0.25">
      <c r="A236" s="499"/>
      <c r="B236" s="300"/>
      <c r="C236" s="494"/>
      <c r="D236" s="302"/>
      <c r="E236" s="108" t="s">
        <v>41</v>
      </c>
      <c r="F236" s="52">
        <v>245867.2</v>
      </c>
      <c r="G236" s="52">
        <v>245867.2</v>
      </c>
      <c r="H236" s="125">
        <v>470721</v>
      </c>
      <c r="I236" s="53">
        <v>470721</v>
      </c>
      <c r="J236" s="53"/>
      <c r="K236" s="122"/>
      <c r="L236" s="122"/>
      <c r="M236" s="503"/>
    </row>
    <row r="237" spans="1:13" ht="39" customHeight="1" x14ac:dyDescent="0.25">
      <c r="A237" s="498" t="s">
        <v>335</v>
      </c>
      <c r="B237" s="500"/>
      <c r="C237" s="483" t="s">
        <v>336</v>
      </c>
      <c r="D237" s="301"/>
      <c r="E237" s="129" t="s">
        <v>40</v>
      </c>
      <c r="F237" s="52">
        <v>245101.62</v>
      </c>
      <c r="G237" s="130"/>
      <c r="H237" s="52">
        <f>H238</f>
        <v>245101.62</v>
      </c>
      <c r="I237" s="131"/>
      <c r="J237" s="53">
        <f>J238</f>
        <v>245101.62</v>
      </c>
      <c r="K237" s="53"/>
      <c r="L237" s="53"/>
      <c r="M237" s="502" t="s">
        <v>496</v>
      </c>
    </row>
    <row r="238" spans="1:13" ht="98.25" customHeight="1" x14ac:dyDescent="0.25">
      <c r="A238" s="499"/>
      <c r="B238" s="501"/>
      <c r="C238" s="494"/>
      <c r="D238" s="302"/>
      <c r="E238" s="129" t="s">
        <v>41</v>
      </c>
      <c r="F238" s="52">
        <v>245101.62</v>
      </c>
      <c r="G238" s="130"/>
      <c r="H238" s="125">
        <f>J238+K238+L238</f>
        <v>245101.62</v>
      </c>
      <c r="I238" s="131"/>
      <c r="J238" s="53">
        <v>245101.62</v>
      </c>
      <c r="K238" s="122"/>
      <c r="L238" s="122"/>
      <c r="M238" s="503"/>
    </row>
    <row r="239" spans="1:13" ht="65.25" customHeight="1" x14ac:dyDescent="0.25">
      <c r="A239" s="498" t="s">
        <v>337</v>
      </c>
      <c r="B239" s="500"/>
      <c r="C239" s="483" t="s">
        <v>338</v>
      </c>
      <c r="D239" s="301"/>
      <c r="E239" s="129" t="s">
        <v>40</v>
      </c>
      <c r="F239" s="52">
        <v>64259307.75</v>
      </c>
      <c r="G239" s="52"/>
      <c r="H239" s="52">
        <f t="shared" ref="H239" si="20">H240</f>
        <v>2000000.54</v>
      </c>
      <c r="I239" s="53"/>
      <c r="J239" s="53">
        <f t="shared" ref="J239" si="21">J240</f>
        <v>2000000.54</v>
      </c>
      <c r="K239" s="53"/>
      <c r="L239" s="53"/>
      <c r="M239" s="508" t="s">
        <v>497</v>
      </c>
    </row>
    <row r="240" spans="1:13" ht="42" customHeight="1" x14ac:dyDescent="0.25">
      <c r="A240" s="499"/>
      <c r="B240" s="501"/>
      <c r="C240" s="494"/>
      <c r="D240" s="302"/>
      <c r="E240" s="129" t="s">
        <v>41</v>
      </c>
      <c r="F240" s="52">
        <v>64864175.509999998</v>
      </c>
      <c r="G240" s="52"/>
      <c r="H240" s="125">
        <f>I240+J240+K240+L240</f>
        <v>2000000.54</v>
      </c>
      <c r="I240" s="53"/>
      <c r="J240" s="53">
        <v>2000000.54</v>
      </c>
      <c r="K240" s="122"/>
      <c r="L240" s="122"/>
      <c r="M240" s="509"/>
    </row>
    <row r="241" spans="1:13" ht="75" customHeight="1" x14ac:dyDescent="0.25">
      <c r="A241" s="224" t="s">
        <v>536</v>
      </c>
      <c r="B241" s="225"/>
      <c r="C241" s="209"/>
      <c r="D241" s="210" t="s">
        <v>537</v>
      </c>
      <c r="E241" s="129"/>
      <c r="F241" s="52"/>
      <c r="G241" s="52"/>
      <c r="H241" s="208"/>
      <c r="I241" s="53"/>
      <c r="J241" s="53"/>
      <c r="K241" s="211"/>
      <c r="L241" s="211"/>
      <c r="M241" s="226" t="s">
        <v>538</v>
      </c>
    </row>
    <row r="242" spans="1:13" ht="21.75" customHeight="1" x14ac:dyDescent="0.25">
      <c r="A242" s="495" t="s">
        <v>199</v>
      </c>
      <c r="B242" s="496"/>
      <c r="C242" s="496"/>
      <c r="D242" s="496"/>
      <c r="E242" s="496"/>
      <c r="F242" s="496"/>
      <c r="G242" s="496"/>
      <c r="H242" s="496"/>
      <c r="I242" s="496"/>
      <c r="J242" s="496"/>
      <c r="K242" s="496"/>
      <c r="L242" s="496"/>
      <c r="M242" s="497"/>
    </row>
    <row r="243" spans="1:13" ht="104.25" customHeight="1" x14ac:dyDescent="0.25">
      <c r="A243" s="249" t="s">
        <v>531</v>
      </c>
      <c r="B243" s="222"/>
      <c r="C243" s="222"/>
      <c r="D243" s="223" t="s">
        <v>532</v>
      </c>
      <c r="E243" s="223" t="s">
        <v>201</v>
      </c>
      <c r="F243" s="222"/>
      <c r="G243" s="222"/>
      <c r="H243" s="222"/>
      <c r="I243" s="222"/>
      <c r="J243" s="222"/>
      <c r="K243" s="222"/>
      <c r="L243" s="222"/>
      <c r="M243" s="227" t="s">
        <v>533</v>
      </c>
    </row>
    <row r="244" spans="1:13" ht="77.25" customHeight="1" x14ac:dyDescent="0.25">
      <c r="A244" s="249" t="s">
        <v>518</v>
      </c>
      <c r="B244" s="222"/>
      <c r="C244" s="222"/>
      <c r="D244" s="223" t="s">
        <v>520</v>
      </c>
      <c r="E244" s="223" t="s">
        <v>201</v>
      </c>
      <c r="F244" s="222"/>
      <c r="G244" s="222"/>
      <c r="H244" s="222"/>
      <c r="I244" s="222"/>
      <c r="J244" s="222"/>
      <c r="K244" s="222"/>
      <c r="L244" s="222"/>
      <c r="M244" s="227" t="s">
        <v>519</v>
      </c>
    </row>
    <row r="245" spans="1:13" ht="77.25" customHeight="1" x14ac:dyDescent="0.25">
      <c r="A245" s="249" t="s">
        <v>521</v>
      </c>
      <c r="B245" s="222"/>
      <c r="C245" s="222"/>
      <c r="D245" s="223" t="s">
        <v>212</v>
      </c>
      <c r="E245" s="223" t="s">
        <v>201</v>
      </c>
      <c r="F245" s="222"/>
      <c r="G245" s="222"/>
      <c r="H245" s="222"/>
      <c r="I245" s="222"/>
      <c r="J245" s="222"/>
      <c r="K245" s="222"/>
      <c r="L245" s="222"/>
      <c r="M245" s="227" t="s">
        <v>522</v>
      </c>
    </row>
    <row r="246" spans="1:13" ht="55.5" customHeight="1" x14ac:dyDescent="0.25">
      <c r="A246" s="249" t="s">
        <v>526</v>
      </c>
      <c r="B246" s="222"/>
      <c r="C246" s="222"/>
      <c r="D246" s="223" t="s">
        <v>212</v>
      </c>
      <c r="E246" s="223" t="s">
        <v>201</v>
      </c>
      <c r="F246" s="222"/>
      <c r="G246" s="222"/>
      <c r="H246" s="222"/>
      <c r="I246" s="222"/>
      <c r="J246" s="222"/>
      <c r="K246" s="222"/>
      <c r="L246" s="222"/>
      <c r="M246" s="227" t="s">
        <v>527</v>
      </c>
    </row>
    <row r="247" spans="1:13" ht="79.5" customHeight="1" x14ac:dyDescent="0.25">
      <c r="A247" s="118" t="s">
        <v>434</v>
      </c>
      <c r="B247" s="178" t="s">
        <v>251</v>
      </c>
      <c r="C247" s="80"/>
      <c r="D247" s="87" t="s">
        <v>200</v>
      </c>
      <c r="E247" s="92" t="s">
        <v>201</v>
      </c>
      <c r="F247" s="152"/>
      <c r="G247" s="152"/>
      <c r="H247" s="152"/>
      <c r="I247" s="152"/>
      <c r="J247" s="152"/>
      <c r="K247" s="152"/>
      <c r="L247" s="152"/>
      <c r="M247" s="93" t="s">
        <v>374</v>
      </c>
    </row>
    <row r="248" spans="1:13" ht="117.75" customHeight="1" x14ac:dyDescent="0.25">
      <c r="A248" s="118" t="s">
        <v>510</v>
      </c>
      <c r="B248" s="90" t="s">
        <v>252</v>
      </c>
      <c r="C248" s="78"/>
      <c r="D248" s="78" t="s">
        <v>202</v>
      </c>
      <c r="E248" s="78" t="s">
        <v>201</v>
      </c>
      <c r="F248" s="152"/>
      <c r="G248" s="152"/>
      <c r="H248" s="152"/>
      <c r="I248" s="152"/>
      <c r="J248" s="125"/>
      <c r="K248" s="152"/>
      <c r="L248" s="152"/>
      <c r="M248" s="93" t="s">
        <v>511</v>
      </c>
    </row>
    <row r="249" spans="1:13" ht="148.5" customHeight="1" x14ac:dyDescent="0.25">
      <c r="A249" s="118" t="s">
        <v>296</v>
      </c>
      <c r="B249" s="90" t="s">
        <v>253</v>
      </c>
      <c r="C249" s="88"/>
      <c r="D249" s="80" t="s">
        <v>467</v>
      </c>
      <c r="E249" s="78" t="s">
        <v>201</v>
      </c>
      <c r="F249" s="153"/>
      <c r="G249" s="153"/>
      <c r="H249" s="152"/>
      <c r="I249" s="153"/>
      <c r="J249" s="134"/>
      <c r="K249" s="153"/>
      <c r="L249" s="153"/>
      <c r="M249" s="93" t="s">
        <v>468</v>
      </c>
    </row>
    <row r="250" spans="1:13" ht="54.75" customHeight="1" x14ac:dyDescent="0.25">
      <c r="A250" s="118" t="s">
        <v>297</v>
      </c>
      <c r="B250" s="178" t="s">
        <v>254</v>
      </c>
      <c r="C250" s="80"/>
      <c r="D250" s="87" t="s">
        <v>203</v>
      </c>
      <c r="E250" s="78" t="s">
        <v>201</v>
      </c>
      <c r="F250" s="153"/>
      <c r="G250" s="153"/>
      <c r="H250" s="152"/>
      <c r="I250" s="153"/>
      <c r="J250" s="134"/>
      <c r="K250" s="153"/>
      <c r="L250" s="153"/>
      <c r="M250" s="173" t="s">
        <v>590</v>
      </c>
    </row>
    <row r="251" spans="1:13" ht="46.5" hidden="1" customHeight="1" x14ac:dyDescent="0.25">
      <c r="A251" s="118" t="s">
        <v>298</v>
      </c>
      <c r="B251" s="179" t="s">
        <v>256</v>
      </c>
      <c r="C251" s="89"/>
      <c r="D251" s="87" t="s">
        <v>204</v>
      </c>
      <c r="E251" s="78" t="s">
        <v>201</v>
      </c>
      <c r="F251" s="153"/>
      <c r="G251" s="153"/>
      <c r="H251" s="152"/>
      <c r="I251" s="153"/>
      <c r="J251" s="134"/>
      <c r="K251" s="153"/>
      <c r="L251" s="153"/>
      <c r="M251" s="93" t="s">
        <v>375</v>
      </c>
    </row>
    <row r="252" spans="1:13" ht="42.75" hidden="1" customHeight="1" x14ac:dyDescent="0.25">
      <c r="A252" s="118" t="s">
        <v>299</v>
      </c>
      <c r="B252" s="179" t="s">
        <v>256</v>
      </c>
      <c r="C252" s="89"/>
      <c r="D252" s="87" t="s">
        <v>205</v>
      </c>
      <c r="E252" s="78" t="s">
        <v>201</v>
      </c>
      <c r="F252" s="153"/>
      <c r="G252" s="153"/>
      <c r="H252" s="152"/>
      <c r="I252" s="153"/>
      <c r="J252" s="134"/>
      <c r="K252" s="153"/>
      <c r="L252" s="153"/>
      <c r="M252" s="93" t="s">
        <v>377</v>
      </c>
    </row>
    <row r="253" spans="1:13" ht="48" hidden="1" customHeight="1" x14ac:dyDescent="0.25">
      <c r="A253" s="118" t="s">
        <v>300</v>
      </c>
      <c r="B253" s="179" t="s">
        <v>255</v>
      </c>
      <c r="C253" s="89"/>
      <c r="D253" s="87" t="s">
        <v>206</v>
      </c>
      <c r="E253" s="78" t="s">
        <v>201</v>
      </c>
      <c r="F253" s="153"/>
      <c r="G253" s="153"/>
      <c r="H253" s="152"/>
      <c r="I253" s="153"/>
      <c r="J253" s="134"/>
      <c r="K253" s="153"/>
      <c r="L253" s="153"/>
      <c r="M253" s="93" t="s">
        <v>376</v>
      </c>
    </row>
    <row r="254" spans="1:13" s="247" customFormat="1" ht="84" customHeight="1" x14ac:dyDescent="0.25">
      <c r="A254" s="119" t="s">
        <v>301</v>
      </c>
      <c r="B254" s="243">
        <v>7272.32</v>
      </c>
      <c r="C254" s="96"/>
      <c r="D254" s="96" t="s">
        <v>454</v>
      </c>
      <c r="E254" s="244" t="s">
        <v>201</v>
      </c>
      <c r="F254" s="245"/>
      <c r="G254" s="245"/>
      <c r="H254" s="74"/>
      <c r="I254" s="245"/>
      <c r="J254" s="245"/>
      <c r="K254" s="245"/>
      <c r="L254" s="245"/>
      <c r="M254" s="246" t="s">
        <v>593</v>
      </c>
    </row>
    <row r="255" spans="1:13" ht="93.75" customHeight="1" x14ac:dyDescent="0.25">
      <c r="A255" s="119" t="s">
        <v>295</v>
      </c>
      <c r="B255" s="90" t="s">
        <v>257</v>
      </c>
      <c r="C255" s="80"/>
      <c r="D255" s="80" t="s">
        <v>328</v>
      </c>
      <c r="E255" s="78" t="s">
        <v>201</v>
      </c>
      <c r="F255" s="153"/>
      <c r="G255" s="153"/>
      <c r="H255" s="152"/>
      <c r="I255" s="153"/>
      <c r="J255" s="134"/>
      <c r="K255" s="153"/>
      <c r="L255" s="153"/>
      <c r="M255" s="173" t="s">
        <v>416</v>
      </c>
    </row>
    <row r="256" spans="1:13" ht="59.25" customHeight="1" x14ac:dyDescent="0.25">
      <c r="A256" s="119" t="s">
        <v>378</v>
      </c>
      <c r="B256" s="91" t="s">
        <v>258</v>
      </c>
      <c r="C256" s="80"/>
      <c r="D256" s="80" t="s">
        <v>208</v>
      </c>
      <c r="E256" s="78" t="s">
        <v>201</v>
      </c>
      <c r="F256" s="153"/>
      <c r="G256" s="153"/>
      <c r="H256" s="152"/>
      <c r="I256" s="153"/>
      <c r="J256" s="134"/>
      <c r="K256" s="153"/>
      <c r="L256" s="153"/>
      <c r="M256" s="173" t="s">
        <v>591</v>
      </c>
    </row>
    <row r="257" spans="1:13" ht="65.25" customHeight="1" x14ac:dyDescent="0.25">
      <c r="A257" s="119" t="s">
        <v>294</v>
      </c>
      <c r="B257" s="91" t="s">
        <v>259</v>
      </c>
      <c r="C257" s="80"/>
      <c r="D257" s="80" t="s">
        <v>209</v>
      </c>
      <c r="E257" s="78" t="s">
        <v>201</v>
      </c>
      <c r="F257" s="153"/>
      <c r="G257" s="153"/>
      <c r="H257" s="152"/>
      <c r="I257" s="153"/>
      <c r="J257" s="134"/>
      <c r="K257" s="153"/>
      <c r="L257" s="153"/>
      <c r="M257" s="173" t="s">
        <v>541</v>
      </c>
    </row>
    <row r="258" spans="1:13" ht="78" customHeight="1" x14ac:dyDescent="0.25">
      <c r="A258" s="119" t="s">
        <v>293</v>
      </c>
      <c r="B258" s="91">
        <v>19869</v>
      </c>
      <c r="C258" s="80"/>
      <c r="D258" s="80" t="s">
        <v>210</v>
      </c>
      <c r="E258" s="78" t="s">
        <v>201</v>
      </c>
      <c r="F258" s="153"/>
      <c r="G258" s="153"/>
      <c r="H258" s="152"/>
      <c r="I258" s="153"/>
      <c r="J258" s="134"/>
      <c r="K258" s="153"/>
      <c r="L258" s="153"/>
      <c r="M258" s="173" t="s">
        <v>542</v>
      </c>
    </row>
    <row r="259" spans="1:13" ht="78" customHeight="1" x14ac:dyDescent="0.25">
      <c r="A259" s="119" t="s">
        <v>606</v>
      </c>
      <c r="B259" s="91"/>
      <c r="C259" s="233"/>
      <c r="D259" s="233" t="s">
        <v>210</v>
      </c>
      <c r="E259" s="240" t="s">
        <v>201</v>
      </c>
      <c r="F259" s="153"/>
      <c r="G259" s="153"/>
      <c r="H259" s="152"/>
      <c r="I259" s="153"/>
      <c r="J259" s="134"/>
      <c r="K259" s="153"/>
      <c r="L259" s="153"/>
      <c r="M259" s="228" t="s">
        <v>607</v>
      </c>
    </row>
    <row r="260" spans="1:13" ht="84.75" customHeight="1" x14ac:dyDescent="0.25">
      <c r="A260" s="119" t="s">
        <v>211</v>
      </c>
      <c r="B260" s="91" t="s">
        <v>260</v>
      </c>
      <c r="C260" s="80"/>
      <c r="D260" s="80" t="s">
        <v>212</v>
      </c>
      <c r="E260" s="78" t="s">
        <v>201</v>
      </c>
      <c r="F260" s="153"/>
      <c r="G260" s="153"/>
      <c r="H260" s="152"/>
      <c r="I260" s="153"/>
      <c r="J260" s="134"/>
      <c r="K260" s="153"/>
      <c r="L260" s="153"/>
      <c r="M260" s="173" t="s">
        <v>543</v>
      </c>
    </row>
    <row r="261" spans="1:13" ht="61.5" customHeight="1" x14ac:dyDescent="0.25">
      <c r="A261" s="119" t="s">
        <v>429</v>
      </c>
      <c r="B261" s="91" t="s">
        <v>261</v>
      </c>
      <c r="C261" s="80"/>
      <c r="D261" s="80" t="s">
        <v>213</v>
      </c>
      <c r="E261" s="78" t="s">
        <v>201</v>
      </c>
      <c r="F261" s="153"/>
      <c r="G261" s="153"/>
      <c r="H261" s="152"/>
      <c r="I261" s="153"/>
      <c r="J261" s="134"/>
      <c r="K261" s="153"/>
      <c r="L261" s="153"/>
      <c r="M261" s="173" t="s">
        <v>544</v>
      </c>
    </row>
    <row r="262" spans="1:13" ht="60.75" customHeight="1" x14ac:dyDescent="0.25">
      <c r="A262" s="119" t="s">
        <v>432</v>
      </c>
      <c r="B262" s="91" t="s">
        <v>262</v>
      </c>
      <c r="C262" s="80"/>
      <c r="D262" s="80" t="s">
        <v>214</v>
      </c>
      <c r="E262" s="78" t="s">
        <v>201</v>
      </c>
      <c r="F262" s="153"/>
      <c r="G262" s="153"/>
      <c r="H262" s="152"/>
      <c r="I262" s="153"/>
      <c r="J262" s="134"/>
      <c r="K262" s="153"/>
      <c r="L262" s="153"/>
      <c r="M262" s="93" t="s">
        <v>322</v>
      </c>
    </row>
    <row r="263" spans="1:13" ht="76.5" customHeight="1" x14ac:dyDescent="0.25">
      <c r="A263" s="119" t="s">
        <v>431</v>
      </c>
      <c r="B263" s="91" t="s">
        <v>263</v>
      </c>
      <c r="C263" s="80"/>
      <c r="D263" s="80" t="s">
        <v>214</v>
      </c>
      <c r="E263" s="78" t="s">
        <v>201</v>
      </c>
      <c r="F263" s="153"/>
      <c r="G263" s="153"/>
      <c r="H263" s="152"/>
      <c r="I263" s="153"/>
      <c r="J263" s="134"/>
      <c r="K263" s="153"/>
      <c r="L263" s="153"/>
      <c r="M263" s="93" t="s">
        <v>323</v>
      </c>
    </row>
    <row r="264" spans="1:13" ht="65.25" customHeight="1" x14ac:dyDescent="0.25">
      <c r="A264" s="119" t="s">
        <v>430</v>
      </c>
      <c r="B264" s="91" t="s">
        <v>261</v>
      </c>
      <c r="C264" s="80"/>
      <c r="D264" s="80" t="s">
        <v>213</v>
      </c>
      <c r="E264" s="78" t="s">
        <v>201</v>
      </c>
      <c r="F264" s="153"/>
      <c r="G264" s="153"/>
      <c r="H264" s="152"/>
      <c r="I264" s="153"/>
      <c r="J264" s="134"/>
      <c r="K264" s="153"/>
      <c r="L264" s="153"/>
      <c r="M264" s="173" t="s">
        <v>417</v>
      </c>
    </row>
    <row r="265" spans="1:13" ht="81.75" customHeight="1" x14ac:dyDescent="0.25">
      <c r="A265" s="119" t="s">
        <v>292</v>
      </c>
      <c r="B265" s="91" t="s">
        <v>264</v>
      </c>
      <c r="C265" s="80"/>
      <c r="D265" s="80" t="s">
        <v>207</v>
      </c>
      <c r="E265" s="78" t="s">
        <v>201</v>
      </c>
      <c r="F265" s="153"/>
      <c r="G265" s="153"/>
      <c r="H265" s="152"/>
      <c r="I265" s="153"/>
      <c r="J265" s="134"/>
      <c r="K265" s="153"/>
      <c r="L265" s="153"/>
      <c r="M265" s="93" t="s">
        <v>324</v>
      </c>
    </row>
    <row r="266" spans="1:13" ht="62.25" customHeight="1" x14ac:dyDescent="0.25">
      <c r="A266" s="119" t="s">
        <v>433</v>
      </c>
      <c r="B266" s="91" t="s">
        <v>265</v>
      </c>
      <c r="C266" s="80"/>
      <c r="D266" s="80" t="s">
        <v>213</v>
      </c>
      <c r="E266" s="78" t="s">
        <v>201</v>
      </c>
      <c r="F266" s="153"/>
      <c r="G266" s="153"/>
      <c r="H266" s="152"/>
      <c r="I266" s="153"/>
      <c r="J266" s="134"/>
      <c r="K266" s="153"/>
      <c r="L266" s="153"/>
      <c r="M266" s="93" t="s">
        <v>325</v>
      </c>
    </row>
    <row r="267" spans="1:13" ht="99" customHeight="1" x14ac:dyDescent="0.25">
      <c r="A267" s="119" t="s">
        <v>215</v>
      </c>
      <c r="B267" s="91" t="s">
        <v>266</v>
      </c>
      <c r="C267" s="80"/>
      <c r="D267" s="80" t="s">
        <v>210</v>
      </c>
      <c r="E267" s="78" t="s">
        <v>201</v>
      </c>
      <c r="F267" s="153"/>
      <c r="G267" s="153"/>
      <c r="H267" s="152"/>
      <c r="I267" s="153"/>
      <c r="J267" s="134"/>
      <c r="K267" s="153"/>
      <c r="L267" s="153"/>
      <c r="M267" s="93" t="s">
        <v>469</v>
      </c>
    </row>
    <row r="268" spans="1:13" ht="96" customHeight="1" x14ac:dyDescent="0.25">
      <c r="A268" s="119" t="s">
        <v>216</v>
      </c>
      <c r="B268" s="91" t="s">
        <v>266</v>
      </c>
      <c r="C268" s="80"/>
      <c r="D268" s="80" t="s">
        <v>210</v>
      </c>
      <c r="E268" s="78" t="s">
        <v>201</v>
      </c>
      <c r="F268" s="153"/>
      <c r="G268" s="153"/>
      <c r="H268" s="152"/>
      <c r="I268" s="153"/>
      <c r="J268" s="134"/>
      <c r="K268" s="153"/>
      <c r="L268" s="153"/>
      <c r="M268" s="93" t="s">
        <v>470</v>
      </c>
    </row>
    <row r="269" spans="1:13" ht="87" customHeight="1" x14ac:dyDescent="0.25">
      <c r="A269" s="119" t="s">
        <v>217</v>
      </c>
      <c r="B269" s="91" t="s">
        <v>266</v>
      </c>
      <c r="C269" s="80"/>
      <c r="D269" s="80" t="s">
        <v>210</v>
      </c>
      <c r="E269" s="78" t="s">
        <v>201</v>
      </c>
      <c r="F269" s="153"/>
      <c r="G269" s="153"/>
      <c r="H269" s="152"/>
      <c r="I269" s="153"/>
      <c r="J269" s="134"/>
      <c r="K269" s="153"/>
      <c r="L269" s="153"/>
      <c r="M269" s="93" t="s">
        <v>326</v>
      </c>
    </row>
    <row r="270" spans="1:13" ht="138.75" customHeight="1" x14ac:dyDescent="0.25">
      <c r="A270" s="119" t="s">
        <v>249</v>
      </c>
      <c r="B270" s="91" t="s">
        <v>267</v>
      </c>
      <c r="C270" s="80"/>
      <c r="D270" s="80" t="s">
        <v>218</v>
      </c>
      <c r="E270" s="78" t="s">
        <v>201</v>
      </c>
      <c r="F270" s="153"/>
      <c r="G270" s="153"/>
      <c r="H270" s="152"/>
      <c r="I270" s="153"/>
      <c r="J270" s="134"/>
      <c r="K270" s="153"/>
      <c r="L270" s="153"/>
      <c r="M270" s="173" t="s">
        <v>443</v>
      </c>
    </row>
    <row r="271" spans="1:13" ht="138.75" customHeight="1" x14ac:dyDescent="0.25">
      <c r="A271" s="119" t="s">
        <v>523</v>
      </c>
      <c r="B271" s="91" t="s">
        <v>524</v>
      </c>
      <c r="C271" s="205"/>
      <c r="D271" s="205" t="s">
        <v>218</v>
      </c>
      <c r="E271" s="210" t="s">
        <v>201</v>
      </c>
      <c r="F271" s="153"/>
      <c r="G271" s="153"/>
      <c r="H271" s="152"/>
      <c r="I271" s="153"/>
      <c r="J271" s="134"/>
      <c r="K271" s="153"/>
      <c r="L271" s="153"/>
      <c r="M271" s="228" t="s">
        <v>525</v>
      </c>
    </row>
    <row r="272" spans="1:13" ht="89.25" customHeight="1" x14ac:dyDescent="0.25">
      <c r="A272" s="119" t="s">
        <v>534</v>
      </c>
      <c r="B272" s="91"/>
      <c r="C272" s="205"/>
      <c r="D272" s="205" t="s">
        <v>218</v>
      </c>
      <c r="E272" s="210" t="s">
        <v>201</v>
      </c>
      <c r="F272" s="153"/>
      <c r="G272" s="153"/>
      <c r="H272" s="152"/>
      <c r="I272" s="153"/>
      <c r="J272" s="134"/>
      <c r="K272" s="153"/>
      <c r="L272" s="153"/>
      <c r="M272" s="228" t="s">
        <v>535</v>
      </c>
    </row>
    <row r="273" spans="1:13" ht="112.5" customHeight="1" x14ac:dyDescent="0.25">
      <c r="A273" s="119" t="s">
        <v>291</v>
      </c>
      <c r="B273" s="91" t="s">
        <v>268</v>
      </c>
      <c r="C273" s="80"/>
      <c r="D273" s="80" t="s">
        <v>219</v>
      </c>
      <c r="E273" s="78" t="s">
        <v>201</v>
      </c>
      <c r="F273" s="153"/>
      <c r="G273" s="153"/>
      <c r="H273" s="152"/>
      <c r="I273" s="153"/>
      <c r="J273" s="134"/>
      <c r="K273" s="153"/>
      <c r="L273" s="153"/>
      <c r="M273" s="93" t="s">
        <v>450</v>
      </c>
    </row>
    <row r="274" spans="1:13" ht="57.75" customHeight="1" x14ac:dyDescent="0.25">
      <c r="A274" s="119" t="s">
        <v>455</v>
      </c>
      <c r="B274" s="91" t="s">
        <v>269</v>
      </c>
      <c r="C274" s="80"/>
      <c r="D274" s="80" t="s">
        <v>220</v>
      </c>
      <c r="E274" s="78" t="s">
        <v>201</v>
      </c>
      <c r="F274" s="153"/>
      <c r="G274" s="153"/>
      <c r="H274" s="152"/>
      <c r="I274" s="153"/>
      <c r="J274" s="134"/>
      <c r="K274" s="153"/>
      <c r="L274" s="153"/>
      <c r="M274" s="93" t="s">
        <v>449</v>
      </c>
    </row>
    <row r="275" spans="1:13" ht="70.5" customHeight="1" x14ac:dyDescent="0.25">
      <c r="A275" s="119" t="s">
        <v>456</v>
      </c>
      <c r="B275" s="91" t="s">
        <v>270</v>
      </c>
      <c r="C275" s="80"/>
      <c r="D275" s="80" t="s">
        <v>220</v>
      </c>
      <c r="E275" s="78" t="s">
        <v>201</v>
      </c>
      <c r="F275" s="153"/>
      <c r="G275" s="153"/>
      <c r="H275" s="152"/>
      <c r="I275" s="153"/>
      <c r="J275" s="134"/>
      <c r="K275" s="153"/>
      <c r="L275" s="153"/>
      <c r="M275" s="93" t="s">
        <v>448</v>
      </c>
    </row>
    <row r="276" spans="1:13" ht="87" customHeight="1" x14ac:dyDescent="0.25">
      <c r="A276" s="119" t="s">
        <v>457</v>
      </c>
      <c r="B276" s="91" t="s">
        <v>271</v>
      </c>
      <c r="C276" s="80"/>
      <c r="D276" s="80" t="s">
        <v>220</v>
      </c>
      <c r="E276" s="78" t="s">
        <v>201</v>
      </c>
      <c r="F276" s="153"/>
      <c r="G276" s="153"/>
      <c r="H276" s="152"/>
      <c r="I276" s="153"/>
      <c r="J276" s="134"/>
      <c r="K276" s="153"/>
      <c r="L276" s="153"/>
      <c r="M276" s="93" t="s">
        <v>386</v>
      </c>
    </row>
    <row r="277" spans="1:13" ht="40.5" customHeight="1" x14ac:dyDescent="0.25">
      <c r="A277" s="119" t="s">
        <v>221</v>
      </c>
      <c r="B277" s="91" t="s">
        <v>272</v>
      </c>
      <c r="C277" s="80"/>
      <c r="D277" s="80" t="s">
        <v>213</v>
      </c>
      <c r="E277" s="78" t="s">
        <v>201</v>
      </c>
      <c r="F277" s="153"/>
      <c r="G277" s="153"/>
      <c r="H277" s="152"/>
      <c r="I277" s="153"/>
      <c r="J277" s="134"/>
      <c r="K277" s="153"/>
      <c r="L277" s="153"/>
      <c r="M277" s="93" t="s">
        <v>446</v>
      </c>
    </row>
    <row r="278" spans="1:13" ht="45" customHeight="1" x14ac:dyDescent="0.25">
      <c r="A278" s="119" t="s">
        <v>445</v>
      </c>
      <c r="B278" s="91" t="s">
        <v>272</v>
      </c>
      <c r="C278" s="80"/>
      <c r="D278" s="80" t="s">
        <v>213</v>
      </c>
      <c r="E278" s="78" t="s">
        <v>201</v>
      </c>
      <c r="F278" s="153"/>
      <c r="G278" s="153"/>
      <c r="H278" s="152"/>
      <c r="I278" s="153"/>
      <c r="J278" s="134"/>
      <c r="K278" s="153"/>
      <c r="L278" s="153"/>
      <c r="M278" s="93" t="s">
        <v>447</v>
      </c>
    </row>
    <row r="279" spans="1:13" ht="63" customHeight="1" x14ac:dyDescent="0.25">
      <c r="A279" s="119" t="s">
        <v>427</v>
      </c>
      <c r="B279" s="91" t="s">
        <v>273</v>
      </c>
      <c r="C279" s="80"/>
      <c r="D279" s="80" t="s">
        <v>222</v>
      </c>
      <c r="E279" s="78" t="s">
        <v>201</v>
      </c>
      <c r="F279" s="153"/>
      <c r="G279" s="153"/>
      <c r="H279" s="152"/>
      <c r="I279" s="153"/>
      <c r="J279" s="134"/>
      <c r="K279" s="153"/>
      <c r="L279" s="153"/>
      <c r="M279" s="173" t="s">
        <v>472</v>
      </c>
    </row>
    <row r="280" spans="1:13" ht="72.75" customHeight="1" x14ac:dyDescent="0.25">
      <c r="A280" s="119" t="s">
        <v>428</v>
      </c>
      <c r="B280" s="91" t="s">
        <v>274</v>
      </c>
      <c r="C280" s="80"/>
      <c r="D280" s="80" t="s">
        <v>222</v>
      </c>
      <c r="E280" s="78" t="s">
        <v>201</v>
      </c>
      <c r="F280" s="153"/>
      <c r="G280" s="153"/>
      <c r="H280" s="152"/>
      <c r="I280" s="153"/>
      <c r="J280" s="134"/>
      <c r="K280" s="153"/>
      <c r="L280" s="153"/>
      <c r="M280" s="173" t="s">
        <v>471</v>
      </c>
    </row>
    <row r="281" spans="1:13" ht="83.25" customHeight="1" x14ac:dyDescent="0.25">
      <c r="A281" s="119" t="s">
        <v>473</v>
      </c>
      <c r="B281" s="91" t="s">
        <v>274</v>
      </c>
      <c r="C281" s="198"/>
      <c r="D281" s="198" t="s">
        <v>222</v>
      </c>
      <c r="E281" s="199" t="s">
        <v>201</v>
      </c>
      <c r="F281" s="153"/>
      <c r="G281" s="153"/>
      <c r="H281" s="152"/>
      <c r="I281" s="153"/>
      <c r="J281" s="134"/>
      <c r="K281" s="153"/>
      <c r="L281" s="153"/>
      <c r="M281" s="173" t="s">
        <v>474</v>
      </c>
    </row>
    <row r="282" spans="1:13" ht="90.75" customHeight="1" x14ac:dyDescent="0.25">
      <c r="A282" s="119" t="s">
        <v>290</v>
      </c>
      <c r="B282" s="91" t="s">
        <v>275</v>
      </c>
      <c r="C282" s="80"/>
      <c r="D282" s="80" t="s">
        <v>223</v>
      </c>
      <c r="E282" s="78" t="s">
        <v>201</v>
      </c>
      <c r="F282" s="153"/>
      <c r="G282" s="153"/>
      <c r="H282" s="152"/>
      <c r="I282" s="153"/>
      <c r="J282" s="134"/>
      <c r="K282" s="153"/>
      <c r="L282" s="153"/>
      <c r="M282" s="93" t="s">
        <v>451</v>
      </c>
    </row>
    <row r="283" spans="1:13" ht="70.5" customHeight="1" x14ac:dyDescent="0.25">
      <c r="A283" s="119" t="s">
        <v>224</v>
      </c>
      <c r="B283" s="91" t="s">
        <v>276</v>
      </c>
      <c r="C283" s="80"/>
      <c r="D283" s="80" t="s">
        <v>225</v>
      </c>
      <c r="E283" s="78" t="s">
        <v>201</v>
      </c>
      <c r="F283" s="153"/>
      <c r="G283" s="153"/>
      <c r="H283" s="152"/>
      <c r="I283" s="153"/>
      <c r="J283" s="134"/>
      <c r="K283" s="153"/>
      <c r="L283" s="153"/>
      <c r="M283" s="93" t="s">
        <v>452</v>
      </c>
    </row>
    <row r="284" spans="1:13" ht="72" customHeight="1" x14ac:dyDescent="0.25">
      <c r="A284" s="119" t="s">
        <v>226</v>
      </c>
      <c r="B284" s="91" t="s">
        <v>277</v>
      </c>
      <c r="C284" s="80"/>
      <c r="D284" s="80" t="s">
        <v>225</v>
      </c>
      <c r="E284" s="78" t="s">
        <v>201</v>
      </c>
      <c r="F284" s="153"/>
      <c r="G284" s="153"/>
      <c r="H284" s="152"/>
      <c r="I284" s="153"/>
      <c r="J284" s="134"/>
      <c r="K284" s="153"/>
      <c r="L284" s="153"/>
      <c r="M284" s="93" t="s">
        <v>453</v>
      </c>
    </row>
    <row r="285" spans="1:13" ht="69.75" customHeight="1" x14ac:dyDescent="0.25">
      <c r="A285" s="119" t="s">
        <v>422</v>
      </c>
      <c r="B285" s="91" t="s">
        <v>278</v>
      </c>
      <c r="C285" s="80"/>
      <c r="D285" s="80" t="s">
        <v>227</v>
      </c>
      <c r="E285" s="78" t="s">
        <v>201</v>
      </c>
      <c r="F285" s="153"/>
      <c r="G285" s="153"/>
      <c r="H285" s="152"/>
      <c r="I285" s="153"/>
      <c r="J285" s="134"/>
      <c r="K285" s="153"/>
      <c r="L285" s="153"/>
      <c r="M285" s="93" t="s">
        <v>444</v>
      </c>
    </row>
    <row r="286" spans="1:13" ht="67.5" customHeight="1" x14ac:dyDescent="0.25">
      <c r="A286" s="119" t="s">
        <v>423</v>
      </c>
      <c r="B286" s="91" t="s">
        <v>279</v>
      </c>
      <c r="C286" s="80"/>
      <c r="D286" s="80" t="s">
        <v>228</v>
      </c>
      <c r="E286" s="78" t="s">
        <v>201</v>
      </c>
      <c r="F286" s="153"/>
      <c r="G286" s="153"/>
      <c r="H286" s="152"/>
      <c r="I286" s="153"/>
      <c r="J286" s="134"/>
      <c r="K286" s="153"/>
      <c r="L286" s="153"/>
      <c r="M286" s="93" t="s">
        <v>379</v>
      </c>
    </row>
    <row r="287" spans="1:13" ht="60.75" customHeight="1" x14ac:dyDescent="0.25">
      <c r="A287" s="119" t="s">
        <v>516</v>
      </c>
      <c r="B287" s="91" t="s">
        <v>280</v>
      </c>
      <c r="C287" s="80"/>
      <c r="D287" s="80" t="s">
        <v>229</v>
      </c>
      <c r="E287" s="78" t="s">
        <v>201</v>
      </c>
      <c r="F287" s="153"/>
      <c r="G287" s="153"/>
      <c r="H287" s="152"/>
      <c r="I287" s="153"/>
      <c r="J287" s="134"/>
      <c r="K287" s="153"/>
      <c r="L287" s="153"/>
      <c r="M287" s="173" t="s">
        <v>517</v>
      </c>
    </row>
    <row r="288" spans="1:13" s="247" customFormat="1" ht="70.5" customHeight="1" x14ac:dyDescent="0.25">
      <c r="A288" s="119" t="s">
        <v>424</v>
      </c>
      <c r="B288" s="248" t="s">
        <v>281</v>
      </c>
      <c r="C288" s="96"/>
      <c r="D288" s="96" t="s">
        <v>230</v>
      </c>
      <c r="E288" s="244" t="s">
        <v>201</v>
      </c>
      <c r="F288" s="245"/>
      <c r="G288" s="245"/>
      <c r="H288" s="74"/>
      <c r="I288" s="245"/>
      <c r="J288" s="245"/>
      <c r="K288" s="245"/>
      <c r="L288" s="245"/>
      <c r="M288" s="246" t="s">
        <v>594</v>
      </c>
    </row>
    <row r="289" spans="1:13" ht="69" customHeight="1" x14ac:dyDescent="0.25">
      <c r="A289" s="119" t="s">
        <v>425</v>
      </c>
      <c r="B289" s="91" t="s">
        <v>282</v>
      </c>
      <c r="C289" s="80"/>
      <c r="D289" s="80" t="s">
        <v>230</v>
      </c>
      <c r="E289" s="78" t="s">
        <v>201</v>
      </c>
      <c r="F289" s="153"/>
      <c r="G289" s="153"/>
      <c r="H289" s="152"/>
      <c r="I289" s="153"/>
      <c r="J289" s="134"/>
      <c r="K289" s="153"/>
      <c r="L289" s="153"/>
      <c r="M289" s="173" t="s">
        <v>545</v>
      </c>
    </row>
    <row r="290" spans="1:13" ht="51" customHeight="1" x14ac:dyDescent="0.25">
      <c r="A290" s="119" t="s">
        <v>426</v>
      </c>
      <c r="B290" s="91" t="s">
        <v>281</v>
      </c>
      <c r="C290" s="80"/>
      <c r="D290" s="80" t="s">
        <v>230</v>
      </c>
      <c r="E290" s="78" t="s">
        <v>201</v>
      </c>
      <c r="F290" s="153"/>
      <c r="G290" s="153"/>
      <c r="H290" s="152"/>
      <c r="I290" s="153"/>
      <c r="J290" s="134"/>
      <c r="K290" s="153"/>
      <c r="L290" s="153"/>
      <c r="M290" s="173" t="s">
        <v>546</v>
      </c>
    </row>
    <row r="291" spans="1:13" ht="42" customHeight="1" x14ac:dyDescent="0.25">
      <c r="A291" s="119" t="s">
        <v>231</v>
      </c>
      <c r="B291" s="91" t="s">
        <v>283</v>
      </c>
      <c r="C291" s="80"/>
      <c r="D291" s="80" t="s">
        <v>232</v>
      </c>
      <c r="E291" s="78" t="s">
        <v>201</v>
      </c>
      <c r="F291" s="153"/>
      <c r="G291" s="153"/>
      <c r="H291" s="152"/>
      <c r="I291" s="153"/>
      <c r="J291" s="134"/>
      <c r="K291" s="153"/>
      <c r="L291" s="153"/>
      <c r="M291" s="93" t="s">
        <v>380</v>
      </c>
    </row>
    <row r="292" spans="1:13" ht="93" customHeight="1" x14ac:dyDescent="0.25">
      <c r="A292" s="119" t="s">
        <v>310</v>
      </c>
      <c r="B292" s="91" t="s">
        <v>284</v>
      </c>
      <c r="C292" s="80"/>
      <c r="D292" s="80" t="s">
        <v>233</v>
      </c>
      <c r="E292" s="78" t="s">
        <v>201</v>
      </c>
      <c r="F292" s="153"/>
      <c r="G292" s="153"/>
      <c r="H292" s="152"/>
      <c r="I292" s="153"/>
      <c r="J292" s="134"/>
      <c r="K292" s="153"/>
      <c r="L292" s="153"/>
      <c r="M292" s="93" t="s">
        <v>381</v>
      </c>
    </row>
    <row r="293" spans="1:13" ht="68.25" customHeight="1" x14ac:dyDescent="0.25">
      <c r="A293" s="119" t="s">
        <v>530</v>
      </c>
      <c r="B293" s="91" t="s">
        <v>285</v>
      </c>
      <c r="C293" s="80"/>
      <c r="D293" s="80" t="s">
        <v>233</v>
      </c>
      <c r="E293" s="78" t="s">
        <v>201</v>
      </c>
      <c r="F293" s="153"/>
      <c r="G293" s="153"/>
      <c r="H293" s="152"/>
      <c r="I293" s="153"/>
      <c r="J293" s="134"/>
      <c r="K293" s="153"/>
      <c r="L293" s="153"/>
      <c r="M293" s="93" t="s">
        <v>382</v>
      </c>
    </row>
    <row r="294" spans="1:13" ht="49.5" customHeight="1" x14ac:dyDescent="0.25">
      <c r="A294" s="119" t="s">
        <v>442</v>
      </c>
      <c r="B294" s="91" t="s">
        <v>286</v>
      </c>
      <c r="C294" s="80"/>
      <c r="D294" s="80" t="s">
        <v>234</v>
      </c>
      <c r="E294" s="78" t="s">
        <v>201</v>
      </c>
      <c r="F294" s="153"/>
      <c r="G294" s="153"/>
      <c r="H294" s="152"/>
      <c r="I294" s="153"/>
      <c r="J294" s="134"/>
      <c r="K294" s="153"/>
      <c r="L294" s="153"/>
      <c r="M294" s="93" t="s">
        <v>383</v>
      </c>
    </row>
    <row r="295" spans="1:13" ht="51.75" customHeight="1" x14ac:dyDescent="0.25">
      <c r="A295" s="119" t="s">
        <v>235</v>
      </c>
      <c r="B295" s="91" t="s">
        <v>287</v>
      </c>
      <c r="C295" s="80"/>
      <c r="D295" s="80" t="s">
        <v>234</v>
      </c>
      <c r="E295" s="78" t="s">
        <v>201</v>
      </c>
      <c r="F295" s="153"/>
      <c r="G295" s="153"/>
      <c r="H295" s="152"/>
      <c r="I295" s="153"/>
      <c r="J295" s="134"/>
      <c r="K295" s="153"/>
      <c r="L295" s="153"/>
      <c r="M295" s="93" t="s">
        <v>384</v>
      </c>
    </row>
    <row r="296" spans="1:13" ht="52.5" customHeight="1" x14ac:dyDescent="0.25">
      <c r="A296" s="119" t="s">
        <v>547</v>
      </c>
      <c r="B296" s="91" t="s">
        <v>288</v>
      </c>
      <c r="C296" s="80"/>
      <c r="D296" s="80" t="s">
        <v>236</v>
      </c>
      <c r="E296" s="78" t="s">
        <v>201</v>
      </c>
      <c r="F296" s="153"/>
      <c r="G296" s="153"/>
      <c r="H296" s="152" t="s">
        <v>356</v>
      </c>
      <c r="I296" s="153"/>
      <c r="J296" s="134"/>
      <c r="K296" s="153"/>
      <c r="L296" s="153"/>
      <c r="M296" s="173" t="s">
        <v>592</v>
      </c>
    </row>
    <row r="297" spans="1:13" ht="60" customHeight="1" x14ac:dyDescent="0.25">
      <c r="A297" s="119" t="s">
        <v>237</v>
      </c>
      <c r="B297" s="91" t="s">
        <v>289</v>
      </c>
      <c r="C297" s="80"/>
      <c r="D297" s="80" t="s">
        <v>238</v>
      </c>
      <c r="E297" s="78" t="s">
        <v>201</v>
      </c>
      <c r="F297" s="153"/>
      <c r="G297" s="153"/>
      <c r="H297" s="152"/>
      <c r="I297" s="153"/>
      <c r="J297" s="134"/>
      <c r="K297" s="153"/>
      <c r="L297" s="153"/>
      <c r="M297" s="173" t="s">
        <v>548</v>
      </c>
    </row>
    <row r="298" spans="1:13" ht="40.5" customHeight="1" x14ac:dyDescent="0.25">
      <c r="A298" s="119" t="s">
        <v>239</v>
      </c>
      <c r="B298" s="91">
        <f>SUM(B299,B300,B301,B302)</f>
        <v>7239.3300000000017</v>
      </c>
      <c r="C298" s="80"/>
      <c r="D298" s="80" t="s">
        <v>240</v>
      </c>
      <c r="E298" s="78" t="s">
        <v>201</v>
      </c>
      <c r="F298" s="153"/>
      <c r="G298" s="153"/>
      <c r="H298" s="152"/>
      <c r="I298" s="153"/>
      <c r="J298" s="134"/>
      <c r="K298" s="153"/>
      <c r="L298" s="153"/>
      <c r="M298" s="93" t="s">
        <v>385</v>
      </c>
    </row>
    <row r="299" spans="1:13" ht="27" customHeight="1" x14ac:dyDescent="0.25">
      <c r="A299" s="119" t="s">
        <v>241</v>
      </c>
      <c r="B299" s="91">
        <v>2068.38</v>
      </c>
      <c r="C299" s="279"/>
      <c r="D299" s="80"/>
      <c r="E299" s="79"/>
      <c r="F299" s="153"/>
      <c r="G299" s="153"/>
      <c r="H299" s="152"/>
      <c r="I299" s="153"/>
      <c r="J299" s="134"/>
      <c r="K299" s="153"/>
      <c r="L299" s="153"/>
      <c r="M299" s="93" t="s">
        <v>250</v>
      </c>
    </row>
    <row r="300" spans="1:13" ht="26.25" customHeight="1" x14ac:dyDescent="0.25">
      <c r="A300" s="119" t="s">
        <v>242</v>
      </c>
      <c r="B300" s="91">
        <v>3102.57</v>
      </c>
      <c r="C300" s="279"/>
      <c r="D300" s="80"/>
      <c r="E300" s="79"/>
      <c r="F300" s="153"/>
      <c r="G300" s="153"/>
      <c r="H300" s="152"/>
      <c r="I300" s="153"/>
      <c r="J300" s="134"/>
      <c r="K300" s="153"/>
      <c r="L300" s="153"/>
      <c r="M300" s="93" t="s">
        <v>250</v>
      </c>
    </row>
    <row r="301" spans="1:13" ht="27" customHeight="1" x14ac:dyDescent="0.25">
      <c r="A301" s="119" t="s">
        <v>243</v>
      </c>
      <c r="B301" s="91">
        <v>1034.19</v>
      </c>
      <c r="C301" s="279"/>
      <c r="D301" s="80"/>
      <c r="E301" s="79"/>
      <c r="F301" s="153"/>
      <c r="G301" s="153"/>
      <c r="H301" s="152"/>
      <c r="I301" s="153"/>
      <c r="J301" s="134"/>
      <c r="K301" s="153"/>
      <c r="L301" s="153"/>
      <c r="M301" s="93" t="s">
        <v>250</v>
      </c>
    </row>
    <row r="302" spans="1:13" ht="25.5" customHeight="1" x14ac:dyDescent="0.25">
      <c r="A302" s="119" t="s">
        <v>244</v>
      </c>
      <c r="B302" s="91">
        <v>1034.19</v>
      </c>
      <c r="C302" s="279"/>
      <c r="D302" s="80"/>
      <c r="E302" s="79"/>
      <c r="F302" s="153"/>
      <c r="G302" s="153"/>
      <c r="H302" s="152"/>
      <c r="I302" s="153"/>
      <c r="J302" s="134"/>
      <c r="K302" s="153"/>
      <c r="L302" s="153"/>
      <c r="M302" s="93" t="s">
        <v>250</v>
      </c>
    </row>
    <row r="303" spans="1:13" ht="37.5" customHeight="1" x14ac:dyDescent="0.25">
      <c r="A303" s="119" t="s">
        <v>245</v>
      </c>
      <c r="B303" s="91">
        <f>SUM(B304,B305)</f>
        <v>15195.82</v>
      </c>
      <c r="C303" s="80"/>
      <c r="D303" s="80" t="s">
        <v>246</v>
      </c>
      <c r="E303" s="78" t="s">
        <v>201</v>
      </c>
      <c r="F303" s="153"/>
      <c r="G303" s="153"/>
      <c r="H303" s="152"/>
      <c r="I303" s="153"/>
      <c r="J303" s="134"/>
      <c r="K303" s="153"/>
      <c r="L303" s="153"/>
      <c r="M303" s="93" t="s">
        <v>327</v>
      </c>
    </row>
    <row r="304" spans="1:13" ht="26.25" customHeight="1" x14ac:dyDescent="0.25">
      <c r="A304" s="119" t="s">
        <v>247</v>
      </c>
      <c r="B304" s="91">
        <v>8751.02</v>
      </c>
      <c r="C304" s="80"/>
      <c r="D304" s="80"/>
      <c r="E304" s="79"/>
      <c r="F304" s="153"/>
      <c r="G304" s="153"/>
      <c r="H304" s="152"/>
      <c r="I304" s="153"/>
      <c r="J304" s="134"/>
      <c r="K304" s="153"/>
      <c r="L304" s="153"/>
      <c r="M304" s="93" t="s">
        <v>250</v>
      </c>
    </row>
    <row r="305" spans="1:13" ht="26.25" customHeight="1" x14ac:dyDescent="0.25">
      <c r="A305" s="119" t="s">
        <v>248</v>
      </c>
      <c r="B305" s="91">
        <v>6444.8</v>
      </c>
      <c r="C305" s="80"/>
      <c r="D305" s="80"/>
      <c r="E305" s="79"/>
      <c r="F305" s="153"/>
      <c r="G305" s="153"/>
      <c r="H305" s="152"/>
      <c r="I305" s="153"/>
      <c r="J305" s="134"/>
      <c r="K305" s="153"/>
      <c r="L305" s="153"/>
      <c r="M305" s="93" t="s">
        <v>250</v>
      </c>
    </row>
    <row r="306" spans="1:13" ht="71.25" customHeight="1" x14ac:dyDescent="0.25">
      <c r="A306" s="119" t="s">
        <v>529</v>
      </c>
      <c r="B306" s="91"/>
      <c r="C306" s="156"/>
      <c r="D306" s="156" t="s">
        <v>209</v>
      </c>
      <c r="E306" s="158" t="s">
        <v>201</v>
      </c>
      <c r="F306" s="153"/>
      <c r="G306" s="153"/>
      <c r="H306" s="152"/>
      <c r="I306" s="153"/>
      <c r="J306" s="134"/>
      <c r="K306" s="153"/>
      <c r="L306" s="153"/>
      <c r="M306" s="181" t="s">
        <v>505</v>
      </c>
    </row>
    <row r="307" spans="1:13" s="252" customFormat="1" ht="60" x14ac:dyDescent="0.25">
      <c r="A307" s="119" t="s">
        <v>528</v>
      </c>
      <c r="B307" s="248"/>
      <c r="C307" s="96"/>
      <c r="D307" s="96" t="s">
        <v>209</v>
      </c>
      <c r="E307" s="96" t="s">
        <v>201</v>
      </c>
      <c r="F307" s="245"/>
      <c r="G307" s="245"/>
      <c r="H307" s="74"/>
      <c r="I307" s="245"/>
      <c r="J307" s="245"/>
      <c r="K307" s="245"/>
      <c r="L307" s="245"/>
      <c r="M307" s="251" t="s">
        <v>605</v>
      </c>
    </row>
    <row r="308" spans="1:13" ht="54.75" customHeight="1" x14ac:dyDescent="0.25">
      <c r="A308" s="119" t="s">
        <v>418</v>
      </c>
      <c r="B308" s="91"/>
      <c r="C308" s="156"/>
      <c r="D308" s="156" t="s">
        <v>209</v>
      </c>
      <c r="E308" s="158" t="s">
        <v>201</v>
      </c>
      <c r="F308" s="153"/>
      <c r="G308" s="153"/>
      <c r="H308" s="152"/>
      <c r="I308" s="153"/>
      <c r="J308" s="134"/>
      <c r="K308" s="153"/>
      <c r="L308" s="153"/>
      <c r="M308" s="181" t="s">
        <v>504</v>
      </c>
    </row>
    <row r="309" spans="1:13" ht="54.75" customHeight="1" x14ac:dyDescent="0.25">
      <c r="A309" s="119" t="s">
        <v>601</v>
      </c>
      <c r="B309" s="91"/>
      <c r="C309" s="233"/>
      <c r="D309" s="233" t="s">
        <v>209</v>
      </c>
      <c r="E309" s="240" t="s">
        <v>201</v>
      </c>
      <c r="F309" s="153"/>
      <c r="G309" s="153"/>
      <c r="H309" s="152"/>
      <c r="I309" s="153"/>
      <c r="J309" s="134"/>
      <c r="K309" s="153"/>
      <c r="L309" s="153"/>
      <c r="M309" s="181" t="s">
        <v>604</v>
      </c>
    </row>
    <row r="310" spans="1:13" ht="54.75" customHeight="1" x14ac:dyDescent="0.25">
      <c r="A310" s="119" t="s">
        <v>602</v>
      </c>
      <c r="B310" s="91"/>
      <c r="C310" s="233"/>
      <c r="D310" s="233" t="s">
        <v>209</v>
      </c>
      <c r="E310" s="240" t="s">
        <v>201</v>
      </c>
      <c r="F310" s="153"/>
      <c r="G310" s="153"/>
      <c r="H310" s="152"/>
      <c r="I310" s="153"/>
      <c r="J310" s="134"/>
      <c r="K310" s="153"/>
      <c r="L310" s="153"/>
      <c r="M310" s="181" t="s">
        <v>603</v>
      </c>
    </row>
    <row r="311" spans="1:13" ht="48.75" customHeight="1" x14ac:dyDescent="0.25">
      <c r="A311" s="119" t="s">
        <v>420</v>
      </c>
      <c r="B311" s="91"/>
      <c r="C311" s="156"/>
      <c r="D311" s="156" t="s">
        <v>419</v>
      </c>
      <c r="E311" s="158" t="s">
        <v>201</v>
      </c>
      <c r="F311" s="153"/>
      <c r="G311" s="153"/>
      <c r="H311" s="152"/>
      <c r="I311" s="153"/>
      <c r="J311" s="134"/>
      <c r="K311" s="153"/>
      <c r="L311" s="153"/>
      <c r="M311" s="181" t="s">
        <v>421</v>
      </c>
    </row>
    <row r="312" spans="1:13" ht="47.25" customHeight="1" x14ac:dyDescent="0.25">
      <c r="A312" s="182" t="s">
        <v>420</v>
      </c>
      <c r="B312" s="183"/>
      <c r="C312" s="166"/>
      <c r="D312" s="166" t="s">
        <v>419</v>
      </c>
      <c r="E312" s="165" t="s">
        <v>201</v>
      </c>
      <c r="F312" s="184"/>
      <c r="G312" s="184"/>
      <c r="H312" s="185"/>
      <c r="I312" s="184"/>
      <c r="J312" s="186"/>
      <c r="K312" s="184"/>
      <c r="L312" s="184"/>
      <c r="M312" s="187" t="s">
        <v>421</v>
      </c>
    </row>
    <row r="313" spans="1:13" s="188" customFormat="1" ht="45.75" customHeight="1" x14ac:dyDescent="0.25">
      <c r="A313" s="189" t="s">
        <v>436</v>
      </c>
      <c r="B313" s="177"/>
      <c r="C313" s="164"/>
      <c r="D313" s="161" t="s">
        <v>435</v>
      </c>
      <c r="E313" s="161" t="s">
        <v>201</v>
      </c>
      <c r="F313" s="145"/>
      <c r="G313" s="145"/>
      <c r="H313" s="145"/>
      <c r="I313" s="145"/>
      <c r="J313" s="133"/>
      <c r="K313" s="145"/>
      <c r="L313" s="145"/>
      <c r="M313" s="181" t="s">
        <v>437</v>
      </c>
    </row>
    <row r="314" spans="1:13" ht="110.25" hidden="1" customHeight="1" x14ac:dyDescent="0.25">
      <c r="A314" s="189" t="s">
        <v>438</v>
      </c>
      <c r="B314" s="190">
        <v>7185.7</v>
      </c>
      <c r="C314" s="219"/>
      <c r="D314" s="218" t="s">
        <v>435</v>
      </c>
      <c r="E314" s="218" t="s">
        <v>201</v>
      </c>
      <c r="G314" s="145"/>
      <c r="H314" s="145"/>
      <c r="I314" s="145"/>
      <c r="J314" s="133"/>
      <c r="K314" s="145"/>
      <c r="L314" s="145"/>
      <c r="M314" s="181" t="s">
        <v>499</v>
      </c>
    </row>
    <row r="315" spans="1:13" ht="71.25" customHeight="1" x14ac:dyDescent="0.25">
      <c r="A315" s="249" t="s">
        <v>598</v>
      </c>
      <c r="B315" s="238"/>
      <c r="C315" s="239"/>
      <c r="D315" s="240" t="s">
        <v>599</v>
      </c>
      <c r="E315" s="240" t="s">
        <v>201</v>
      </c>
      <c r="G315" s="145"/>
      <c r="H315" s="145"/>
      <c r="I315" s="145"/>
      <c r="J315" s="133"/>
      <c r="K315" s="145"/>
      <c r="L315" s="145"/>
      <c r="M315" s="181" t="s">
        <v>600</v>
      </c>
    </row>
    <row r="316" spans="1:13" x14ac:dyDescent="0.25">
      <c r="A316" s="230"/>
      <c r="B316" s="180"/>
      <c r="C316" s="57"/>
      <c r="D316" s="56"/>
      <c r="E316" s="57"/>
      <c r="F316" s="138"/>
      <c r="H316" s="138"/>
      <c r="I316" s="138"/>
      <c r="J316" s="231"/>
      <c r="K316" s="138"/>
      <c r="L316" s="138"/>
      <c r="M316" s="232"/>
    </row>
    <row r="317" spans="1:13" x14ac:dyDescent="0.25">
      <c r="A317" s="230"/>
      <c r="B317" s="180"/>
      <c r="C317" s="57"/>
      <c r="D317" s="56"/>
      <c r="E317" s="57"/>
      <c r="F317" s="138"/>
      <c r="H317" s="138"/>
      <c r="I317" s="138"/>
      <c r="J317" s="231"/>
      <c r="K317" s="138"/>
      <c r="L317" s="138"/>
      <c r="M317" s="232"/>
    </row>
    <row r="318" spans="1:13" x14ac:dyDescent="0.25">
      <c r="A318" s="230"/>
      <c r="B318" s="180"/>
      <c r="C318" s="57"/>
      <c r="D318" s="56"/>
      <c r="E318" s="57"/>
      <c r="F318" s="138"/>
      <c r="H318" s="138"/>
      <c r="I318" s="138"/>
      <c r="J318" s="231"/>
      <c r="K318" s="138"/>
      <c r="L318" s="138"/>
      <c r="M318" s="232"/>
    </row>
    <row r="319" spans="1:13" ht="54.75" customHeight="1" x14ac:dyDescent="0.25">
      <c r="A319" s="230"/>
      <c r="B319" s="180"/>
      <c r="C319" s="57"/>
      <c r="D319" s="56"/>
      <c r="E319" s="57"/>
      <c r="F319" s="138"/>
      <c r="H319" s="138"/>
      <c r="I319" s="138"/>
      <c r="J319" s="231"/>
      <c r="K319" s="138"/>
      <c r="L319" s="138"/>
      <c r="M319" s="232"/>
    </row>
    <row r="320" spans="1:13" x14ac:dyDescent="0.25">
      <c r="F320" s="138"/>
      <c r="H320" s="138"/>
    </row>
    <row r="321" spans="6:8" x14ac:dyDescent="0.25">
      <c r="F321" s="138"/>
      <c r="H321" s="138"/>
    </row>
    <row r="322" spans="6:8" x14ac:dyDescent="0.25">
      <c r="F322" s="138"/>
      <c r="H322" s="138"/>
    </row>
    <row r="323" spans="6:8" x14ac:dyDescent="0.25">
      <c r="F323" s="138"/>
      <c r="H323" s="138"/>
    </row>
    <row r="324" spans="6:8" x14ac:dyDescent="0.25">
      <c r="F324" s="138"/>
      <c r="H324" s="138"/>
    </row>
    <row r="325" spans="6:8" x14ac:dyDescent="0.25">
      <c r="F325" s="138"/>
      <c r="H325" s="138"/>
    </row>
    <row r="326" spans="6:8" x14ac:dyDescent="0.25">
      <c r="F326" s="138"/>
      <c r="H326" s="138"/>
    </row>
    <row r="327" spans="6:8" x14ac:dyDescent="0.25">
      <c r="F327" s="138"/>
      <c r="H327" s="138"/>
    </row>
    <row r="328" spans="6:8" x14ac:dyDescent="0.25">
      <c r="F328" s="138"/>
      <c r="H328" s="138"/>
    </row>
    <row r="329" spans="6:8" x14ac:dyDescent="0.25">
      <c r="F329" s="138"/>
      <c r="H329" s="138"/>
    </row>
    <row r="330" spans="6:8" x14ac:dyDescent="0.25">
      <c r="F330" s="138"/>
      <c r="H330" s="138"/>
    </row>
    <row r="331" spans="6:8" x14ac:dyDescent="0.25">
      <c r="F331" s="138"/>
      <c r="H331" s="138"/>
    </row>
    <row r="332" spans="6:8" x14ac:dyDescent="0.25">
      <c r="F332" s="138"/>
      <c r="H332" s="138"/>
    </row>
    <row r="333" spans="6:8" x14ac:dyDescent="0.25">
      <c r="F333" s="138"/>
      <c r="H333" s="138"/>
    </row>
    <row r="334" spans="6:8" x14ac:dyDescent="0.25">
      <c r="F334" s="138"/>
      <c r="H334" s="138"/>
    </row>
    <row r="335" spans="6:8" x14ac:dyDescent="0.25">
      <c r="F335" s="138"/>
      <c r="H335" s="138"/>
    </row>
    <row r="336" spans="6:8" x14ac:dyDescent="0.25">
      <c r="F336" s="138"/>
      <c r="H336" s="138"/>
    </row>
    <row r="337" spans="6:8" x14ac:dyDescent="0.25">
      <c r="F337" s="138"/>
      <c r="H337" s="138"/>
    </row>
    <row r="338" spans="6:8" x14ac:dyDescent="0.25">
      <c r="F338" s="138"/>
      <c r="H338" s="138"/>
    </row>
    <row r="339" spans="6:8" x14ac:dyDescent="0.25">
      <c r="F339" s="138"/>
      <c r="H339" s="138"/>
    </row>
    <row r="340" spans="6:8" x14ac:dyDescent="0.25">
      <c r="F340" s="138"/>
      <c r="H340" s="138"/>
    </row>
    <row r="341" spans="6:8" x14ac:dyDescent="0.25">
      <c r="F341" s="138"/>
      <c r="H341" s="138"/>
    </row>
    <row r="342" spans="6:8" x14ac:dyDescent="0.25">
      <c r="F342" s="138"/>
      <c r="H342" s="138"/>
    </row>
    <row r="343" spans="6:8" x14ac:dyDescent="0.25">
      <c r="F343" s="138"/>
      <c r="H343" s="138"/>
    </row>
    <row r="344" spans="6:8" x14ac:dyDescent="0.25">
      <c r="F344" s="138"/>
      <c r="H344" s="138"/>
    </row>
    <row r="345" spans="6:8" x14ac:dyDescent="0.25">
      <c r="F345" s="138"/>
      <c r="H345" s="138"/>
    </row>
    <row r="346" spans="6:8" x14ac:dyDescent="0.25">
      <c r="F346" s="138"/>
      <c r="H346" s="138"/>
    </row>
    <row r="347" spans="6:8" x14ac:dyDescent="0.25">
      <c r="F347" s="138"/>
      <c r="H347" s="138"/>
    </row>
    <row r="348" spans="6:8" x14ac:dyDescent="0.25">
      <c r="F348" s="138"/>
      <c r="H348" s="138"/>
    </row>
    <row r="349" spans="6:8" x14ac:dyDescent="0.25">
      <c r="F349" s="138"/>
      <c r="H349" s="138"/>
    </row>
    <row r="350" spans="6:8" x14ac:dyDescent="0.25">
      <c r="F350" s="138"/>
      <c r="H350" s="138"/>
    </row>
    <row r="351" spans="6:8" x14ac:dyDescent="0.25">
      <c r="F351" s="138"/>
      <c r="H351" s="138"/>
    </row>
    <row r="352" spans="6:8" x14ac:dyDescent="0.25">
      <c r="F352" s="138"/>
      <c r="H352" s="138"/>
    </row>
    <row r="353" spans="6:8" x14ac:dyDescent="0.25">
      <c r="F353" s="138"/>
      <c r="H353" s="138"/>
    </row>
    <row r="354" spans="6:8" x14ac:dyDescent="0.25">
      <c r="F354" s="138"/>
      <c r="H354" s="138"/>
    </row>
    <row r="355" spans="6:8" x14ac:dyDescent="0.25">
      <c r="F355" s="138"/>
      <c r="H355" s="138"/>
    </row>
    <row r="356" spans="6:8" x14ac:dyDescent="0.25">
      <c r="F356" s="138"/>
      <c r="H356" s="138"/>
    </row>
    <row r="357" spans="6:8" x14ac:dyDescent="0.25">
      <c r="F357" s="138"/>
      <c r="H357" s="138"/>
    </row>
    <row r="358" spans="6:8" x14ac:dyDescent="0.25">
      <c r="F358" s="138"/>
      <c r="H358" s="138"/>
    </row>
    <row r="359" spans="6:8" x14ac:dyDescent="0.25">
      <c r="F359" s="138"/>
      <c r="H359" s="138"/>
    </row>
    <row r="360" spans="6:8" x14ac:dyDescent="0.25">
      <c r="F360" s="138"/>
      <c r="H360" s="138"/>
    </row>
    <row r="361" spans="6:8" x14ac:dyDescent="0.25">
      <c r="F361" s="138"/>
      <c r="H361" s="138"/>
    </row>
    <row r="362" spans="6:8" x14ac:dyDescent="0.25">
      <c r="F362" s="138"/>
      <c r="H362" s="138"/>
    </row>
    <row r="363" spans="6:8" x14ac:dyDescent="0.25">
      <c r="F363" s="138"/>
      <c r="H363" s="138"/>
    </row>
    <row r="364" spans="6:8" x14ac:dyDescent="0.25">
      <c r="F364" s="138"/>
      <c r="H364" s="138"/>
    </row>
    <row r="365" spans="6:8" x14ac:dyDescent="0.25">
      <c r="F365" s="138"/>
      <c r="H365" s="138"/>
    </row>
    <row r="366" spans="6:8" x14ac:dyDescent="0.25">
      <c r="F366" s="138"/>
      <c r="H366" s="138"/>
    </row>
    <row r="367" spans="6:8" x14ac:dyDescent="0.25">
      <c r="F367" s="138"/>
      <c r="H367" s="138"/>
    </row>
    <row r="368" spans="6:8" x14ac:dyDescent="0.25">
      <c r="F368" s="138"/>
      <c r="H368" s="138"/>
    </row>
    <row r="369" spans="6:8" x14ac:dyDescent="0.25">
      <c r="F369" s="138"/>
      <c r="H369" s="138"/>
    </row>
    <row r="370" spans="6:8" x14ac:dyDescent="0.25">
      <c r="F370" s="138"/>
      <c r="H370" s="138"/>
    </row>
    <row r="371" spans="6:8" x14ac:dyDescent="0.25">
      <c r="F371" s="138"/>
      <c r="H371" s="138"/>
    </row>
    <row r="372" spans="6:8" x14ac:dyDescent="0.25">
      <c r="F372" s="138"/>
      <c r="H372" s="138"/>
    </row>
    <row r="373" spans="6:8" x14ac:dyDescent="0.25">
      <c r="F373" s="138"/>
      <c r="H373" s="138"/>
    </row>
    <row r="374" spans="6:8" x14ac:dyDescent="0.25">
      <c r="F374" s="138"/>
      <c r="H374" s="138"/>
    </row>
    <row r="375" spans="6:8" x14ac:dyDescent="0.25">
      <c r="F375" s="138"/>
      <c r="H375" s="138"/>
    </row>
    <row r="376" spans="6:8" x14ac:dyDescent="0.25">
      <c r="F376" s="138"/>
      <c r="H376" s="138"/>
    </row>
    <row r="377" spans="6:8" x14ac:dyDescent="0.25">
      <c r="F377" s="138"/>
      <c r="H377" s="138"/>
    </row>
    <row r="378" spans="6:8" x14ac:dyDescent="0.25">
      <c r="F378" s="138"/>
      <c r="H378" s="138"/>
    </row>
    <row r="379" spans="6:8" x14ac:dyDescent="0.25">
      <c r="F379" s="138"/>
      <c r="H379" s="138"/>
    </row>
    <row r="380" spans="6:8" x14ac:dyDescent="0.25">
      <c r="F380" s="138"/>
      <c r="H380" s="138"/>
    </row>
    <row r="381" spans="6:8" x14ac:dyDescent="0.25">
      <c r="F381" s="138"/>
      <c r="H381" s="138"/>
    </row>
    <row r="382" spans="6:8" x14ac:dyDescent="0.25">
      <c r="F382" s="138"/>
      <c r="H382" s="138"/>
    </row>
    <row r="383" spans="6:8" x14ac:dyDescent="0.25">
      <c r="F383" s="138"/>
      <c r="H383" s="138"/>
    </row>
    <row r="384" spans="6:8" x14ac:dyDescent="0.25">
      <c r="F384" s="138"/>
      <c r="H384" s="138"/>
    </row>
    <row r="385" spans="6:8" x14ac:dyDescent="0.25">
      <c r="F385" s="138"/>
      <c r="H385" s="138"/>
    </row>
    <row r="386" spans="6:8" x14ac:dyDescent="0.25">
      <c r="F386" s="138"/>
      <c r="H386" s="138"/>
    </row>
    <row r="387" spans="6:8" x14ac:dyDescent="0.25">
      <c r="F387" s="138"/>
      <c r="H387" s="138"/>
    </row>
    <row r="388" spans="6:8" x14ac:dyDescent="0.25">
      <c r="F388" s="138"/>
      <c r="H388" s="138"/>
    </row>
    <row r="389" spans="6:8" x14ac:dyDescent="0.25">
      <c r="F389" s="138"/>
      <c r="H389" s="138"/>
    </row>
    <row r="390" spans="6:8" x14ac:dyDescent="0.25">
      <c r="F390" s="138"/>
      <c r="H390" s="138"/>
    </row>
    <row r="391" spans="6:8" x14ac:dyDescent="0.25">
      <c r="F391" s="138"/>
      <c r="H391" s="138"/>
    </row>
    <row r="392" spans="6:8" x14ac:dyDescent="0.25">
      <c r="F392" s="138"/>
      <c r="H392" s="138"/>
    </row>
    <row r="393" spans="6:8" x14ac:dyDescent="0.25">
      <c r="F393" s="138"/>
      <c r="H393" s="138"/>
    </row>
    <row r="394" spans="6:8" x14ac:dyDescent="0.25">
      <c r="F394" s="138"/>
      <c r="H394" s="138"/>
    </row>
    <row r="395" spans="6:8" x14ac:dyDescent="0.25">
      <c r="F395" s="138"/>
      <c r="H395" s="138"/>
    </row>
    <row r="396" spans="6:8" x14ac:dyDescent="0.25">
      <c r="F396" s="138"/>
      <c r="H396" s="138"/>
    </row>
    <row r="397" spans="6:8" x14ac:dyDescent="0.25">
      <c r="F397" s="138"/>
      <c r="H397" s="138"/>
    </row>
  </sheetData>
  <mergeCells count="432">
    <mergeCell ref="B44:B45"/>
    <mergeCell ref="C44:C45"/>
    <mergeCell ref="D44:D45"/>
    <mergeCell ref="M44:M45"/>
    <mergeCell ref="A106:A108"/>
    <mergeCell ref="B106:B108"/>
    <mergeCell ref="C106:C108"/>
    <mergeCell ref="C112:C114"/>
    <mergeCell ref="D112:D114"/>
    <mergeCell ref="M112:M114"/>
    <mergeCell ref="A46:A47"/>
    <mergeCell ref="A103:A105"/>
    <mergeCell ref="A75:M75"/>
    <mergeCell ref="B66:B69"/>
    <mergeCell ref="E73:E74"/>
    <mergeCell ref="A109:A111"/>
    <mergeCell ref="M92:M94"/>
    <mergeCell ref="C88:C91"/>
    <mergeCell ref="F90:F91"/>
    <mergeCell ref="I90:I91"/>
    <mergeCell ref="M88:M91"/>
    <mergeCell ref="L90:L91"/>
    <mergeCell ref="M103:M105"/>
    <mergeCell ref="A112:A114"/>
    <mergeCell ref="M230:M231"/>
    <mergeCell ref="M239:M240"/>
    <mergeCell ref="J9:J11"/>
    <mergeCell ref="K11:L11"/>
    <mergeCell ref="D66:D69"/>
    <mergeCell ref="B52:B53"/>
    <mergeCell ref="C52:C53"/>
    <mergeCell ref="D73:D74"/>
    <mergeCell ref="D118:D120"/>
    <mergeCell ref="C66:C69"/>
    <mergeCell ref="B63:B64"/>
    <mergeCell ref="J73:J74"/>
    <mergeCell ref="K73:K74"/>
    <mergeCell ref="L73:L74"/>
    <mergeCell ref="F73:F74"/>
    <mergeCell ref="C97:C99"/>
    <mergeCell ref="A65:M65"/>
    <mergeCell ref="A85:A87"/>
    <mergeCell ref="B85:B87"/>
    <mergeCell ref="C85:C87"/>
    <mergeCell ref="D85:D87"/>
    <mergeCell ref="M85:M87"/>
    <mergeCell ref="A73:A74"/>
    <mergeCell ref="A44:A45"/>
    <mergeCell ref="M214:M215"/>
    <mergeCell ref="C214:C215"/>
    <mergeCell ref="M118:M120"/>
    <mergeCell ref="A239:A240"/>
    <mergeCell ref="B239:B240"/>
    <mergeCell ref="C239:C240"/>
    <mergeCell ref="M235:M236"/>
    <mergeCell ref="A220:A221"/>
    <mergeCell ref="A224:A225"/>
    <mergeCell ref="B224:B225"/>
    <mergeCell ref="M224:M225"/>
    <mergeCell ref="M222:M223"/>
    <mergeCell ref="C224:C225"/>
    <mergeCell ref="D224:D225"/>
    <mergeCell ref="A230:A231"/>
    <mergeCell ref="B230:B231"/>
    <mergeCell ref="C230:C231"/>
    <mergeCell ref="D230:D231"/>
    <mergeCell ref="A226:A227"/>
    <mergeCell ref="B226:B227"/>
    <mergeCell ref="C226:C227"/>
    <mergeCell ref="D226:D227"/>
    <mergeCell ref="M228:M229"/>
    <mergeCell ref="M202:M203"/>
    <mergeCell ref="C299:C302"/>
    <mergeCell ref="A232:M232"/>
    <mergeCell ref="A233:A234"/>
    <mergeCell ref="B233:B234"/>
    <mergeCell ref="C233:C234"/>
    <mergeCell ref="D233:D234"/>
    <mergeCell ref="M233:M234"/>
    <mergeCell ref="D235:D236"/>
    <mergeCell ref="C235:C236"/>
    <mergeCell ref="B235:B236"/>
    <mergeCell ref="A242:M242"/>
    <mergeCell ref="A237:A238"/>
    <mergeCell ref="B237:B238"/>
    <mergeCell ref="C237:C238"/>
    <mergeCell ref="D237:D238"/>
    <mergeCell ref="M237:M238"/>
    <mergeCell ref="D239:D240"/>
    <mergeCell ref="A235:A236"/>
    <mergeCell ref="M226:M227"/>
    <mergeCell ref="A228:A229"/>
    <mergeCell ref="B228:B229"/>
    <mergeCell ref="B212:B213"/>
    <mergeCell ref="C206:C207"/>
    <mergeCell ref="D208:D209"/>
    <mergeCell ref="C228:C229"/>
    <mergeCell ref="D228:D229"/>
    <mergeCell ref="A222:A223"/>
    <mergeCell ref="B222:B223"/>
    <mergeCell ref="M212:M213"/>
    <mergeCell ref="C216:C217"/>
    <mergeCell ref="A214:A215"/>
    <mergeCell ref="M216:M217"/>
    <mergeCell ref="B216:B217"/>
    <mergeCell ref="M220:M221"/>
    <mergeCell ref="M210:M211"/>
    <mergeCell ref="B214:B215"/>
    <mergeCell ref="M218:M219"/>
    <mergeCell ref="B220:B221"/>
    <mergeCell ref="D218:D219"/>
    <mergeCell ref="B218:B219"/>
    <mergeCell ref="C218:C219"/>
    <mergeCell ref="A216:A217"/>
    <mergeCell ref="D212:D213"/>
    <mergeCell ref="C212:C213"/>
    <mergeCell ref="A208:A209"/>
    <mergeCell ref="A212:A213"/>
    <mergeCell ref="A202:A203"/>
    <mergeCell ref="D206:D207"/>
    <mergeCell ref="C210:C211"/>
    <mergeCell ref="C202:C203"/>
    <mergeCell ref="D222:D223"/>
    <mergeCell ref="C222:C223"/>
    <mergeCell ref="A204:A205"/>
    <mergeCell ref="A210:A211"/>
    <mergeCell ref="D220:D221"/>
    <mergeCell ref="C220:C221"/>
    <mergeCell ref="A218:A219"/>
    <mergeCell ref="C208:C209"/>
    <mergeCell ref="C204:C205"/>
    <mergeCell ref="B210:B211"/>
    <mergeCell ref="D216:D217"/>
    <mergeCell ref="D214:D215"/>
    <mergeCell ref="A206:A207"/>
    <mergeCell ref="M163:M164"/>
    <mergeCell ref="A181:A183"/>
    <mergeCell ref="M181:M183"/>
    <mergeCell ref="M198:M199"/>
    <mergeCell ref="D200:D201"/>
    <mergeCell ref="D204:D205"/>
    <mergeCell ref="B200:B201"/>
    <mergeCell ref="A194:A195"/>
    <mergeCell ref="K160:K161"/>
    <mergeCell ref="A165:A167"/>
    <mergeCell ref="B165:B167"/>
    <mergeCell ref="B202:B203"/>
    <mergeCell ref="B204:B205"/>
    <mergeCell ref="M204:M205"/>
    <mergeCell ref="M200:M201"/>
    <mergeCell ref="D210:D211"/>
    <mergeCell ref="M208:M209"/>
    <mergeCell ref="C200:C201"/>
    <mergeCell ref="B208:B209"/>
    <mergeCell ref="D202:D203"/>
    <mergeCell ref="B206:B207"/>
    <mergeCell ref="B181:B183"/>
    <mergeCell ref="C181:C183"/>
    <mergeCell ref="D181:D183"/>
    <mergeCell ref="M206:M207"/>
    <mergeCell ref="A200:A201"/>
    <mergeCell ref="A197:M197"/>
    <mergeCell ref="M178:M180"/>
    <mergeCell ref="C168:C171"/>
    <mergeCell ref="D168:D171"/>
    <mergeCell ref="C175:C177"/>
    <mergeCell ref="M184:M186"/>
    <mergeCell ref="C187:C189"/>
    <mergeCell ref="D187:D189"/>
    <mergeCell ref="D184:D186"/>
    <mergeCell ref="M187:M189"/>
    <mergeCell ref="C190:C191"/>
    <mergeCell ref="C198:C199"/>
    <mergeCell ref="D198:D199"/>
    <mergeCell ref="B190:B191"/>
    <mergeCell ref="B194:B195"/>
    <mergeCell ref="D190:D191"/>
    <mergeCell ref="A187:A189"/>
    <mergeCell ref="A190:A191"/>
    <mergeCell ref="B187:B189"/>
    <mergeCell ref="B184:B186"/>
    <mergeCell ref="B198:B199"/>
    <mergeCell ref="A196:M196"/>
    <mergeCell ref="A198:A199"/>
    <mergeCell ref="D92:D94"/>
    <mergeCell ref="D155:D157"/>
    <mergeCell ref="F160:F161"/>
    <mergeCell ref="G160:G161"/>
    <mergeCell ref="H160:H161"/>
    <mergeCell ref="B172:B174"/>
    <mergeCell ref="A152:A154"/>
    <mergeCell ref="B152:B154"/>
    <mergeCell ref="C152:C154"/>
    <mergeCell ref="A163:A164"/>
    <mergeCell ref="B163:B164"/>
    <mergeCell ref="C163:C164"/>
    <mergeCell ref="D163:D164"/>
    <mergeCell ref="E163:E164"/>
    <mergeCell ref="A155:A157"/>
    <mergeCell ref="B155:B157"/>
    <mergeCell ref="B112:B114"/>
    <mergeCell ref="D109:D111"/>
    <mergeCell ref="M149:M151"/>
    <mergeCell ref="M115:M117"/>
    <mergeCell ref="A175:A177"/>
    <mergeCell ref="A184:A186"/>
    <mergeCell ref="M152:M154"/>
    <mergeCell ref="M155:M157"/>
    <mergeCell ref="D152:D154"/>
    <mergeCell ref="A118:A120"/>
    <mergeCell ref="B118:B120"/>
    <mergeCell ref="C118:C120"/>
    <mergeCell ref="B115:B117"/>
    <mergeCell ref="C115:C117"/>
    <mergeCell ref="C155:C157"/>
    <mergeCell ref="C184:C186"/>
    <mergeCell ref="A178:A180"/>
    <mergeCell ref="B175:B177"/>
    <mergeCell ref="A172:A174"/>
    <mergeCell ref="A149:A151"/>
    <mergeCell ref="B149:B151"/>
    <mergeCell ref="K142:K145"/>
    <mergeCell ref="M128:M133"/>
    <mergeCell ref="I160:I161"/>
    <mergeCell ref="L160:L161"/>
    <mergeCell ref="M158:M161"/>
    <mergeCell ref="I9:I11"/>
    <mergeCell ref="M17:M19"/>
    <mergeCell ref="M63:M64"/>
    <mergeCell ref="A79:A81"/>
    <mergeCell ref="B178:B180"/>
    <mergeCell ref="C178:C180"/>
    <mergeCell ref="D178:D180"/>
    <mergeCell ref="B168:B171"/>
    <mergeCell ref="B158:B161"/>
    <mergeCell ref="D158:D161"/>
    <mergeCell ref="C158:C161"/>
    <mergeCell ref="A158:A161"/>
    <mergeCell ref="A162:M162"/>
    <mergeCell ref="E160:E161"/>
    <mergeCell ref="A82:A84"/>
    <mergeCell ref="A88:A91"/>
    <mergeCell ref="A168:A171"/>
    <mergeCell ref="D76:D78"/>
    <mergeCell ref="C103:C105"/>
    <mergeCell ref="B92:B94"/>
    <mergeCell ref="J160:J161"/>
    <mergeCell ref="B97:B99"/>
    <mergeCell ref="C149:C151"/>
    <mergeCell ref="M79:M81"/>
    <mergeCell ref="A76:A78"/>
    <mergeCell ref="A2:M3"/>
    <mergeCell ref="K9:K10"/>
    <mergeCell ref="A14:A16"/>
    <mergeCell ref="B14:B16"/>
    <mergeCell ref="M8:M10"/>
    <mergeCell ref="A4:M4"/>
    <mergeCell ref="A5:M5"/>
    <mergeCell ref="A6:M6"/>
    <mergeCell ref="I8:L8"/>
    <mergeCell ref="L9:L10"/>
    <mergeCell ref="A7:M7"/>
    <mergeCell ref="A13:M13"/>
    <mergeCell ref="M14:M16"/>
    <mergeCell ref="A8:A11"/>
    <mergeCell ref="B8:B11"/>
    <mergeCell ref="C14:C16"/>
    <mergeCell ref="D14:D16"/>
    <mergeCell ref="C8:C11"/>
    <mergeCell ref="D8:D11"/>
    <mergeCell ref="E8:E11"/>
    <mergeCell ref="G8:G11"/>
    <mergeCell ref="F8:F11"/>
    <mergeCell ref="H8:H11"/>
    <mergeCell ref="B100:B102"/>
    <mergeCell ref="A115:A117"/>
    <mergeCell ref="M28:M30"/>
    <mergeCell ref="B28:B30"/>
    <mergeCell ref="M76:M78"/>
    <mergeCell ref="A37:A39"/>
    <mergeCell ref="A40:A41"/>
    <mergeCell ref="B40:B41"/>
    <mergeCell ref="C40:C41"/>
    <mergeCell ref="D40:D41"/>
    <mergeCell ref="A42:A43"/>
    <mergeCell ref="B42:B43"/>
    <mergeCell ref="C48:C49"/>
    <mergeCell ref="C76:C78"/>
    <mergeCell ref="M42:M43"/>
    <mergeCell ref="A31:A32"/>
    <mergeCell ref="M31:M32"/>
    <mergeCell ref="M46:M47"/>
    <mergeCell ref="B31:B32"/>
    <mergeCell ref="C31:C32"/>
    <mergeCell ref="B76:B78"/>
    <mergeCell ref="G90:G91"/>
    <mergeCell ref="M100:M102"/>
    <mergeCell ref="D28:D30"/>
    <mergeCell ref="E90:E91"/>
    <mergeCell ref="H90:H91"/>
    <mergeCell ref="M95:M96"/>
    <mergeCell ref="B88:B91"/>
    <mergeCell ref="J90:J91"/>
    <mergeCell ref="A146:A148"/>
    <mergeCell ref="D146:D148"/>
    <mergeCell ref="B134:B136"/>
    <mergeCell ref="B103:B105"/>
    <mergeCell ref="D103:D105"/>
    <mergeCell ref="A122:A127"/>
    <mergeCell ref="B125:B127"/>
    <mergeCell ref="C125:C127"/>
    <mergeCell ref="B131:B133"/>
    <mergeCell ref="C146:C148"/>
    <mergeCell ref="B146:B148"/>
    <mergeCell ref="A121:M121"/>
    <mergeCell ref="E142:E145"/>
    <mergeCell ref="F142:F145"/>
    <mergeCell ref="A140:A145"/>
    <mergeCell ref="M122:M127"/>
    <mergeCell ref="J142:J145"/>
    <mergeCell ref="H142:H145"/>
    <mergeCell ref="A97:A99"/>
    <mergeCell ref="M33:M34"/>
    <mergeCell ref="B37:B39"/>
    <mergeCell ref="C37:C39"/>
    <mergeCell ref="D48:D49"/>
    <mergeCell ref="A17:A19"/>
    <mergeCell ref="B17:B19"/>
    <mergeCell ref="C17:C19"/>
    <mergeCell ref="D17:D19"/>
    <mergeCell ref="A33:A34"/>
    <mergeCell ref="B33:B34"/>
    <mergeCell ref="C33:C34"/>
    <mergeCell ref="D33:D34"/>
    <mergeCell ref="A20:A22"/>
    <mergeCell ref="B20:B22"/>
    <mergeCell ref="C20:C22"/>
    <mergeCell ref="D20:D22"/>
    <mergeCell ref="D42:D43"/>
    <mergeCell ref="C42:C43"/>
    <mergeCell ref="B46:B47"/>
    <mergeCell ref="C46:C47"/>
    <mergeCell ref="D46:D47"/>
    <mergeCell ref="C28:C30"/>
    <mergeCell ref="A36:M36"/>
    <mergeCell ref="M37:M39"/>
    <mergeCell ref="L142:L145"/>
    <mergeCell ref="D137:D139"/>
    <mergeCell ref="M134:M139"/>
    <mergeCell ref="I142:I145"/>
    <mergeCell ref="M140:M148"/>
    <mergeCell ref="M20:M22"/>
    <mergeCell ref="M73:M74"/>
    <mergeCell ref="M66:M69"/>
    <mergeCell ref="D52:D53"/>
    <mergeCell ref="M48:M49"/>
    <mergeCell ref="M52:M53"/>
    <mergeCell ref="A51:M51"/>
    <mergeCell ref="M40:M41"/>
    <mergeCell ref="G73:G74"/>
    <mergeCell ref="A63:A64"/>
    <mergeCell ref="D63:D64"/>
    <mergeCell ref="H73:H74"/>
    <mergeCell ref="I73:I74"/>
    <mergeCell ref="A48:A49"/>
    <mergeCell ref="D31:D32"/>
    <mergeCell ref="A28:A30"/>
    <mergeCell ref="M82:M84"/>
    <mergeCell ref="C109:C111"/>
    <mergeCell ref="D37:D39"/>
    <mergeCell ref="K90:K91"/>
    <mergeCell ref="D149:D151"/>
    <mergeCell ref="A128:A133"/>
    <mergeCell ref="D122:D127"/>
    <mergeCell ref="A134:A139"/>
    <mergeCell ref="C100:C102"/>
    <mergeCell ref="D100:D102"/>
    <mergeCell ref="M97:M99"/>
    <mergeCell ref="C131:C133"/>
    <mergeCell ref="B128:B130"/>
    <mergeCell ref="C128:C130"/>
    <mergeCell ref="C137:C139"/>
    <mergeCell ref="B137:B139"/>
    <mergeCell ref="D134:D136"/>
    <mergeCell ref="C134:C136"/>
    <mergeCell ref="B122:B124"/>
    <mergeCell ref="C122:C124"/>
    <mergeCell ref="D128:D133"/>
    <mergeCell ref="M109:M111"/>
    <mergeCell ref="D106:D108"/>
    <mergeCell ref="M106:M108"/>
    <mergeCell ref="D115:D117"/>
    <mergeCell ref="B109:B111"/>
    <mergeCell ref="G142:G145"/>
    <mergeCell ref="C73:C74"/>
    <mergeCell ref="C63:C64"/>
    <mergeCell ref="B48:B49"/>
    <mergeCell ref="B140:B145"/>
    <mergeCell ref="D140:D145"/>
    <mergeCell ref="B73:B74"/>
    <mergeCell ref="A66:A69"/>
    <mergeCell ref="A52:A53"/>
    <mergeCell ref="A100:A102"/>
    <mergeCell ref="A95:A96"/>
    <mergeCell ref="B79:B81"/>
    <mergeCell ref="D79:D81"/>
    <mergeCell ref="C79:C81"/>
    <mergeCell ref="B82:B84"/>
    <mergeCell ref="C82:C84"/>
    <mergeCell ref="D82:D84"/>
    <mergeCell ref="C140:C145"/>
    <mergeCell ref="A92:A94"/>
    <mergeCell ref="B95:B96"/>
    <mergeCell ref="C95:C96"/>
    <mergeCell ref="D95:D96"/>
    <mergeCell ref="C92:C94"/>
    <mergeCell ref="D97:D99"/>
    <mergeCell ref="D88:D91"/>
    <mergeCell ref="A192:A193"/>
    <mergeCell ref="B192:B193"/>
    <mergeCell ref="M192:M193"/>
    <mergeCell ref="M194:M195"/>
    <mergeCell ref="M165:M167"/>
    <mergeCell ref="M172:M174"/>
    <mergeCell ref="M175:M177"/>
    <mergeCell ref="D175:D177"/>
    <mergeCell ref="C172:C174"/>
    <mergeCell ref="D172:D174"/>
    <mergeCell ref="D165:D167"/>
    <mergeCell ref="C165:C167"/>
    <mergeCell ref="M190:M191"/>
    <mergeCell ref="M168:M171"/>
  </mergeCells>
  <phoneticPr fontId="0" type="noConversion"/>
  <printOptions horizontalCentered="1" verticalCentered="1" headings="1" gridLines="1"/>
  <pageMargins left="6.2500000000000003E-3" right="0" top="0" bottom="0" header="0" footer="0"/>
  <pageSetup paperSize="256" scale="48" fitToHeight="0" orientation="landscape" r:id="rId1"/>
  <headerFooter alignWithMargins="0"/>
  <rowBreaks count="33" manualBreakCount="33">
    <brk id="19" max="12" man="1"/>
    <brk id="25" max="12" man="1"/>
    <brk id="32" max="12" man="1"/>
    <brk id="35" max="12" man="1"/>
    <brk id="41" max="12" man="1"/>
    <brk id="53" max="12" man="1"/>
    <brk id="59" max="12" man="1"/>
    <brk id="64" max="12" man="1"/>
    <brk id="71" max="12" man="1"/>
    <brk id="81" max="12" man="1"/>
    <brk id="94" max="12" man="1"/>
    <brk id="102" max="12" man="1"/>
    <brk id="108" max="12" man="1"/>
    <brk id="111" max="12" man="1"/>
    <brk id="120" max="12" man="1"/>
    <brk id="133" max="12" man="1"/>
    <brk id="148" max="12" man="1"/>
    <brk id="154" max="12" man="1"/>
    <brk id="161" max="12" man="1"/>
    <brk id="171" max="12" man="1"/>
    <brk id="180" max="12" man="1"/>
    <brk id="191" max="12" man="1"/>
    <brk id="203" max="12" man="1"/>
    <brk id="211" max="12" man="1"/>
    <brk id="217" max="12" man="1"/>
    <brk id="225" max="12" man="1"/>
    <brk id="234" max="12" man="1"/>
    <brk id="246" max="12" man="1"/>
    <brk id="258" max="12" man="1"/>
    <brk id="269" max="12" man="1"/>
    <brk id="278" max="12" man="1"/>
    <brk id="289" max="12" man="1"/>
    <brk id="30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2016-10-07T11:46:00Z</cp:lastPrinted>
  <dcterms:created xsi:type="dcterms:W3CDTF">2015-01-21T07:14:33Z</dcterms:created>
  <dcterms:modified xsi:type="dcterms:W3CDTF">2016-10-10T10:32:56Z</dcterms:modified>
</cp:coreProperties>
</file>