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bubakirova_lz\Desktop\Ежемесячн. Отчет от МКУ УКС по объектам в г. Сургуте\2016\10.03.2016\"/>
    </mc:Choice>
  </mc:AlternateContent>
  <bookViews>
    <workbookView xWindow="0" yWindow="0" windowWidth="19200" windowHeight="11505" firstSheet="1" activeTab="1"/>
  </bookViews>
  <sheets>
    <sheet name="Лист1" sheetId="2" r:id="rId1"/>
    <sheet name="Строительство 2015-2017г." sheetId="1" r:id="rId2"/>
  </sheets>
  <definedNames>
    <definedName name="_xlnm.Print_Titles" localSheetId="1">'Строительство 2015-2017г.'!$8:$12</definedName>
    <definedName name="_xlnm.Print_Area" localSheetId="1">'Строительство 2015-2017г.'!$A$1:$M$302</definedName>
  </definedNames>
  <calcPr calcId="162913" refMode="R1C1"/>
</workbook>
</file>

<file path=xl/calcChain.xml><?xml version="1.0" encoding="utf-8"?>
<calcChain xmlns="http://schemas.openxmlformats.org/spreadsheetml/2006/main">
  <c r="H227" i="1" l="1"/>
  <c r="H226" i="1" s="1"/>
  <c r="F227" i="1"/>
  <c r="F226" i="1" s="1"/>
  <c r="L226" i="1"/>
  <c r="K226" i="1"/>
  <c r="J226" i="1"/>
  <c r="H119" i="1"/>
  <c r="H117" i="1" s="1"/>
  <c r="J117" i="1"/>
  <c r="F117" i="1"/>
  <c r="J110" i="1"/>
  <c r="J108" i="1" s="1"/>
  <c r="L108" i="1"/>
  <c r="K108" i="1"/>
  <c r="F108" i="1"/>
  <c r="J43" i="1"/>
  <c r="H43" i="1" s="1"/>
  <c r="H42" i="1" s="1"/>
  <c r="F43" i="1"/>
  <c r="F42" i="1" s="1"/>
  <c r="K42" i="1"/>
  <c r="H225" i="1"/>
  <c r="H224" i="1" s="1"/>
  <c r="F225" i="1"/>
  <c r="J224" i="1"/>
  <c r="F224" i="1"/>
  <c r="H223" i="1"/>
  <c r="H222" i="1" s="1"/>
  <c r="F223" i="1"/>
  <c r="F222" i="1" s="1"/>
  <c r="K222" i="1"/>
  <c r="J222" i="1"/>
  <c r="H236" i="1"/>
  <c r="H235" i="1" s="1"/>
  <c r="J235" i="1"/>
  <c r="F235" i="1"/>
  <c r="J42" i="1" l="1"/>
  <c r="H45" i="1" l="1"/>
  <c r="H44" i="1" s="1"/>
  <c r="F45" i="1"/>
  <c r="F44" i="1" s="1"/>
  <c r="J44" i="1"/>
  <c r="H116" i="1" l="1"/>
  <c r="L114" i="1"/>
  <c r="L102" i="1"/>
  <c r="L99" i="1"/>
  <c r="L89" i="1"/>
  <c r="H147" i="1"/>
  <c r="K145" i="1"/>
  <c r="H98" i="1"/>
  <c r="J92" i="1"/>
  <c r="H145" i="1" l="1"/>
  <c r="H159" i="1"/>
  <c r="H158" i="1"/>
  <c r="H157" i="1"/>
  <c r="H114" i="1"/>
  <c r="H104" i="1"/>
  <c r="H102" i="1"/>
  <c r="H101" i="1"/>
  <c r="H97" i="1"/>
  <c r="H96" i="1"/>
  <c r="H94" i="1"/>
  <c r="H92" i="1"/>
  <c r="H91" i="1"/>
  <c r="H85" i="1"/>
  <c r="H83" i="1"/>
  <c r="H82" i="1"/>
  <c r="H81" i="1"/>
  <c r="H80" i="1"/>
  <c r="H72" i="1"/>
  <c r="H64" i="1"/>
  <c r="H47" i="1"/>
  <c r="H46" i="1"/>
  <c r="H24" i="1"/>
  <c r="H23" i="1"/>
  <c r="B295" i="1" l="1"/>
  <c r="B300" i="1"/>
  <c r="K99" i="1" l="1"/>
  <c r="H99" i="1" s="1"/>
  <c r="K89" i="1"/>
  <c r="H89" i="1" s="1"/>
  <c r="H63" i="1"/>
</calcChain>
</file>

<file path=xl/comments1.xml><?xml version="1.0" encoding="utf-8"?>
<comments xmlns="http://schemas.openxmlformats.org/spreadsheetml/2006/main">
  <authors>
    <author>Тришина О.В.</author>
  </authors>
  <commentList>
    <comment ref="M148" authorId="0" shapeId="0">
      <text>
        <r>
          <rPr>
            <b/>
            <sz val="10"/>
            <color indexed="81"/>
            <rFont val="Tahoma"/>
            <family val="2"/>
            <charset val="204"/>
          </rPr>
          <t>Тришина О.В.:</t>
        </r>
        <r>
          <rPr>
            <sz val="10"/>
            <color indexed="81"/>
            <rFont val="Tahoma"/>
            <family val="2"/>
            <charset val="204"/>
          </rPr>
          <t xml:space="preserve">
проверено</t>
        </r>
      </text>
    </comment>
  </commentList>
</comments>
</file>

<file path=xl/sharedStrings.xml><?xml version="1.0" encoding="utf-8"?>
<sst xmlns="http://schemas.openxmlformats.org/spreadsheetml/2006/main" count="901" uniqueCount="586">
  <si>
    <t>Досуговый комплекс в парке "Кедровый лог"</t>
  </si>
  <si>
    <t>ООО "Союзтехноком"</t>
  </si>
  <si>
    <t>ООО "Фирма НТВ"</t>
  </si>
  <si>
    <t>ООО "СГК"</t>
  </si>
  <si>
    <t xml:space="preserve">"Спортивный комплекс "Пионер"
по ул. Губкина </t>
  </si>
  <si>
    <t>"Административное здание, г. Сургут, квартал 6, пр. Ленина"</t>
  </si>
  <si>
    <t>"Торговое здание"</t>
  </si>
  <si>
    <t>"Операционно-реанимационный корпус кардиологического диспансера в г. Сургуте".
мкр. 5А</t>
  </si>
  <si>
    <t>Мощ-сть объекта</t>
  </si>
  <si>
    <t>Сроки строи-тельства</t>
  </si>
  <si>
    <t>Объекты спорта</t>
  </si>
  <si>
    <t>Объекты культуры</t>
  </si>
  <si>
    <t>Объекты здравохранения</t>
  </si>
  <si>
    <t>за счет межбюджетных трансфертов из окруж-го бюджета</t>
  </si>
  <si>
    <t>Объекты образования</t>
  </si>
  <si>
    <t>за счет межбюджетных трансфертов из окруж-ого бюджета</t>
  </si>
  <si>
    <t>Проектирование и строительство автомобильных дорог и внутриквартальных проездов реализуется в рамках муниципальной программы  "Развитие транспортной системы города Сургута на 2014-2020 годы"</t>
  </si>
  <si>
    <t>- за счет межбюджетных трансфертов из окруж-го бюджета</t>
  </si>
  <si>
    <t>Объекты доступной среды.</t>
  </si>
  <si>
    <t>"Встроенно-пристроенное помещение, расположенное по адресу: г. Сургут, ул. Первопроходцев, 18"</t>
  </si>
  <si>
    <t>ПИР- ООО"ЭКСПроект"</t>
  </si>
  <si>
    <t>ПИР - ООО "Проект-Максимум"</t>
  </si>
  <si>
    <t>ПИР - 2014; 2017-2018</t>
  </si>
  <si>
    <t>ПИР - 2013-2015; СМР - 2016-2017</t>
  </si>
  <si>
    <t>ПИР - 2013-2014</t>
  </si>
  <si>
    <t>"Здание производственное административное. г. Сургут. мкр. 6. ул. Григория Кукуевицкого</t>
  </si>
  <si>
    <t>ПИР-2014, СМР -2016</t>
  </si>
  <si>
    <t>ПИР-2014, СМР-2015</t>
  </si>
  <si>
    <t>ПИР-ООО "ПромНефтеСтрой"</t>
  </si>
  <si>
    <t>ПИР-2014, СМР-2016</t>
  </si>
  <si>
    <t>- за счет средств местного       бюджета</t>
  </si>
  <si>
    <t>2015 (выкуп 2016, 2017, 2018)</t>
  </si>
  <si>
    <t xml:space="preserve">привлеченные средства </t>
  </si>
  <si>
    <t>привлеченные средства 
ЗАО "ЮИСП"</t>
  </si>
  <si>
    <t>2014-2016</t>
  </si>
  <si>
    <t>окружной бюджет</t>
  </si>
  <si>
    <t>2014-2015</t>
  </si>
  <si>
    <t>привлеченные средства</t>
  </si>
  <si>
    <t>2015-2016</t>
  </si>
  <si>
    <t>Детский сад на 350 мест в 40 микрорайоне г. Сургута                                         (№44 «Сибирячок»)</t>
  </si>
  <si>
    <t xml:space="preserve">Наименование </t>
  </si>
  <si>
    <t xml:space="preserve"> В том числе по годам:</t>
  </si>
  <si>
    <t>Всего, в том числе:</t>
  </si>
  <si>
    <t>за счет средств местного бюджета</t>
  </si>
  <si>
    <t>- за счет межбюджетных трансфертов из окружного бюджета</t>
  </si>
  <si>
    <t xml:space="preserve">
Выполнение работ по строительству объекта: "Загородный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город Сургут"</t>
  </si>
  <si>
    <t>местный бюджет</t>
  </si>
  <si>
    <t xml:space="preserve">- за счет средств местного бюджета </t>
  </si>
  <si>
    <t xml:space="preserve">за счет средств местного бюджета </t>
  </si>
  <si>
    <t>ООО "ВОРТ"</t>
  </si>
  <si>
    <t>2014 год - ЗАО "Природный камень"</t>
  </si>
  <si>
    <t>ООО "СУ-14"</t>
  </si>
  <si>
    <t>в 2014 году - ООО "Строительство 21 век"</t>
  </si>
  <si>
    <t>ООО "Сибвитосервис"</t>
  </si>
  <si>
    <t>ООО "Юграстройиндустрия"</t>
  </si>
  <si>
    <t>ПИР - ООО "Севердорпроект"</t>
  </si>
  <si>
    <t>ПИР - ООО "Юградорпроект"</t>
  </si>
  <si>
    <t xml:space="preserve">ПИР - ООО "Региональный центр ценообразования, экспертизы и аудита в строительстве и ЖКХ" </t>
  </si>
  <si>
    <t>ПИР - ООО "Стройуслуга"</t>
  </si>
  <si>
    <t>ПИР - ООО "Сибпроектстрой-1"</t>
  </si>
  <si>
    <t>общая площадь 2812 м2</t>
  </si>
  <si>
    <t>ПИР - ООО "ПромНефтеСтрой"</t>
  </si>
  <si>
    <t>общая площадь 1436,46 м2</t>
  </si>
  <si>
    <t>ООО СК "СОК"</t>
  </si>
  <si>
    <t xml:space="preserve">Проезд  в мкр. 20 "А" г. Сургута </t>
  </si>
  <si>
    <t>ООО "Стройуслуга"</t>
  </si>
  <si>
    <t>ПИР - ООО "Стройинжиниринг"</t>
  </si>
  <si>
    <t>ПИР 2013-2015</t>
  </si>
  <si>
    <t>ПИР - ООО "Сибпроектстрой 1 "</t>
  </si>
  <si>
    <t>ПИР ООО "Стройуслуга"</t>
  </si>
  <si>
    <t>ПИР - 2014</t>
  </si>
  <si>
    <t xml:space="preserve">
Выполнение работ по строительству объекта "Загородный специализированный (профильный) спортивно-оздоровительный лагерь "Олимпия" на базе муниципального бюджетного  учреждения "Олимпия", город Сургут" </t>
  </si>
  <si>
    <t>- за счет средств местного бюджета</t>
  </si>
  <si>
    <t>Коньюнктурный обзор</t>
  </si>
  <si>
    <t>МБОУ СДЮСШОР "Аверс", 50 лет ВЛКСМ, 1а</t>
  </si>
  <si>
    <t>Здание администрации города Сургута, ул.Энгельса,8</t>
  </si>
  <si>
    <t>2014-2015 г.</t>
  </si>
  <si>
    <t>за счет меж/бюджет. трансфертов из окр.бюджета</t>
  </si>
  <si>
    <t>Общественные центры, офисы</t>
  </si>
  <si>
    <t>за счет средств внебюджет. источников</t>
  </si>
  <si>
    <t>за счет межбюджет. трансфертов из федеральн. бюджета</t>
  </si>
  <si>
    <t>за счет межбюджетн. трансфертов из окруж-го бюджета</t>
  </si>
  <si>
    <t>ОАО "Сургутнефтегаз"</t>
  </si>
  <si>
    <t>за счет межбюджетн. трансфертов из окруж-ого бюджета</t>
  </si>
  <si>
    <t>2013-2015</t>
  </si>
  <si>
    <t>ООО "СпецИнвест"</t>
  </si>
  <si>
    <t>ООО "Ресторанс Групп"</t>
  </si>
  <si>
    <t>ООО "Сибэко"</t>
  </si>
  <si>
    <t>"Здание Представительства Республики Татарстан". Пересечение проспекта Набережного и ул. Дзержинского</t>
  </si>
  <si>
    <t>ООО "Торговый дом "Татарстан"</t>
  </si>
  <si>
    <t>ООО "Гурмания"</t>
  </si>
  <si>
    <t>ООО "Горремстрой"</t>
  </si>
  <si>
    <t>Государственное казенное учреждение Тюменской области "Управление капитального строительства"</t>
  </si>
  <si>
    <t>ООО "Газпром переработка"</t>
  </si>
  <si>
    <t>Реконструкция части нежилого здания лечебно-оздоровительного назначения по ул. Энергетиков г. Сургут</t>
  </si>
  <si>
    <t>ООО "Ю-Эксперт"</t>
  </si>
  <si>
    <t>"Реконструкция поликлиники на 425 посещений в смену окружной клинической больницы в г. Сургуте". квартал 6. ул. Энергетиков. 14. 20.</t>
  </si>
  <si>
    <t>Казенное учреждение ХМАО-Югры "Управление капитального строительства"</t>
  </si>
  <si>
    <t>за счет средств округа и области</t>
  </si>
  <si>
    <t>"МБОУ ДОД СДЮСШОР "Ермак", СОК "Энергетик", ул. Энергетиков, 47"</t>
  </si>
  <si>
    <t>"МАУ ПРСМ "Наше время", кафе "Собеседник", ул.Энергетиков, 45"</t>
  </si>
  <si>
    <t>"МБУК "Сургутский краеведческий музей", 
ул. 30 лет Победы, 21/2"</t>
  </si>
  <si>
    <t>"МБОУ ДОД "Детская школа искусств  им.                                      Г. Кукуевицкого""</t>
  </si>
  <si>
    <t>"МБУК "Централизованная библиотечная система", Центральная городская библиотека, ул.Республики, 78/1"</t>
  </si>
  <si>
    <t>"МБОУ ДОД "Детская художественная школа № 1 им. Л.А. Горды" ул. Энгельса, 7</t>
  </si>
  <si>
    <t>"МБОУ ДОД "Детская художественная школа  ДПИ", ул. Ленинградская,10а"</t>
  </si>
  <si>
    <t>МБОУ СОШ №26</t>
  </si>
  <si>
    <t>МБОУ СОШ №27</t>
  </si>
  <si>
    <t>МБОУ СОШ №32</t>
  </si>
  <si>
    <t>МБОУ СОШ №18</t>
  </si>
  <si>
    <t>165 посещ./ в смену</t>
  </si>
  <si>
    <t>ООО "ВИС Инфраструктура"</t>
  </si>
  <si>
    <t xml:space="preserve">за счет привлечен-ных средств                                                                                                                                                                                                                                                                                                                                                                                                                                                                                                                                                                                                                                                                                                                                                                                                                                                                                                                                                                                                                                                                                                                                                                                                                                                                                                                                                                                                                                                                                                                                                                                                                                                                                                                                                                                                                                                                                                                                                                                                                                                                                                                                                                                                                                                                                                                                                                                                                                                                                                                                                                                                                                                                                                                                                                                                                                                                                                                                                                                                                                                                                                                                                                                                                                                                                                                                                                                                                                                                                                                                                                                                                                                                                                                                                                                                                                                                                                                                                                                                                                                                                                                                                                                                                                                                                                                                                                                                                                                                                                                                                                                                                                                                                                                                                                                                                                                                                                                                                                                                                                                                                                                                                                                                                                                                                                                                                                                                                                                                                                                                                                                                                                                                                                                                                                                                                                                                                                                                                                                                                                                                                                                                                                                                                                                                                                                                                                                                        </t>
  </si>
  <si>
    <t>Объекты инженерной инфраструктуры и транспортной инфраструктуры</t>
  </si>
  <si>
    <t xml:space="preserve">Строительство "Сургутского городского государственного архива"      </t>
  </si>
  <si>
    <t xml:space="preserve"> за счет внебюджетных источников</t>
  </si>
  <si>
    <t xml:space="preserve">
Инженерные сети в посёлке Снежный                                                   </t>
  </si>
  <si>
    <t xml:space="preserve">                                                                                                                                                                                                                                                                                      Застройка микрорайона 31 г.Сургута 2 пусковой комплекс       </t>
  </si>
  <si>
    <t xml:space="preserve">Улица Маяковского на участке от ул. 30 лет Победы до ул. Университетской в г. Сургуте                                                                                                                   </t>
  </si>
  <si>
    <t xml:space="preserve">  за счет межбюджетных трансфертов из окружного бюджета</t>
  </si>
  <si>
    <t xml:space="preserve">Инженерные сети и внутриквартальные проезды посёлок Кедровый-1                                                                                                                                                                </t>
  </si>
  <si>
    <t>общая площадь 2955,9 м2 (наружные сети электроснабжения, км. - 0,755;                                наружные сети электроосвещения, км.-0,657;                                  наружные сети водоснабжения, км.-0,06; наружные сети канализации, км.-0,18; наружные сети тепловодоснабжения, км.-0,025;                               наружные сети кабельной канализации связи, км.-0,0675)</t>
  </si>
  <si>
    <t>Спальный корпус -общая площадь м2 - 3166,68; столовая-общая площадь  м2-1234,5;                                  СОК-общая площадь  м2- 3059,88;                          наружные сети теплоснабжения, км. -0,1121;                                наружные сети водоснабжения, км.-0,1471;                             наружные сети канализации, км.-0,125,7;  наружные сети электроснаюжения, км.-0,13;                                    наружные сети связи, км.-0,1191</t>
  </si>
  <si>
    <t>проектирование-2012-2013, СМР - 2015-2017</t>
  </si>
  <si>
    <t>Перинатальный центр в                          г. Сургуте</t>
  </si>
  <si>
    <t>за счет межбюджетных трансфертов из окружного бюджета</t>
  </si>
  <si>
    <t xml:space="preserve"> сети водоснабжения, км.-0,65;                            сети хозбытовой канализации, км.- 0,11;                                   сети теплоснабжения, км.-0,66;                            сети дождевой канализации, км.- 1,61;                                                 устройство сетей электроснабжения,км.- 0,35;                           переустройство сетей газоснабжения, км.-0,12;                                         переустройство сетей связи, км.-0,41;                                                 сети дренажа, км.-0,51. </t>
  </si>
  <si>
    <t>2015 (выкуп 2015, 2016, 2017)</t>
  </si>
  <si>
    <t>привлеченные средства                                                    ООО «Сургутстрой-центр»</t>
  </si>
  <si>
    <t>Развитие застроенной территории - части квартала 23А в г.Сургуте" X этап строительства, встроенно-пристроенный детский сад на 80 мест</t>
  </si>
  <si>
    <t>Билдинг-сад на 40 мест, ул.Каролинского, 10</t>
  </si>
  <si>
    <t>выкуп 2016-2017-2018</t>
  </si>
  <si>
    <t>выкуп 2015-2016-2017</t>
  </si>
  <si>
    <t>Детский сад по ул.Профсоюзов, д.38</t>
  </si>
  <si>
    <t>Детский сад в микрорайоне №30 г.Сургута                                                                                                           ( №35 «Тополек»)</t>
  </si>
  <si>
    <t>2014 (выкуп 2015-2016-2017)</t>
  </si>
  <si>
    <t>Средняя общеобразовательная школа в  16 А микрорайоне г.Сургута</t>
  </si>
  <si>
    <t xml:space="preserve">Школа - детский сад № 1 в микрорайоне 38 (100 учащ. / 200 мест)                                    </t>
  </si>
  <si>
    <t>Средняя общеобразовательная школа в микрорайоне 38  г.Сургута</t>
  </si>
  <si>
    <t>выкуп 2018-2019-2020</t>
  </si>
  <si>
    <t xml:space="preserve">Средняя общеобразовательная школа в микрорайоне 33  г.Сургута
</t>
  </si>
  <si>
    <t>соблюдение доли местного бюджета по выполнению работ по строительству 2018-2019-2020</t>
  </si>
  <si>
    <t>Инженерные сети в посёлке Снежный 2 этап</t>
  </si>
  <si>
    <t>Устройство внутриквартальных проездов, км. - 1,8.</t>
  </si>
  <si>
    <t xml:space="preserve">Инженерные сети в посёлке Снежный (квартал С46, С47)                                                                                      </t>
  </si>
  <si>
    <t>сети дренажа, км.- 0,51                                     сети водоснабжения, км.- 0,90                                  сети газоснабжения, км.-0,45</t>
  </si>
  <si>
    <t xml:space="preserve">Застройка микрорайона 48. Инженерные сети (1 и 2-й этап)                                                                 </t>
  </si>
  <si>
    <t xml:space="preserve">Инженерные сети и внутриквартальные проезды посёлок Лунный                                                                                                                                                                               
</t>
  </si>
  <si>
    <t xml:space="preserve">сети водоснабжения км.-1,07;                                                 сети хозбытовой канализации, км.- 1,20;                                           сети дождевой канализации, км.-1,30 </t>
  </si>
  <si>
    <t>2018-2019</t>
  </si>
  <si>
    <t xml:space="preserve">                                                                                                            Автомобильная дорога                                                                                                                                                                              к новому кладбищу</t>
  </si>
  <si>
    <t xml:space="preserve">Объездная автомобильная дорога к дачным кооперативам "Черемушки", "Север-1", "Север-2" в обход гидротехнических сооружений ГРЭС-1 и ГРЭС-2 </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</si>
  <si>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</si>
  <si>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</si>
  <si>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</si>
  <si>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</si>
  <si>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 xml:space="preserve">протяженность введенных в эксплуатацию автомобильных дорог и улиц, км.- 11,05.                         </t>
  </si>
  <si>
    <t>протяженность введенных в эксплуатацию автомобильных дорог и улиц, км.- 5,89.</t>
  </si>
  <si>
    <t>протяженность введенных в эксплуатацию автомобильных дорог и улиц, км.- 1,66</t>
  </si>
  <si>
    <t>протяженность введенных в эксплуатацию автомобильных дорог и улиц, км. -1,00</t>
  </si>
  <si>
    <t>протяженность введенных в эксплуатацию автомобильных дорог и улиц, км.- 2,5.</t>
  </si>
  <si>
    <t>протяженность введенных в эксплуатацию автомобильных дорог и улиц, км. - 0,5</t>
  </si>
  <si>
    <t>ООО "СК "СОК"</t>
  </si>
  <si>
    <t xml:space="preserve"> протяженность введенных в эксплуатацию внутриквартальных проездов, м.-550</t>
  </si>
  <si>
    <t xml:space="preserve">Улица 5 "З" от Нефтеюганского шоссе до ул. 39 "З"                                                              </t>
  </si>
  <si>
    <t>"МБОУ ДОД "Детская школа искусств №1", ул.50 лет ВЛКСМ, 6/1"</t>
  </si>
  <si>
    <t>"Встроенно-пристроенное помещение, расположенное по адресу: г. Сургут, ул. Просвещения, 29"</t>
  </si>
  <si>
    <t xml:space="preserve">Спортивный центр с универсальным игровым залом № 6 (МБОУ СОШ 
№ 26)
</t>
  </si>
  <si>
    <t>Поликлиника "Нефтяник" на 700 посещений в смену в мкр. 37 г. Сургута</t>
  </si>
  <si>
    <t>сети водоснабжения, км.-                                                                                                                                                                                                                                                                                                        5,455;                                                      сети хозбытовой канализации, км.-         4,528;                                 сети дождевой канализации, км.-  2,229;                                   наружное освещение проездов, км. -7,65.</t>
  </si>
  <si>
    <t>строительная протяженность дорожного полотна - 0,9 км.</t>
  </si>
  <si>
    <t>протяженность автомобильных дорог, улиц км. - 2,15</t>
  </si>
  <si>
    <t>Капитальный ремонт объектов с целью приведения их к требованиям доступной среды.</t>
  </si>
  <si>
    <t xml:space="preserve">привлеченные средства                    ООО "СеверСтрой"                           </t>
  </si>
  <si>
    <t xml:space="preserve">привлеченные средства                      ЗАО "ЮграИнвестСтройПартнер"                        </t>
  </si>
  <si>
    <t>привлеченные средства                     Самборский Владимир Трофимович</t>
  </si>
  <si>
    <t>Строительство объекта "Детская школа искусств                                                                                                                                                                                                                                       в микрорайоне ПИКС"</t>
  </si>
  <si>
    <t>протяженность автомобильных дорог, улиц км. - 0,94</t>
  </si>
  <si>
    <t xml:space="preserve">ввод в эксплуатацию  сетей водоснабжения, км.- 1,20;                                                                                                                                                                                                                          ввод в эксплуатацию сетей хозбытовой канализации, км.-1,40;                                                                                                                                                                                                       ввод в эксплуатацию сетей дождевой канализации, км.-1,40.                  </t>
  </si>
  <si>
    <t>100/200</t>
  </si>
  <si>
    <t>ПИР-2014</t>
  </si>
  <si>
    <t>капитальный ремонт</t>
  </si>
  <si>
    <t>3482 м2</t>
  </si>
  <si>
    <t>4080,2 м2</t>
  </si>
  <si>
    <t>6664,0 м2</t>
  </si>
  <si>
    <t>2206 м2</t>
  </si>
  <si>
    <t>13896,4 м2.</t>
  </si>
  <si>
    <t>5131,14 м2</t>
  </si>
  <si>
    <t xml:space="preserve">
4065,32 м2 </t>
  </si>
  <si>
    <t>8398,3 м2</t>
  </si>
  <si>
    <t>5882,08 м2</t>
  </si>
  <si>
    <t>1108,3 м2</t>
  </si>
  <si>
    <t>14583 м2</t>
  </si>
  <si>
    <t xml:space="preserve">  1465,1 м2</t>
  </si>
  <si>
    <t>5512 м2</t>
  </si>
  <si>
    <t>2449,5м2</t>
  </si>
  <si>
    <t>10323,55 м2</t>
  </si>
  <si>
    <t>25609,1 м2</t>
  </si>
  <si>
    <t>36876,1 м2</t>
  </si>
  <si>
    <t>25478,75 м2</t>
  </si>
  <si>
    <t>привлеченные средства    
ООО  "Версо-Монолит"</t>
  </si>
  <si>
    <t>за счет межбюджетных трансфертов из федерального бюджета</t>
  </si>
  <si>
    <t>Застройщик/инве-стор</t>
  </si>
  <si>
    <t xml:space="preserve"> сети водоснабжения, км-                                                                          1,60;                                            переустройство сетей газоснабжения, ед.-                                           0,7;                                                                                                                                                                                                      </t>
  </si>
  <si>
    <t>Выполнение работ по строительству объекта "Станция юных натуралистов                                                                                                                                                                                                          в лесопарковой зоне междуречья р.Сайма"</t>
  </si>
  <si>
    <t xml:space="preserve"> сети водоснабжения, км.- 4,20;                                                                                                                                                                                                                                                                                   сети теплоснабжения, км.-3,70.</t>
  </si>
  <si>
    <t xml:space="preserve"> сети водоснабжения, км.-                                                                                                                                                                                                                                                                                                                                                                                                                                            2,80;                                        сети теплоснабжения, км.-                                                                                                                                                                                                                                                                                                                                                  2,40.</t>
  </si>
  <si>
    <t>2017/2019                                                                                                                                                                                                                                                                                                                  /2020</t>
  </si>
  <si>
    <t>Протяженность введенных в эксплуатацию внутриквартальных проездов, м. - 250</t>
  </si>
  <si>
    <t xml:space="preserve">                                                                                                                                                             Строительство объекта "Общественный центр                                                                               в  п. Снежный"</t>
  </si>
  <si>
    <t>ПЕРЕЧЕНЬ ОБЪЕКТОВ,</t>
  </si>
  <si>
    <t>425/пос. в смену     1633 м2</t>
  </si>
  <si>
    <t>Региональный центр спорта инвалидов, г. Сургут (ПИР)</t>
  </si>
  <si>
    <t>32-50 чел./час                        6587,3 м2</t>
  </si>
  <si>
    <t>2012-2016</t>
  </si>
  <si>
    <t>110 чел./смену                      31 690 м2</t>
  </si>
  <si>
    <t xml:space="preserve">за счет средств бюджета автономного округа </t>
  </si>
  <si>
    <t>Керлинг центр, г. Сургут (ПИР)</t>
  </si>
  <si>
    <t>700 пос./в смену                           12 315,8 м2</t>
  </si>
  <si>
    <t>200                                     4493 м2</t>
  </si>
  <si>
    <t>220 чел./час                                     7937,5 м2</t>
  </si>
  <si>
    <t>585,7 м2</t>
  </si>
  <si>
    <t>2012-2015 (выкуп 2015)</t>
  </si>
  <si>
    <t xml:space="preserve">Разрешение на строительство №119 от 15.09.11 до 15.09.16г.   </t>
  </si>
  <si>
    <t xml:space="preserve">Разрешение на строительство №141 от 15.09.14 до 31.01.18г.   </t>
  </si>
  <si>
    <t xml:space="preserve">Разрешение на строительство №50 от18.04.14 до 29.01.16г.   </t>
  </si>
  <si>
    <t xml:space="preserve">Разрешение на строительство №87 от 03.06.14 до 05.02.16г.   </t>
  </si>
  <si>
    <t xml:space="preserve">Разрешение на строительство №157 от 29.10.14 до 29.01.17г.   </t>
  </si>
  <si>
    <t xml:space="preserve">Разрешение на строительство №163 от19.11.14 до 16.10.16г.   </t>
  </si>
  <si>
    <t xml:space="preserve">Разрешение на строительство №167 от 21.11.14 до 21.05.17г.   </t>
  </si>
  <si>
    <t xml:space="preserve">Разрешение на строительство №97 от 26.07.12 до 27.01.18г.   </t>
  </si>
  <si>
    <t xml:space="preserve">Разрешение на строительство №160 от 06.09.13 до 28.02.16г.   </t>
  </si>
  <si>
    <t xml:space="preserve">Разрешение на строительство №164 от 17.12.10 до 07.01.16г.   </t>
  </si>
  <si>
    <t xml:space="preserve">Разрешение на строительство №111 от03.07.13 до 23.07.16г.   </t>
  </si>
  <si>
    <t xml:space="preserve">Разрешение на строительство №201 от 22.11.13 до21.06.16г.   </t>
  </si>
  <si>
    <t>Общественная организация «Клуб Реального Айкидо                                                                                                                                                                                                                          г. Сургута»</t>
  </si>
  <si>
    <t xml:space="preserve">Выполнение работ по строительству объекта  "Мототрасса на "Заячьем острове"                                                 </t>
  </si>
  <si>
    <t>Другие общегосударственные вопросы</t>
  </si>
  <si>
    <t>Входная группа нежилых помещений по адресу: г.Сургут, ул. Крылова, 21</t>
  </si>
  <si>
    <t>КУ "УКС Югры" с АО "ЭлТехПроект" заключен Государственный контракт № 3/15 от 27.01.2015 на выполнение проектно-изыскательских работ объекта "Региональный центр спорта инвалидов, г. Сургут". Срок проектирования объекта составляет 16 месяцев с момента заключения Государственного контракта. В настоящее время в стадии завершения, изыскательские работы и выполняются работы по разработке проектной документации. Ориентировочный срок получения положительной государственной экспертизы 1 квартал 2016 года.</t>
  </si>
  <si>
    <t xml:space="preserve">Разрешение на строительство №110 от 18.07.14 до 30.01.16г.   </t>
  </si>
  <si>
    <t>Строительство объекта ДИ "Нефтяник"</t>
  </si>
  <si>
    <t>47 297м2</t>
  </si>
  <si>
    <t>Многоквартирные жилые дома и малоэтажное жилищное строительство</t>
  </si>
  <si>
    <t>ЖСК "БАРК"</t>
  </si>
  <si>
    <t>частные  инвестиции</t>
  </si>
  <si>
    <t>ООО "Салаир"</t>
  </si>
  <si>
    <t>ООО "СТХ"</t>
  </si>
  <si>
    <t>ЗАО "ЮграИнвестСтройПроект"</t>
  </si>
  <si>
    <t>ООО "Александрия              6-10"</t>
  </si>
  <si>
    <t>ООО "Александрия                  6-10"</t>
  </si>
  <si>
    <t>ООО "Александрия                     6-10"</t>
  </si>
  <si>
    <t>ООО "Александрия                       6-10"</t>
  </si>
  <si>
    <t>Фонд "Жилище"</t>
  </si>
  <si>
    <t>ЗАО "САЛАИР"</t>
  </si>
  <si>
    <t>ООО "СеверСтрой"</t>
  </si>
  <si>
    <t>ООО  УК "Центр Менеждмент ДУЗПИФ недвижимости"Сибпромстрой Югория"</t>
  </si>
  <si>
    <t>Многоэтажный жилой дом со встроенно-пристроенными помещениями  и пристроенной многоуровневой надземно-подземной стоянкой автотранспорта</t>
  </si>
  <si>
    <t>ООО "Сибпромстрой"</t>
  </si>
  <si>
    <t>Группа 25 этажных жилых домов в  37 мкр. Сургута.                       Корпус 2"</t>
  </si>
  <si>
    <t>филиал ОФРЖС "Жилище"</t>
  </si>
  <si>
    <t>Многоэтажный жилой дом</t>
  </si>
  <si>
    <t>ОАО "Югра-консалтинг"</t>
  </si>
  <si>
    <t>ООО "Северстрой"</t>
  </si>
  <si>
    <t>ООО  "Северстрой"</t>
  </si>
  <si>
    <t>Жилой комплекс с пристроенной многоэтажной автостоянкой по ул. Киртбая в 37 мкр.г. Сургут. 1 этап строительства</t>
  </si>
  <si>
    <t>1 очередь строительства                        (1 этап малоэтажное строителтьство)                      43 микрорайон на территории Западного жилого района                     г. Сургута</t>
  </si>
  <si>
    <t>ООО "Дорожно-эксплуатационное предприятие"</t>
  </si>
  <si>
    <t>ООО "Новые Бизнес-Технологие"</t>
  </si>
  <si>
    <t>ЗАО "Югорское Управление инвестиционно-Строительными Проектами"</t>
  </si>
  <si>
    <t>ООО "Сибпромстрой Югория"</t>
  </si>
  <si>
    <t>Развитие застроенной территории-части квартала 23 А в г. Сургуте.                                     8 этап. Дом 3</t>
  </si>
  <si>
    <t>Развитие застроенной территории-части квартала 23 А в г. Сургуте.                                     7 этап. Дом 2</t>
  </si>
  <si>
    <t>Развитие застроенной территории-части квартала 23 А в г. Сургуте.                                     9 этап. Дом 4</t>
  </si>
  <si>
    <t>Управляющая компания "Центр Менеджмент" Д.У.ЗПИФ недвижимости "СибпромстройЮгория"</t>
  </si>
  <si>
    <t>ООО "СТХ-Девелопмент"</t>
  </si>
  <si>
    <t>ООО "Саалаир"</t>
  </si>
  <si>
    <t>Многоквартирынй жилой дом №4</t>
  </si>
  <si>
    <t>ЗАО "Домостроительный комбинат-1"</t>
  </si>
  <si>
    <t>ООО "СТХ-Ипотека"</t>
  </si>
  <si>
    <t>Комплекс жилых домов, 35 мкр 1,2,3,4 очереди строительства.                       1 очередь строительства.                         1 этап. Дом №1</t>
  </si>
  <si>
    <t>ООО "Брусника Югра"</t>
  </si>
  <si>
    <t>Комплекс жилых домов, 35 мкр 1,2,3,4 очереди строительства.                                       1 очередь строительства.                         2 этап. Дом №2</t>
  </si>
  <si>
    <t>ООО "Югра-консалтинг"</t>
  </si>
  <si>
    <t>ЗАО "Желдорипотека"</t>
  </si>
  <si>
    <t>ООО Строительная фирма "Новострой"</t>
  </si>
  <si>
    <t>ООО "СеверСтройПартнер"</t>
  </si>
  <si>
    <t>Жилой дом №4</t>
  </si>
  <si>
    <t>Жилой дом №5</t>
  </si>
  <si>
    <t>Жилой дом</t>
  </si>
  <si>
    <t>ООО "ЕВРОСТРОЙ-С"</t>
  </si>
  <si>
    <t>ООО ФСК "Запсибинтерстрой"</t>
  </si>
  <si>
    <t>Жилой комплекс "Лунный" со встроенно-пристроенными помещениями общественного назаначения и подземной автостоянкой.                     Дом №2</t>
  </si>
  <si>
    <t>Жилой дом №2 (секции 2.6, 2.7, 2.8, 2.9)  -1 этап.</t>
  </si>
  <si>
    <t>ООО "СеверСтрой Партнер"</t>
  </si>
  <si>
    <t>Жилой дом №2 (секции 2.1, 2.2, 2.3, 2.4, 2.5)  -2 этап.</t>
  </si>
  <si>
    <t>ООО "УК "Центр Менеждмент" Д.У, ЗПИФ недвижимости "СПС Югория"</t>
  </si>
  <si>
    <t>Жилой дом  со                      встроенно-пристроенными прендприятиями общественного назначения. Блок "А" (1 этап строительства)</t>
  </si>
  <si>
    <t>ООО "Глобал Сервис"</t>
  </si>
  <si>
    <t>Жилой домплекс из 3-тажных жилых домов и автостоянки,  в том числе</t>
  </si>
  <si>
    <t>ООО "Плавстройотряд-34"</t>
  </si>
  <si>
    <t>Дом №1</t>
  </si>
  <si>
    <t>Дом №2</t>
  </si>
  <si>
    <t>Дом №3</t>
  </si>
  <si>
    <t>Дом №4</t>
  </si>
  <si>
    <t>Жилой дом №304.2, в том числе:</t>
  </si>
  <si>
    <t>ЗАО "Домостроительный коимбинат-1"</t>
  </si>
  <si>
    <t>1 этап-Блок А</t>
  </si>
  <si>
    <t>2 этап-блок Б</t>
  </si>
  <si>
    <r>
      <t xml:space="preserve">Застройка микрорайона № 41 в западном жилом районе. </t>
    </r>
    <r>
      <rPr>
        <u/>
        <sz val="9"/>
        <rFont val="Times New Roman"/>
        <family val="1"/>
        <charset val="204"/>
      </rPr>
      <t xml:space="preserve">3 этап строительства. </t>
    </r>
    <r>
      <rPr>
        <sz val="9"/>
        <rFont val="Times New Roman"/>
        <family val="1"/>
        <charset val="204"/>
      </rPr>
      <t>Многоэтажный 9-12 этажный</t>
    </r>
    <r>
      <rPr>
        <b/>
        <sz val="9"/>
        <rFont val="Times New Roman"/>
        <family val="1"/>
        <charset val="204"/>
      </rPr>
      <t xml:space="preserve"> жилой дом №19</t>
    </r>
    <r>
      <rPr>
        <sz val="9"/>
        <rFont val="Times New Roman"/>
        <family val="1"/>
        <charset val="204"/>
      </rPr>
      <t xml:space="preserve"> со встроено-пристроенными помещениями на 1-ом и цокольном этажах                                                                                  3п.к (блоки 7-8 )</t>
    </r>
  </si>
  <si>
    <r>
      <t xml:space="preserve">Многоэтажный жилой дом №1.                                                     </t>
    </r>
    <r>
      <rPr>
        <b/>
        <sz val="9"/>
        <rFont val="Times New Roman"/>
        <family val="1"/>
        <charset val="204"/>
      </rPr>
      <t xml:space="preserve">3 этап строительства. Секция 11 </t>
    </r>
  </si>
  <si>
    <r>
      <t xml:space="preserve">Многоквартирный </t>
    </r>
    <r>
      <rPr>
        <b/>
        <sz val="9"/>
        <rFont val="Times New Roman"/>
        <family val="1"/>
        <charset val="204"/>
      </rPr>
      <t>жилой дом №1</t>
    </r>
    <r>
      <rPr>
        <sz val="9"/>
        <rFont val="Times New Roman"/>
        <family val="1"/>
        <charset val="204"/>
      </rPr>
      <t xml:space="preserve"> в мкр.45 г. Сургут</t>
    </r>
  </si>
  <si>
    <r>
      <t xml:space="preserve">Многоквартирный </t>
    </r>
    <r>
      <rPr>
        <b/>
        <sz val="9"/>
        <rFont val="Times New Roman"/>
        <family val="1"/>
        <charset val="204"/>
      </rPr>
      <t>жилой дом №2</t>
    </r>
  </si>
  <si>
    <r>
      <t xml:space="preserve">Многоэтажный жилой дом №7 со встроенными помещениями общественнного назначения и притсроенной стоянкой автотранспорта закрытого типа.                                                     1 этап строительства. </t>
    </r>
    <r>
      <rPr>
        <b/>
        <sz val="9"/>
        <rFont val="Times New Roman"/>
        <family val="1"/>
        <charset val="204"/>
      </rPr>
      <t xml:space="preserve">"Многоэтажный жилой дом №7 </t>
    </r>
    <r>
      <rPr>
        <sz val="9"/>
        <rFont val="Times New Roman"/>
        <family val="1"/>
        <charset val="204"/>
      </rPr>
      <t>со втсроенными помещшениями общественного назначения"</t>
    </r>
  </si>
  <si>
    <t>Строительство осуществляется</t>
  </si>
  <si>
    <t>6836 м2</t>
  </si>
  <si>
    <t>6002,7 м2</t>
  </si>
  <si>
    <t>40750 м2</t>
  </si>
  <si>
    <t>23163,4 м2</t>
  </si>
  <si>
    <t>12904,4 м2</t>
  </si>
  <si>
    <t>12904,76 м2</t>
  </si>
  <si>
    <t>18251,1 м2</t>
  </si>
  <si>
    <t>12288,3 м2</t>
  </si>
  <si>
    <t>30926,91 м2</t>
  </si>
  <si>
    <t>18462,87 м2</t>
  </si>
  <si>
    <t>4064,7 м2</t>
  </si>
  <si>
    <t>25405,5 м2</t>
  </si>
  <si>
    <t>13489,62 м2</t>
  </si>
  <si>
    <t>5359,94 м2</t>
  </si>
  <si>
    <t>15174 м2</t>
  </si>
  <si>
    <t>30240 м2</t>
  </si>
  <si>
    <t>11941,57 м2</t>
  </si>
  <si>
    <t>14470,32 м2</t>
  </si>
  <si>
    <t>22721,7 м2</t>
  </si>
  <si>
    <t>39566,18 м2</t>
  </si>
  <si>
    <t>24944 м2</t>
  </si>
  <si>
    <t>21113,6 м2</t>
  </si>
  <si>
    <t>11489,9 м2</t>
  </si>
  <si>
    <t>11913,73 м2</t>
  </si>
  <si>
    <t>52627,2 м2</t>
  </si>
  <si>
    <t>22963,5 м2</t>
  </si>
  <si>
    <t>9305,57 м2</t>
  </si>
  <si>
    <t>6110,4 м2</t>
  </si>
  <si>
    <t>5235,23 м2</t>
  </si>
  <si>
    <t>18328,1 м2</t>
  </si>
  <si>
    <t>8792,62 м2</t>
  </si>
  <si>
    <t>4197,4 м2</t>
  </si>
  <si>
    <t>31133 м2</t>
  </si>
  <si>
    <t>25547,65 м2</t>
  </si>
  <si>
    <t>16299,61 м2</t>
  </si>
  <si>
    <t>22028,1 м2</t>
  </si>
  <si>
    <t>3334,5 м2</t>
  </si>
  <si>
    <t>8237,16 м2</t>
  </si>
  <si>
    <t>7366,83 м2</t>
  </si>
  <si>
    <t>5342,4 м2</t>
  </si>
  <si>
    <t>26696,76 м2</t>
  </si>
  <si>
    <t>24863,16 м2</t>
  </si>
  <si>
    <t>7424,28 м2</t>
  </si>
  <si>
    <t>17760 м2</t>
  </si>
  <si>
    <t>24447,00 м2</t>
  </si>
  <si>
    <t>28186,00 м2</t>
  </si>
  <si>
    <t>4872,48 м2</t>
  </si>
  <si>
    <t xml:space="preserve">   </t>
  </si>
  <si>
    <r>
      <t xml:space="preserve">Смена застройщика, строительство не осуществляется. 
</t>
    </r>
    <r>
      <rPr>
        <b/>
        <i/>
        <sz val="8"/>
        <color theme="1"/>
        <rFont val="Times New Roman"/>
        <family val="1"/>
        <charset val="204"/>
      </rPr>
      <t>Разрешение на строительство №  ru 86310000-№43 от 02.07.2003</t>
    </r>
  </si>
  <si>
    <t>Многоэтажный жилой дом №23со  встроенными помещениями обще назнач.
3 этап,  4 этап-подземная парковка</t>
  </si>
  <si>
    <t>Многоэтажный жилой дом №23со  встроенными помещениями обще назнач. 
2 этап</t>
  </si>
  <si>
    <t>Многоэтажный жилой дом №6 - 3 этап строительства</t>
  </si>
  <si>
    <r>
      <t xml:space="preserve">Жилой комплекс №304
в микрорайоне №24 г. Сургута. </t>
    </r>
    <r>
      <rPr>
        <b/>
        <sz val="9"/>
        <rFont val="Times New Roman"/>
        <family val="1"/>
        <charset val="204"/>
      </rPr>
      <t>Девятиэтажный жилой дом №304.3.              
2 этап - блок Б</t>
    </r>
  </si>
  <si>
    <r>
      <t xml:space="preserve">Многоэтажный жилой  </t>
    </r>
    <r>
      <rPr>
        <b/>
        <sz val="9"/>
        <rFont val="Times New Roman"/>
        <family val="1"/>
        <charset val="204"/>
      </rPr>
      <t xml:space="preserve">комплекс №6 
со </t>
    </r>
    <r>
      <rPr>
        <sz val="9"/>
        <rFont val="Times New Roman"/>
        <family val="1"/>
        <charset val="204"/>
      </rPr>
      <t>встроенно-пристроенными нежилыми помещениями, инж сетями и подземной автостоянкой на придомовой тери-ии</t>
    </r>
  </si>
  <si>
    <r>
      <t xml:space="preserve">Жилой комплекс №304 в микрорайоне №24 г. Сургута. </t>
    </r>
    <r>
      <rPr>
        <b/>
        <sz val="9"/>
        <rFont val="Times New Roman"/>
        <family val="1"/>
        <charset val="204"/>
      </rPr>
      <t>Девятиэтажный жилой дом №304.3.             
1 этап-блок А</t>
    </r>
  </si>
  <si>
    <t xml:space="preserve">Многоэтажный жилой дом №23со  встроенными помещениями обще назнач.   
1 этап </t>
  </si>
  <si>
    <t>Многоэтажный жилой  комплекс №7 
со встроенно-пристронными нежилыми помещениями, инженерными сетями и подземной автостоянкой
на придомовой территории</t>
  </si>
  <si>
    <t>Многоэтажный жилой дом 
со втстроен-пристроенными помещениями общественного назаненчия и двухуровневой подземной автостоянкой</t>
  </si>
  <si>
    <t>Развитие застроенной территории -части квартала 23А в г. Сургуте.                          Жилой дом №1.                
 4 этап.                               Секции 1.1,1.2,1.3</t>
  </si>
  <si>
    <t>Развитие застроенной территории-части квартала 
23 А в г. Сургуте.                         Жилой дом №1 .                              3 этап. Секции 1.4,1.5</t>
  </si>
  <si>
    <t xml:space="preserve">16 этажный жилой дом 
со встроенными помещениями общественного назначения </t>
  </si>
  <si>
    <t>Ж\д №3                                          со встроенными помещениями и  гостиницей   на 154 места</t>
  </si>
  <si>
    <t>Мкр. 20А,                                                 многоэтажный жилой комплекс №2со встроенно-пристроенными помещениями административного, торгового, социально-бытового назначения, подземной автостоянкой, инженерыми сетями и трансформаторной подстанцией</t>
  </si>
  <si>
    <t>Мкр. 30 "Никольский", Корпус 13</t>
  </si>
  <si>
    <t>Мкр. 39, жилой дом №6,                               2 этап строительства</t>
  </si>
  <si>
    <t>Мкр. 39, жилой дом №7.                                   4 этап строительства</t>
  </si>
  <si>
    <t>Мкр. 39, жилой дом №8.                               3 этап строительства</t>
  </si>
  <si>
    <t>Мкр. 39, жилой дом №9                                 1 этап строительства</t>
  </si>
  <si>
    <r>
      <t xml:space="preserve">Кв 30Б, Жилой комплекс.                       </t>
    </r>
    <r>
      <rPr>
        <b/>
        <sz val="9"/>
        <rFont val="Times New Roman"/>
        <family val="1"/>
        <charset val="204"/>
      </rPr>
      <t>Жилой  дом №1</t>
    </r>
  </si>
  <si>
    <t>Многоквартирный жилой дом №26 со встроено-пристроенными помещениями общественного назначения</t>
  </si>
  <si>
    <r>
      <t xml:space="preserve">Развитие застроенной территории. Часть  квартала 
23 А  в г. Сургуте.                          1 этап строительства.     </t>
    </r>
    <r>
      <rPr>
        <b/>
        <sz val="9"/>
        <rFont val="Times New Roman"/>
        <family val="1"/>
        <charset val="204"/>
      </rPr>
      <t xml:space="preserve">Жилой дом №1                      </t>
    </r>
    <r>
      <rPr>
        <sz val="9"/>
        <rFont val="Times New Roman"/>
        <family val="1"/>
        <charset val="204"/>
      </rPr>
      <t>(секции 1,8;1,9;1,10)</t>
    </r>
  </si>
  <si>
    <r>
      <t xml:space="preserve">Развитие застроенной территории. Часть  квартала
 23 А  в г. Сургуте.                          2 этап строительства.     </t>
    </r>
    <r>
      <rPr>
        <b/>
        <sz val="9"/>
        <rFont val="Times New Roman"/>
        <family val="1"/>
        <charset val="204"/>
      </rPr>
      <t xml:space="preserve">Жилой дом №1                              </t>
    </r>
    <r>
      <rPr>
        <sz val="9"/>
        <rFont val="Times New Roman"/>
        <family val="1"/>
        <charset val="204"/>
      </rPr>
      <t>(секции 1,6; 1,7)</t>
    </r>
  </si>
  <si>
    <t>Жилой дом №6 
в 30 микрорайоне 2 этап строительства</t>
  </si>
  <si>
    <t>Жилой дом №6 в 30 микрорайоне.
3 этап строительства</t>
  </si>
  <si>
    <r>
      <t xml:space="preserve">Многоэтажный жилой дом №2. 2 этап строительства
- Многоэтажный жилой дом №2 </t>
    </r>
    <r>
      <rPr>
        <b/>
        <sz val="9"/>
        <rFont val="Times New Roman"/>
        <family val="1"/>
        <charset val="204"/>
      </rPr>
      <t>Корпус 2</t>
    </r>
  </si>
  <si>
    <t>Многоквартирный жилой дом №3</t>
  </si>
  <si>
    <t>Многоквартьирный жилой дом №5</t>
  </si>
  <si>
    <t>Многоэтажный жилой дом №4.7 в мкр.1  г. Сургута с подземным паркингом 11.1.  
1 этап - Многоэтажный жилдой дом №4.7 (5 секций)</t>
  </si>
  <si>
    <t>Жилой комплекс
 в микрорайоне ПИКС станции Сургут. 9этажный жилой дом №5</t>
  </si>
  <si>
    <t>1 этап- 9 этажный 4 подъездный жилой дом. 
2 этап-закрытая автостоянка</t>
  </si>
  <si>
    <t>Жилой дом №3 
со встроенными помещениями и подземной автостоянкой</t>
  </si>
  <si>
    <t>"Специализированный торговый центр" по адресу
г. Сургут, Нефтеюганское шоссе, 21". Северный промрайон.</t>
  </si>
  <si>
    <t>"Здание производственное административное. г. Сургут,
мкр.6 ул. Энтузиастов"</t>
  </si>
  <si>
    <t>"Здание архива "СургутНИПИнефть" 
г. Сургут. ул. Пионерная. 11"</t>
  </si>
  <si>
    <t>"ХМАО-Югра. Тюменская область. г. Сургут Административное здание 
по ул. Гагарина"</t>
  </si>
  <si>
    <t>"Ресторанный комплекс по набережной И.Кайдалова".
мкр. 21-22.</t>
  </si>
  <si>
    <t xml:space="preserve">"Строительство административного здания Управления Федеральной службы судебных приставов по Ханты-Мансийскому автономному округу-Югре" 
в г. Сургуте" ул. Энгельса. </t>
  </si>
  <si>
    <t>"Общественное здание административного назначения с предприятиями общественного питания,
в микрорайоне 27, по проезду Мунарева, в г. Сургуте".</t>
  </si>
  <si>
    <t>Строительство объекта Детский сад "Золотой ключик",
ул. Энтузиастов,51/1 г. Сургута.</t>
  </si>
  <si>
    <t>Детский сад № 2 на 300 мест в 38 микрорайоне 
г. Сургута
(№45 «Малышок»)</t>
  </si>
  <si>
    <t xml:space="preserve">Улица Киртбая от ул. 1 "З" 
до ул. 3 "З"                                                                                                                                                                                                                    </t>
  </si>
  <si>
    <t xml:space="preserve">Внутриквартальные проезды для обеспечения подъезда к общеобразовательным учреждениям в микрорайоне 24 в г.Сургуте                                                                                         </t>
  </si>
  <si>
    <t xml:space="preserve"> протяженность введенных в эксплуатацию                      внутриквартальных проездов, м. -0,785</t>
  </si>
  <si>
    <t>Благоустройство и строительство внутриквартальных проездов в микрорайоне № 26</t>
  </si>
  <si>
    <t>Подъезд к школе в мкр. ПИКС</t>
  </si>
  <si>
    <t>Протяженность введенных в эксплуатацию внутриквартальных проездов, м.- 412</t>
  </si>
  <si>
    <t>за счет межбюджетных трансфертов из федерального  бюджета</t>
  </si>
  <si>
    <t>Жилой комплекс "Лунный" со встроенно-пристроенными помещениями общественного назаначения и подземной автостоянкой.                    
Дом №1 
(секции 1.1,1.2,  1.3,1.4)</t>
  </si>
  <si>
    <t>Стоимость строительства (выкупа) объекта (в действующих ценах)</t>
  </si>
  <si>
    <t>Источники финансирова-ния 
(в действующих ценах)</t>
  </si>
  <si>
    <t>Фактические капитальные вложения
с начала строительства 
(по объектам бюджетного финансирования)</t>
  </si>
  <si>
    <t>2017год</t>
  </si>
  <si>
    <t>2018 год</t>
  </si>
  <si>
    <t>Объем финансирования (всего, руб.) 
(в действующих ценах) 
(по объектам бюджетного финансирования</t>
  </si>
  <si>
    <t>Разрешение на строительство №54 от 18.04.14 до 30.12.15</t>
  </si>
  <si>
    <t>Нежилое здание, расположенное по адресу: город Сургут, поселок Юность, улица Саянская, дом 6б</t>
  </si>
  <si>
    <t xml:space="preserve"> строительство (реконструкция, капитальный ремонт)  которых выполняется на территории г. Сургута </t>
  </si>
  <si>
    <t xml:space="preserve">
"Спортивный центр 
с плавательным бассейном 
на 50 метров в г. Сургуте"</t>
  </si>
  <si>
    <t xml:space="preserve">"Мототрасса на (Заячьем острове). 1 этап"          </t>
  </si>
  <si>
    <t xml:space="preserve">Разрешение на строительство №77 от 27.05.13 до 28.02.16г.   </t>
  </si>
  <si>
    <r>
      <t xml:space="preserve">Многоэтажный жилой дом №2. 1 этап строительства- Многоэтажный жилой дом №2 </t>
    </r>
    <r>
      <rPr>
        <b/>
        <sz val="9"/>
        <rFont val="Times New Roman"/>
        <family val="1"/>
        <charset val="204"/>
      </rPr>
      <t>Корпус 1 (30 мкр.)</t>
    </r>
  </si>
  <si>
    <t>2017-2019 (выкуп 2019-2020)</t>
  </si>
  <si>
    <r>
      <rPr>
        <b/>
        <i/>
        <sz val="8"/>
        <color theme="1"/>
        <rFont val="Times New Roman"/>
        <family val="1"/>
        <charset val="204"/>
      </rPr>
      <t xml:space="preserve">Разрешение на строительство №70 от 20.06.12 до 18.04.14г.    </t>
    </r>
    <r>
      <rPr>
        <sz val="8"/>
        <color theme="1"/>
        <rFont val="Times New Roman"/>
        <family val="1"/>
        <charset val="204"/>
      </rPr>
      <t xml:space="preserve">                                                                                                                                                                                                      </t>
    </r>
  </si>
  <si>
    <r>
      <t xml:space="preserve">Строительство приостановлено
</t>
    </r>
    <r>
      <rPr>
        <b/>
        <i/>
        <sz val="8"/>
        <color theme="1"/>
        <rFont val="Times New Roman"/>
        <family val="1"/>
        <charset val="204"/>
      </rPr>
      <t>Разрешение на строительство  № ru86310000-35 от 29.03.2012  до 30.08.2016</t>
    </r>
  </si>
  <si>
    <r>
      <t xml:space="preserve">Строительство приостановлено
</t>
    </r>
    <r>
      <rPr>
        <b/>
        <i/>
        <sz val="8"/>
        <color theme="1"/>
        <rFont val="Times New Roman"/>
        <family val="1"/>
        <charset val="204"/>
      </rPr>
      <t>Разрешение на строительство №  ru86310000-100 от 02.07.2008 до 02.06.2010</t>
    </r>
  </si>
  <si>
    <r>
      <t xml:space="preserve">Строительство осуществляется
</t>
    </r>
    <r>
      <rPr>
        <b/>
        <i/>
        <sz val="8"/>
        <color theme="1"/>
        <rFont val="Times New Roman"/>
        <family val="1"/>
        <charset val="204"/>
      </rPr>
      <t>Разрешение на строительство № ru86310000-97 от 19.06.2014 до 01.03.2016.</t>
    </r>
  </si>
  <si>
    <r>
      <t xml:space="preserve">Строительство осуществляется
</t>
    </r>
    <r>
      <rPr>
        <b/>
        <i/>
        <sz val="8"/>
        <color theme="1"/>
        <rFont val="Times New Roman"/>
        <family val="1"/>
        <charset val="204"/>
      </rPr>
      <t>Разрешение на строительство № ru86310000-97   от 19.06.2014 до 01.03.2016.</t>
    </r>
  </si>
  <si>
    <r>
      <t xml:space="preserve">Строительство осуществляется
</t>
    </r>
    <r>
      <rPr>
        <b/>
        <i/>
        <sz val="8"/>
        <color theme="1"/>
        <rFont val="Times New Roman"/>
        <family val="1"/>
        <charset val="204"/>
      </rPr>
      <t>Разрешение на строительство № ru86310000-97  от 19.06.2014 до 01.03.2016.</t>
    </r>
  </si>
  <si>
    <r>
      <t xml:space="preserve">Строительство осуществляется
</t>
    </r>
    <r>
      <rPr>
        <b/>
        <i/>
        <sz val="8"/>
        <color theme="1"/>
        <rFont val="Times New Roman"/>
        <family val="1"/>
        <charset val="204"/>
      </rPr>
      <t>Разрешение на строительство № ru86310000-90 от 13.07.2012 до 11.07.2016</t>
    </r>
  </si>
  <si>
    <r>
      <t xml:space="preserve">Строительство осуществляется
</t>
    </r>
    <r>
      <rPr>
        <b/>
        <i/>
        <sz val="8"/>
        <color theme="1"/>
        <rFont val="Times New Roman"/>
        <family val="1"/>
        <charset val="204"/>
      </rPr>
      <t>Разрешение на строительство № ru86310000-153 от 26.10.2012 до 26.06.2014, продлено до 26.11.2015</t>
    </r>
  </si>
  <si>
    <r>
      <t xml:space="preserve">Строительство  осуществляется  
</t>
    </r>
    <r>
      <rPr>
        <b/>
        <i/>
        <sz val="8"/>
        <color theme="1"/>
        <rFont val="Times New Roman"/>
        <family val="1"/>
        <charset val="204"/>
      </rPr>
      <t>Разрешение на строительство № ru86310000-197 от 08.11.2013 до30.03.2015, продлено до 31.12.2015</t>
    </r>
  </si>
  <si>
    <r>
      <t xml:space="preserve">Строительство осуществляется
</t>
    </r>
    <r>
      <rPr>
        <i/>
        <sz val="8"/>
        <color theme="1"/>
        <rFont val="Times New Roman"/>
        <family val="1"/>
        <charset val="204"/>
      </rPr>
      <t>Ра</t>
    </r>
    <r>
      <rPr>
        <b/>
        <i/>
        <sz val="8"/>
        <color theme="1"/>
        <rFont val="Times New Roman"/>
        <family val="1"/>
        <charset val="204"/>
      </rPr>
      <t>зрешение на строительство № ru86310000-177 от 04.10.2013 до 20.12.2015</t>
    </r>
  </si>
  <si>
    <r>
      <t xml:space="preserve">Строительтсов осуществляется
</t>
    </r>
    <r>
      <rPr>
        <b/>
        <i/>
        <sz val="8"/>
        <color theme="1"/>
        <rFont val="Times New Roman"/>
        <family val="1"/>
        <charset val="204"/>
      </rPr>
      <t>Разрешение на строительство № ru86310000-177 от 04.10.2013 до 20.12.2015</t>
    </r>
  </si>
  <si>
    <r>
      <t xml:space="preserve">Строительство осуществляется
</t>
    </r>
    <r>
      <rPr>
        <b/>
        <i/>
        <sz val="8"/>
        <color theme="1"/>
        <rFont val="Times New Roman"/>
        <family val="1"/>
        <charset val="204"/>
      </rPr>
      <t>Разрешение на строительство № ru86310000-194 от 25.10.2013  до 25.10.2016</t>
    </r>
  </si>
  <si>
    <r>
      <t xml:space="preserve">Строительствоосуществляется
</t>
    </r>
    <r>
      <rPr>
        <b/>
        <i/>
        <sz val="8"/>
        <color theme="1"/>
        <rFont val="Times New Roman"/>
        <family val="1"/>
        <charset val="204"/>
      </rPr>
      <t>Разрешение на строительство № ru86310000-207 от 29.11.2013  до 01.07.2015, продлено до 03.11.2016</t>
    </r>
  </si>
  <si>
    <r>
      <t xml:space="preserve">Строительство осуществляется
</t>
    </r>
    <r>
      <rPr>
        <b/>
        <i/>
        <sz val="8"/>
        <color theme="1"/>
        <rFont val="Times New Roman"/>
        <family val="1"/>
        <charset val="204"/>
      </rPr>
      <t>Разрешение на строительство № ru86310000-225 от 20.12.2013до 28.02.2017</t>
    </r>
  </si>
  <si>
    <r>
      <t xml:space="preserve">Строительство осуществляется
</t>
    </r>
    <r>
      <rPr>
        <b/>
        <i/>
        <sz val="8"/>
        <color theme="1"/>
        <rFont val="Times New Roman"/>
        <family val="1"/>
        <charset val="204"/>
      </rPr>
      <t>Разрешение на строительство № ru86310000-225 от 20.12.2013  до 28.02.2017</t>
    </r>
  </si>
  <si>
    <r>
      <t xml:space="preserve">Строительство осуществляется
</t>
    </r>
    <r>
      <rPr>
        <b/>
        <i/>
        <sz val="8"/>
        <color theme="1"/>
        <rFont val="Times New Roman"/>
        <family val="1"/>
        <charset val="204"/>
      </rPr>
      <t>Разрешение на строительство № ru86310000-234 от 24.12.2013  до 29.04.2016</t>
    </r>
  </si>
  <si>
    <r>
      <t xml:space="preserve">Строительство осуществляется
</t>
    </r>
    <r>
      <rPr>
        <b/>
        <i/>
        <sz val="8"/>
        <color theme="1"/>
        <rFont val="Times New Roman"/>
        <family val="1"/>
        <charset val="204"/>
      </rPr>
      <t>Разрешение на строительство № ru86310000-239 от 30.12.2013  до 12.01.2018</t>
    </r>
  </si>
  <si>
    <r>
      <t xml:space="preserve">Строительство осуществляется
</t>
    </r>
    <r>
      <rPr>
        <b/>
        <i/>
        <sz val="8"/>
        <color theme="1"/>
        <rFont val="Times New Roman"/>
        <family val="1"/>
        <charset val="204"/>
      </rPr>
      <t>Разрешение на строительство № ru86310000-85  от 03.06.2014   до 06.03.2017</t>
    </r>
  </si>
  <si>
    <r>
      <t xml:space="preserve">Строительтсов осуществляется
</t>
    </r>
    <r>
      <rPr>
        <b/>
        <i/>
        <sz val="8"/>
        <color theme="1"/>
        <rFont val="Times New Roman"/>
        <family val="1"/>
        <charset val="204"/>
      </rPr>
      <t>Разрешение на строительство № ru86310000-67 от 08.05.2014   до 30.12.2016</t>
    </r>
  </si>
  <si>
    <r>
      <t xml:space="preserve">Строительство осуществляется
</t>
    </r>
    <r>
      <rPr>
        <b/>
        <i/>
        <sz val="8"/>
        <color theme="1"/>
        <rFont val="Times New Roman"/>
        <family val="1"/>
        <charset val="204"/>
      </rPr>
      <t>Разрешение на строительство № ru86310000-68   от 08.05.2014 до 30.12.2016</t>
    </r>
  </si>
  <si>
    <r>
      <t xml:space="preserve">Строительство осуществляется
</t>
    </r>
    <r>
      <rPr>
        <b/>
        <i/>
        <sz val="8"/>
        <color theme="1"/>
        <rFont val="Times New Roman"/>
        <family val="1"/>
        <charset val="204"/>
      </rPr>
      <t>Разрешение на строительство № ru86310000-98 от 20.06.2014  до 20.02.2017</t>
    </r>
  </si>
  <si>
    <r>
      <t xml:space="preserve">Строительство осуществляется
</t>
    </r>
    <r>
      <rPr>
        <b/>
        <i/>
        <sz val="8"/>
        <color theme="1"/>
        <rFont val="Times New Roman"/>
        <family val="1"/>
        <charset val="204"/>
      </rPr>
      <t>Разрешение на строительство № ru86310000-107 от 14.07.2014  до 15.05.2016</t>
    </r>
  </si>
  <si>
    <r>
      <t xml:space="preserve">Строительство осуществляется
</t>
    </r>
    <r>
      <rPr>
        <b/>
        <i/>
        <sz val="8"/>
        <color theme="1"/>
        <rFont val="Times New Roman"/>
        <family val="1"/>
        <charset val="204"/>
      </rPr>
      <t>Разрешение на строительство № ru86310000-109 от 15.07.2014   до 20.05.2019</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</si>
  <si>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</si>
  <si>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</si>
  <si>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</si>
  <si>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r>
      <t xml:space="preserve">Строительство осуществляется
</t>
    </r>
    <r>
      <rPr>
        <b/>
        <i/>
        <sz val="8"/>
        <color theme="1"/>
        <rFont val="Times New Roman"/>
        <family val="1"/>
        <charset val="204"/>
      </rPr>
      <t>Разрешение на строительство № ru86310000-120   от 07.08.2014 до 09.05.2017</t>
    </r>
  </si>
  <si>
    <r>
      <t xml:space="preserve">Строительство осуществляется
</t>
    </r>
    <r>
      <rPr>
        <b/>
        <i/>
        <sz val="8"/>
        <color theme="1"/>
        <rFont val="Times New Roman"/>
        <family val="1"/>
        <charset val="204"/>
      </rPr>
      <t>Разрешение на строительство № ru86310000-121 от 07.08.2014 до 09.05.2017</t>
    </r>
  </si>
  <si>
    <r>
      <t xml:space="preserve">Строительство осуществляется
</t>
    </r>
    <r>
      <rPr>
        <b/>
        <i/>
        <sz val="8"/>
        <color theme="1"/>
        <rFont val="Times New Roman"/>
        <family val="1"/>
        <charset val="204"/>
      </rPr>
      <t>Разрешение на строительство № ru86310000-123  от 14.08.2014 до 15.06.2016</t>
    </r>
  </si>
  <si>
    <r>
      <t xml:space="preserve">Строительство осуществляется
</t>
    </r>
    <r>
      <rPr>
        <b/>
        <i/>
        <sz val="8"/>
        <color theme="1"/>
        <rFont val="Times New Roman"/>
        <family val="1"/>
        <charset val="204"/>
      </rPr>
      <t>Разрешение на строительство № ru86310000-123 от 14.08.2014 до 15.06.2016</t>
    </r>
  </si>
  <si>
    <r>
      <t xml:space="preserve">Строительство осуществляется
</t>
    </r>
    <r>
      <rPr>
        <b/>
        <i/>
        <sz val="8"/>
        <color theme="1"/>
        <rFont val="Times New Roman"/>
        <family val="1"/>
        <charset val="204"/>
      </rPr>
      <t>Разрешение на строительство № ru86310000-131  от 27.08.2014   до 27.08.2019</t>
    </r>
  </si>
  <si>
    <r>
      <t xml:space="preserve">Строительство осуществляется
</t>
    </r>
    <r>
      <rPr>
        <b/>
        <i/>
        <sz val="8"/>
        <color theme="1"/>
        <rFont val="Times New Roman"/>
        <family val="1"/>
        <charset val="204"/>
      </rPr>
      <t>Разрешение на строительство № ru86310000-136  от 10.09.2014   до 08.07.2017</t>
    </r>
  </si>
  <si>
    <r>
      <t xml:space="preserve">Строительство осуществляется
</t>
    </r>
    <r>
      <rPr>
        <b/>
        <i/>
        <sz val="8"/>
        <color theme="1"/>
        <rFont val="Times New Roman"/>
        <family val="1"/>
        <charset val="204"/>
      </rPr>
      <t>Разрешение на строительство № ru86310000-136 от 10.09.2014  до 08.07.2017</t>
    </r>
  </si>
  <si>
    <r>
      <t xml:space="preserve">Строительство осуществляется
</t>
    </r>
    <r>
      <rPr>
        <b/>
        <i/>
        <sz val="8"/>
        <color theme="1"/>
        <rFont val="Times New Roman"/>
        <family val="1"/>
        <charset val="204"/>
      </rPr>
      <t>Разрешение на строительство № ru86310000-145  от 23.09.2014  до 01.10.2016, продлено до 30.06.2017</t>
    </r>
  </si>
  <si>
    <r>
      <t xml:space="preserve">Строительство осуществляется
</t>
    </r>
    <r>
      <rPr>
        <b/>
        <i/>
        <sz val="8"/>
        <color theme="1"/>
        <rFont val="Times New Roman"/>
        <family val="1"/>
        <charset val="204"/>
      </rPr>
      <t>Разрешение на строительство № ru86310000-146   от 24.09.2014   до 01.03.17</t>
    </r>
  </si>
  <si>
    <r>
      <t xml:space="preserve">Строительство осуществляется
</t>
    </r>
    <r>
      <rPr>
        <b/>
        <i/>
        <sz val="8"/>
        <color theme="1"/>
        <rFont val="Times New Roman"/>
        <family val="1"/>
        <charset val="204"/>
      </rPr>
      <t>Разрешение на строительство № ru86310000-152  от 14.10.2014  до 17.09.2016</t>
    </r>
  </si>
  <si>
    <r>
      <t xml:space="preserve">Строительство осуществляется
</t>
    </r>
    <r>
      <rPr>
        <b/>
        <i/>
        <sz val="8"/>
        <color theme="1"/>
        <rFont val="Times New Roman"/>
        <family val="1"/>
        <charset val="204"/>
      </rPr>
      <t>Разрешение на строительство № ru86310000-154  от 17.10.2014  до 26.10.2017</t>
    </r>
  </si>
  <si>
    <r>
      <t xml:space="preserve">Строительство осуществляется
</t>
    </r>
    <r>
      <rPr>
        <b/>
        <i/>
        <sz val="8"/>
        <color theme="1"/>
        <rFont val="Times New Roman"/>
        <family val="1"/>
        <charset val="204"/>
      </rPr>
      <t>Разрешение на строительство № ru86310000-166от 19.11.2014   до 23.11.2015</t>
    </r>
  </si>
  <si>
    <r>
      <t xml:space="preserve">Строительство осуществляется
</t>
    </r>
    <r>
      <rPr>
        <b/>
        <i/>
        <sz val="8"/>
        <color theme="1"/>
        <rFont val="Times New Roman"/>
        <family val="1"/>
        <charset val="204"/>
      </rPr>
      <t>Разрешение на строительство № ru86310000-144  от 19.10.2014   до 30.11.2015</t>
    </r>
  </si>
  <si>
    <r>
      <t xml:space="preserve">Строительство осуществляется
</t>
    </r>
    <r>
      <rPr>
        <b/>
        <i/>
        <sz val="8"/>
        <color theme="1"/>
        <rFont val="Times New Roman"/>
        <family val="1"/>
        <charset val="204"/>
      </rPr>
      <t>Разрешение на строительство № ru86310000-165   от 19.11.2014   до 23.08.2019</t>
    </r>
  </si>
  <si>
    <r>
      <t xml:space="preserve">Строительство осуществляется
</t>
    </r>
    <r>
      <rPr>
        <b/>
        <i/>
        <sz val="8"/>
        <color theme="1"/>
        <rFont val="Times New Roman"/>
        <family val="1"/>
        <charset val="204"/>
      </rPr>
      <t xml:space="preserve">Разрешение на строительство № ru86310000-174   от 28.11.2014  до 28.11.2018 </t>
    </r>
  </si>
  <si>
    <r>
      <t xml:space="preserve">Строительство осуществляется
</t>
    </r>
    <r>
      <rPr>
        <b/>
        <i/>
        <sz val="8"/>
        <color theme="1"/>
        <rFont val="Times New Roman"/>
        <family val="1"/>
        <charset val="204"/>
      </rPr>
      <t>Разрешение на строительство № ru86310000-174  от  28.11.2014  до 28.11.2018</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</si>
  <si>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</si>
  <si>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</si>
  <si>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ru86310000-14  от 27.02.2015  до 06.11.2016</t>
    </r>
  </si>
  <si>
    <r>
      <t xml:space="preserve">Строительство осуществляется
</t>
    </r>
    <r>
      <rPr>
        <b/>
        <i/>
        <sz val="8"/>
        <color theme="1"/>
        <rFont val="Times New Roman"/>
        <family val="1"/>
        <charset val="204"/>
      </rPr>
      <t>Разрешение на строительство № ru86310000-36 от 06.04.2015 до 06.12.2016</t>
    </r>
  </si>
  <si>
    <r>
      <t xml:space="preserve">Строительство осуществляется
</t>
    </r>
    <r>
      <rPr>
        <b/>
        <i/>
        <sz val="8"/>
        <color theme="1"/>
        <rFont val="Times New Roman"/>
        <family val="1"/>
        <charset val="204"/>
      </rPr>
      <t>Разрешение на строительство № 86-ru86310000-93-2015 от 30.07.2015  до 30.04.2017</t>
    </r>
  </si>
  <si>
    <r>
      <t xml:space="preserve">Строительство осуществляется
</t>
    </r>
    <r>
      <rPr>
        <b/>
        <i/>
        <sz val="8"/>
        <color theme="1"/>
        <rFont val="Times New Roman"/>
        <family val="1"/>
        <charset val="204"/>
      </rPr>
      <t>Разрешение на строительство № 86-ru86310000-91-2015  от 29.07.2015 до 05.05.2018</t>
    </r>
  </si>
  <si>
    <t>ООО "Формат плюс"</t>
  </si>
  <si>
    <t xml:space="preserve">По итогам технического совещания от 22.05.2015 при заместителе Губернатора ХМАО-Югры Шаповал Д.В. по вопросу строительства объекта были приняты решения об изменении местоположения объекта.  КУ "УКС Югры обратился в Администрацию города Сургута для формирования и предоставления земельного участка для проектирования и строительства объекта.. Планируется исключение средств из Адресной инвестиционной программы на 2016 год. </t>
  </si>
  <si>
    <r>
      <t xml:space="preserve">Строительство осуществляется
</t>
    </r>
    <r>
      <rPr>
        <b/>
        <i/>
        <sz val="8"/>
        <color theme="1"/>
        <rFont val="Times New Roman"/>
        <family val="1"/>
        <charset val="204"/>
      </rPr>
      <t xml:space="preserve">Разрешение на строительство № ru 86310000-72  от 27.11.2014, продлен  
до 31.12.2015             </t>
    </r>
  </si>
  <si>
    <t>Проектирование и строительство реализуется в рамках муниципальной программы "Развитие физической культуры и спорта в городе Сургуте на 2014-2020 годы"                                                                                                                                                                                                                                                                                                                           Выполнение проектно-изыскательских работ осуществлялось в соответствии с заключенным контрактом с ООО "Стройуслуга" МК №01/П-2014 от 09.01.2014. Сумма по контракту  
6 016,56 тыс.рублей.  Работы выполнены и оплачены.
Получены: - положительное заключение государственной экспертизы от 12.12.2014 
№ 86-1-4-0265-14 проектной документации и результатов инженерных изысканй; 
- положительное заключение  от 12.12.2014 № 86-1-6-0118-14 о проверке достоверности определения сметной стоимости строительства объекта. Проектная документация утверждена Департаментом строительства ХМАО-Югры от 06.02.2015.</t>
  </si>
  <si>
    <t>МАУ ТАиК "Петрушка". Реконструкция</t>
  </si>
  <si>
    <t>430 мест</t>
  </si>
  <si>
    <t>2016 (Обследование) 2016-2017 (ПИР)</t>
  </si>
  <si>
    <t>Общая площадь здания -8 887,3 м2; мощность посадочных мест - 1023 зрит. мест.</t>
  </si>
  <si>
    <t>2016-2017 (ПИР)</t>
  </si>
  <si>
    <t>Нежилое здание, расположенное по адресу: Ханты-Мансийский округ, город Сургут, улица 60 лет Октября, 16</t>
  </si>
  <si>
    <t>2016 (снос)</t>
  </si>
  <si>
    <t>Парк в районе ручья Кедровый лог. Западный жилой район г. Сургута. Пешеходный мост через ручей Кедровый лог.</t>
  </si>
  <si>
    <t>2016 (ПИР)</t>
  </si>
  <si>
    <t>Общая площадь здания - 21247,8 м2</t>
  </si>
  <si>
    <t>МБУ ЦФП "Надежда" "Спортивный зал, ул. Мелик-Карамова, 74а</t>
  </si>
  <si>
    <t>Общая площадь здания 627,7 м2</t>
  </si>
  <si>
    <t>Проектирование и строительство (капитальный ремонт) на 2015-2018 годы.</t>
  </si>
  <si>
    <t>Детская школа искусств 
в мкр. 25</t>
  </si>
  <si>
    <t xml:space="preserve">Средняя общеобразовательная школа в микрорайоне 32  г.Сургута
</t>
  </si>
  <si>
    <t>300 уч.</t>
  </si>
  <si>
    <t>"Водно-оздоровительный комплекс", ул. Профсоюзов</t>
  </si>
  <si>
    <t>Разрешение на строительство №107 от 21.06.13 до 06.12.15г.   
Продлено до 10.01.2016 года.</t>
  </si>
  <si>
    <r>
      <rPr>
        <b/>
        <i/>
        <sz val="8"/>
        <color theme="1"/>
        <rFont val="Times New Roman"/>
        <family val="1"/>
        <charset val="204"/>
      </rPr>
      <t>Разрешение на строительство №02 от 23.01.13 до 22.12.15г.</t>
    </r>
    <r>
      <rPr>
        <sz val="8"/>
        <color theme="1"/>
        <rFont val="Times New Roman"/>
        <family val="1"/>
        <charset val="204"/>
      </rPr>
      <t xml:space="preserve">  </t>
    </r>
    <r>
      <rPr>
        <b/>
        <i/>
        <sz val="8"/>
        <color theme="1"/>
        <rFont val="Times New Roman"/>
        <family val="1"/>
        <charset val="204"/>
      </rPr>
      <t xml:space="preserve"> 
Продлено до июня 2016 года.</t>
    </r>
  </si>
  <si>
    <t xml:space="preserve">Проектирование и строительство реализуется в рамках муниципальной программы"Молодёжная политика Сургута на 2014 - 2030 годы" 
НМЦК-7 565 047,70 рублей.  По итогам аукциона победителем признан  участник  
ООО "Стройуслуга" МК  №04П-2015 от 12.10.2015 (протокол № ОК-1183(2) от 23.09.15  сумма - 7 226,46485 тыс.рублей из них лимит на 2015 год - 1 627,295 тыс. рублей на оплату за выполнение инженерно-геодезических и инженерно-геологических изысканий). 
Работы выполнены и оплачены в декабре.
Заключен  договор №07/П - 2015 от 28.10.2015  на проверку сметной документации на сумму 52,500 тыс. рублей. Работы выполнены и оплачены в декабре. 
Окончание проектно-изыскательских работ в 2016 году.
</t>
  </si>
  <si>
    <t xml:space="preserve">Проектирование и строительство объекта реализуется в рамках муниципальной программы "Молодёжная политика Сургута на 2014 - 2030 годы"                                                                                                                     Детское учреждение с многофункциональным уклоном,а именно занятием прикладным творчеством, хореография, оборудовано  компьютерными  местами,  находится в оперативном управлении  МБУ "Вариант".                                                                                                                                                                                                                      Работы выполняются в соответствии с заключенным МК с ООО "ЮграСтройиндустрия" №19/2014 от 23.10.2014. Срок выполнения работ - 30.08.2015г. Стоимость выполненных работ по  №19/2014 от 23.10.2014  -14 673, 70304 тыс. руб., из них: в 2014 году работ - 6896,75 тыс.руб., 2015 году принято работ на сумму - 7776,95304 тыс.руб. 
Заказчиком ведется претензионная работа в связи со срывом Подрядчиком сроков выполнения работ. На основании акта приемки законченного капитальным ремонтом объекта от 24.11.15 и акта рабочей комиссии от 24.11.15 - затраты по объекту списаны.                   </t>
  </si>
  <si>
    <t xml:space="preserve">Проектирование и строительство объекта реализуется в рамках муниципальной программы "Молодёжная политика Сургута на 2014 - 2030 годы" 
Молодежный центр включает фото-видео студию, арт-студию,студию макетирования и конструирования,находится в оперативном управлении МБУ "Вариант". Проектно-сметная документация разработана в полном объеме. На 2017 год необходимо предусмотреть средства в размере 46354,050 тыс. руб. на выполнение работ по капитальному ремонту объекта.                                                                                                             </t>
  </si>
  <si>
    <t>Строительство объекта предусматривается в рамках муниципальной программы "Создание условий для развития муниципальной политики в отдельных секторах экономики города Сургута на 2014-2030 годы"                                                                                                                                                                                  06.04.2015 была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объявлен конкурс подачи предложений на участие в открытом конкурсе. Заказчики не заявились, вскрытие конвертов с конкурсными предложениями на участие в открытом конкурсе не состоялось. 
Затраты на подключение к электросетям, водоснабжению, водоотведению составляет 121,48179 тыс.руб. 
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запршенными коммерческими предложениями составляет 180 000 рублей.
Стоимость работ по строительству объекта - 210 948 416,06 руб.</t>
  </si>
  <si>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Ранее объявленные торги на право заключения  договора аренды земельного участка не состоялись. Торги признаны несостоявшимися, в связи
с отсутствием заявок на участие в торгах. Решением Думы города принято решение 
о предоставлениии земельного участка без торгов. Размещена информация для застройщиков рассмотреть возможность участия в реализации инвестиционных проектов строительства общеобразовательных школ. Выданы технические условия на присоединение к существующим инженерным сетям.                                                                                                                                                          Строительная готовность - 0%      </t>
  </si>
  <si>
    <t xml:space="preserve">Капитальный ремонт реализуется в рамках муниципальной прогрммы "Доступная среда  
г. Сургута на 2014-2030 годы" (с целью приведения их к требованиям доступной среды).                                                                                                                                                                                                                                                                                     Проектно-изыскательские работы выполнены в соответствии с заключенным муниципальным контрактом с ООО "ПромНефтеСтрой" №09/П-2014 от 11.08.2014г. 
Проектно-изыскательские работы в 2015 г. выполнены и оплачены,проведена экспертиза сметной документации.
</t>
  </si>
  <si>
    <t>2015 год (в соответствии с решением Думы города от 22.12.2015 № 819-V ДГ)</t>
  </si>
  <si>
    <t>2016 год (в соответствии с решением Думы города от 22.12.2015 № 820-V ДГ )</t>
  </si>
  <si>
    <t>Плановая потребность</t>
  </si>
  <si>
    <t xml:space="preserve">Проектирование и строительство реализуется в рамках муниципальной программы"Молодёжная политика Сургута на 2014 - 2030 годы"                                                                                                                             Выполнение проектно-изыскательских работ осуществлялось в соответствии с заключенным контрактом с ООО "ЭКСПроект" МК №04/П-2014 от 09.01.2014г. Сумма по контракту 8700,0 тыс.руб.  Работы выполнены и оплачены. 
Получено положительное заключение о проверке достоверности определения сметной стоимости объека № 86-1-6-0041-15 от 21.04.2015.                                                                                                                            
</t>
  </si>
  <si>
    <r>
      <t xml:space="preserve">Проектирование и строительство реализуется в рамках муниципальной программы "Развитие культуры и туризма в городе Сургуте" на 2014-2030 годы"   
Работы выполняются в соответствии с заключенным муниципальным контрактом с ООО "Сибвитосервис" №18/2014 от 04.10.14 г.  Сумма по контракту - 323 245,55685 руб.   Срок выполнения работ с 04.10.2014г.  по  15.06.2016 г.
</t>
    </r>
    <r>
      <rPr>
        <b/>
        <i/>
        <sz val="8"/>
        <color theme="1"/>
        <rFont val="Times New Roman"/>
        <family val="1"/>
        <charset val="204"/>
      </rPr>
      <t>Разрешение на строительство №114 от 30.07.14 до 30.04.16г.</t>
    </r>
    <r>
      <rPr>
        <sz val="8"/>
        <color theme="1"/>
        <rFont val="Times New Roman"/>
        <family val="1"/>
        <charset val="204"/>
      </rPr>
      <t xml:space="preserve">
Готовность объекта - 63,5 %. Ведутся работы по  отоплению,электроосвещению, вентиляции  и фасадные  работы. Оплата за осуществление технологического присоединения объекта к электрическим сетям в размере 7,53902 тыс. руб. по договору от 20.03.2012 г. № 56/2012/ТП  произведена в декабре 2015 года.  
Срок размещения извещений о проведении  электронных  аукционов на поставку оборудования для комплектации и ввода объекта в эксплуатацию согласно утвержденного плана-графика - март 2016 года. Ориентировочные сроки заключения контрактов - май 2016 года, при условии, что аукционы состоятся.
Ориентировочная дата ввода объекта в эксплуатацию - июль 2016 года.
</t>
    </r>
    <r>
      <rPr>
        <b/>
        <i/>
        <sz val="8"/>
        <color theme="1"/>
        <rFont val="Times New Roman"/>
        <family val="1"/>
        <charset val="204"/>
      </rPr>
      <t xml:space="preserve">  </t>
    </r>
    <r>
      <rPr>
        <sz val="8"/>
        <color theme="1"/>
        <rFont val="Times New Roman"/>
        <family val="1"/>
        <charset val="204"/>
      </rPr>
      <t xml:space="preserve">  </t>
    </r>
  </si>
  <si>
    <t>Проектирование объекта реализуется в рамках муниципальной программы «Развитие культуры и туризма в  городе Сургуте на 2014-2030 годы». Согласно утвержденного плана-графика размещение извещения на выполнение работ по обследованию конструкций здания - май 2016 г. НМЦК- 349,903 тыс. руб.,   размещение извещения на выполнение проектно-изыскательских работ -  сентябрь 2016г.  НМЦК- 19768,478 тыс. руб.  На 2017 год необходимо предусмотреть средства для завершения ПИР - 11118,381 тыс.руб.</t>
  </si>
  <si>
    <t>МАУ "Сургутская Филармония"</t>
  </si>
  <si>
    <t>2016-2018 (выкуп 2018 – 2019- 2020)</t>
  </si>
  <si>
    <t>2016-2017 (выкуп 2017-2019)</t>
  </si>
  <si>
    <t>Приобретение объекта реализуется в рамках муниципальной программы "Развитие образования города Сургута на 2014-2030 годы"                                                                                                                                                                                                                                                                                                                                          ПСД разработана ООО «Строй-Инжиниринг», г. Сургут. Заказчик – ЗАО «ЮИСП». Получено положительное заключение негосударственной экспертизы ООО «Геопроект»,  
г. Тюмень. По итогам тендера определен победитель (сроки строительства объекта ЗАО «ЮИСП» не обозначены).                                                                                                                                                              В связи с отсутствием возможности привлечения банковского финансирования, строительство объекта в 2016 году начато не будет.                                                                                                               Подключение объектовых сетей и объектов инженерной инфраструктуры планируется от внутриквартальных сетей, выполненных застройщиком ЗАО «Югорское управление инвестиционно-строительными проектами» в рамках договора аренды земельного участка под комплексное освоение от 25.09.2006 № 716 (S зем.уч.- 11600 кв.м). со сроком действия до 01.09.2016  (S зем.уч.- 11600 кв.м). Обременения с земельного участка сняты.</t>
  </si>
  <si>
    <t xml:space="preserve">Проектирование и строительство объекта реализуется в рамках муниципальной программы "Развитие образования города Сургута на 2014-2030 годы"                                                                                                                  Сумма по контракту с  ООО "Сибпроектстрой 1" №18/П-2013 от 31.12.2013г. - 12042,380 тыс.руб. Срок выполнения работ - 9 месяцев с даты заключения контракта.                                                                                                                                                                 Проектные работы-100%. Положительное заключение государственной экспертизы 
86-1-4-0001-15 от 10.01.2015 ( без сметной документации). В связи  с отсутствием бюджетного финансирования точные сроки строительства объекта не определены.                                                                                                                                                                                                                                                                                          НЗП (незавершенное производство) по состоянию на 01.01.2015-154 690 026,46 рублей ( в том числе окружной бюджет - 45 472,90308 тыс. рублей, местный бюджет - 109 217,12338 тыс. рблей).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</si>
  <si>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"Юградорпроект", договор №10/П-2013 от 01.07.2013г. Сумма по контракту 6714,2 тыс. руб. (Сумма выполненных в 2013 году работ - 3357,1 тыс.руб.) Проектно-сметная документация разработана в полном объеме и получено положительное заключение  достоверности определения сметной стоимости объектов капитального строительства. Строительство планируется с привлечением средств бюджета автономного округа.</t>
  </si>
  <si>
    <t>Извещение на проведение аукциона по сносу нежилого здания ,расположеного по адресу: город Сургут,поселок Юносить,улица Саянская,дом 6б опубликовано - 29.10.2015 г. Дата проведения аукциона - 16.11.2015 г. НМЦК - 470,72088 тыс.руб. 
На основании протокола подведения итогов электронного аукциона № ЭА-1583 (2) от 18.11.2015 г. победителем признан ООО "Сантехремстрой" с ценой контракта 245,86720 тыс. руб. Заключен контракт № 106/2015 от 02.12.2015 г. Срок выполнения работ по 20.12.2015. Работы выполнены и оплачены.</t>
  </si>
  <si>
    <r>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В связи с ненадлежащим исполнением ЗАО "Природный камень" муниципального контракта №15/2013 от 19.12.2013, заказчик расторгнул договор в одностороннем порядке  
с 18.11.2014.                                                                                                                                                                                                                                                     Выполнены: подготовительные работы, выторфовка, вертикальная планировка (земляные работы).  По итогам повторного конкурса состоявшегося 29.04.2015 победителем конкурса признан участник ООО "Стройуслуга".  Заключен МК №01/П-2015 от 19.05.2015 на корректировку проектной документации (включены дополнительные работы по водопонижению). Стоимость контракта - 709,262,00\ тыс. руб.  Корректировка ПИР по бъекту выполнена.
1,18731 тыс. руб. - авансовый платёж за осуществление технологического присоединения объекта к электрическим сетям согласно договора от 17.11.2014 г. № 308/2014/ТП. 
0,550 тыс. руб. - средства для оплаты за осуществление технологического присоединения объекта к электрическим сетям согласно договора от 10.06.2015 г. №131/2015/ТП .
Заключен договор на проверку сметной документации №07/П-2015 от 28.10.2015 г. 
на сумму 26,54463 тыс. рублей. Работы выполнены оплачены в декабре 2015.
</t>
    </r>
    <r>
      <rPr>
        <sz val="8"/>
        <rFont val="Times New Roman"/>
        <family val="1"/>
        <charset val="204"/>
      </rPr>
      <t xml:space="preserve">Согласно утвержденного плана-графика размещение извещения о проведении аукциона на строительство объекта апрель 2016г. </t>
    </r>
    <r>
      <rPr>
        <sz val="8"/>
        <color theme="1"/>
        <rFont val="Times New Roman"/>
        <family val="1"/>
        <charset val="204"/>
      </rPr>
      <t xml:space="preserve">НМЦК- 124 530,52 тыс. руб. 
Объект не обеспечен финансированием. Потребность  - 103 492,398 т.р.
                              </t>
    </r>
  </si>
  <si>
    <t xml:space="preserve">по состоянию на 10.03.2016 г. </t>
  </si>
  <si>
    <r>
      <t xml:space="preserve">Проектирование и строительство объекта реализуется в рамках программы "Развитие физической культуры и спорта в г. Сургута на 2014-2030 годы".       
</t>
    </r>
    <r>
      <rPr>
        <b/>
        <i/>
        <sz val="8"/>
        <color theme="1"/>
        <rFont val="Times New Roman"/>
        <family val="1"/>
        <charset val="204"/>
      </rPr>
      <t xml:space="preserve">Разрешение на строительство №231 от 20.12.2013 до 19.05.2017. </t>
    </r>
    <r>
      <rPr>
        <sz val="8"/>
        <color theme="1"/>
        <rFont val="Times New Roman"/>
        <family val="1"/>
        <charset val="204"/>
      </rPr>
      <t xml:space="preserve"> 
Работы выполнены в соответствии с заключенным муниципальным контрактом
с ООО "СК СОК" от 03.07.2014 № 12/2014.  Сумма по контракту - 429 464,05162 тысяч рублей.  Срок выполнения работ 30.11.2015. Готовность объекта - 57%.                                                                                                                                                                           В связи с необходимостью корректировки ПСД в 2015 г. и увеличением стоимости материалов и оборудования, необходимых для строительства объекта, МК №12/2014 от 03.07.2014 расторгнут 10.11.2015 года.   
Выполненные работы были приняты по расценкам утверждённой ПСД 
и смет, прошедших проверку достоверности определения сметной стоимости строительства объекта, согласно муниципальному контракту от 03.07.2014 №12/2014 и по актам выполненных работ по Форме № 2.
В настоящее время, на утверждение в Департамент строительства 
ХМАО-Югры письмом от 13.01.2016 № 43-02-52/16 МКУ «Управление капитального строительства» направлено задание на выполнение работ 
по корректировке проектно-сметной документации по объекту «Спортивный комплекс 
с плавательным бассейном на 50 метров в г. Сургуте», в соответствии 
с Постановлением Правительства ХМАО-Югры от 24.08.2012 № 297-п.
Работы по корректировке сметной документации выполнены. 
Получено положительное заключение о достоверности определения сметной стоимости                                                                                                                                              № 86-1-6-0010-16 от 16.02.2016 г. 
Подключение объекта к эл.сетям будет осуществляться в процессе строительства объекта (стоимость подключения 7,53902 тыс.руб.)
Определены ориентировочные сроки по выполнению мероприятий 
по проведению аукциона и заключения контракта на завершение работ 
по строительству объекта –май 2016 года, по завершению строительства и ввод объекта 
в эксплуатацию – декабрь 2016 года.
</t>
    </r>
  </si>
  <si>
    <t>МАУ "Ледовый дворец спорта"</t>
  </si>
  <si>
    <t>Согласно утвержденного плана-графика размещение извещения о проведении открытого конкурса на выполнение проектно-изыскательских работ - март 2016г. НМЦК- 10363,27421 тыс. руб. Лимит на 2016 год 1358,630 т.р., из них 1350,065 т.р. - затраты на ПИР, 8,565 т.р. - затраты на подключение объекта к электрическим сетям. Предложены к включению в бюджетную смету на 2016 год на заседание Думы города в апреле 2016г.  средства в размере 45,0 тыс.руб. на проведение проверки сметной документации.
На 2017 год необходимо предусмотреть средства на ПИР в размере 9 013,21 тыс. руб.</t>
  </si>
  <si>
    <t xml:space="preserve">Приобретение объекта реализуется в рамках муниципальной программы "Развитие образования города Сургута на 2014-2030 годы"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 с наружными инженерными сетями.                                                                                                                                                                                                                                                               Земельный участок расположен в территорииальной зоне ДОУ «Зона дошкольных 
и общеобразовательных учреждений» Распоряжением Администрации города от 11.09.2015 
№ 2222 утверждена схема земельного участка на кадастровом плане территории. ЗУ 
в микрорайоне 33 поставлен на государственный кадастровый учет
№ 86:10:0101240:345.
Постановлением № 410-п от 13.11.2015 утверждена мощность на 825 учащихся. Задание 
на проектирование подготовлено и в настоящий момент проходит процедуру согласования.
Рассматривается вопрос об увеличении мощности до 1500 мест.
В утвержденной смете на 2016 год предусмотрено средств на выполнение ПИР 1424,186 тыс. руб. и 51,814 тыс руб. для внесения платы за подключение объекта к электрическим сетям. Согласно утвержденного плана-графика размещение извещения о проведении открытого конкурса на выполнение проектно-изыскательских работ - март 2016г.  НМЦК- 15909,942тыс. руб. Лимит финансирования на 2016 год 1424,186 тыс.руб. Ориентировочный срок заключения контракта - июнь 2016 г. Потребность на 2017 год - 14485,756 тыс.руб.
Средства в размере 50,0 тыс.руб. на проведение проверки сметной документации предлжены к включению в бюджетную смету на 2016 год на заседание Думы города в апреле 2016 года.
</t>
  </si>
  <si>
    <r>
      <t xml:space="preserve">Проектирование и строительство магистральных инженерных сетей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Заключен МК №03/2015 г. от 19.05.2015 с единственным исполнителем  - ООО "СК "СОК"  (по решению КСП от 15.05.2015 г. №01-27-629/15).  Стоимость по МК- 423 126,00308 тысяч  рублей, срок выполнения работ - 30.09.2016.                                                                                                                          Инженерное обеспечение мкр. 20 "А" 
</t>
    </r>
    <r>
      <rPr>
        <b/>
        <i/>
        <sz val="8"/>
        <color theme="1"/>
        <rFont val="Times New Roman"/>
        <family val="1"/>
        <charset val="204"/>
      </rPr>
      <t>Разрешение на строительство №ru86310000-10 от 18.02.15 до 21.10.16.</t>
    </r>
    <r>
      <rPr>
        <sz val="8"/>
        <color theme="1"/>
        <rFont val="Times New Roman"/>
        <family val="1"/>
        <charset val="204"/>
      </rPr>
      <t xml:space="preserve">                                 
Готовность объекта 22,2 %. В отчетном периоде велись  работы по устройству сетей дождевой канализации, устройству земляного полотна. 
Ориентировочная дата ввода объекта в эксплуатацию октябрь 2016 года.</t>
    </r>
  </si>
  <si>
    <r>
      <t xml:space="preserve">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t>
    </r>
    <r>
      <rPr>
        <b/>
        <i/>
        <sz val="8"/>
        <color theme="1"/>
        <rFont val="Times New Roman"/>
        <family val="1"/>
        <charset val="204"/>
      </rPr>
      <t xml:space="preserve">Разрешение на строительство №ru86310000-10 от 18.02.15 до 21.10.16.   </t>
    </r>
    <r>
      <rPr>
        <sz val="8"/>
        <color theme="1"/>
        <rFont val="Times New Roman"/>
        <family val="1"/>
        <charset val="204"/>
      </rPr>
      <t xml:space="preserve">                                                                                                                                                                                                                                                                                                                                                                                                                                                                                                                                                                                                                                                                                                                                                                       В связи с окончанием срока действия МК №06/П-2014 от 23.06.2014 г. (30.06.2015г.) сторонами подписано Соглашение о расторжении МК от 29.06.2015г.
В связи с увеличением стоимости работ по проведению государственной экспертизы проектной документации и результатов инженерных изысканий, а также учитывая процедуру размещения закупки у единственного исполнителя-заключение муниципального контракта 
№ 0419Д-15/ОГЭ-4874 в 2015 году не предоставилось возможным. При выделении дополнительных средств бюджета  в размере 635,79581 тыс. рублей в 2016 году будет внесена плата по контракту.
Предложены к включению в бюджетную смету на 2016 год на заседание Думы города 
в апреле 2016г. средства в размере 635,79581 тыс.руб  для внесения платы по договору (предоплата 100%).
</t>
    </r>
  </si>
  <si>
    <t xml:space="preserve">Заключен МК №  13/10/15 от 12.10.2015 года с единственным исполнителем 
на проведение государственной экспертизы проектной документации.
Стоимость закупки -  300,90882 тыс. руб.лей.
30.11.2015 года  заключен договор № 13/10/15. В декабре произведена 100 % предоплата.  Госэкспертиза выполнена в феврале 2016г. </t>
  </si>
  <si>
    <t xml:space="preserve">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Аукцион не состоялся, т.к. не подано ни одной заявки (Протокол№ ЭА-1226 (1) 
от 11.09.2015г.)
Согласно письма ДФ № 08-И-2013/15-0-0 от 17.11.2015 перемещение целевых средств, предусмотренных на выполнение работ по капитальному ремонту объекта, на иные цели 
не представляется возможным. 
Заключен договор на проверку проектно-сметной документации №07/П-2015 г. от 28.10.2015г на сумму 12,65461 тыс.руб.  Работы выполнены и оплачены в декабре 2015 года.
В бюджете на 2016 год  предусмотрены средства на проведение обследования помещений, 
а так же средства на выполнение ПИР по реконструкции объекта. Размещение извещения  
на выполнение работ по обследованию нежилых помещений объекта опубликовано 29 февраля 2016 г. Дата рассмотрения и оценки заявок на участие в конкурсе 30.03.2016г. (НМЦК-253,02092 т.р.),  размещение извещения  на выполнение проектно-изыскательских работ - июль 2016 г. (НМЦК  - 1016,862  т.р.).
Предложены к включению в бюджетную смету на 2016 год на заседание Думы города в апреле 2016г.  средства в размере 25,0 тыс.руб. на проведение проверки сметной документации.
На 2017 год необходимы средства на выполнение работ по реконструкции.
</t>
  </si>
  <si>
    <r>
      <rPr>
        <b/>
        <i/>
        <sz val="8"/>
        <color theme="1"/>
        <rFont val="Times New Roman"/>
        <family val="1"/>
        <charset val="204"/>
      </rPr>
      <t>Разрешение на строительство №25 от 04.03.15 до 06.07.2023 г.</t>
    </r>
    <r>
      <rPr>
        <sz val="8"/>
        <color theme="1"/>
        <rFont val="Times New Roman"/>
        <family val="1"/>
        <charset val="204"/>
      </rPr>
      <t xml:space="preserve"> 
Производятся следующие виды работ:                                                                                                                                                                                                                                                 
- завоз строительных материалов и техники;
- изготовление, монтаж и установка опалубки;
- изготовление арматурных пространственных каркасов;
- устройство монолитных вертикальных конструкций цокольного, первого этажей;
- устройство монолитного перекрытия цокольного этажа;
- уборка территории строительной площадки и прилегающей территории от строительного мусора;
- подготовка работ по устройству наружных инженерных сетей;
- водопонижение грунтовых вод через инлафильтры;
- снегоборьбы.
                                                                                                                                                                          </t>
    </r>
    <r>
      <rPr>
        <b/>
        <i/>
        <sz val="8"/>
        <color theme="1"/>
        <rFont val="Times New Roman"/>
        <family val="1"/>
        <charset val="204"/>
      </rPr>
      <t xml:space="preserve">  </t>
    </r>
  </si>
  <si>
    <t>Постановлением Администрации города Сургута от утвержден проект планировки и проект межевания территории микрорайона № 32 Определены границы земельного участка территориальной зоны. Подготовлена схема на кадастровом плане территории
Земельный участок расположен в территорииальной зоне ДОУ «Зона дошкольных и общеобразовательных учреждений».
Распоряжением № 2452  от 13.10.2015 утверждена схема на кадастровом плане территории. Земельныйучасток поставлен на государственный кадастровый учет № 86:10:0101251:4340. Утвержден градостроительный план земельного участка Администрацией города Сургута (Постановление от 21.12.2015 № 8906).
МКУ "УКС" г. Сургута проводит сбор исходно-разрешительной документации в целях проектирования данного объекта. Задание на проектирование находится на утверждении 
в ДОиМП ХМАО-Югры. 
В утвержденной смете на 2016 год предусмотрено средств на выполнение ПИР 1424,186 тыс. руб. и 51,814 тыс руб. для внесения платы за подключение объекта к электрическим сетям. Согласно утвержденного плана-графика размещение извещения о проведении открытого конкурса на выполнение проектно-изыскательских работ - март 2016г.  НМЦК- 15909,942тыс. руб. Лимит финансирования на 2016 год 1424,186 тыс.руб. Ориентировочный срок заключения контракта - июнь 2016 г. Потребность на 2017 год - 14485,756 тыс.руб.
Средства в размере 50,0 тыс.руб. на проведение проверки сметной документации предлжены к включению в бюджетную смету на 2016 год на заседание Думы города в апреле 2016 года.</t>
  </si>
  <si>
    <t>МБОУ НШ "Перспектива"
расположенная по адресу: 
г. Сургут, ул. 30 лет Победы,54/1</t>
  </si>
  <si>
    <t xml:space="preserve">Приобретение реализуется в рамках муниципальной программы "Развитие образования города Сургута на 2014-2030 годы"                                                                                                                                                                                                                                                                                                                            Участок сформирован и поставлен на государственный кадастровый учет, в настоящее время опубликована информация о предоставлении земельного участка без проведения торгов.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            
Договор аренды №568 от 23.07.12 до 22.02.2017.Кадастровый номер № 86:10:0101131:41 площадь Sзем.участка=11049м2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2018-2020 годы  предусмотрены средства в бюджете ХМАО на выкуп построенных объектов 
в муниципальную собственность. </t>
  </si>
  <si>
    <r>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Положительное  заключение гос. экспертизы от 23.05.2014                                                                                                                                                 № 2-1-1-0162-14.  Подключение объекта от внутриквартальных инженерных сетей, строительство которых  ведется застройщиком ООО "Сибпромстрой".  
Получены ТУ: представлены точки подключения к инженерным сетям, выданы все  тех.условия  на проектирование.                                                                                            
Земельный участок: договор аренды от 23.07.12 № 568, со сроком действия 
до 22.02.2017. Изменения по назначению земельного участка внесены. Кадастровый номер  
№ 86:10:0101131:41 площадь Sзем.участка=11049м2.                                                                                                                     </t>
    </r>
    <r>
      <rPr>
        <i/>
        <sz val="8"/>
        <color theme="1"/>
        <rFont val="Times New Roman"/>
        <family val="1"/>
        <charset val="204"/>
      </rPr>
      <t>Р</t>
    </r>
    <r>
      <rPr>
        <b/>
        <i/>
        <sz val="8"/>
        <color theme="1"/>
        <rFont val="Times New Roman"/>
        <family val="1"/>
        <charset val="204"/>
      </rPr>
      <t>азрешение на строительство №ru 86310000-37  от 08.04.2015 до 10.05.17.</t>
    </r>
    <r>
      <rPr>
        <sz val="8"/>
        <color theme="1"/>
        <rFont val="Times New Roman"/>
        <family val="1"/>
        <charset val="204"/>
      </rPr>
      <t xml:space="preserve"> 
СМР: Вырубка стройплощадки на 100 %, подготовительные работы,разбивка котлована. Прокладка электрокабеля.Строительство ограждения и подъездной дороги.   
Направлено в ГАСН извещение о начале строительства от 17.04.15г.
Ориентировочная дата окончания строительства - май 2017.   
Работы не ведутся в связи с финансовыми затруднениями.                                                                                                                                                                                                                        </t>
    </r>
  </si>
  <si>
    <r>
      <t xml:space="preserve">Приобретение объекта будет осуществляться за счет средств областного бюджета по программе "Сотрудничество".      
</t>
    </r>
    <r>
      <rPr>
        <b/>
        <i/>
        <sz val="8"/>
        <color theme="1"/>
        <rFont val="Times New Roman"/>
        <family val="1"/>
        <charset val="204"/>
      </rPr>
      <t>Разрешение на строительство от 19.02.2014 № ru86310000-22 до 19.08.15</t>
    </r>
    <r>
      <rPr>
        <sz val="8"/>
        <color theme="1"/>
        <rFont val="Times New Roman"/>
        <family val="1"/>
        <charset val="204"/>
      </rPr>
      <t>.                                                                                                                                                                                                                                                                     Дата начала строительства - 19.02.2014, дата окончания - 19.08.2015.</t>
    </r>
    <r>
      <rPr>
        <b/>
        <i/>
        <sz val="8"/>
        <color theme="1"/>
        <rFont val="Times New Roman"/>
        <family val="1"/>
        <charset val="204"/>
      </rPr>
      <t xml:space="preserve">
</t>
    </r>
    <r>
      <rPr>
        <sz val="8"/>
        <color theme="1"/>
        <rFont val="Times New Roman"/>
        <family val="1"/>
        <charset val="204"/>
      </rPr>
      <t xml:space="preserve">СМР: Степень готовности: общая 100%.
</t>
    </r>
    <r>
      <rPr>
        <b/>
        <i/>
        <sz val="8"/>
        <color theme="1"/>
        <rFont val="Times New Roman"/>
        <family val="1"/>
        <charset val="204"/>
      </rPr>
      <t>Разрешение на ввод объекта в эксплуатацию от 30 июня 2015 № 86-ru86310000-43-2015</t>
    </r>
    <r>
      <rPr>
        <sz val="8"/>
        <color theme="1"/>
        <rFont val="Times New Roman"/>
        <family val="1"/>
        <charset val="204"/>
      </rPr>
      <t xml:space="preserve">.                                                                                                                                                                                                                                                            </t>
    </r>
    <r>
      <rPr>
        <b/>
        <i/>
        <sz val="8"/>
        <color theme="1"/>
        <rFont val="Times New Roman"/>
        <family val="1"/>
        <charset val="204"/>
      </rPr>
      <t xml:space="preserve">             </t>
    </r>
    <r>
      <rPr>
        <sz val="8"/>
        <color theme="1"/>
        <rFont val="Times New Roman"/>
        <family val="1"/>
        <charset val="204"/>
      </rPr>
      <t xml:space="preserve">                                                                                                                                                                                                                             
Заключен договор безвозмездного пользования между МБДОУ № 44 «Сибирячок» 
и  Департаментом    имущественных    отношений   Тюменской области   с  целью
скорейшего оформления лицензии на осуществление образовательной деятельности.</t>
    </r>
  </si>
  <si>
    <r>
      <t xml:space="preserve">Приобретение объекта реализуется в рамках муниципальной программы "Развитие образования города Сургута на 2014-2030 годы"                                                                                                                                                     
</t>
    </r>
    <r>
      <rPr>
        <b/>
        <i/>
        <sz val="8"/>
        <color theme="1"/>
        <rFont val="Times New Roman"/>
        <family val="1"/>
        <charset val="204"/>
      </rPr>
      <t xml:space="preserve"> Разрешение на строительство: от 29.04.2014 № ru86310000-60 до 30.09.15.
</t>
    </r>
    <r>
      <rPr>
        <sz val="8"/>
        <color theme="1"/>
        <rFont val="Times New Roman"/>
        <family val="1"/>
        <charset val="204"/>
      </rPr>
      <t xml:space="preserve">                                                                                                                                                                                                                                                                                       Дата начала строительства - 29.04.2014, дата окончания - 2 квартал 2016. 
СМР: Степень готовности: общая 84% (Наружные сети - 100%, земляные работы - 100%, свайное основание - 100%, ростверк - 100%, ФБС - 100%, коробка - 100%, внутренние системы отопления - 100%, внутренние системы водоснабжения-60%, монтаж оборудования бассейна - 30%, благоустройство-12%.</t>
    </r>
  </si>
  <si>
    <t xml:space="preserve">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Проектирование ДДУ на 80 мест, согласованы архитектурные и технологические решения 
в департаменте образования г.Сургута) на данный момент согласовываем изменения в проекте детский сад будет на 150 мест. Идет разработка проектной документации. Разработана 
и согласована стадия "Р" документации на магистральные сети и строительство.  Договор 
о развитии застроенной территории - части квартала 23А.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Процент готовности по конструктивным элементам - 90 % монолитный каркас.   Выполнены отделочные работы и работы по меблировке.
По информации застройщика ввод планируется на 2018 год
</t>
  </si>
  <si>
    <t xml:space="preserve">Публикация извещения о проведении электронного аукциона на выполнение работ по сносу здания, расположенного по адресу: Ханты-Мансийский округ, город Сургут, улица 60 лет Октября, 16 - 01.03.2016 г.планируется в апреле 2016. Ориентировочный срок заключения контракта - май 2016 г. НМЦК - 489,83806т.р.
Исходя из сроков заключения контракта и выполнения работ, снос объекта будет осуществлен в июне 2016 года. 
</t>
  </si>
  <si>
    <r>
      <t>Извещение о проведении</t>
    </r>
    <r>
      <rPr>
        <sz val="8"/>
        <color rgb="FFFF0000"/>
        <rFont val="Times New Roman"/>
        <family val="1"/>
        <charset val="204"/>
      </rPr>
      <t xml:space="preserve"> </t>
    </r>
    <r>
      <rPr>
        <sz val="8"/>
        <color theme="1"/>
        <rFont val="Times New Roman"/>
        <family val="1"/>
        <charset val="204"/>
      </rPr>
      <t>открытого конкурса  на выполнение ПИР опубликовано 29 февраля 2016 г. Дата рассмотрения и оценки заявок на участие в конкурсе 30.03.2016г. НМЦ</t>
    </r>
    <r>
      <rPr>
        <sz val="8"/>
        <rFont val="Times New Roman"/>
        <family val="1"/>
        <charset val="204"/>
      </rPr>
      <t>К - 5345,41246 т.р.  Ориентировочный срок заключения контракта - май 2016 г.</t>
    </r>
  </si>
  <si>
    <r>
      <t xml:space="preserve">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Проектно-изыскательские работы в 2015 г. выполнены и оплачены.
Ориентировочная дата заключения контракта на выполнение работ по капитальному ремонту объекта- май 2016 года. НМЦК - 16390,47 тыс.руб.
</t>
    </r>
    <r>
      <rPr>
        <sz val="8"/>
        <color theme="1"/>
        <rFont val="Times New Roman"/>
        <family val="1"/>
        <charset val="204"/>
      </rPr>
      <t xml:space="preserve">Ориентировочная дата заключения контрактов на проведение аукционов 
на поставку оборудования (специализированная система с регулируемой рабочей поверхностью, аудиторная доска, стул) - май 2016 г. НМЦК - 2961,39 тыс.руб.
 </t>
    </r>
  </si>
  <si>
    <t>,</t>
  </si>
  <si>
    <t xml:space="preserve">Строительство реализуется в рамках муниципальной программы"Молодёжная политика Сургута на 2014 - 2030 годы"                                                                                                                                  
 Работы выполнены и оплачены.
Акт приема выполненных работ от 25.11.2015, подписанный представителями МКУ "УКС" и ООО "Ворт".
Объект передан на баланс МБУ "Центр специальной подготовки "Сибирский легион" по акту, в ответственноую эксплуатацию.
</t>
  </si>
  <si>
    <r>
      <t xml:space="preserve">Проектирование и строительство объекта реализуется в рамках муниципальной программы "Развитие гражданского общества в городе Сургуте на 2014-2030 годы"                                                                                                                                                                                                                                                                                                         </t>
    </r>
    <r>
      <rPr>
        <b/>
        <i/>
        <sz val="8"/>
        <color theme="1"/>
        <rFont val="Times New Roman"/>
        <family val="1"/>
        <charset val="204"/>
      </rPr>
      <t xml:space="preserve"> Разрешение на строительство №229 от 20.12.13 до 20.10.15г.  
</t>
    </r>
    <r>
      <rPr>
        <sz val="8"/>
        <color theme="1"/>
        <rFont val="Times New Roman"/>
        <family val="1"/>
        <charset val="204"/>
      </rPr>
      <t xml:space="preserve">В связи с ненадлежащим исполнением ООО "Строительство - 21 век" 
по муниципальному контракту МК №17/2013 от 18.12.2013 на сумму - 34906,21558 тысяч рублей, исполнение муниципального контракта считается расторгнутым с 22.12.2014. 
В 2015 году ДАиГ на основании распоряжения Администрации города от 27.03.2015 №1065 «О проведении конкурса на право заключения инвестиционного договора» проводился открытый конкурс по подбору инвестора для реализации инвестиционного проекта по созданию объекта «Общественный центр в пос. Снежный». Извещение о проведении открытого конкурса опубликовано в газете «Сургутские ведомости № 12 от 04.04.2015 
(стр. 20) и на официальном сайте Администрации города Сургута www.admsurgut.ru.  Протоколом подведения итогов открытого конкурса от 08.05.2015 № ИК/3 признан несостоявшимся. 
В связи с несостоявшимся открытым конкурсом на право заключения инвестиционного договора на реализацию инвестиционного проекта по созданию объекта,  МКУ "УКС" подготовлена документация на проведение аукциона для завершения строительства объекта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b/>
        <i/>
        <sz val="8"/>
        <color theme="1"/>
        <rFont val="Times New Roman"/>
        <family val="1"/>
        <charset val="204"/>
      </rPr>
      <t>Разрешение на строительство № 229 от 20.12.13 до 20.10.15г.</t>
    </r>
    <r>
      <rPr>
        <sz val="8"/>
        <color theme="1"/>
        <rFont val="Times New Roman"/>
        <family val="1"/>
        <charset val="204"/>
      </rPr>
      <t xml:space="preserve"> 
НМЦК - 33 973,28584 тыс. рублей.  </t>
    </r>
    <r>
      <rPr>
        <sz val="8"/>
        <rFont val="Times New Roman"/>
        <family val="1"/>
        <charset val="204"/>
      </rPr>
      <t xml:space="preserve">Заключен МК № 01/2016 от 08.02.2016 
на выполнение работ по строительству объекта на сумму 26 329,29649 тыс. рублей. </t>
    </r>
    <r>
      <rPr>
        <sz val="8"/>
        <color theme="1"/>
        <rFont val="Times New Roman"/>
        <family val="1"/>
        <charset val="204"/>
      </rPr>
      <t>Срок выполнения работ - 30.09.2016  год. Планируемый ввод объекта 
в эксплуатацию - октябрь 2016 г . 
Согласно утвержденного плана-графика размещение извещений о проведении аукционов на поставку оборудования для комплектации и ввода в эксплуатацию объекта- март 2016г. , ориентировочная стоимость работ по объекту - 4284,831 тыс. рублей.
Экономия средств в размере 4773,086 тыс.руб.образовалась по результатам проведения закупки, предложены к перераспределению  на заседание Думы города в апреле 2016 года.</t>
    </r>
  </si>
  <si>
    <r>
      <t xml:space="preserve">Проектирование и строительство объектов реализуется в рамках муниципальной программы "Управление муниципальным имуществом и земельными рессурсами 
в г. Сургуте на 2014-2030 годы"    
</t>
    </r>
    <r>
      <rPr>
        <b/>
        <i/>
        <sz val="8"/>
        <color theme="1"/>
        <rFont val="Times New Roman"/>
        <family val="1"/>
        <charset val="204"/>
      </rPr>
      <t xml:space="preserve">Разрешение на строительство №14 от 07.02.14 до 07.05.16г.  </t>
    </r>
    <r>
      <rPr>
        <sz val="8"/>
        <color theme="1"/>
        <rFont val="Times New Roman"/>
        <family val="1"/>
        <charset val="204"/>
      </rPr>
      <t xml:space="preserve">                                                                                                                                                                                                 Работы выполняются в соответствии с заключенным МК с  ООО СК "СОК" 
 № 1/2014 от 03.02.2014. Срок выполнения работ по контракту - 15.12.2015г. 
По результатам проведенных в сентябре - декабре 2015 г. аукционов на право заключения контрактов на поставку оборудования для комплектации и ввода 
в эксплуатацию объекта было заключено 72 муниципальных контракта,  7-мь аукционов не состоялись (из них: по  6-ти аукционам - не подано ни одной заявки, по 1-му аукциону - отказ Поставщика от подписания контракта).                                                                                                                        Средства в размере 162038,7 тыс.руб. включены в АИП на основании постановления Правительства ХМАО-Югры № 26-п от 12.02.2016 г.:
- 145226,0 тыс руб.- средства для исполнения принятых обязательств по заключенным контрактам.
 Срок поставки оборудования март-апрель;
- 8594,1 тыс.руб. - средства для проведения повторных аукционов на поставку оборудования для комплектации и ввода объекта в эксплуатацию. 
- 8218,6 тыс.руб. - средства для проведения аукционов  на поставку оборудования (система видеонаблюдения, жалюзи) для комплектации и ввода объекта в эксплуатацию.
Процент готовности объекта - 100 %. Ориентировочная дата ввода объекта 
в эксплуатацию - июнь 2016 года.</t>
    </r>
  </si>
  <si>
    <r>
      <t xml:space="preserve">Проектирование и строительство объекта реализуется в рамках муниципальной программы "Развитие образования города Сургута на 2014-2030 годы"                                                                                                                                                                                                                                                                                                                    Между МКУ "УКС" и ООО "СУ-14" заключен Муниципальный контракт от 14.10.2014 
№ 17/2014. Срок исполнения - 15.12.2015.
</t>
    </r>
    <r>
      <rPr>
        <b/>
        <i/>
        <sz val="8"/>
        <color theme="1"/>
        <rFont val="Times New Roman"/>
        <family val="1"/>
        <charset val="204"/>
      </rPr>
      <t xml:space="preserve">Разрешение на строительство №227 от 20.12.13 до 20.04.16г. </t>
    </r>
    <r>
      <rPr>
        <sz val="8"/>
        <color theme="1"/>
        <rFont val="Times New Roman"/>
        <family val="1"/>
        <charset val="204"/>
      </rPr>
      <t xml:space="preserve">  
Работы выполнялись в соответствии с заключенным муниципальным контрактом 
с ООО "СУ-14" №17/2014 от 14.10.2014г. Сумма контракта -209 485,54429 тыс. руб.  Срок выполнения работ с 14.10.14г.  по 15.12.2015 года. На данном этапе  устанавливается технологическое оборудование, расставляется мебель на объекте.С 25.12.2015 года - ведется  итоговая проверка совместно с представителями Службы жилищного и строительного надзора ХМАО-Югры.                                                                                                                                                                                                                                                                                         Готовность объекта - 100%. Работы по строительству объекта завершены.
Согласно утвержденного Плана организационных мероприятий по вводу объекта 
в эксплуатацию и оформлению правоустанавливающих документов объекта, проводятся мероприятия по созданию правового акта  о передаче объекта балансодержателю.                                                                                                                                                                                                                                                                                                                                                                                                
На основании изменений в постановление Правительства ХМАО-Югры от 12.12.2014 года 
№ 479-5 "Об адресной инвестиционной программе Ханты-Мансийского автономного округа - Югры на 2015 год и на плановый период 2016 и 2017 годов" от 18.12.2015 года № 466-п доля средств местного бюджета и доля средств бюджета автономного округа откорректированы.   Объект введен в эксплуатацию. 
</t>
    </r>
    <r>
      <rPr>
        <b/>
        <i/>
        <sz val="8"/>
        <color theme="1"/>
        <rFont val="Times New Roman"/>
        <family val="1"/>
        <charset val="204"/>
      </rPr>
      <t xml:space="preserve">Разрешение на ввод №86-ru86310000-113-2015 от 29.12.2015г.    </t>
    </r>
    <r>
      <rPr>
        <sz val="8"/>
        <color theme="1"/>
        <rFont val="Times New Roman"/>
        <family val="1"/>
        <charset val="204"/>
      </rPr>
      <t xml:space="preserve">
Ведутся мероприятия по прередаче объекта.
</t>
    </r>
  </si>
  <si>
    <t xml:space="preserve">Приобретение  объекта реализуется в рамках муниципальной программы "Развитие образования города Сургута на 2014-2030 годы"                                                                                                                                                                                                                                                                                                                                                                                                                                                                                                                                                                                                                      Нежилое помещение передано в муниципальную собственность. Свидетельство
о государственной регистрации № 86-АБ 959129 на нежилое помещение, общей площадью 19,8 кв.м, этаж 1.Свидетельство о государственной регистрации № 86-АБ 959128 на нежилое помещение, общей площадью 533,2 кв.м, этаж 2.
Постановлением № 410-п от 13.11.2015 утверждена мощность объета на 83 и сроки строительства 2013-2017
Выполнен расчет стоимости капитального ремонта. Разработанно и утверждено ДО Администрации г. Сургута техническое задание по объекту: Детский сад по 
ул. Профсоюзов, д. 38 (встроенные помещения на 1-2 этажах жилого дома) Билдинг-сад на 83 места. 
Извещение о проведении открытого конкурса на выполнение проектно-изыскательских работ по объекту опубликовано 29 февраля 2016 г. Дата рассмотрения и оценки заявок на участие в конкурсе 30.03.2016г.  НМЦК - 3138,49312 т.р. Ориентировочный срок заключения контракта - май 2016 г.
Предложены к включению в бюджетную смету на 2016 год на заседание Думы города в апреле 2016г. средства в размере 30,0 тыс.руб. на проведение проверки сметной документации.
Выполнен расчет стоимости капитального ремонта. Разработанно и утверждено ДО Администрации г. Сургута техническое задание по объекту: Детский сад по ул. Профсоюзов, д. 38 (встроенные помещения на 1-2 этажах жилого дома) Билдинг-сад на 83 места.От ДОиМП ХМАО - Югры получен ответ 
о предусмотрении  средств на проведение необходимых работ для дошкольного образовательного учреждения в бюджете муниципального образования.
</t>
  </si>
  <si>
    <t xml:space="preserve">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ООО "Стройижиринг" разработаны планировочные решения объекта. Ввиду осложненности изменения назначения помещений под нужды Детского сада и приведения инженерных систем в соответствие данному назначению, проектирование приостановлено.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Строительство объекта в 2016 году не начато.
</t>
  </si>
  <si>
    <t>Согласно утвержденного плана-графика размещение извещения о проведении открытого конкурса на выполнение проектно-изыскательских работ- март 2016г. НМЦК- 6029,666 тыс. руб.  
Предложены к включению в бюджетную смету на 2016 год на заседание Думы города в апреле 2016г.  средства в размере 33,0 тыс.руб. на проведение проверки сметной документации.</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</si>
  <si>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Проектно-изыскательские работы выполнялись в соответствии с заключенным                                                                                                                                                        МК с ООО "Стройуслуга". МК №04/П-2013 от 17.05.2013г. Сумма по договору 6249,23108 тыс.руб (сумма выполненных в  2013г работ  - 3150,72474 тыс.руб.). Работы выполнены и оплачены.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бюджетом городского округа  города Сургут на 2015 год  утверждены средства, необходимые для корректировки проектно - сметной документации
и прохождения государственной экспертизы.                                                                                                                                                                                                                  
Заключен муниципальный контракт с ОАО ИЦ "Сургутстройцена" МК №02/П-2015 от 10.07.2015 на выполнение корректировки сметной документации (87,77750 тыс. руб.). Работы выполнены и  оплаченны.
Предложены к включению в бюджетную смету на 2016 год на заседание Думы города в апреле 2016 г. средства в размере 23 205,00 руб. для оплаты 
за подготовку технического плана здания, в целях постановки объекта недвижимости на государственный кадастровый учет.
Инженерное обеспечение мкр. 43, 48.</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</si>
  <si>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"Региональный центр ценообразования, экспертизы и аудита 
в строительстве и ЖКХ" договор №11/П-2013 от 03.07.13г . Сумма по контракту 3 345,192 тысяч рублей. Работы выполнены.                                                                                                                                                                                                                                                                                            
Предложены к включению в бюджетную смету на 2016 год на заседание Думы города в апреле 2016г.  средства в размере 163,33333 тыс. руб. необходимы  для проведения конкурса на выполнение корректировки сметной документации (учитывая сроки предоставления заявки на размещение закупки в электронном виде (п.3.3 Постановления Администрации города № 1131 от 19.02.2014г.) -проведение открытого конкурса на выполнение корректировки сметной документации по объекту в 2015 году не представлялось возможным). Средства в размере 589,09140 тыс. руб. необходимы для заключения договора на проведение государственной экспертизы проектной документации и результатов инженерных изысканий по объекту (предоплата 100%).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</si>
  <si>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"Севердорпроект", МК №03/П-2014 от 09.01.2014г . Сумма 
по контракту - 8773,895 тыс.руб. Не освоены средства необходимые для исполнения обязательств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Сторонами подписано Соглашении о расторжении контракта 
от 26.06.2015г.
30.11.2015 г. заключен договор № 27/10/15. Госэкспертиза  выполнена в феврале 2016 года.</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</si>
  <si>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1. В рамках МК № 02/П-2014 от 09.01.2014 с ООО Севердорпроект" госэкспертизы проектно-сметной документации не проведена , в связи 
с отсутствием утвержденной в установленном порядке документации 
по планировке территории и проекта межевания посёлка Лунный.  
Срок действия контракта - 30.06.2015г.   сторонами подписано Соглашении 
о расторжении контракта от 26.06.2015г.
2. Учитывая процедуру размещения закупки у единственного Исполнителя договор № 06/12/15 от 04.12.2015 г. на проведение государственной экспертизы проектной документации и результатов инженерных изысканий по объекту  в 2015 году не заключен. 
3.Предложены к включению в бюджетную смету на 2016 год на заседание Думы города в апреле 2016 г. средства в размере 698 003,04 руб. для внесения платы по договору (предоплата 100%)
Проект межевания территории утвержден Постановлением Администрации города № 10085 от 29.12.2012 года.
</t>
  </si>
  <si>
    <t xml:space="preserve">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Дата рассмотрения оценки заявок на участие в конкурсе - 28.08.2015г. Победителем конкурса признан участник АКЦИОНЕРНОЕ ОБЩЕСТВО «АВТОДОРСТРОЙ»    (протокол №ОК1055(2) от 28.08.2015г, сумма 586 738,64056   тыс. рублей).   Начальная (максимальная) цена контракта - 589 678,69939 тыс. руб.  Заключен МК 31/2015 от 14 09.2015 года.
Экономия по итогам конкурса 2 940,05883 тыс. руб.
 В отчетном периоде выполнялись работы по наружному освещению. Готовность объекта - 41,5 %. Ориентировочный ввод объекта 
в эксплуатацию - декабрь 2016 года.
Расходы за подключение объекта к электрическим сетям будут осуществляться 
в процессе строительства объекта.
</t>
  </si>
  <si>
    <r>
      <t>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года.  Стоимость закупки - 235,62712 тыс. руб. 30.11.2015 года заключен договор № 11/10/15. В декабре произведена 100 % предоплата.</t>
    </r>
    <r>
      <rPr>
        <sz val="8"/>
        <rFont val="Times New Roman"/>
        <family val="1"/>
        <charset val="204"/>
      </rPr>
      <t xml:space="preserve"> Госэкспертиза выполнена в феврале 2016 г. 
В рамках заключенного МК № 03/П-2015 от 17.09.2015 г. с ООО "ИЦ "Сургутстройцена" в 2015 году выполнены работы по корректировки сметной документации  на сумму - 78,303 тысяч рублей.</t>
    </r>
  </si>
  <si>
    <t xml:space="preserve">
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года.  Стоимость закупки - 138,6028 тыс. руб. 01.12.2015 года заключен договор №12/10/15. В декабре произведена  100 %  предоплата.  Госэкспертиза выполненна в феврале 2016 г. 
В рамках заключенного МК № 03/П-2015 от 17.09.2015 г. с ООО "ИЦ "Сургутстройцена" в 2015 году выполнены работы по корректировки сметной документации  на сумму 76,697 тыс. руб. </t>
  </si>
  <si>
    <t>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Срок размещения извещения о проведении закупки у единственного исполнителя по проведению государственной экспертизы проектной документации по объекту согласно утвержденного план-графика - ноябрь 2015 года.  Стоимость закупки - 176,44599 тыс. руб. Извещение о проведении закупки опубликовано 18.11.2015 г.,30.11.2015 года заключен договор № 21/10/15.  
В декабре произведена  100 % предоплата.  Госэкспертиза выполнена 
в феврале 2016г.
Произведен  авансовый платёж  за технологическое присоединение 
к электрическим сетям объектов согласно договора  с ООО "Сургутские электрические сети" от 13.03.2014г. № 48/2014/ТП в размере 5,32927 тыс. руб.</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</si>
  <si>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Планировался выкуп у единственного поставщика в соответствии с 44-ФЗ 
от 05.04.2013 года "О контрактной системе в сфере закупок товаров, работ, услуг для обеспечения государственных и муниципальных нужд".
Выкуп объекта  в 2015 году не осуществлен, по причине отсутствия у Продавца свидетельства о регистрации права собственности.</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</si>
  <si>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ООО "Сибпромстрой-Югория" выполнены проектные работы по благоустройству проезда и получено разрешение на производство работ.
Строительно-монтажные работы по благоустройству внутриквартального проезда  ООО  "Сибпромстрой-Югория" планирует выполнить в 2016 году.   
Согласно утвержденного плана-графика осуществление закупки  (приобретение объекта транспортной инфраструктуры) у единственного поставщика (подрядчика, исполнителя) - октябрь 2016 года. Стоимость объекта - 39225,88 тыс. рублей.
Предложены к включению в бюджетную смету на 2016 год на заседание Думы города в апреле 2016г. средства в размере 35,0 тыс.руб. на проведение проверки сметной документации.</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</si>
  <si>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Согласно утвержденного плана-графика осуществление закупки   (приобретение объекта транспортной инфраструктуры) у единственного поставщика (подрядчика, исполнителя) - октябрь 2016 года. Стоимость объекта- 47595,163 тыс. рублей.  
Предложены к включению в бюджетную смету на 2016 год на заседание Думы города в апреле 2016г. средства в размере 35,0 тыс.руб. на проведение проверки сметной документации.</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</si>
  <si>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Согласно утвержденного плана-графика осуществление закупки (приобретение объекта транспортной инфраструктуры) у единственного поставщика (подрядчика, исполнителя) - октябрь 2016 года. Стоимость объекта - 49999,451 тыс. руб.  Лимит финансирования на 2016 год  -7642,853 тыс.руб. Потребность - 42356,598 тыс.рублей.
Предложены к включению в бюджетную смету на 2016 год на заседание Думы города в апреле 2016г.  средства в размере 101,0 тыс.руб. на проведение проверки сметной документации.</t>
  </si>
  <si>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 в полном объеме в соответствии 
с заключенным муниципальным контрактом с ООО "Стройуслуга" №13/П-2014 от 11.08.2014г. Сумма по контракту - 905,47883 тысяч рублей. Проектная 
и рабочая документация представлена в полном объеме. Получено положительное заключение экспертизы проектно-сметной документации, выполнены необходимые согласования с заинтересованными организациями.</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</si>
  <si>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"Сибпроектстрой1" №17/П-2014 от 23.12.2014 на сумму 475,01493 тыс.руб. Срок выполнения работ - 10 месяцев (23.10.2015).  Работы. выполнены 
и  оплачены.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</si>
  <si>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выполненыв рамках заключенного 
с МК  с  ООО "ПромНефтеСтрой" №12/П-2014 от 11.08.2014 на сумму 373,340 тысяч рублей. Срок выполнения работ - 11 месяцев. Работы в сентябре 2015г. выполнены и оплачены.
Получено заключение государственной  экспертизы ООО ИЦ «СургутСтройцена» от 16.09.2015 № 240 о сметной стоимости строительства.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</si>
  <si>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"Стройуслуга" №15/П-2014 от 01.10.2014 на сумму 948,02323 тысяч рублей. Работы предусмотренные на 2014 год в сумме 670,550 тысяч рублей выполнены и оплачены.  
Произведена оплата за услуги ОАО ИЦ "Сургустройцена" (1,2 тысяч рублей).  
В настоящее время проектно-изыскательские работы завершены, проектная документация выдана в полном объеме, проведена финансовая экспертиза сметной документации.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</si>
  <si>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Решение об одностороннем отказе заказчика от исполнения контракта (исх.от 18.06.2015г. №43-02-1661/15) МК считается расторгнутым -  30.06.2015г.  
Необходимо предусмотреть средства на выпонение ПИР
</t>
  </si>
  <si>
    <t xml:space="preserve">Капитальный ремонт реализуется в рамках муниципальной программы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30.06.2015г.  
Необходимо предусмотреть средства на выпонение ПИР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</si>
  <si>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
Необходимо предусмотреть средства на выпонение ПИР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</si>
  <si>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Работы выполнены и оплачены в декабре 2015г.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</si>
  <si>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Работы выполнены и оплачены в декабре 2015 года.   </t>
  </si>
  <si>
    <t xml:space="preserve">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Заключен МК № 55/2015 от 20.11.2015 г.с ООО "ЭКО-Система" на выполнение работ по капитальному ремонту крыльца на сумму 97,98484 тыс.руб.  Заключен МК № 54/2015 от 20.11.2015 г. на выполнение работ по капитальному ремонту санузлов на сумму 99,945 тыс. руб. 
Заключен МК № 122/2015 от 11.12.2015 г. на выполнение работ по капитальному ремонту санитарных узлов на 2 этаже. 
Заключен МК № 124/2015 от 11.12.2015 г. на выполнение работ по капитальному ремонту санитарных узлов на 1 и 3 этажах. Срок выполнения работ  по 25.12.2015 г. 
МК расторгнуты в одностороннем отказе заказчика, общий объем готовности объетка - 23 %.
Заключен МК №28/2015 от 17.08.2015 г с ООО "ЯМАЛ-ПЛАСТИК" на поставку оборудования. Товар поставлен и оплачен.
Заключен МК №29/2015 от 25.08.2015 г. с ООО "Центр слуха и речи ВЕРБОТОН-М+ " на поставку специализированной системы для детей 
с нарушениями опорно-двигательного аппарата.Товар поставлен и оплачен.
Проектно-изыскательские работы по МК №09/П-2014 от 11.08.2014 г. выполнены и оплачены. 
Согласно утвержденного плана-графика размещение извещения о проведении аукциона в электронной форме на выполнение капитального ремонта объекта - апрель 2016 г. НМЦК - 14928,50364 т.р.
Ориентировочный срок заключения контракта - май 2016 г. Предложены к включению в бюджетную смету на 2016 год на заседание Думы города в апреле 2016 г.  средства в размере 97,0 тыс.руб. на проведение проверки сметной документации.
     </t>
  </si>
  <si>
    <t>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Работы выполнялись в соответствии с заключенным МК на выполнение работ по капитальному ремонту объекта с ООО "ЮграСтройиндустрия" от 05.09.2014 №14/2014. Сумма по контракту 8001,35567 тыс.руб., сумма выполненных и оплаченных в 2014 году работ  - 582,854 тыс.руб. Срок выполнения работ - 15.08.2015 года.
В связи с отставанием от графика производства работ, Заказчиком было подготовлено и размещено на ООС решение от 11.09.2015г. №43-02-2609/15 об одностороннем отказе от исполнения муниципального контракта №14/2014 от 05.09.2014г. на выполнение работ по строительству объекта. Решение направлено Подрядчику ООО "ЮграСтройиндустрия" 15.09.2015г. телеграммой.  Дата надлежащего уведомления об одностороннем отказе 
от исполнения контракта 17.09.2015 г. Решение Заказчика об одностороннем отказе от исполнения контракта вступило в силу, и контракт считается расторгнутым с 28.09.2015 г. В декабре заключен договор № 09/П-2015 на проверку сметной документации по объекту 
на сумму 44,27978 тыс. руб. Работы выполнены и оплачены.</t>
  </si>
  <si>
    <t>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Для обеспечения доступности объекта инвалидами и другими маломобильными группами населения в соответствии с СП 59.13330.2012 в утвержденной смете на 2016 год предусмотрены средства на выполнение проектно-изыскательских работ в размере 549,969 руб. Стоимость проектно-изыскательских работ - 1 099,93691 тыс. руб. 
Предложены к включению в бюджетную смету на 2016 год на заседание Думы города в апреле 2016 г. средства в размере 10,0 тыс.руб. на проведение проверки сметной документации.
Ориентировочная стоимость СМР - 25 178,87 тыс. руб.</t>
  </si>
  <si>
    <t xml:space="preserve">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Для обеспечения доступности объекта инвалидами и другими маломобильными группами населения в соответствии с СП 59.13330.2012 в утвержденной смете на 2016 год предусмотрены средства на выполнение проектно-изыскательских работ в размере 899,18962 тыс. руб Иизвещение о проведении открытого конкурса на выполнение проектно-изыскательских работ опубликовано - февраль 2016г.  
НМЦК- 899,18962 тыс. руб. Дата рассмотрения оценки заявок на участие в конкурсе 30.03.2016г.   Ориентировочный срок заключения контракта - апрель 2016 года. 
Предложены к включению в бюджетную смету на 2016 год на заседание Думы города в апреле 2016г.средства в размере 10,0 тыс.руб. на проведение проверки сметной документации.
Ориентировочная стоимость СМР - 6975,33 тыс. руб. </t>
  </si>
  <si>
    <t>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Согласно утвержденного плана-графика размещение извещения о проведении открытого конкурса на выполнение проектно-изыскательских работ - март 2016г. Ориентировочный срок заключения контракта - июнь 2016 г. НМЦК- 1102,88784 тыс. руб.  
Лимит финансирования на 2016 год - 551,444 тыс.руб. 
Потребность на 2017 год - 551,443 тыс. руб.   
Предложены к включению в бюджетную смету на 2016 год на заседание Думы города в апреле 2016г. средства в размере 10 тыс.руб. на проведение проверки сметной документации.</t>
  </si>
  <si>
    <r>
      <t>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11.08.2014г. Срок выполнения работ - 31.12.2014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30.06.2015г.  Средства на выполнение ПИР (ст-ть ПИР - 1172,06601 т.р.) утверждены в  бюджетом на 2016 год.
Срок выполнения работ - 31.12.2014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30.06.2015г. Средства на выполнение ПИР (ст-ть ПИР - 1172,06601 т.р.) утверждены в  бюджетом на 2016 год.</t>
    </r>
    <r>
      <rPr>
        <sz val="8"/>
        <color rgb="FFFF0000"/>
        <rFont val="Times New Roman"/>
        <family val="1"/>
        <charset val="204"/>
      </rPr>
      <t xml:space="preserve"> </t>
    </r>
    <r>
      <rPr>
        <sz val="8"/>
        <color theme="1"/>
        <rFont val="Times New Roman"/>
        <family val="1"/>
        <charset val="204"/>
      </rPr>
      <t xml:space="preserve">Дата рассмотрения и оценки заявок на участие 
в конкурсе 30.03.2016 г. Ориентировочный срок заключения контракта в результате открытого конкурса на выполнение проектно-изыскательских работ - май 2016 г. НМЦК 1172,06601 тыс.руб.
Предложены к включению в бюджетную смету на 2016 год на заседание Думы города в апреле 2016г. средства в размере 10,0 тыс.руб. на проведение проверки сметной документации.
</t>
    </r>
  </si>
  <si>
    <r>
      <t xml:space="preserve">Проектирование и строительство объекта реализуется в рамках муниципальной программы "Развитие образования города Сургута на 2014-2030 годы"                                                                                                                   Заключен инвестиционный договор  № 08/2014 от 23.05.2014 г. с ООО "ВОРТ" для реализации инвестиционного проекта по созданию объекта. Сумма договора 74 850,000 тысяч рублей.
</t>
    </r>
    <r>
      <rPr>
        <b/>
        <i/>
        <sz val="8"/>
        <color theme="1"/>
        <rFont val="Times New Roman"/>
        <family val="1"/>
        <charset val="204"/>
      </rPr>
      <t>Разрешение на строительство №112 от25.07.14 до 19.06.16.</t>
    </r>
    <r>
      <rPr>
        <sz val="8"/>
        <color theme="1"/>
        <rFont val="Times New Roman"/>
        <family val="1"/>
        <charset val="204"/>
      </rPr>
      <t xml:space="preserve">
Срок выполнения работ: 1 этап (проектирование) - 15.07.2014; 2 этап - 01.08.2015 г. Срок реализации  инвестиционного проекта - 01.03.2016 г.  Степень готовности объекта в процентах - 100%..
</t>
    </r>
    <r>
      <rPr>
        <b/>
        <i/>
        <sz val="8"/>
        <color theme="1"/>
        <rFont val="Times New Roman"/>
        <family val="1"/>
        <charset val="204"/>
      </rPr>
      <t xml:space="preserve">Разоешение на ввод № 17 от 24.02.2016 года.
</t>
    </r>
  </si>
  <si>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Разработанный  ООО "Стройинжиниринг" проектно-сметная документация 
по МК №06-П-2013 от 16.05.2013,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необходима корректировка сметной документации. Заключен МК с  ОАО ИЦ "Сургутстройцена" №02/П-2015 от 10.07.2015 г. 
( 97,22250 тыс. руб.) на выполнение работ по корректировке сметной документации. Работы выполнены и оплачены.
Строительство магистральных сетей в составе улицы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Строительство дорожного полотна планируется реализовать в рамках  муниципальной программы  "Развитие транспортной системы города Сургута на 2014-2030 годы".  
Позволит обеспечить инженерную подготовку мкр. 35, 35 "А"                                                                                                                                                  Строительство объекта планируется в 2017-2018 годах.                                                                                              
</t>
  </si>
  <si>
    <r>
      <t xml:space="preserve">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Строительные работы выполняются согласно инвестиционному договору с ООО СК "СОК" №13/2014 г. от 03.07.2014г. Сумма договора - 38 789,580 тыс. рублей.
В 2014 году возмещены  затраты инвестора в сумме 21 427,852 тыс.руб.  Остаток средств по инвестиционному договору в размере 17361,728 тыс. руб. возмещен инвестору в июле 2015 г. 
</t>
    </r>
    <r>
      <rPr>
        <b/>
        <i/>
        <sz val="8"/>
        <color theme="1"/>
        <rFont val="Times New Roman"/>
        <family val="1"/>
        <charset val="204"/>
      </rPr>
      <t>Разрешение на ввод объекта в эксплуатацию от 13.07.2015 г. №86-u86310000-46-2015</t>
    </r>
  </si>
  <si>
    <r>
      <t xml:space="preserve">Строительство осуществляется
</t>
    </r>
    <r>
      <rPr>
        <b/>
        <i/>
        <sz val="8"/>
        <color theme="1"/>
        <rFont val="Times New Roman"/>
        <family val="1"/>
        <charset val="204"/>
      </rPr>
      <t>Разрешение на строительство № ru86310000-97 от 19.06.2014 до 01.03.201</t>
    </r>
    <r>
      <rPr>
        <sz val="8"/>
        <color theme="1"/>
        <rFont val="Times New Roman"/>
        <family val="1"/>
        <charset val="204"/>
      </rPr>
      <t xml:space="preserve">6.
</t>
    </r>
    <r>
      <rPr>
        <b/>
        <i/>
        <sz val="8"/>
        <color theme="1"/>
        <rFont val="Times New Roman"/>
        <family val="1"/>
        <charset val="204"/>
      </rPr>
      <t>Введен в эксплуатацию в 2015 году.</t>
    </r>
  </si>
  <si>
    <r>
      <t xml:space="preserve">Строительство осуществляется
</t>
    </r>
    <r>
      <rPr>
        <b/>
        <i/>
        <sz val="8"/>
        <color theme="1"/>
        <rFont val="Times New Roman"/>
        <family val="1"/>
        <charset val="204"/>
      </rPr>
      <t>Разрешение на строительство № ru86310000-150 от 01.11.2008  
до 30.03.2015, продлено до 30.12.2015
Введен в эксплуатацию в 2015 году.</t>
    </r>
  </si>
  <si>
    <r>
      <t xml:space="preserve">Строительство осуществляется
</t>
    </r>
    <r>
      <rPr>
        <b/>
        <i/>
        <sz val="8"/>
        <color theme="1"/>
        <rFont val="Times New Roman"/>
        <family val="1"/>
        <charset val="204"/>
      </rPr>
      <t>Разрешение на строительство № ru86310000-68   от 17.05.2013   до 19.03.2016
Введен в эксплуатацию в 2015 году.</t>
    </r>
  </si>
  <si>
    <r>
      <t xml:space="preserve">Строительство осуществляется
</t>
    </r>
    <r>
      <rPr>
        <b/>
        <i/>
        <sz val="8"/>
        <color theme="1"/>
        <rFont val="Times New Roman"/>
        <family val="1"/>
        <charset val="204"/>
      </rPr>
      <t>Разрешение на строительство № ru86310000-68  от 17.05.2013 
до 19.03.2016
Введен в эксплуатацию в 2015 году.</t>
    </r>
  </si>
  <si>
    <r>
      <t xml:space="preserve">Строительствоосуществляется
</t>
    </r>
    <r>
      <rPr>
        <b/>
        <i/>
        <sz val="8"/>
        <color theme="1"/>
        <rFont val="Times New Roman"/>
        <family val="1"/>
        <charset val="204"/>
      </rPr>
      <t>Разрешение на строительство № ru86310000-183  от 23.12.2014 
до 19.09.2015.
Введен в эксплуатацию в 2015 году (по решению  суда).</t>
    </r>
  </si>
  <si>
    <r>
      <t xml:space="preserve">Строительство осуществляется
</t>
    </r>
    <r>
      <rPr>
        <b/>
        <i/>
        <sz val="8"/>
        <color theme="1"/>
        <rFont val="Times New Roman"/>
        <family val="1"/>
        <charset val="204"/>
      </rPr>
      <t>Разрешение на строительство № ru 86310000-98   от 31.05.2013  
до 25.11.2016
Введен в эксплуатацию в 2015 году.</t>
    </r>
  </si>
  <si>
    <r>
      <t xml:space="preserve">Строительство осуществляется
</t>
    </r>
    <r>
      <rPr>
        <b/>
        <i/>
        <sz val="8"/>
        <color theme="1"/>
        <rFont val="Times New Roman"/>
        <family val="1"/>
        <charset val="204"/>
      </rPr>
      <t>Разрешение на строительство № ru86310000-106    от 19.06.2013  
до 11.05.2016
Введен в эксплуатацию в 2015 году.</t>
    </r>
  </si>
  <si>
    <r>
      <t xml:space="preserve">Строительство осуществляется
</t>
    </r>
    <r>
      <rPr>
        <b/>
        <i/>
        <sz val="8"/>
        <color theme="1"/>
        <rFont val="Times New Roman"/>
        <family val="1"/>
        <charset val="204"/>
      </rPr>
      <t>Разрешение на строительство № ru86310000-193 от 24.10.2013 
до 24.10.2016.
Введен в эксплуатацию в 2015 году.</t>
    </r>
  </si>
  <si>
    <r>
      <t xml:space="preserve">Строительствоосуществляется
</t>
    </r>
    <r>
      <rPr>
        <b/>
        <i/>
        <sz val="8"/>
        <color theme="1"/>
        <rFont val="Times New Roman"/>
        <family val="1"/>
        <charset val="204"/>
      </rPr>
      <t>Разрешение на строительство № ru86310000-162  от 17.11.2014    
до 26.10.2015.
Введен в эксплуатацию в 2015 году.</t>
    </r>
  </si>
  <si>
    <r>
      <t xml:space="preserve">Строительство осуществляется
</t>
    </r>
    <r>
      <rPr>
        <b/>
        <i/>
        <sz val="8"/>
        <color theme="1"/>
        <rFont val="Times New Roman"/>
        <family val="1"/>
        <charset val="204"/>
      </rPr>
      <t>Разрешение на строительство № ru86310000-162 от 17.11.2014  до 20.01.16
Введен в эксплуатацию в 2015 году.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</si>
</sst>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р_._-;\-* #,##0.00_р_._-;_-* &quot;-&quot;??_р_._-;_-@_-"/>
    <numFmt numFmtId="164" formatCode="#,##0.0"/>
    <numFmt numFmtId="165" formatCode="0.0"/>
  </numFmts>
  <fonts count="34" x14ac:knownFonts="1">
    <font>
      <sz val="11"/>
      <color theme="1"/>
      <name val="Calibri"/>
      <family val="2"/>
      <charset val="204"/>
      <scheme val="minor"/>
    </font>
    <font>
      <sz val="10"/>
      <name val="Arial"/>
      <family val="2"/>
      <charset val="204"/>
    </font>
    <font>
      <sz val="14"/>
      <color indexed="8"/>
      <name val="Times New Roman"/>
      <family val="1"/>
      <charset val="204"/>
    </font>
    <font>
      <sz val="10"/>
      <color indexed="8"/>
      <name val="Times New Roman"/>
      <family val="1"/>
      <charset val="204"/>
    </font>
    <font>
      <sz val="10"/>
      <name val="Arial Cyr"/>
      <charset val="204"/>
    </font>
    <font>
      <sz val="12"/>
      <color indexed="8"/>
      <name val="Times New Roman"/>
      <family val="1"/>
      <charset val="204"/>
    </font>
    <font>
      <b/>
      <sz val="14"/>
      <color indexed="8"/>
      <name val="Times New Roman"/>
      <family val="1"/>
      <charset val="204"/>
    </font>
    <font>
      <sz val="8"/>
      <name val="Times New Roman"/>
      <family val="1"/>
      <charset val="204"/>
    </font>
    <font>
      <sz val="8"/>
      <color indexed="8"/>
      <name val="Times New Roman"/>
      <family val="1"/>
      <charset val="204"/>
    </font>
    <font>
      <b/>
      <sz val="8"/>
      <name val="Times New Roman"/>
      <family val="1"/>
      <charset val="204"/>
    </font>
    <font>
      <b/>
      <sz val="14"/>
      <name val="Times New Roman"/>
      <family val="1"/>
      <charset val="204"/>
    </font>
    <font>
      <sz val="7"/>
      <name val="Times New Roman"/>
      <family val="1"/>
      <charset val="204"/>
    </font>
    <font>
      <sz val="11"/>
      <color indexed="8"/>
      <name val="Calibri"/>
      <family val="2"/>
      <charset val="204"/>
    </font>
    <font>
      <sz val="9"/>
      <color indexed="8"/>
      <name val="Times New Roman"/>
      <family val="1"/>
      <charset val="204"/>
    </font>
    <font>
      <sz val="10"/>
      <color indexed="81"/>
      <name val="Tahoma"/>
      <family val="2"/>
      <charset val="204"/>
    </font>
    <font>
      <b/>
      <sz val="10"/>
      <color indexed="81"/>
      <name val="Tahoma"/>
      <family val="2"/>
      <charset val="204"/>
    </font>
    <font>
      <sz val="11"/>
      <color indexed="8"/>
      <name val="Times New Roman"/>
      <family val="1"/>
      <charset val="204"/>
    </font>
    <font>
      <sz val="9"/>
      <name val="Times New Roman"/>
      <family val="1"/>
      <charset val="204"/>
    </font>
    <font>
      <sz val="10"/>
      <color indexed="8"/>
      <name val="Times New Roman"/>
      <family val="1"/>
      <charset val="204"/>
    </font>
    <font>
      <b/>
      <sz val="8"/>
      <color indexed="8"/>
      <name val="Times New Roman"/>
      <family val="1"/>
      <charset val="204"/>
    </font>
    <font>
      <b/>
      <sz val="8"/>
      <color indexed="8"/>
      <name val="Times New Roman"/>
      <family val="1"/>
      <charset val="204"/>
    </font>
    <font>
      <sz val="13"/>
      <color indexed="8"/>
      <name val="Times New Roman"/>
      <family val="1"/>
      <charset val="204"/>
    </font>
    <font>
      <b/>
      <sz val="13"/>
      <color indexed="8"/>
      <name val="Times New Roman"/>
      <family val="1"/>
      <charset val="204"/>
    </font>
    <font>
      <sz val="9"/>
      <color theme="1"/>
      <name val="Times New Roman"/>
      <family val="1"/>
      <charset val="204"/>
    </font>
    <font>
      <sz val="8"/>
      <color theme="1"/>
      <name val="Times New Roman"/>
      <family val="1"/>
      <charset val="204"/>
    </font>
    <font>
      <sz val="9"/>
      <color rgb="FFFF0000"/>
      <name val="Times New Roman"/>
      <family val="1"/>
      <charset val="204"/>
    </font>
    <font>
      <b/>
      <i/>
      <sz val="8"/>
      <color theme="1"/>
      <name val="Times New Roman"/>
      <family val="1"/>
      <charset val="204"/>
    </font>
    <font>
      <sz val="8"/>
      <color theme="1"/>
      <name val="Calibri"/>
      <family val="2"/>
      <charset val="204"/>
      <scheme val="minor"/>
    </font>
    <font>
      <u/>
      <sz val="9"/>
      <name val="Times New Roman"/>
      <family val="1"/>
      <charset val="204"/>
    </font>
    <font>
      <b/>
      <sz val="9"/>
      <name val="Times New Roman"/>
      <family val="1"/>
      <charset val="204"/>
    </font>
    <font>
      <b/>
      <sz val="9"/>
      <color indexed="8"/>
      <name val="Times New Roman"/>
      <family val="1"/>
      <charset val="204"/>
    </font>
    <font>
      <b/>
      <sz val="8"/>
      <color theme="1"/>
      <name val="Times New Roman"/>
      <family val="1"/>
      <charset val="204"/>
    </font>
    <font>
      <i/>
      <sz val="8"/>
      <color theme="1"/>
      <name val="Times New Roman"/>
      <family val="1"/>
      <charset val="204"/>
    </font>
    <font>
      <sz val="8"/>
      <color rgb="FFFF0000"/>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9"/>
        <bgColor indexed="26"/>
      </patternFill>
    </fill>
    <fill>
      <patternFill patternType="solid">
        <fgColor indexed="43"/>
        <bgColor indexed="64"/>
      </patternFill>
    </fill>
    <fill>
      <patternFill patternType="solid">
        <fgColor theme="0"/>
        <bgColor indexed="64"/>
      </patternFill>
    </fill>
    <fill>
      <patternFill patternType="solid">
        <fgColor theme="0"/>
        <bgColor indexed="26"/>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style="thin">
        <color indexed="8"/>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style="thin">
        <color indexed="64"/>
      </top>
      <bottom style="thin">
        <color indexed="64"/>
      </bottom>
      <diagonal/>
    </border>
    <border>
      <left style="thin">
        <color indexed="8"/>
      </left>
      <right/>
      <top/>
      <bottom style="thin">
        <color indexed="64"/>
      </bottom>
      <diagonal/>
    </border>
    <border>
      <left/>
      <right/>
      <top style="thin">
        <color indexed="64"/>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right style="thin">
        <color indexed="64"/>
      </right>
      <top style="thin">
        <color indexed="64"/>
      </top>
      <bottom style="thin">
        <color indexed="8"/>
      </bottom>
      <diagonal/>
    </border>
  </borders>
  <cellStyleXfs count="6">
    <xf numFmtId="0" fontId="0" fillId="0" borderId="0"/>
    <xf numFmtId="0" fontId="1" fillId="0" borderId="0"/>
    <xf numFmtId="0" fontId="1" fillId="0" borderId="0"/>
    <xf numFmtId="0" fontId="4" fillId="0" borderId="0"/>
    <xf numFmtId="43" fontId="12" fillId="0" borderId="0" applyFont="0" applyFill="0" applyBorder="0" applyAlignment="0" applyProtection="0"/>
    <xf numFmtId="9" fontId="1" fillId="0" borderId="0" applyFont="0" applyFill="0" applyBorder="0" applyAlignment="0" applyProtection="0"/>
  </cellStyleXfs>
  <cellXfs count="422">
    <xf numFmtId="0" fontId="0" fillId="0" borderId="0" xfId="0"/>
    <xf numFmtId="0" fontId="7" fillId="2" borderId="5"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6" fillId="0" borderId="0" xfId="0" applyFont="1"/>
    <xf numFmtId="0" fontId="16" fillId="2" borderId="0" xfId="0" applyFont="1" applyFill="1"/>
    <xf numFmtId="0" fontId="16" fillId="3" borderId="9" xfId="0" applyFont="1" applyFill="1" applyBorder="1"/>
    <xf numFmtId="0" fontId="8" fillId="2" borderId="1" xfId="0" applyFont="1" applyFill="1" applyBorder="1" applyAlignment="1">
      <alignment horizontal="center" vertical="center" wrapText="1"/>
    </xf>
    <xf numFmtId="0" fontId="18" fillId="0" borderId="0" xfId="0" applyFont="1"/>
    <xf numFmtId="0" fontId="19" fillId="0" borderId="0" xfId="0" applyFont="1"/>
    <xf numFmtId="0" fontId="20" fillId="0" borderId="0" xfId="0" applyFont="1"/>
    <xf numFmtId="0" fontId="8" fillId="0" borderId="0" xfId="0" applyFont="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16" fillId="0" borderId="0" xfId="0" applyFont="1" applyFill="1"/>
    <xf numFmtId="0" fontId="16" fillId="5" borderId="0" xfId="0" applyFont="1" applyFill="1"/>
    <xf numFmtId="0" fontId="16" fillId="0" borderId="0" xfId="0" applyFont="1" applyAlignment="1">
      <alignment wrapText="1"/>
    </xf>
    <xf numFmtId="49" fontId="7" fillId="2" borderId="1" xfId="4" applyNumberFormat="1" applyFont="1" applyFill="1" applyBorder="1" applyAlignment="1">
      <alignment horizontal="center" vertical="center" wrapText="1"/>
    </xf>
    <xf numFmtId="3" fontId="7" fillId="4" borderId="23"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24" fillId="0" borderId="5"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3" fontId="7" fillId="0" borderId="2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top" wrapText="1"/>
    </xf>
    <xf numFmtId="4" fontId="11" fillId="0" borderId="7"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4" fontId="11"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4" fontId="11" fillId="0" borderId="14" xfId="0" applyNumberFormat="1" applyFont="1" applyFill="1" applyBorder="1" applyAlignment="1">
      <alignment horizontal="center" vertical="center"/>
    </xf>
    <xf numFmtId="4" fontId="11" fillId="0" borderId="12" xfId="0" applyNumberFormat="1" applyFont="1" applyFill="1" applyBorder="1" applyAlignment="1">
      <alignment horizontal="center" vertical="center"/>
    </xf>
    <xf numFmtId="4" fontId="11" fillId="0" borderId="11" xfId="0" applyNumberFormat="1" applyFont="1" applyFill="1" applyBorder="1" applyAlignment="1">
      <alignment horizontal="center" vertical="center"/>
    </xf>
    <xf numFmtId="4" fontId="11" fillId="0" borderId="15" xfId="0" applyNumberFormat="1" applyFont="1" applyFill="1" applyBorder="1" applyAlignment="1">
      <alignment horizontal="center" vertical="center"/>
    </xf>
    <xf numFmtId="4" fontId="11" fillId="0" borderId="6" xfId="3" applyNumberFormat="1" applyFont="1" applyFill="1" applyBorder="1" applyAlignment="1">
      <alignment horizontal="center" vertical="center"/>
    </xf>
    <xf numFmtId="4" fontId="11" fillId="0" borderId="16" xfId="0"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4" fontId="11" fillId="0" borderId="17" xfId="0" applyNumberFormat="1" applyFont="1" applyFill="1" applyBorder="1" applyAlignment="1">
      <alignment horizontal="center" vertical="center"/>
    </xf>
    <xf numFmtId="4" fontId="11" fillId="0" borderId="13" xfId="0" applyNumberFormat="1" applyFont="1" applyFill="1" applyBorder="1" applyAlignment="1">
      <alignment horizontal="center" vertical="center"/>
    </xf>
    <xf numFmtId="4" fontId="11" fillId="0" borderId="35"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 fontId="11" fillId="4" borderId="13" xfId="0" applyNumberFormat="1" applyFont="1" applyFill="1" applyBorder="1" applyAlignment="1">
      <alignment horizontal="center" vertical="center"/>
    </xf>
    <xf numFmtId="4" fontId="11" fillId="4" borderId="21" xfId="0" applyNumberFormat="1" applyFont="1" applyFill="1" applyBorder="1" applyAlignment="1">
      <alignment horizontal="center" vertical="center"/>
    </xf>
    <xf numFmtId="4" fontId="11" fillId="4" borderId="15" xfId="0" applyNumberFormat="1" applyFont="1" applyFill="1" applyBorder="1" applyAlignment="1">
      <alignment horizontal="center" vertical="center"/>
    </xf>
    <xf numFmtId="4" fontId="11" fillId="4" borderId="22" xfId="0" applyNumberFormat="1" applyFont="1" applyFill="1" applyBorder="1" applyAlignment="1">
      <alignment horizontal="center" vertical="center"/>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xf>
    <xf numFmtId="4" fontId="11" fillId="0" borderId="2" xfId="0" applyNumberFormat="1" applyFont="1" applyFill="1" applyBorder="1" applyAlignment="1">
      <alignment vertical="center"/>
    </xf>
    <xf numFmtId="1" fontId="7" fillId="0" borderId="1"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4" fontId="11" fillId="0" borderId="27"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19" fillId="0" borderId="1" xfId="0" applyFont="1" applyBorder="1" applyAlignment="1">
      <alignment horizontal="center" vertical="center"/>
    </xf>
    <xf numFmtId="0" fontId="19" fillId="0" borderId="5" xfId="0" applyFont="1" applyBorder="1" applyAlignment="1">
      <alignment horizontal="center" vertical="center"/>
    </xf>
    <xf numFmtId="4" fontId="11" fillId="2" borderId="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wrapText="1"/>
    </xf>
    <xf numFmtId="3" fontId="7" fillId="0" borderId="33"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4" fontId="11" fillId="4" borderId="2"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 fontId="11" fillId="6" borderId="1" xfId="0" applyNumberFormat="1" applyFont="1" applyFill="1" applyBorder="1" applyAlignment="1">
      <alignment horizontal="center" vertical="center" wrapText="1"/>
    </xf>
    <xf numFmtId="4" fontId="11" fillId="0" borderId="1" xfId="4" applyNumberFormat="1" applyFont="1" applyFill="1" applyBorder="1" applyAlignment="1">
      <alignment horizontal="center" vertical="center"/>
    </xf>
    <xf numFmtId="4" fontId="11" fillId="0" borderId="1" xfId="3"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0" fontId="9"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top" wrapText="1"/>
    </xf>
    <xf numFmtId="3" fontId="7" fillId="7" borderId="1" xfId="0" applyNumberFormat="1" applyFont="1" applyFill="1" applyBorder="1" applyAlignment="1">
      <alignment horizontal="center" vertical="center" wrapText="1"/>
    </xf>
    <xf numFmtId="4" fontId="11" fillId="7" borderId="1" xfId="0" applyNumberFormat="1" applyFont="1" applyFill="1" applyBorder="1" applyAlignment="1">
      <alignment horizontal="center" vertical="center"/>
    </xf>
    <xf numFmtId="4" fontId="11" fillId="6" borderId="1" xfId="0" applyNumberFormat="1" applyFont="1" applyFill="1" applyBorder="1" applyAlignment="1">
      <alignment horizontal="center" vertical="center"/>
    </xf>
    <xf numFmtId="49" fontId="7" fillId="7" borderId="2" xfId="0" applyNumberFormat="1" applyFont="1" applyFill="1" applyBorder="1" applyAlignment="1">
      <alignment horizontal="center" vertical="center" wrapText="1"/>
    </xf>
    <xf numFmtId="4" fontId="11" fillId="6" borderId="2"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16" fillId="6" borderId="1" xfId="0" applyFont="1" applyFill="1" applyBorder="1"/>
    <xf numFmtId="4" fontId="11" fillId="7" borderId="1" xfId="0" applyNumberFormat="1" applyFont="1" applyFill="1" applyBorder="1" applyAlignment="1">
      <alignment horizontal="center" vertical="center" wrapText="1"/>
    </xf>
    <xf numFmtId="3" fontId="7" fillId="6" borderId="59" xfId="0" applyNumberFormat="1" applyFont="1" applyFill="1" applyBorder="1" applyAlignment="1">
      <alignment horizontal="left" vertical="center" wrapText="1"/>
    </xf>
    <xf numFmtId="49" fontId="7" fillId="6" borderId="12" xfId="0" applyNumberFormat="1" applyFont="1" applyFill="1" applyBorder="1" applyAlignment="1">
      <alignment horizontal="left" vertical="center" wrapText="1"/>
    </xf>
    <xf numFmtId="4" fontId="11" fillId="0" borderId="24" xfId="0" applyNumberFormat="1"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11" fillId="2" borderId="24" xfId="0" applyNumberFormat="1" applyFont="1" applyFill="1" applyBorder="1" applyAlignment="1">
      <alignment horizontal="center" vertical="center" wrapText="1"/>
    </xf>
    <xf numFmtId="4" fontId="11" fillId="0" borderId="6" xfId="1" applyNumberFormat="1" applyFont="1" applyFill="1" applyBorder="1" applyAlignment="1">
      <alignment horizontal="center" vertical="center" wrapText="1"/>
    </xf>
    <xf numFmtId="4" fontId="11" fillId="0" borderId="0" xfId="0" applyNumberFormat="1" applyFont="1" applyFill="1" applyBorder="1" applyAlignment="1">
      <alignment horizontal="center" vertical="center"/>
    </xf>
    <xf numFmtId="4" fontId="11" fillId="0" borderId="58" xfId="0" applyNumberFormat="1" applyFont="1" applyFill="1" applyBorder="1" applyAlignment="1">
      <alignment horizontal="center" vertical="center"/>
    </xf>
    <xf numFmtId="4" fontId="11" fillId="4" borderId="61"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 fontId="7" fillId="0" borderId="1" xfId="1" applyNumberFormat="1" applyFont="1" applyFill="1" applyBorder="1" applyAlignment="1">
      <alignment horizontal="center" vertical="center" wrapText="1"/>
    </xf>
    <xf numFmtId="3" fontId="7" fillId="6" borderId="58" xfId="0" applyNumberFormat="1" applyFont="1" applyFill="1" applyBorder="1" applyAlignment="1">
      <alignment horizontal="center" vertical="center" wrapText="1"/>
    </xf>
    <xf numFmtId="49" fontId="7" fillId="6" borderId="58" xfId="0" applyNumberFormat="1" applyFont="1" applyFill="1" applyBorder="1" applyAlignment="1">
      <alignment horizontal="center" vertical="center" wrapText="1"/>
    </xf>
    <xf numFmtId="3" fontId="7" fillId="6" borderId="12"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0" fontId="17" fillId="6" borderId="49"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0" fontId="24" fillId="0" borderId="0" xfId="0" applyFont="1" applyAlignment="1">
      <alignment horizontal="left" vertical="top"/>
    </xf>
    <xf numFmtId="1" fontId="31" fillId="0" borderId="50" xfId="0" applyNumberFormat="1" applyFont="1" applyBorder="1" applyAlignment="1">
      <alignment horizontal="center" vertical="top"/>
    </xf>
    <xf numFmtId="165" fontId="24" fillId="6" borderId="46" xfId="0" applyNumberFormat="1" applyFont="1" applyFill="1" applyBorder="1" applyAlignment="1">
      <alignment horizontal="left" vertical="top" wrapText="1"/>
    </xf>
    <xf numFmtId="165" fontId="24" fillId="6" borderId="50" xfId="0" applyNumberFormat="1" applyFont="1" applyFill="1" applyBorder="1" applyAlignment="1">
      <alignment horizontal="left" vertical="top" wrapText="1"/>
    </xf>
    <xf numFmtId="165" fontId="24" fillId="0" borderId="50" xfId="0" applyNumberFormat="1" applyFont="1" applyFill="1" applyBorder="1" applyAlignment="1">
      <alignment horizontal="left" vertical="top" wrapText="1"/>
    </xf>
    <xf numFmtId="165" fontId="26" fillId="2" borderId="50" xfId="0" applyNumberFormat="1" applyFont="1" applyFill="1" applyBorder="1" applyAlignment="1">
      <alignment horizontal="left" vertical="top"/>
    </xf>
    <xf numFmtId="165" fontId="26" fillId="0" borderId="50" xfId="0" applyNumberFormat="1" applyFont="1" applyFill="1" applyBorder="1" applyAlignment="1">
      <alignment horizontal="left" vertical="top"/>
    </xf>
    <xf numFmtId="165" fontId="26" fillId="2" borderId="50" xfId="0" applyNumberFormat="1" applyFont="1" applyFill="1" applyBorder="1" applyAlignment="1">
      <alignment horizontal="left" vertical="top" wrapText="1"/>
    </xf>
    <xf numFmtId="0" fontId="13" fillId="6" borderId="0" xfId="0" applyFont="1" applyFill="1" applyAlignment="1">
      <alignment horizontal="left" vertical="center"/>
    </xf>
    <xf numFmtId="0" fontId="30" fillId="6" borderId="49" xfId="0" applyFont="1" applyFill="1" applyBorder="1" applyAlignment="1">
      <alignment horizontal="center" vertical="center"/>
    </xf>
    <xf numFmtId="0" fontId="17" fillId="6" borderId="1" xfId="0" applyFont="1" applyFill="1" applyBorder="1" applyAlignment="1">
      <alignment horizontal="left" vertical="center" wrapText="1"/>
    </xf>
    <xf numFmtId="0" fontId="17" fillId="6" borderId="1" xfId="0" applyFont="1" applyFill="1" applyBorder="1" applyAlignment="1">
      <alignment horizontal="left" vertical="top"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1" fillId="0" borderId="24"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xf>
    <xf numFmtId="3" fontId="7" fillId="0" borderId="5"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3" fontId="7" fillId="0" borderId="1" xfId="1" applyNumberFormat="1" applyFont="1" applyFill="1" applyBorder="1" applyAlignment="1">
      <alignment horizontal="left" vertical="center" wrapText="1"/>
    </xf>
    <xf numFmtId="4" fontId="11" fillId="6" borderId="1" xfId="1" applyNumberFormat="1" applyFont="1" applyFill="1" applyBorder="1" applyAlignment="1">
      <alignment horizontal="center" vertical="center" wrapText="1"/>
    </xf>
    <xf numFmtId="4" fontId="11" fillId="6" borderId="1" xfId="1" applyNumberFormat="1" applyFont="1" applyFill="1" applyBorder="1" applyAlignment="1">
      <alignment horizontal="center" vertical="center"/>
    </xf>
    <xf numFmtId="49" fontId="8" fillId="6" borderId="1" xfId="0" applyNumberFormat="1" applyFont="1" applyFill="1" applyBorder="1" applyAlignment="1">
      <alignment horizontal="left" vertical="center" wrapText="1"/>
    </xf>
    <xf numFmtId="4" fontId="11" fillId="0" borderId="1" xfId="0" applyNumberFormat="1" applyFont="1" applyFill="1" applyBorder="1" applyAlignment="1">
      <alignment horizontal="center"/>
    </xf>
    <xf numFmtId="4" fontId="11" fillId="0" borderId="1" xfId="0" applyNumberFormat="1" applyFont="1" applyFill="1" applyBorder="1" applyAlignment="1">
      <alignment horizontal="center" wrapText="1"/>
    </xf>
    <xf numFmtId="3" fontId="7" fillId="2" borderId="5"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4" fontId="11" fillId="0" borderId="0" xfId="0" applyNumberFormat="1" applyFont="1" applyBorder="1" applyAlignment="1">
      <alignment horizontal="center"/>
    </xf>
    <xf numFmtId="4" fontId="11" fillId="0" borderId="0" xfId="0" applyNumberFormat="1" applyFont="1" applyAlignment="1">
      <alignment horizontal="center"/>
    </xf>
    <xf numFmtId="4" fontId="11" fillId="0" borderId="0" xfId="0" applyNumberFormat="1" applyFont="1" applyFill="1" applyAlignment="1">
      <alignment horizontal="center"/>
    </xf>
    <xf numFmtId="3" fontId="9" fillId="0" borderId="1" xfId="0" applyNumberFormat="1" applyFont="1" applyBorder="1" applyAlignment="1">
      <alignment horizontal="center" vertical="center"/>
    </xf>
    <xf numFmtId="3" fontId="9" fillId="0" borderId="6" xfId="0" applyNumberFormat="1" applyFont="1" applyBorder="1" applyAlignment="1">
      <alignment horizontal="center" vertical="center"/>
    </xf>
    <xf numFmtId="3" fontId="9" fillId="0" borderId="1" xfId="0" applyNumberFormat="1" applyFont="1" applyFill="1" applyBorder="1" applyAlignment="1">
      <alignment horizontal="center" vertical="center"/>
    </xf>
    <xf numFmtId="4" fontId="11" fillId="0" borderId="1" xfId="0" applyNumberFormat="1" applyFont="1" applyBorder="1" applyAlignment="1">
      <alignment horizontal="center" vertical="center"/>
    </xf>
    <xf numFmtId="4" fontId="11" fillId="0" borderId="1" xfId="0" applyNumberFormat="1" applyFont="1" applyBorder="1" applyAlignment="1">
      <alignment horizontal="center"/>
    </xf>
    <xf numFmtId="4" fontId="11" fillId="2" borderId="2"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top" wrapText="1"/>
    </xf>
    <xf numFmtId="4" fontId="11" fillId="0" borderId="0" xfId="0" applyNumberFormat="1" applyFont="1" applyBorder="1" applyAlignment="1">
      <alignment horizontal="center" vertical="center"/>
    </xf>
    <xf numFmtId="4" fontId="11" fillId="0" borderId="0" xfId="0" applyNumberFormat="1" applyFont="1" applyFill="1" applyAlignment="1">
      <alignment horizontal="center" vertical="center"/>
    </xf>
    <xf numFmtId="4" fontId="11" fillId="0" borderId="6" xfId="0" applyNumberFormat="1" applyFont="1" applyBorder="1" applyAlignment="1">
      <alignment horizontal="center" vertical="center"/>
    </xf>
    <xf numFmtId="4" fontId="11" fillId="0" borderId="3" xfId="0" applyNumberFormat="1" applyFont="1" applyFill="1" applyBorder="1" applyAlignment="1">
      <alignment horizontal="center"/>
    </xf>
    <xf numFmtId="4" fontId="11" fillId="6" borderId="6" xfId="0" applyNumberFormat="1" applyFont="1" applyFill="1" applyBorder="1" applyAlignment="1">
      <alignment horizontal="center" vertical="center" wrapText="1"/>
    </xf>
    <xf numFmtId="4" fontId="11" fillId="6" borderId="1" xfId="4" applyNumberFormat="1" applyFont="1" applyFill="1" applyBorder="1" applyAlignment="1">
      <alignment horizontal="center" vertical="center"/>
    </xf>
    <xf numFmtId="4"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wrapText="1"/>
    </xf>
    <xf numFmtId="0" fontId="17" fillId="6" borderId="49" xfId="0" applyFont="1" applyFill="1" applyBorder="1" applyAlignment="1">
      <alignment horizontal="left" vertical="center" wrapText="1"/>
    </xf>
    <xf numFmtId="0" fontId="31" fillId="2" borderId="48" xfId="0" applyFont="1" applyFill="1" applyBorder="1" applyAlignment="1">
      <alignment horizontal="center" vertical="top" wrapText="1"/>
    </xf>
    <xf numFmtId="4" fontId="9" fillId="0" borderId="2"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2" borderId="5" xfId="0" applyNumberFormat="1" applyFont="1" applyFill="1" applyBorder="1" applyAlignment="1">
      <alignment horizontal="center" vertical="center" wrapText="1"/>
    </xf>
    <xf numFmtId="4" fontId="9" fillId="2" borderId="6"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165" fontId="24" fillId="2" borderId="44" xfId="0" applyNumberFormat="1" applyFont="1" applyFill="1" applyBorder="1" applyAlignment="1">
      <alignment horizontal="left" vertical="top" wrapText="1"/>
    </xf>
    <xf numFmtId="165" fontId="24" fillId="2" borderId="46" xfId="0" applyNumberFormat="1" applyFont="1" applyFill="1" applyBorder="1" applyAlignment="1">
      <alignment horizontal="left" vertical="top" wrapText="1"/>
    </xf>
    <xf numFmtId="165" fontId="24" fillId="2" borderId="48" xfId="0" applyNumberFormat="1" applyFont="1" applyFill="1" applyBorder="1" applyAlignment="1">
      <alignment horizontal="left" vertical="top" wrapText="1"/>
    </xf>
    <xf numFmtId="49" fontId="17" fillId="6" borderId="49" xfId="0" applyNumberFormat="1" applyFont="1" applyFill="1" applyBorder="1" applyAlignment="1">
      <alignment horizontal="left" vertical="center" wrapText="1"/>
    </xf>
    <xf numFmtId="3"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3" fillId="6" borderId="43" xfId="0" applyFont="1" applyFill="1" applyBorder="1" applyAlignment="1">
      <alignment horizontal="left" vertical="center" wrapText="1"/>
    </xf>
    <xf numFmtId="0" fontId="13" fillId="6" borderId="47"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7" fillId="6" borderId="24" xfId="0" applyFont="1" applyFill="1" applyBorder="1" applyAlignment="1">
      <alignment horizontal="center" vertical="center"/>
    </xf>
    <xf numFmtId="0" fontId="7" fillId="6" borderId="26" xfId="0" applyFont="1" applyFill="1" applyBorder="1" applyAlignment="1">
      <alignment horizontal="center" vertical="center"/>
    </xf>
    <xf numFmtId="165" fontId="24" fillId="6" borderId="44" xfId="0" applyNumberFormat="1" applyFont="1" applyFill="1" applyBorder="1" applyAlignment="1">
      <alignment horizontal="left" vertical="top" wrapText="1"/>
    </xf>
    <xf numFmtId="165" fontId="24" fillId="6" borderId="48" xfId="0" applyNumberFormat="1" applyFont="1" applyFill="1" applyBorder="1" applyAlignment="1">
      <alignment horizontal="left" vertical="top" wrapText="1"/>
    </xf>
    <xf numFmtId="0" fontId="24" fillId="2" borderId="44" xfId="0" applyFont="1" applyFill="1" applyBorder="1" applyAlignment="1">
      <alignment horizontal="left" vertical="top" wrapText="1"/>
    </xf>
    <xf numFmtId="0" fontId="24" fillId="2" borderId="48" xfId="0" applyFont="1" applyFill="1" applyBorder="1" applyAlignment="1">
      <alignment horizontal="left" vertical="top" wrapText="1"/>
    </xf>
    <xf numFmtId="4" fontId="24" fillId="2" borderId="44" xfId="0" applyNumberFormat="1" applyFont="1" applyFill="1" applyBorder="1" applyAlignment="1">
      <alignment horizontal="left" vertical="top" wrapText="1"/>
    </xf>
    <xf numFmtId="4" fontId="24" fillId="2" borderId="48" xfId="0" applyNumberFormat="1" applyFont="1" applyFill="1" applyBorder="1" applyAlignment="1">
      <alignment horizontal="left" vertical="top"/>
    </xf>
    <xf numFmtId="0" fontId="8" fillId="0" borderId="1" xfId="0" applyFont="1" applyBorder="1" applyAlignment="1">
      <alignment horizontal="center" vertical="center" wrapText="1"/>
    </xf>
    <xf numFmtId="0" fontId="17" fillId="6" borderId="43" xfId="0" applyNumberFormat="1" applyFont="1" applyFill="1" applyBorder="1" applyAlignment="1">
      <alignment horizontal="left" vertical="center" wrapText="1"/>
    </xf>
    <xf numFmtId="0" fontId="17" fillId="6" borderId="47" xfId="0" applyNumberFormat="1" applyFont="1" applyFill="1" applyBorder="1" applyAlignment="1">
      <alignment horizontal="left" vertical="center" wrapText="1"/>
    </xf>
    <xf numFmtId="0" fontId="23" fillId="6" borderId="2" xfId="1" applyNumberFormat="1" applyFont="1" applyFill="1" applyBorder="1" applyAlignment="1">
      <alignment horizontal="left" vertical="center" wrapText="1"/>
    </xf>
    <xf numFmtId="0" fontId="23" fillId="6" borderId="3" xfId="1" applyNumberFormat="1" applyFont="1" applyFill="1" applyBorder="1" applyAlignment="1">
      <alignment horizontal="left"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4" fontId="24" fillId="6" borderId="2" xfId="0" applyNumberFormat="1" applyFont="1" applyFill="1" applyBorder="1" applyAlignment="1">
      <alignment horizontal="left" vertical="top" wrapText="1"/>
    </xf>
    <xf numFmtId="4" fontId="24" fillId="6" borderId="3" xfId="0" applyNumberFormat="1" applyFont="1" applyFill="1" applyBorder="1" applyAlignment="1">
      <alignment horizontal="left" vertical="top" wrapText="1"/>
    </xf>
    <xf numFmtId="0" fontId="17" fillId="6" borderId="49" xfId="0" applyFont="1" applyFill="1" applyBorder="1" applyAlignment="1">
      <alignment horizontal="left" vertical="center" wrapText="1"/>
    </xf>
    <xf numFmtId="165" fontId="24" fillId="2" borderId="50" xfId="0" applyNumberFormat="1" applyFont="1" applyFill="1" applyBorder="1" applyAlignment="1">
      <alignment horizontal="left" vertical="top" wrapText="1"/>
    </xf>
    <xf numFmtId="0" fontId="7" fillId="2" borderId="1" xfId="0" applyFont="1" applyFill="1" applyBorder="1" applyAlignment="1">
      <alignment horizontal="center" vertical="center" wrapText="1"/>
    </xf>
    <xf numFmtId="49" fontId="24" fillId="0" borderId="50" xfId="0" applyNumberFormat="1" applyFont="1" applyFill="1" applyBorder="1" applyAlignment="1">
      <alignment horizontal="left" vertical="top" wrapText="1"/>
    </xf>
    <xf numFmtId="49" fontId="17" fillId="6" borderId="43" xfId="0" applyNumberFormat="1" applyFont="1" applyFill="1" applyBorder="1" applyAlignment="1">
      <alignment horizontal="left" vertical="center" wrapText="1"/>
    </xf>
    <xf numFmtId="49" fontId="17" fillId="6" borderId="45" xfId="0" applyNumberFormat="1" applyFont="1" applyFill="1" applyBorder="1" applyAlignment="1">
      <alignment horizontal="left" vertical="center" wrapText="1"/>
    </xf>
    <xf numFmtId="49" fontId="17" fillId="6" borderId="47" xfId="0" applyNumberFormat="1" applyFont="1" applyFill="1" applyBorder="1" applyAlignment="1">
      <alignment horizontal="left"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0" fontId="17" fillId="6" borderId="43" xfId="1" applyNumberFormat="1" applyFont="1" applyFill="1" applyBorder="1" applyAlignment="1">
      <alignment horizontal="left" vertical="center" wrapText="1"/>
    </xf>
    <xf numFmtId="0" fontId="17" fillId="6" borderId="47" xfId="1" applyNumberFormat="1" applyFont="1" applyFill="1" applyBorder="1" applyAlignment="1">
      <alignment horizontal="left" vertical="center" wrapText="1"/>
    </xf>
    <xf numFmtId="4" fontId="24" fillId="2" borderId="48" xfId="0" applyNumberFormat="1" applyFont="1" applyFill="1" applyBorder="1" applyAlignment="1">
      <alignment horizontal="left" vertical="top" wrapText="1"/>
    </xf>
    <xf numFmtId="0" fontId="8" fillId="0" borderId="1" xfId="0" applyFont="1" applyBorder="1" applyAlignment="1">
      <alignment horizontal="center" vertical="center"/>
    </xf>
    <xf numFmtId="0" fontId="6" fillId="0" borderId="5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5"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 fontId="7" fillId="6" borderId="2" xfId="0" applyNumberFormat="1" applyFont="1" applyFill="1" applyBorder="1" applyAlignment="1">
      <alignment horizontal="left" vertical="top" wrapText="1"/>
    </xf>
    <xf numFmtId="4" fontId="7" fillId="6" borderId="3" xfId="0" applyNumberFormat="1" applyFont="1" applyFill="1" applyBorder="1" applyAlignment="1">
      <alignment horizontal="left" vertical="top" wrapText="1"/>
    </xf>
    <xf numFmtId="0" fontId="6" fillId="2" borderId="5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17" fillId="0" borderId="43" xfId="0" applyNumberFormat="1" applyFont="1" applyFill="1" applyBorder="1" applyAlignment="1">
      <alignment horizontal="left" vertical="center" wrapText="1"/>
    </xf>
    <xf numFmtId="0" fontId="17" fillId="0" borderId="47" xfId="0" applyNumberFormat="1" applyFont="1" applyFill="1" applyBorder="1" applyAlignment="1">
      <alignment horizontal="left" vertical="center" wrapText="1"/>
    </xf>
    <xf numFmtId="4" fontId="24" fillId="2" borderId="50" xfId="0" applyNumberFormat="1" applyFont="1" applyFill="1" applyBorder="1" applyAlignment="1">
      <alignment horizontal="left" vertical="top" wrapText="1"/>
    </xf>
    <xf numFmtId="0" fontId="17" fillId="0" borderId="43"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6" fillId="6" borderId="53"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17" fillId="6" borderId="2"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43" xfId="0" applyFont="1" applyFill="1" applyBorder="1" applyAlignment="1">
      <alignment horizontal="left" vertical="center" wrapText="1"/>
    </xf>
    <xf numFmtId="0" fontId="17" fillId="6" borderId="45" xfId="0" applyFont="1" applyFill="1" applyBorder="1" applyAlignment="1">
      <alignment horizontal="left" vertical="center" wrapText="1"/>
    </xf>
    <xf numFmtId="0" fontId="17" fillId="6" borderId="47"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24" fillId="0" borderId="44" xfId="0" applyFont="1" applyBorder="1" applyAlignment="1">
      <alignment horizontal="left" vertical="top" wrapText="1"/>
    </xf>
    <xf numFmtId="0" fontId="27" fillId="0" borderId="46" xfId="0" applyFont="1" applyBorder="1" applyAlignment="1">
      <alignment horizontal="left" vertical="top" wrapText="1"/>
    </xf>
    <xf numFmtId="0" fontId="27" fillId="0" borderId="48" xfId="0" applyFont="1" applyBorder="1" applyAlignment="1">
      <alignment horizontal="left" vertical="top" wrapText="1"/>
    </xf>
    <xf numFmtId="0" fontId="7" fillId="0" borderId="3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1" xfId="0" applyFont="1" applyFill="1" applyBorder="1" applyAlignment="1">
      <alignment horizontal="center" vertical="center" wrapText="1"/>
    </xf>
    <xf numFmtId="4" fontId="24" fillId="2" borderId="46" xfId="0" applyNumberFormat="1" applyFont="1" applyFill="1" applyBorder="1" applyAlignment="1">
      <alignment horizontal="left" vertical="top" wrapText="1"/>
    </xf>
    <xf numFmtId="0" fontId="7" fillId="0"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wrapText="1"/>
    </xf>
    <xf numFmtId="4" fontId="24" fillId="0" borderId="44" xfId="0" applyNumberFormat="1" applyFont="1" applyFill="1" applyBorder="1" applyAlignment="1">
      <alignment horizontal="left" vertical="top" wrapText="1"/>
    </xf>
    <xf numFmtId="4" fontId="24" fillId="0" borderId="46" xfId="0" applyNumberFormat="1" applyFont="1" applyFill="1" applyBorder="1" applyAlignment="1">
      <alignment horizontal="left" vertical="top" wrapText="1"/>
    </xf>
    <xf numFmtId="4" fontId="24" fillId="0" borderId="48" xfId="0" applyNumberFormat="1" applyFont="1" applyFill="1" applyBorder="1" applyAlignment="1">
      <alignment horizontal="left" vertical="top" wrapText="1"/>
    </xf>
    <xf numFmtId="49" fontId="17" fillId="6" borderId="51" xfId="0" applyNumberFormat="1" applyFont="1" applyFill="1" applyBorder="1" applyAlignment="1">
      <alignment horizontal="left" vertical="center" wrapText="1"/>
    </xf>
    <xf numFmtId="49" fontId="17" fillId="6" borderId="52" xfId="0" applyNumberFormat="1" applyFont="1" applyFill="1" applyBorder="1" applyAlignment="1">
      <alignment horizontal="left" vertical="center" wrapText="1"/>
    </xf>
    <xf numFmtId="49" fontId="17" fillId="6" borderId="53" xfId="0" applyNumberFormat="1" applyFont="1" applyFill="1" applyBorder="1" applyAlignment="1">
      <alignment horizontal="left" vertical="center" wrapText="1"/>
    </xf>
    <xf numFmtId="0" fontId="17" fillId="6" borderId="49" xfId="1" applyFont="1" applyFill="1" applyBorder="1" applyAlignment="1">
      <alignment horizontal="left" vertical="center" wrapText="1"/>
    </xf>
    <xf numFmtId="4" fontId="17" fillId="6" borderId="43" xfId="0" applyNumberFormat="1" applyFont="1" applyFill="1" applyBorder="1" applyAlignment="1">
      <alignment horizontal="left" vertical="center" wrapText="1"/>
    </xf>
    <xf numFmtId="4" fontId="25" fillId="6" borderId="45" xfId="0" applyNumberFormat="1" applyFont="1" applyFill="1" applyBorder="1" applyAlignment="1">
      <alignment horizontal="left" vertical="center" wrapText="1"/>
    </xf>
    <xf numFmtId="4" fontId="25" fillId="6" borderId="47"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6" borderId="4" xfId="0" applyFont="1" applyFill="1" applyBorder="1" applyAlignment="1">
      <alignment horizontal="center" vertical="center" wrapText="1"/>
    </xf>
    <xf numFmtId="0" fontId="17" fillId="6" borderId="45" xfId="0" applyNumberFormat="1" applyFont="1" applyFill="1" applyBorder="1" applyAlignment="1">
      <alignment horizontal="left" vertical="center" wrapText="1"/>
    </xf>
    <xf numFmtId="0" fontId="24" fillId="2" borderId="46" xfId="0" applyFont="1" applyFill="1" applyBorder="1" applyAlignment="1">
      <alignment horizontal="left" vertical="top" wrapText="1"/>
    </xf>
    <xf numFmtId="165" fontId="24" fillId="0" borderId="44" xfId="0" applyNumberFormat="1" applyFont="1" applyFill="1" applyBorder="1" applyAlignment="1">
      <alignment horizontal="left" vertical="top" wrapText="1"/>
    </xf>
    <xf numFmtId="165" fontId="24" fillId="0" borderId="48" xfId="0" applyNumberFormat="1" applyFont="1" applyFill="1" applyBorder="1" applyAlignment="1">
      <alignment horizontal="left" vertical="top"/>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5" xfId="0"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0" fontId="17" fillId="6" borderId="56" xfId="0" applyFont="1" applyFill="1" applyBorder="1" applyAlignment="1">
      <alignment horizontal="left" vertical="center" wrapText="1"/>
    </xf>
    <xf numFmtId="0" fontId="17" fillId="6" borderId="57" xfId="0" applyFont="1" applyFill="1" applyBorder="1" applyAlignment="1">
      <alignment horizontal="left" vertical="center" wrapText="1"/>
    </xf>
    <xf numFmtId="49" fontId="23" fillId="6" borderId="43" xfId="0" applyNumberFormat="1" applyFont="1" applyFill="1" applyBorder="1" applyAlignment="1">
      <alignment horizontal="left" vertical="center" wrapText="1"/>
    </xf>
    <xf numFmtId="49" fontId="23" fillId="6" borderId="45" xfId="0" applyNumberFormat="1" applyFont="1" applyFill="1" applyBorder="1" applyAlignment="1">
      <alignment horizontal="left" vertical="center" wrapText="1"/>
    </xf>
    <xf numFmtId="49" fontId="23" fillId="6" borderId="47" xfId="0" applyNumberFormat="1" applyFont="1" applyFill="1" applyBorder="1" applyAlignment="1">
      <alignment horizontal="left" vertical="center" wrapText="1"/>
    </xf>
    <xf numFmtId="4" fontId="24" fillId="2" borderId="16" xfId="0" applyNumberFormat="1" applyFont="1" applyFill="1" applyBorder="1" applyAlignment="1">
      <alignment horizontal="left" vertical="top" wrapText="1"/>
    </xf>
    <xf numFmtId="4" fontId="24" fillId="2" borderId="8" xfId="0" applyNumberFormat="1" applyFont="1" applyFill="1" applyBorder="1" applyAlignment="1">
      <alignment horizontal="left" vertical="top" wrapText="1"/>
    </xf>
    <xf numFmtId="0" fontId="7" fillId="0" borderId="1" xfId="0" applyFont="1" applyFill="1" applyBorder="1" applyAlignment="1">
      <alignment horizontal="center" vertical="center"/>
    </xf>
    <xf numFmtId="0" fontId="6" fillId="2" borderId="49"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50" xfId="0" applyFont="1" applyFill="1" applyBorder="1" applyAlignment="1">
      <alignment horizontal="center" vertical="top" wrapText="1"/>
    </xf>
    <xf numFmtId="165" fontId="24" fillId="6" borderId="46" xfId="0" applyNumberFormat="1" applyFont="1" applyFill="1" applyBorder="1" applyAlignment="1">
      <alignment horizontal="left" vertical="top" wrapText="1"/>
    </xf>
    <xf numFmtId="4" fontId="11" fillId="0"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8" fillId="0" borderId="4" xfId="0" applyFont="1" applyBorder="1" applyAlignment="1">
      <alignment horizontal="center" vertical="center" wrapText="1"/>
    </xf>
    <xf numFmtId="4" fontId="11" fillId="0" borderId="24"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0" fontId="24" fillId="0" borderId="44" xfId="0" applyNumberFormat="1" applyFont="1" applyFill="1" applyBorder="1" applyAlignment="1">
      <alignment horizontal="left" vertical="top" wrapText="1"/>
    </xf>
    <xf numFmtId="0" fontId="24" fillId="0" borderId="46" xfId="0" applyNumberFormat="1" applyFont="1" applyFill="1" applyBorder="1" applyAlignment="1">
      <alignment horizontal="left" vertical="top" wrapText="1"/>
    </xf>
    <xf numFmtId="0" fontId="24" fillId="0" borderId="48" xfId="0" applyNumberFormat="1" applyFont="1" applyFill="1" applyBorder="1" applyAlignment="1">
      <alignment horizontal="left" vertical="top"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xf>
    <xf numFmtId="4" fontId="11" fillId="0" borderId="2" xfId="0" applyNumberFormat="1" applyFont="1" applyBorder="1" applyAlignment="1">
      <alignment horizontal="center"/>
    </xf>
    <xf numFmtId="4" fontId="11" fillId="0" borderId="3" xfId="0" applyNumberFormat="1" applyFont="1" applyBorder="1" applyAlignment="1">
      <alignment horizontal="center"/>
    </xf>
    <xf numFmtId="4" fontId="11" fillId="0" borderId="4" xfId="0" applyNumberFormat="1" applyFont="1" applyFill="1" applyBorder="1" applyAlignment="1">
      <alignment horizontal="center" vertical="center" wrapText="1"/>
    </xf>
    <xf numFmtId="4" fontId="11" fillId="0" borderId="4" xfId="0" applyNumberFormat="1" applyFont="1" applyBorder="1" applyAlignment="1">
      <alignment horizontal="center"/>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22" fillId="0" borderId="0" xfId="0" applyFont="1" applyBorder="1" applyAlignment="1">
      <alignment horizontal="center" vertical="center" wrapText="1"/>
    </xf>
    <xf numFmtId="0" fontId="21" fillId="0" borderId="0" xfId="0" applyFont="1" applyBorder="1" applyAlignment="1">
      <alignment horizontal="center" vertical="center" wrapText="1"/>
    </xf>
    <xf numFmtId="4" fontId="9" fillId="2" borderId="1" xfId="0" applyNumberFormat="1" applyFont="1" applyFill="1" applyBorder="1" applyAlignment="1">
      <alignment horizontal="center" vertical="center" wrapText="1"/>
    </xf>
    <xf numFmtId="0" fontId="13" fillId="6" borderId="49" xfId="0" applyFont="1" applyFill="1" applyBorder="1" applyAlignment="1">
      <alignment horizontal="left" vertical="center" wrapText="1"/>
    </xf>
    <xf numFmtId="0" fontId="31" fillId="2" borderId="44" xfId="0" applyFont="1" applyFill="1" applyBorder="1" applyAlignment="1">
      <alignment horizontal="center" vertical="center" wrapText="1"/>
    </xf>
    <xf numFmtId="0" fontId="31" fillId="2" borderId="46"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5" fillId="0" borderId="0" xfId="0" applyFont="1" applyBorder="1" applyAlignment="1">
      <alignment horizontal="center" vertical="center" wrapText="1"/>
    </xf>
    <xf numFmtId="4" fontId="9" fillId="2" borderId="1" xfId="0" applyNumberFormat="1" applyFont="1" applyFill="1" applyBorder="1" applyAlignment="1">
      <alignment horizontal="center" vertical="top"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29" fillId="6" borderId="43" xfId="0" applyFont="1" applyFill="1" applyBorder="1" applyAlignment="1">
      <alignment horizontal="center" vertical="center" wrapText="1"/>
    </xf>
    <xf numFmtId="0" fontId="29" fillId="6" borderId="45"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24" fillId="0" borderId="48" xfId="0" applyNumberFormat="1" applyFont="1" applyFill="1" applyBorder="1" applyAlignment="1">
      <alignment horizontal="left" vertical="top"/>
    </xf>
    <xf numFmtId="49" fontId="10" fillId="2" borderId="49"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0" fontId="13" fillId="6" borderId="43" xfId="1" applyFont="1" applyFill="1" applyBorder="1" applyAlignment="1">
      <alignment horizontal="left" vertical="center" wrapText="1"/>
    </xf>
    <xf numFmtId="0" fontId="13" fillId="6" borderId="45" xfId="1" applyFont="1" applyFill="1" applyBorder="1" applyAlignment="1">
      <alignment horizontal="left" vertical="center" wrapText="1"/>
    </xf>
    <xf numFmtId="0" fontId="13" fillId="6" borderId="47" xfId="1"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4" fillId="0" borderId="2"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49" fontId="13" fillId="6" borderId="49" xfId="0" applyNumberFormat="1" applyFont="1" applyFill="1" applyBorder="1" applyAlignment="1">
      <alignment horizontal="left" vertical="center" wrapText="1"/>
    </xf>
    <xf numFmtId="0" fontId="8" fillId="2" borderId="4" xfId="0" applyFont="1" applyFill="1" applyBorder="1" applyAlignment="1">
      <alignment horizontal="center" vertical="center" wrapText="1"/>
    </xf>
    <xf numFmtId="0" fontId="17" fillId="6" borderId="49" xfId="0" applyNumberFormat="1" applyFont="1" applyFill="1" applyBorder="1" applyAlignment="1">
      <alignment horizontal="left" vertical="center" wrapText="1"/>
    </xf>
    <xf numFmtId="0" fontId="10" fillId="2" borderId="49"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31" fillId="0" borderId="48" xfId="0" applyNumberFormat="1" applyFont="1" applyFill="1" applyBorder="1" applyAlignment="1">
      <alignment horizontal="left" vertical="top" wrapText="1"/>
    </xf>
    <xf numFmtId="0" fontId="23" fillId="6" borderId="43" xfId="0" applyNumberFormat="1" applyFont="1" applyFill="1" applyBorder="1" applyAlignment="1">
      <alignment horizontal="left" vertical="center" wrapText="1"/>
    </xf>
    <xf numFmtId="0" fontId="23" fillId="6" borderId="47" xfId="0" applyNumberFormat="1" applyFont="1" applyFill="1" applyBorder="1" applyAlignment="1">
      <alignment horizontal="left" vertical="center" wrapText="1"/>
    </xf>
    <xf numFmtId="0" fontId="13" fillId="6" borderId="45" xfId="0" applyFont="1" applyFill="1" applyBorder="1" applyAlignment="1">
      <alignment horizontal="left" vertical="center" wrapText="1"/>
    </xf>
    <xf numFmtId="4" fontId="24" fillId="0" borderId="50" xfId="0" applyNumberFormat="1" applyFont="1" applyFill="1" applyBorder="1" applyAlignment="1">
      <alignment horizontal="left" vertical="top"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 fontId="7" fillId="2" borderId="1" xfId="0" applyNumberFormat="1" applyFont="1" applyFill="1" applyBorder="1" applyAlignment="1">
      <alignment horizontal="center" vertical="center" wrapText="1"/>
    </xf>
    <xf numFmtId="165" fontId="26" fillId="0" borderId="50" xfId="0" applyNumberFormat="1" applyFont="1" applyFill="1" applyBorder="1" applyAlignment="1">
      <alignment horizontal="left" vertical="top"/>
    </xf>
    <xf numFmtId="165" fontId="24" fillId="0" borderId="48" xfId="0" applyNumberFormat="1" applyFont="1" applyFill="1" applyBorder="1" applyAlignment="1">
      <alignment horizontal="left" vertical="top" wrapText="1"/>
    </xf>
    <xf numFmtId="49" fontId="10" fillId="0" borderId="4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165" fontId="24" fillId="6" borderId="50" xfId="0" applyNumberFormat="1" applyFont="1" applyFill="1" applyBorder="1" applyAlignment="1">
      <alignment horizontal="left" vertical="top"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164" fontId="24" fillId="7" borderId="2" xfId="0" applyNumberFormat="1" applyFont="1" applyFill="1" applyBorder="1" applyAlignment="1">
      <alignment horizontal="left" vertical="top" wrapText="1"/>
    </xf>
    <xf numFmtId="164" fontId="24" fillId="7" borderId="3" xfId="0" applyNumberFormat="1" applyFont="1" applyFill="1" applyBorder="1" applyAlignment="1">
      <alignment horizontal="left" vertical="top" wrapText="1"/>
    </xf>
    <xf numFmtId="165" fontId="24" fillId="0" borderId="50" xfId="0" applyNumberFormat="1" applyFont="1" applyFill="1" applyBorder="1" applyAlignment="1">
      <alignment horizontal="left" vertical="top" wrapText="1"/>
    </xf>
    <xf numFmtId="164" fontId="24" fillId="7" borderId="4" xfId="0" applyNumberFormat="1" applyFont="1" applyFill="1" applyBorder="1" applyAlignment="1">
      <alignment horizontal="left" vertical="top" wrapText="1"/>
    </xf>
    <xf numFmtId="4" fontId="11" fillId="0" borderId="2" xfId="3" applyNumberFormat="1" applyFont="1" applyFill="1" applyBorder="1" applyAlignment="1">
      <alignment horizontal="center" vertical="center"/>
    </xf>
    <xf numFmtId="4" fontId="11" fillId="0" borderId="3" xfId="3" applyNumberFormat="1" applyFont="1" applyFill="1" applyBorder="1" applyAlignment="1">
      <alignment horizontal="center" vertical="center"/>
    </xf>
    <xf numFmtId="4" fontId="24" fillId="2" borderId="7" xfId="0" applyNumberFormat="1" applyFont="1" applyFill="1" applyBorder="1" applyAlignment="1">
      <alignment horizontal="left" vertical="top" wrapText="1"/>
    </xf>
    <xf numFmtId="4" fontId="24" fillId="2" borderId="2" xfId="0" applyNumberFormat="1" applyFont="1" applyFill="1" applyBorder="1" applyAlignment="1">
      <alignment horizontal="left" vertical="top" wrapText="1"/>
    </xf>
    <xf numFmtId="4" fontId="24" fillId="2" borderId="4" xfId="0" applyNumberFormat="1" applyFont="1" applyFill="1" applyBorder="1" applyAlignment="1">
      <alignment horizontal="left" vertical="top" wrapText="1"/>
    </xf>
    <xf numFmtId="4" fontId="24" fillId="2" borderId="3" xfId="0" applyNumberFormat="1" applyFont="1" applyFill="1" applyBorder="1" applyAlignment="1">
      <alignment horizontal="left" vertical="top" wrapText="1"/>
    </xf>
    <xf numFmtId="164" fontId="24" fillId="4" borderId="44" xfId="0" applyNumberFormat="1" applyFont="1" applyFill="1" applyBorder="1" applyAlignment="1">
      <alignment horizontal="left" vertical="top" wrapText="1"/>
    </xf>
    <xf numFmtId="164" fontId="24" fillId="4" borderId="46" xfId="0" applyNumberFormat="1" applyFont="1" applyFill="1" applyBorder="1" applyAlignment="1">
      <alignment horizontal="left" vertical="top" wrapText="1"/>
    </xf>
    <xf numFmtId="4" fontId="11" fillId="2" borderId="2"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0" fontId="10" fillId="6" borderId="54"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55" xfId="0" applyFont="1" applyFill="1" applyBorder="1" applyAlignment="1">
      <alignment horizontal="center" vertical="center"/>
    </xf>
    <xf numFmtId="1" fontId="7" fillId="0" borderId="5" xfId="0" applyNumberFormat="1" applyFont="1" applyFill="1" applyBorder="1" applyAlignment="1">
      <alignment horizontal="center" vertical="center" wrapText="1"/>
    </xf>
  </cellXfs>
  <cellStyles count="6">
    <cellStyle name="Обычный" xfId="0" builtinId="0"/>
    <cellStyle name="Обычный 2" xfId="1"/>
    <cellStyle name="Обычный 3" xfId="2"/>
    <cellStyle name="Обычный_Копия Соц(1).прогноз 8-11" xfId="3"/>
    <cellStyle name="Процентный 2" xfId="5"/>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395"/>
  <sheetViews>
    <sheetView tabSelected="1" view="pageBreakPreview" topLeftCell="A261" zoomScale="80" zoomScaleNormal="90" zoomScaleSheetLayoutView="80" zoomScalePageLayoutView="70" workbookViewId="0">
      <selection activeCell="A265" sqref="A265"/>
    </sheetView>
  </sheetViews>
  <sheetFormatPr defaultColWidth="9.140625" defaultRowHeight="15" x14ac:dyDescent="0.25"/>
  <cols>
    <col min="1" max="1" width="23.7109375" style="135" customWidth="1"/>
    <col min="2" max="2" width="13.5703125" style="10" customWidth="1"/>
    <col min="3" max="3" width="9.42578125" style="12" customWidth="1"/>
    <col min="4" max="4" width="14.85546875" style="10" customWidth="1"/>
    <col min="5" max="5" width="12.7109375" style="12" customWidth="1"/>
    <col min="6" max="6" width="14" style="165" customWidth="1"/>
    <col min="7" max="7" width="15.42578125" style="158" customWidth="1"/>
    <col min="8" max="8" width="14" style="159" customWidth="1"/>
    <col min="9" max="9" width="13.28515625" style="159" customWidth="1"/>
    <col min="10" max="10" width="13.5703125" style="160" customWidth="1"/>
    <col min="11" max="11" width="13.85546875" style="159" customWidth="1"/>
    <col min="12" max="12" width="12.85546875" style="159" customWidth="1"/>
    <col min="13" max="13" width="58" style="127" customWidth="1"/>
    <col min="14" max="14" width="21.42578125" style="3" customWidth="1"/>
    <col min="15" max="15" width="29.28515625" style="3" customWidth="1"/>
    <col min="16" max="16384" width="9.140625" style="3"/>
  </cols>
  <sheetData>
    <row r="1" spans="1:15" x14ac:dyDescent="0.25">
      <c r="F1" s="158"/>
    </row>
    <row r="2" spans="1:15" x14ac:dyDescent="0.25">
      <c r="A2" s="334" t="s">
        <v>210</v>
      </c>
      <c r="B2" s="335"/>
      <c r="C2" s="335"/>
      <c r="D2" s="335"/>
      <c r="E2" s="335"/>
      <c r="F2" s="335"/>
      <c r="G2" s="335"/>
      <c r="H2" s="335"/>
      <c r="I2" s="335"/>
      <c r="J2" s="335"/>
      <c r="K2" s="335"/>
      <c r="L2" s="335"/>
      <c r="M2" s="335"/>
    </row>
    <row r="3" spans="1:15" ht="0.75" customHeight="1" x14ac:dyDescent="0.25">
      <c r="A3" s="335"/>
      <c r="B3" s="335"/>
      <c r="C3" s="335"/>
      <c r="D3" s="335"/>
      <c r="E3" s="335"/>
      <c r="F3" s="335"/>
      <c r="G3" s="335"/>
      <c r="H3" s="335"/>
      <c r="I3" s="335"/>
      <c r="J3" s="335"/>
      <c r="K3" s="335"/>
      <c r="L3" s="335"/>
      <c r="M3" s="335"/>
    </row>
    <row r="4" spans="1:15" ht="16.5" x14ac:dyDescent="0.25">
      <c r="A4" s="335" t="s">
        <v>421</v>
      </c>
      <c r="B4" s="335"/>
      <c r="C4" s="335"/>
      <c r="D4" s="335"/>
      <c r="E4" s="335"/>
      <c r="F4" s="335"/>
      <c r="G4" s="335"/>
      <c r="H4" s="335"/>
      <c r="I4" s="335"/>
      <c r="J4" s="335"/>
      <c r="K4" s="335"/>
      <c r="L4" s="335"/>
      <c r="M4" s="335"/>
    </row>
    <row r="5" spans="1:15" ht="15.75" x14ac:dyDescent="0.25">
      <c r="A5" s="341" t="s">
        <v>518</v>
      </c>
      <c r="B5" s="341"/>
      <c r="C5" s="341"/>
      <c r="D5" s="341"/>
      <c r="E5" s="341"/>
      <c r="F5" s="341"/>
      <c r="G5" s="341"/>
      <c r="H5" s="341"/>
      <c r="I5" s="341"/>
      <c r="J5" s="341"/>
      <c r="K5" s="341"/>
      <c r="L5" s="341"/>
      <c r="M5" s="341"/>
    </row>
    <row r="6" spans="1:15" ht="14.25" customHeight="1" thickBot="1" x14ac:dyDescent="0.3">
      <c r="A6" s="335"/>
      <c r="B6" s="335"/>
      <c r="C6" s="335"/>
      <c r="D6" s="335"/>
      <c r="E6" s="335"/>
      <c r="F6" s="335"/>
      <c r="G6" s="335"/>
      <c r="H6" s="335"/>
      <c r="I6" s="335"/>
      <c r="J6" s="335"/>
      <c r="K6" s="335"/>
      <c r="L6" s="335"/>
      <c r="M6" s="335"/>
    </row>
    <row r="7" spans="1:15" ht="19.5" customHeight="1" x14ac:dyDescent="0.25">
      <c r="A7" s="343" t="s">
        <v>491</v>
      </c>
      <c r="B7" s="344"/>
      <c r="C7" s="344"/>
      <c r="D7" s="344"/>
      <c r="E7" s="344"/>
      <c r="F7" s="344"/>
      <c r="G7" s="344"/>
      <c r="H7" s="344"/>
      <c r="I7" s="344"/>
      <c r="J7" s="344"/>
      <c r="K7" s="344"/>
      <c r="L7" s="344"/>
      <c r="M7" s="345"/>
    </row>
    <row r="8" spans="1:15" s="8" customFormat="1" ht="15" customHeight="1" x14ac:dyDescent="0.15">
      <c r="A8" s="349" t="s">
        <v>40</v>
      </c>
      <c r="B8" s="352" t="s">
        <v>8</v>
      </c>
      <c r="C8" s="352" t="s">
        <v>9</v>
      </c>
      <c r="D8" s="352" t="s">
        <v>202</v>
      </c>
      <c r="E8" s="355" t="s">
        <v>414</v>
      </c>
      <c r="F8" s="358" t="s">
        <v>413</v>
      </c>
      <c r="G8" s="358" t="s">
        <v>415</v>
      </c>
      <c r="H8" s="358" t="s">
        <v>418</v>
      </c>
      <c r="I8" s="342" t="s">
        <v>41</v>
      </c>
      <c r="J8" s="342"/>
      <c r="K8" s="342"/>
      <c r="L8" s="342"/>
      <c r="M8" s="338" t="s">
        <v>73</v>
      </c>
    </row>
    <row r="9" spans="1:15" s="8" customFormat="1" ht="30" customHeight="1" x14ac:dyDescent="0.15">
      <c r="A9" s="350"/>
      <c r="B9" s="353"/>
      <c r="C9" s="353"/>
      <c r="D9" s="353"/>
      <c r="E9" s="356"/>
      <c r="F9" s="359"/>
      <c r="G9" s="359"/>
      <c r="H9" s="359"/>
      <c r="I9" s="358" t="s">
        <v>504</v>
      </c>
      <c r="J9" s="178" t="s">
        <v>505</v>
      </c>
      <c r="K9" s="336" t="s">
        <v>416</v>
      </c>
      <c r="L9" s="336" t="s">
        <v>417</v>
      </c>
      <c r="M9" s="339"/>
    </row>
    <row r="10" spans="1:15" s="8" customFormat="1" ht="54" customHeight="1" x14ac:dyDescent="0.15">
      <c r="A10" s="350"/>
      <c r="B10" s="353"/>
      <c r="C10" s="353"/>
      <c r="D10" s="353"/>
      <c r="E10" s="356"/>
      <c r="F10" s="359"/>
      <c r="G10" s="359"/>
      <c r="H10" s="359"/>
      <c r="I10" s="359"/>
      <c r="J10" s="179"/>
      <c r="K10" s="336"/>
      <c r="L10" s="336"/>
      <c r="M10" s="340"/>
    </row>
    <row r="11" spans="1:15" s="8" customFormat="1" ht="26.25" customHeight="1" x14ac:dyDescent="0.15">
      <c r="A11" s="351"/>
      <c r="B11" s="354"/>
      <c r="C11" s="354"/>
      <c r="D11" s="354"/>
      <c r="E11" s="357"/>
      <c r="F11" s="360"/>
      <c r="G11" s="360"/>
      <c r="H11" s="360"/>
      <c r="I11" s="360"/>
      <c r="J11" s="180"/>
      <c r="K11" s="181" t="s">
        <v>506</v>
      </c>
      <c r="L11" s="182"/>
      <c r="M11" s="177"/>
    </row>
    <row r="12" spans="1:15" s="9" customFormat="1" ht="13.5" customHeight="1" x14ac:dyDescent="0.15">
      <c r="A12" s="136">
        <v>1</v>
      </c>
      <c r="B12" s="66">
        <v>2</v>
      </c>
      <c r="C12" s="66">
        <v>3</v>
      </c>
      <c r="D12" s="66">
        <v>4</v>
      </c>
      <c r="E12" s="67">
        <v>5</v>
      </c>
      <c r="F12" s="161">
        <v>6</v>
      </c>
      <c r="G12" s="162">
        <v>7</v>
      </c>
      <c r="H12" s="162">
        <v>8</v>
      </c>
      <c r="I12" s="161">
        <v>9</v>
      </c>
      <c r="J12" s="163">
        <v>10</v>
      </c>
      <c r="K12" s="161">
        <v>11</v>
      </c>
      <c r="L12" s="161">
        <v>12</v>
      </c>
      <c r="M12" s="128">
        <v>13</v>
      </c>
    </row>
    <row r="13" spans="1:15" ht="18.75" x14ac:dyDescent="0.25">
      <c r="A13" s="346" t="s">
        <v>10</v>
      </c>
      <c r="B13" s="347"/>
      <c r="C13" s="347"/>
      <c r="D13" s="347"/>
      <c r="E13" s="347"/>
      <c r="F13" s="347"/>
      <c r="G13" s="347"/>
      <c r="H13" s="347"/>
      <c r="I13" s="347"/>
      <c r="J13" s="347"/>
      <c r="K13" s="347"/>
      <c r="L13" s="347"/>
      <c r="M13" s="348"/>
    </row>
    <row r="14" spans="1:15" ht="66.75" customHeight="1" x14ac:dyDescent="0.25">
      <c r="A14" s="337" t="s">
        <v>422</v>
      </c>
      <c r="B14" s="237" t="s">
        <v>220</v>
      </c>
      <c r="C14" s="310" t="s">
        <v>76</v>
      </c>
      <c r="D14" s="185" t="s">
        <v>63</v>
      </c>
      <c r="E14" s="62" t="s">
        <v>42</v>
      </c>
      <c r="F14" s="144">
        <v>658704280.12</v>
      </c>
      <c r="G14" s="144">
        <v>263856431.76999998</v>
      </c>
      <c r="H14" s="144">
        <v>416285624</v>
      </c>
      <c r="I14" s="144">
        <v>146859023</v>
      </c>
      <c r="J14" s="144">
        <v>269426601</v>
      </c>
      <c r="K14" s="144"/>
      <c r="L14" s="144"/>
      <c r="M14" s="189" t="s">
        <v>519</v>
      </c>
    </row>
    <row r="15" spans="1:15" ht="186.75" customHeight="1" x14ac:dyDescent="0.25">
      <c r="A15" s="337"/>
      <c r="B15" s="317"/>
      <c r="C15" s="310"/>
      <c r="D15" s="185"/>
      <c r="E15" s="62" t="s">
        <v>77</v>
      </c>
      <c r="F15" s="144">
        <v>588183865.58000004</v>
      </c>
      <c r="G15" s="144">
        <v>232426237.16</v>
      </c>
      <c r="H15" s="32">
        <v>373800000</v>
      </c>
      <c r="I15" s="144">
        <v>124392700</v>
      </c>
      <c r="J15" s="141">
        <v>249407300</v>
      </c>
      <c r="K15" s="30"/>
      <c r="L15" s="141"/>
      <c r="M15" s="190"/>
      <c r="O15" s="15"/>
    </row>
    <row r="16" spans="1:15" ht="146.25" customHeight="1" x14ac:dyDescent="0.25">
      <c r="A16" s="337"/>
      <c r="B16" s="238"/>
      <c r="C16" s="310"/>
      <c r="D16" s="185"/>
      <c r="E16" s="62" t="s">
        <v>43</v>
      </c>
      <c r="F16" s="144">
        <v>70520414.540000007</v>
      </c>
      <c r="G16" s="144">
        <v>31430194.609999999</v>
      </c>
      <c r="H16" s="32">
        <v>42485624</v>
      </c>
      <c r="I16" s="144">
        <v>22466323</v>
      </c>
      <c r="J16" s="141">
        <v>20019301</v>
      </c>
      <c r="K16" s="30"/>
      <c r="L16" s="141"/>
      <c r="M16" s="191"/>
    </row>
    <row r="17" spans="1:13" ht="46.5" customHeight="1" x14ac:dyDescent="0.25">
      <c r="A17" s="377" t="s">
        <v>71</v>
      </c>
      <c r="B17" s="368" t="s">
        <v>121</v>
      </c>
      <c r="C17" s="368" t="s">
        <v>70</v>
      </c>
      <c r="D17" s="368" t="s">
        <v>69</v>
      </c>
      <c r="E17" s="63" t="s">
        <v>42</v>
      </c>
      <c r="F17" s="31">
        <v>184249643</v>
      </c>
      <c r="G17" s="31">
        <v>6016560</v>
      </c>
      <c r="H17" s="32"/>
      <c r="I17" s="164"/>
      <c r="J17" s="164"/>
      <c r="K17" s="164"/>
      <c r="L17" s="164"/>
      <c r="M17" s="205" t="s">
        <v>478</v>
      </c>
    </row>
    <row r="18" spans="1:13" ht="93.75" customHeight="1" x14ac:dyDescent="0.25">
      <c r="A18" s="377"/>
      <c r="B18" s="378"/>
      <c r="C18" s="378"/>
      <c r="D18" s="378"/>
      <c r="E18" s="63" t="s">
        <v>119</v>
      </c>
      <c r="F18" s="31">
        <v>165824679</v>
      </c>
      <c r="G18" s="31">
        <v>5414904</v>
      </c>
      <c r="H18" s="32"/>
      <c r="I18" s="165"/>
      <c r="J18" s="141"/>
      <c r="K18" s="141"/>
      <c r="L18" s="141"/>
      <c r="M18" s="292"/>
    </row>
    <row r="19" spans="1:13" ht="118.5" customHeight="1" x14ac:dyDescent="0.25">
      <c r="A19" s="377"/>
      <c r="B19" s="369"/>
      <c r="C19" s="369"/>
      <c r="D19" s="369"/>
      <c r="E19" s="63" t="s">
        <v>48</v>
      </c>
      <c r="F19" s="31">
        <v>18424964</v>
      </c>
      <c r="G19" s="31">
        <v>601656</v>
      </c>
      <c r="H19" s="32"/>
      <c r="I19" s="165"/>
      <c r="J19" s="141"/>
      <c r="K19" s="141"/>
      <c r="L19" s="141"/>
      <c r="M19" s="206"/>
    </row>
    <row r="20" spans="1:13" ht="72" customHeight="1" x14ac:dyDescent="0.25">
      <c r="A20" s="195" t="s">
        <v>45</v>
      </c>
      <c r="B20" s="186" t="s">
        <v>122</v>
      </c>
      <c r="C20" s="186" t="s">
        <v>180</v>
      </c>
      <c r="D20" s="186" t="s">
        <v>20</v>
      </c>
      <c r="E20" s="18" t="s">
        <v>42</v>
      </c>
      <c r="F20" s="31">
        <v>482898130</v>
      </c>
      <c r="G20" s="31">
        <v>8700000</v>
      </c>
      <c r="H20" s="32"/>
      <c r="I20" s="165"/>
      <c r="J20" s="144"/>
      <c r="K20" s="31"/>
      <c r="L20" s="31"/>
      <c r="M20" s="189" t="s">
        <v>507</v>
      </c>
    </row>
    <row r="21" spans="1:13" ht="86.25" customHeight="1" x14ac:dyDescent="0.25">
      <c r="A21" s="387"/>
      <c r="B21" s="187"/>
      <c r="C21" s="187"/>
      <c r="D21" s="187"/>
      <c r="E21" s="18" t="s">
        <v>44</v>
      </c>
      <c r="F21" s="31">
        <v>434608317</v>
      </c>
      <c r="G21" s="31">
        <v>7830000</v>
      </c>
      <c r="H21" s="32"/>
      <c r="I21" s="165"/>
      <c r="J21" s="141"/>
      <c r="K21" s="30"/>
      <c r="L21" s="31"/>
      <c r="M21" s="190"/>
    </row>
    <row r="22" spans="1:13" ht="136.5" customHeight="1" x14ac:dyDescent="0.25">
      <c r="A22" s="196"/>
      <c r="B22" s="188"/>
      <c r="C22" s="188"/>
      <c r="D22" s="188"/>
      <c r="E22" s="19" t="s">
        <v>43</v>
      </c>
      <c r="F22" s="31">
        <v>48289813</v>
      </c>
      <c r="G22" s="31">
        <v>870000</v>
      </c>
      <c r="H22" s="32"/>
      <c r="I22" s="165"/>
      <c r="J22" s="141"/>
      <c r="K22" s="30"/>
      <c r="L22" s="31"/>
      <c r="M22" s="191"/>
    </row>
    <row r="23" spans="1:13" ht="182.25" customHeight="1" x14ac:dyDescent="0.25">
      <c r="A23" s="126" t="s">
        <v>212</v>
      </c>
      <c r="B23" s="85" t="s">
        <v>215</v>
      </c>
      <c r="C23" s="85" t="s">
        <v>214</v>
      </c>
      <c r="D23" s="85"/>
      <c r="E23" s="84" t="s">
        <v>216</v>
      </c>
      <c r="F23" s="31"/>
      <c r="G23" s="113"/>
      <c r="H23" s="32">
        <f t="shared" ref="H23:H24" si="0">I23+J23+K23+L23</f>
        <v>19500000</v>
      </c>
      <c r="I23" s="139">
        <v>6000000</v>
      </c>
      <c r="J23" s="68">
        <v>13500000</v>
      </c>
      <c r="L23" s="166"/>
      <c r="M23" s="129" t="s">
        <v>239</v>
      </c>
    </row>
    <row r="24" spans="1:13" ht="300.75" customHeight="1" x14ac:dyDescent="0.25">
      <c r="A24" s="176" t="s">
        <v>217</v>
      </c>
      <c r="B24" s="85" t="s">
        <v>213</v>
      </c>
      <c r="C24" s="85" t="s">
        <v>214</v>
      </c>
      <c r="D24" s="85"/>
      <c r="E24" s="84" t="s">
        <v>216</v>
      </c>
      <c r="F24" s="31"/>
      <c r="G24" s="31"/>
      <c r="H24" s="32">
        <f t="shared" si="0"/>
        <v>12500000</v>
      </c>
      <c r="I24" s="141">
        <v>3000000</v>
      </c>
      <c r="J24" s="30">
        <v>9500000</v>
      </c>
      <c r="L24" s="31"/>
      <c r="M24" s="130" t="s">
        <v>476</v>
      </c>
    </row>
    <row r="25" spans="1:13" ht="63.75" customHeight="1" x14ac:dyDescent="0.25">
      <c r="A25" s="385" t="s">
        <v>167</v>
      </c>
      <c r="B25" s="373" t="s">
        <v>193</v>
      </c>
      <c r="C25" s="373">
        <v>2016</v>
      </c>
      <c r="D25" s="375" t="s">
        <v>49</v>
      </c>
      <c r="E25" s="20" t="s">
        <v>42</v>
      </c>
      <c r="F25" s="144">
        <v>74850000</v>
      </c>
      <c r="G25" s="32"/>
      <c r="H25" s="32">
        <v>74850000</v>
      </c>
      <c r="I25" s="139"/>
      <c r="J25" s="139">
        <v>74850000</v>
      </c>
      <c r="K25" s="139"/>
      <c r="L25" s="139"/>
      <c r="M25" s="189" t="s">
        <v>573</v>
      </c>
    </row>
    <row r="26" spans="1:13" ht="116.25" customHeight="1" x14ac:dyDescent="0.25">
      <c r="A26" s="386"/>
      <c r="B26" s="374"/>
      <c r="C26" s="374"/>
      <c r="D26" s="376"/>
      <c r="E26" s="20" t="s">
        <v>48</v>
      </c>
      <c r="F26" s="144">
        <v>74850000</v>
      </c>
      <c r="G26" s="32"/>
      <c r="H26" s="32">
        <v>74850000</v>
      </c>
      <c r="I26" s="139"/>
      <c r="J26" s="139">
        <v>74850000</v>
      </c>
      <c r="K26" s="139"/>
      <c r="L26" s="139"/>
      <c r="M26" s="191"/>
    </row>
    <row r="27" spans="1:13" ht="154.5" customHeight="1" x14ac:dyDescent="0.25">
      <c r="A27" s="148" t="s">
        <v>495</v>
      </c>
      <c r="B27" s="85" t="s">
        <v>192</v>
      </c>
      <c r="C27" s="86">
        <v>2015</v>
      </c>
      <c r="D27" s="85" t="s">
        <v>3</v>
      </c>
      <c r="E27" s="62" t="s">
        <v>115</v>
      </c>
      <c r="F27" s="34"/>
      <c r="G27" s="167"/>
      <c r="H27" s="32"/>
      <c r="I27" s="144"/>
      <c r="J27" s="144"/>
      <c r="K27" s="30"/>
      <c r="L27" s="141"/>
      <c r="M27" s="131" t="s">
        <v>497</v>
      </c>
    </row>
    <row r="28" spans="1:13" ht="87.75" customHeight="1" x14ac:dyDescent="0.25">
      <c r="A28" s="148" t="s">
        <v>4</v>
      </c>
      <c r="B28" s="85" t="s">
        <v>191</v>
      </c>
      <c r="C28" s="1">
        <v>2015</v>
      </c>
      <c r="D28" s="85" t="s">
        <v>235</v>
      </c>
      <c r="E28" s="64" t="s">
        <v>115</v>
      </c>
      <c r="F28" s="34"/>
      <c r="G28" s="167"/>
      <c r="H28" s="32"/>
      <c r="I28" s="144"/>
      <c r="J28" s="144"/>
      <c r="K28" s="30"/>
      <c r="L28" s="141"/>
      <c r="M28" s="131" t="s">
        <v>427</v>
      </c>
    </row>
    <row r="29" spans="1:13" ht="41.25" customHeight="1" x14ac:dyDescent="0.25">
      <c r="A29" s="337" t="s">
        <v>236</v>
      </c>
      <c r="B29" s="185"/>
      <c r="C29" s="310"/>
      <c r="D29" s="185"/>
      <c r="E29" s="19" t="s">
        <v>42</v>
      </c>
      <c r="F29" s="31">
        <v>18985025.989999998</v>
      </c>
      <c r="G29" s="168">
        <v>18985025.989999998</v>
      </c>
      <c r="H29" s="144">
        <v>18985027</v>
      </c>
      <c r="I29" s="30">
        <v>18985027</v>
      </c>
      <c r="J29" s="30"/>
      <c r="K29" s="30"/>
      <c r="L29" s="30"/>
      <c r="M29" s="189" t="s">
        <v>539</v>
      </c>
    </row>
    <row r="30" spans="1:13" ht="66.75" customHeight="1" x14ac:dyDescent="0.25">
      <c r="A30" s="337"/>
      <c r="B30" s="185"/>
      <c r="C30" s="310"/>
      <c r="D30" s="185"/>
      <c r="E30" s="75" t="s">
        <v>125</v>
      </c>
      <c r="F30" s="31"/>
      <c r="G30" s="33"/>
      <c r="H30" s="32"/>
      <c r="I30" s="30"/>
      <c r="J30" s="141"/>
      <c r="K30" s="30"/>
      <c r="L30" s="30"/>
      <c r="M30" s="190"/>
    </row>
    <row r="31" spans="1:13" ht="54" customHeight="1" x14ac:dyDescent="0.25">
      <c r="A31" s="337"/>
      <c r="B31" s="185"/>
      <c r="C31" s="310"/>
      <c r="D31" s="185"/>
      <c r="E31" s="19" t="s">
        <v>43</v>
      </c>
      <c r="F31" s="31">
        <v>18985025.989999998</v>
      </c>
      <c r="G31" s="33">
        <v>18985025.989999998</v>
      </c>
      <c r="H31" s="32">
        <v>18985027</v>
      </c>
      <c r="I31" s="30">
        <v>18985027</v>
      </c>
      <c r="J31" s="77"/>
      <c r="K31" s="30"/>
      <c r="L31" s="30"/>
      <c r="M31" s="191"/>
    </row>
    <row r="32" spans="1:13" ht="100.5" customHeight="1" x14ac:dyDescent="0.25">
      <c r="A32" s="195" t="s">
        <v>423</v>
      </c>
      <c r="B32" s="82"/>
      <c r="C32" s="83"/>
      <c r="D32" s="82"/>
      <c r="E32" s="74" t="s">
        <v>42</v>
      </c>
      <c r="F32" s="31">
        <v>7278964.8499999996</v>
      </c>
      <c r="G32" s="33">
        <v>1679795</v>
      </c>
      <c r="H32" s="32">
        <v>7278965</v>
      </c>
      <c r="I32" s="77">
        <v>1679795</v>
      </c>
      <c r="J32" s="30">
        <v>5599170</v>
      </c>
      <c r="K32" s="164"/>
      <c r="L32" s="30"/>
      <c r="M32" s="189" t="s">
        <v>498</v>
      </c>
    </row>
    <row r="33" spans="1:13" ht="83.25" customHeight="1" x14ac:dyDescent="0.25">
      <c r="A33" s="196"/>
      <c r="B33" s="82"/>
      <c r="C33" s="83"/>
      <c r="D33" s="82"/>
      <c r="E33" s="74" t="s">
        <v>72</v>
      </c>
      <c r="F33" s="31">
        <v>7278964.8499999996</v>
      </c>
      <c r="G33" s="33">
        <v>1679795</v>
      </c>
      <c r="H33" s="32">
        <v>7278965</v>
      </c>
      <c r="I33" s="77">
        <v>1679795</v>
      </c>
      <c r="J33" s="30">
        <v>5599170</v>
      </c>
      <c r="K33" s="164"/>
      <c r="L33" s="30"/>
      <c r="M33" s="191"/>
    </row>
    <row r="34" spans="1:13" ht="24.75" customHeight="1" x14ac:dyDescent="0.25">
      <c r="A34" s="311" t="s">
        <v>11</v>
      </c>
      <c r="B34" s="312"/>
      <c r="C34" s="312"/>
      <c r="D34" s="312"/>
      <c r="E34" s="312"/>
      <c r="F34" s="312"/>
      <c r="G34" s="312"/>
      <c r="H34" s="312"/>
      <c r="I34" s="312"/>
      <c r="J34" s="312"/>
      <c r="K34" s="312"/>
      <c r="L34" s="312"/>
      <c r="M34" s="313"/>
    </row>
    <row r="35" spans="1:13" ht="79.5" customHeight="1" x14ac:dyDescent="0.25">
      <c r="A35" s="224" t="s">
        <v>176</v>
      </c>
      <c r="B35" s="258" t="s">
        <v>194</v>
      </c>
      <c r="C35" s="391" t="s">
        <v>34</v>
      </c>
      <c r="D35" s="258" t="s">
        <v>53</v>
      </c>
      <c r="E35" s="21" t="s">
        <v>42</v>
      </c>
      <c r="F35" s="144">
        <v>356593220.85000002</v>
      </c>
      <c r="G35" s="32">
        <v>211761047.88</v>
      </c>
      <c r="H35" s="32">
        <v>323305007</v>
      </c>
      <c r="I35" s="141">
        <v>154529207</v>
      </c>
      <c r="J35" s="141">
        <v>168775800</v>
      </c>
      <c r="K35" s="165"/>
      <c r="L35" s="141"/>
      <c r="M35" s="203" t="s">
        <v>508</v>
      </c>
    </row>
    <row r="36" spans="1:13" ht="114" customHeight="1" x14ac:dyDescent="0.25">
      <c r="A36" s="225"/>
      <c r="B36" s="259"/>
      <c r="C36" s="392"/>
      <c r="D36" s="259"/>
      <c r="E36" s="21" t="s">
        <v>35</v>
      </c>
      <c r="F36" s="144">
        <v>322376064.31</v>
      </c>
      <c r="G36" s="32">
        <v>184785499.99000001</v>
      </c>
      <c r="H36" s="32">
        <v>299406500</v>
      </c>
      <c r="I36" s="141">
        <v>139069500</v>
      </c>
      <c r="J36" s="141">
        <v>160337000</v>
      </c>
      <c r="K36" s="165"/>
      <c r="L36" s="141"/>
      <c r="M36" s="314"/>
    </row>
    <row r="37" spans="1:13" ht="66.75" customHeight="1" x14ac:dyDescent="0.25">
      <c r="A37" s="226"/>
      <c r="B37" s="260"/>
      <c r="C37" s="393"/>
      <c r="D37" s="260"/>
      <c r="E37" s="21" t="s">
        <v>46</v>
      </c>
      <c r="F37" s="144">
        <v>34217156.539999999</v>
      </c>
      <c r="G37" s="32">
        <v>26975547.889999997</v>
      </c>
      <c r="H37" s="32">
        <v>23898507</v>
      </c>
      <c r="I37" s="141">
        <v>15459707</v>
      </c>
      <c r="J37" s="141">
        <v>8438800</v>
      </c>
      <c r="K37" s="165"/>
      <c r="L37" s="141"/>
      <c r="M37" s="204"/>
    </row>
    <row r="38" spans="1:13" ht="101.25" customHeight="1" x14ac:dyDescent="0.25">
      <c r="A38" s="220" t="s">
        <v>166</v>
      </c>
      <c r="B38" s="185" t="s">
        <v>181</v>
      </c>
      <c r="C38" s="310" t="s">
        <v>36</v>
      </c>
      <c r="D38" s="185" t="s">
        <v>54</v>
      </c>
      <c r="E38" s="19" t="s">
        <v>42</v>
      </c>
      <c r="F38" s="31">
        <v>15660603.039999999</v>
      </c>
      <c r="G38" s="31">
        <v>15660603.039999999</v>
      </c>
      <c r="H38" s="32">
        <v>7924743</v>
      </c>
      <c r="I38" s="144">
        <v>7924743</v>
      </c>
      <c r="J38" s="153"/>
      <c r="K38" s="31"/>
      <c r="L38" s="30"/>
      <c r="M38" s="400" t="s">
        <v>499</v>
      </c>
    </row>
    <row r="39" spans="1:13" ht="93.75" customHeight="1" x14ac:dyDescent="0.25">
      <c r="A39" s="220"/>
      <c r="B39" s="185"/>
      <c r="C39" s="310"/>
      <c r="D39" s="185"/>
      <c r="E39" s="19" t="s">
        <v>43</v>
      </c>
      <c r="F39" s="31">
        <v>15660603.039999999</v>
      </c>
      <c r="G39" s="31">
        <v>15660603.039999999</v>
      </c>
      <c r="H39" s="32">
        <v>7924743</v>
      </c>
      <c r="I39" s="144">
        <v>7924743</v>
      </c>
      <c r="J39" s="153"/>
      <c r="K39" s="30"/>
      <c r="L39" s="30"/>
      <c r="M39" s="400"/>
    </row>
    <row r="40" spans="1:13" ht="88.5" customHeight="1" x14ac:dyDescent="0.25">
      <c r="A40" s="220" t="s">
        <v>19</v>
      </c>
      <c r="B40" s="185" t="s">
        <v>181</v>
      </c>
      <c r="C40" s="310">
        <v>2016</v>
      </c>
      <c r="D40" s="185"/>
      <c r="E40" s="19" t="s">
        <v>42</v>
      </c>
      <c r="F40" s="31">
        <v>48611242.840000004</v>
      </c>
      <c r="G40" s="144">
        <v>2257192.8400000003</v>
      </c>
      <c r="H40" s="32">
        <v>46354050</v>
      </c>
      <c r="I40" s="164"/>
      <c r="J40" s="144"/>
      <c r="K40" s="30">
        <v>46354050</v>
      </c>
      <c r="L40" s="164"/>
      <c r="M40" s="221" t="s">
        <v>500</v>
      </c>
    </row>
    <row r="41" spans="1:13" ht="54" customHeight="1" x14ac:dyDescent="0.25">
      <c r="A41" s="220"/>
      <c r="B41" s="185"/>
      <c r="C41" s="310"/>
      <c r="D41" s="185"/>
      <c r="E41" s="19" t="s">
        <v>43</v>
      </c>
      <c r="F41" s="31">
        <v>48611242.840000004</v>
      </c>
      <c r="G41" s="31">
        <v>2257192.8400000003</v>
      </c>
      <c r="H41" s="32">
        <v>46354050</v>
      </c>
      <c r="I41" s="164"/>
      <c r="J41" s="144"/>
      <c r="K41" s="30">
        <v>46354050</v>
      </c>
      <c r="L41" s="164"/>
      <c r="M41" s="221"/>
    </row>
    <row r="42" spans="1:13" ht="50.25" customHeight="1" x14ac:dyDescent="0.25">
      <c r="A42" s="220" t="s">
        <v>492</v>
      </c>
      <c r="B42" s="194" t="s">
        <v>194</v>
      </c>
      <c r="C42" s="185" t="s">
        <v>483</v>
      </c>
      <c r="D42" s="185"/>
      <c r="E42" s="155" t="s">
        <v>42</v>
      </c>
      <c r="F42" s="31">
        <f>F43</f>
        <v>506833152</v>
      </c>
      <c r="G42" s="31"/>
      <c r="H42" s="31">
        <f t="shared" ref="H42" si="1">H43</f>
        <v>10371840</v>
      </c>
      <c r="I42" s="31"/>
      <c r="J42" s="31">
        <f t="shared" ref="J42:K42" si="2">J43</f>
        <v>1358630</v>
      </c>
      <c r="K42" s="31">
        <f t="shared" si="2"/>
        <v>9013210</v>
      </c>
      <c r="L42" s="31"/>
      <c r="M42" s="221" t="s">
        <v>521</v>
      </c>
    </row>
    <row r="43" spans="1:13" ht="84" customHeight="1" x14ac:dyDescent="0.25">
      <c r="A43" s="220"/>
      <c r="B43" s="194"/>
      <c r="C43" s="185"/>
      <c r="D43" s="185"/>
      <c r="E43" s="155" t="s">
        <v>43</v>
      </c>
      <c r="F43" s="31">
        <f>506833152</f>
        <v>506833152</v>
      </c>
      <c r="G43" s="31"/>
      <c r="H43" s="31">
        <f t="shared" ref="H43" si="3">I43+J43+K43+L43</f>
        <v>10371840</v>
      </c>
      <c r="I43" s="31"/>
      <c r="J43" s="144">
        <f>8565+1350065</f>
        <v>1358630</v>
      </c>
      <c r="K43" s="30">
        <v>9013210</v>
      </c>
      <c r="L43" s="31"/>
      <c r="M43" s="221"/>
    </row>
    <row r="44" spans="1:13" ht="41.25" customHeight="1" x14ac:dyDescent="0.25">
      <c r="A44" s="192" t="s">
        <v>479</v>
      </c>
      <c r="B44" s="193" t="s">
        <v>480</v>
      </c>
      <c r="C44" s="185" t="s">
        <v>481</v>
      </c>
      <c r="D44" s="185"/>
      <c r="E44" s="147" t="s">
        <v>42</v>
      </c>
      <c r="F44" s="144">
        <f>F45</f>
        <v>278667190</v>
      </c>
      <c r="G44" s="144"/>
      <c r="H44" s="144">
        <f t="shared" ref="H44" si="4">H45</f>
        <v>9000000</v>
      </c>
      <c r="I44" s="141"/>
      <c r="J44" s="141">
        <f t="shared" ref="J44" si="5">J45</f>
        <v>9000000</v>
      </c>
      <c r="K44" s="141"/>
      <c r="L44" s="141"/>
      <c r="M44" s="221" t="s">
        <v>509</v>
      </c>
    </row>
    <row r="45" spans="1:13" ht="72.75" customHeight="1" x14ac:dyDescent="0.25">
      <c r="A45" s="192"/>
      <c r="B45" s="194"/>
      <c r="C45" s="185"/>
      <c r="D45" s="185"/>
      <c r="E45" s="147" t="s">
        <v>79</v>
      </c>
      <c r="F45" s="144">
        <f>278667190</f>
        <v>278667190</v>
      </c>
      <c r="G45" s="141"/>
      <c r="H45" s="31">
        <f t="shared" ref="H45" si="6">I45+J45+K45+L45</f>
        <v>9000000</v>
      </c>
      <c r="I45" s="141"/>
      <c r="J45" s="141">
        <v>9000000</v>
      </c>
      <c r="K45" s="141"/>
      <c r="L45" s="141"/>
      <c r="M45" s="221"/>
    </row>
    <row r="46" spans="1:13" ht="42.75" customHeight="1" x14ac:dyDescent="0.25">
      <c r="A46" s="192" t="s">
        <v>241</v>
      </c>
      <c r="B46" s="184" t="s">
        <v>242</v>
      </c>
      <c r="C46" s="310"/>
      <c r="D46" s="185" t="s">
        <v>82</v>
      </c>
      <c r="E46" s="21" t="s">
        <v>42</v>
      </c>
      <c r="F46" s="144"/>
      <c r="G46" s="141"/>
      <c r="H46" s="32">
        <f t="shared" ref="H46:H47" si="7">I46+J46+K46+L46</f>
        <v>617401</v>
      </c>
      <c r="I46" s="141">
        <v>617401</v>
      </c>
      <c r="J46" s="153"/>
      <c r="K46" s="141"/>
      <c r="L46" s="141"/>
      <c r="M46" s="395" t="s">
        <v>223</v>
      </c>
    </row>
    <row r="47" spans="1:13" ht="40.5" customHeight="1" x14ac:dyDescent="0.25">
      <c r="A47" s="192"/>
      <c r="B47" s="222"/>
      <c r="C47" s="310"/>
      <c r="D47" s="185"/>
      <c r="E47" s="21" t="s">
        <v>79</v>
      </c>
      <c r="F47" s="144"/>
      <c r="G47" s="141"/>
      <c r="H47" s="32">
        <f t="shared" si="7"/>
        <v>617401</v>
      </c>
      <c r="I47" s="141">
        <v>617401</v>
      </c>
      <c r="J47" s="153"/>
      <c r="K47" s="141"/>
      <c r="L47" s="141"/>
      <c r="M47" s="395"/>
    </row>
    <row r="48" spans="1:13" s="4" customFormat="1" ht="114.75" customHeight="1" x14ac:dyDescent="0.25">
      <c r="A48" s="126" t="s">
        <v>0</v>
      </c>
      <c r="B48" s="85" t="s">
        <v>195</v>
      </c>
      <c r="C48" s="86">
        <v>2018</v>
      </c>
      <c r="D48" s="85" t="s">
        <v>1</v>
      </c>
      <c r="E48" s="21" t="s">
        <v>79</v>
      </c>
      <c r="F48" s="144"/>
      <c r="G48" s="32"/>
      <c r="H48" s="32"/>
      <c r="I48" s="30"/>
      <c r="J48" s="141"/>
      <c r="K48" s="30"/>
      <c r="L48" s="30"/>
      <c r="M48" s="132" t="s">
        <v>224</v>
      </c>
    </row>
    <row r="49" spans="1:13" ht="23.25" customHeight="1" x14ac:dyDescent="0.25">
      <c r="A49" s="397" t="s">
        <v>78</v>
      </c>
      <c r="B49" s="398"/>
      <c r="C49" s="398"/>
      <c r="D49" s="398"/>
      <c r="E49" s="398"/>
      <c r="F49" s="398"/>
      <c r="G49" s="398"/>
      <c r="H49" s="398"/>
      <c r="I49" s="398"/>
      <c r="J49" s="398"/>
      <c r="K49" s="398"/>
      <c r="L49" s="398"/>
      <c r="M49" s="399"/>
    </row>
    <row r="50" spans="1:13" ht="226.5" customHeight="1" x14ac:dyDescent="0.25">
      <c r="A50" s="220" t="s">
        <v>209</v>
      </c>
      <c r="B50" s="184" t="s">
        <v>221</v>
      </c>
      <c r="C50" s="184" t="s">
        <v>36</v>
      </c>
      <c r="D50" s="394" t="s">
        <v>52</v>
      </c>
      <c r="E50" s="21" t="s">
        <v>42</v>
      </c>
      <c r="F50" s="144">
        <v>51196223.18</v>
      </c>
      <c r="G50" s="31">
        <v>15809009.18</v>
      </c>
      <c r="H50" s="33">
        <v>35387214</v>
      </c>
      <c r="I50" s="164"/>
      <c r="J50" s="31">
        <v>35387214</v>
      </c>
      <c r="K50" s="164"/>
      <c r="L50" s="31"/>
      <c r="M50" s="293" t="s">
        <v>540</v>
      </c>
    </row>
    <row r="51" spans="1:13" ht="209.25" customHeight="1" x14ac:dyDescent="0.25">
      <c r="A51" s="220"/>
      <c r="B51" s="184"/>
      <c r="C51" s="184"/>
      <c r="D51" s="394"/>
      <c r="E51" s="21" t="s">
        <v>46</v>
      </c>
      <c r="F51" s="144">
        <v>51196223.18</v>
      </c>
      <c r="G51" s="31">
        <v>15809009.18</v>
      </c>
      <c r="H51" s="33">
        <v>35387214</v>
      </c>
      <c r="I51" s="164"/>
      <c r="J51" s="30">
        <v>35387214</v>
      </c>
      <c r="K51" s="164"/>
      <c r="L51" s="30"/>
      <c r="M51" s="396"/>
    </row>
    <row r="52" spans="1:13" ht="96.75" customHeight="1" x14ac:dyDescent="0.25">
      <c r="A52" s="126" t="s">
        <v>398</v>
      </c>
      <c r="B52" s="85" t="s">
        <v>182</v>
      </c>
      <c r="C52" s="86">
        <v>2015</v>
      </c>
      <c r="D52" s="85" t="s">
        <v>82</v>
      </c>
      <c r="E52" s="21" t="s">
        <v>79</v>
      </c>
      <c r="F52" s="144"/>
      <c r="G52" s="32"/>
      <c r="H52" s="33"/>
      <c r="I52" s="34"/>
      <c r="J52" s="34"/>
      <c r="K52" s="34"/>
      <c r="L52" s="34"/>
      <c r="M52" s="133" t="s">
        <v>225</v>
      </c>
    </row>
    <row r="53" spans="1:13" ht="100.5" customHeight="1" x14ac:dyDescent="0.25">
      <c r="A53" s="126" t="s">
        <v>399</v>
      </c>
      <c r="B53" s="85" t="s">
        <v>183</v>
      </c>
      <c r="C53" s="86">
        <v>2015</v>
      </c>
      <c r="D53" s="85" t="s">
        <v>85</v>
      </c>
      <c r="E53" s="21" t="s">
        <v>79</v>
      </c>
      <c r="F53" s="144"/>
      <c r="G53" s="32"/>
      <c r="H53" s="33"/>
      <c r="I53" s="34"/>
      <c r="J53" s="34"/>
      <c r="K53" s="34"/>
      <c r="L53" s="34"/>
      <c r="M53" s="133" t="s">
        <v>419</v>
      </c>
    </row>
    <row r="54" spans="1:13" ht="123.75" customHeight="1" x14ac:dyDescent="0.25">
      <c r="A54" s="126" t="s">
        <v>400</v>
      </c>
      <c r="B54" s="85" t="s">
        <v>184</v>
      </c>
      <c r="C54" s="86">
        <v>2016</v>
      </c>
      <c r="D54" s="85" t="s">
        <v>86</v>
      </c>
      <c r="E54" s="21" t="s">
        <v>79</v>
      </c>
      <c r="F54" s="144"/>
      <c r="G54" s="32"/>
      <c r="H54" s="33"/>
      <c r="I54" s="34"/>
      <c r="J54" s="34"/>
      <c r="K54" s="34"/>
      <c r="L54" s="34"/>
      <c r="M54" s="133" t="s">
        <v>226</v>
      </c>
    </row>
    <row r="55" spans="1:13" ht="114.75" customHeight="1" x14ac:dyDescent="0.25">
      <c r="A55" s="126" t="s">
        <v>401</v>
      </c>
      <c r="B55" s="85" t="s">
        <v>185</v>
      </c>
      <c r="C55" s="86">
        <v>2015</v>
      </c>
      <c r="D55" s="85" t="s">
        <v>87</v>
      </c>
      <c r="E55" s="21" t="s">
        <v>79</v>
      </c>
      <c r="F55" s="144"/>
      <c r="G55" s="32"/>
      <c r="H55" s="33"/>
      <c r="I55" s="34"/>
      <c r="J55" s="34"/>
      <c r="K55" s="34"/>
      <c r="L55" s="34"/>
      <c r="M55" s="133" t="s">
        <v>240</v>
      </c>
    </row>
    <row r="56" spans="1:13" ht="92.25" customHeight="1" x14ac:dyDescent="0.25">
      <c r="A56" s="126" t="s">
        <v>88</v>
      </c>
      <c r="B56" s="85" t="s">
        <v>186</v>
      </c>
      <c r="C56" s="86">
        <v>2017</v>
      </c>
      <c r="D56" s="85" t="s">
        <v>89</v>
      </c>
      <c r="E56" s="21" t="s">
        <v>79</v>
      </c>
      <c r="F56" s="144"/>
      <c r="G56" s="32"/>
      <c r="H56" s="33"/>
      <c r="I56" s="34"/>
      <c r="J56" s="34"/>
      <c r="K56" s="34"/>
      <c r="L56" s="34"/>
      <c r="M56" s="133" t="s">
        <v>227</v>
      </c>
    </row>
    <row r="57" spans="1:13" ht="100.5" customHeight="1" x14ac:dyDescent="0.25">
      <c r="A57" s="126" t="s">
        <v>402</v>
      </c>
      <c r="B57" s="85" t="s">
        <v>187</v>
      </c>
      <c r="C57" s="86">
        <v>2016</v>
      </c>
      <c r="D57" s="85" t="s">
        <v>90</v>
      </c>
      <c r="E57" s="21" t="s">
        <v>79</v>
      </c>
      <c r="F57" s="144"/>
      <c r="G57" s="32"/>
      <c r="H57" s="33"/>
      <c r="I57" s="34"/>
      <c r="J57" s="34"/>
      <c r="K57" s="34"/>
      <c r="L57" s="34"/>
      <c r="M57" s="133" t="s">
        <v>228</v>
      </c>
    </row>
    <row r="58" spans="1:13" ht="140.25" customHeight="1" x14ac:dyDescent="0.25">
      <c r="A58" s="126" t="s">
        <v>396</v>
      </c>
      <c r="B58" s="85" t="s">
        <v>198</v>
      </c>
      <c r="C58" s="86">
        <v>2017</v>
      </c>
      <c r="D58" s="85" t="s">
        <v>91</v>
      </c>
      <c r="E58" s="21" t="s">
        <v>79</v>
      </c>
      <c r="F58" s="144"/>
      <c r="G58" s="32"/>
      <c r="H58" s="33"/>
      <c r="I58" s="34"/>
      <c r="J58" s="34"/>
      <c r="K58" s="34"/>
      <c r="L58" s="34"/>
      <c r="M58" s="133" t="s">
        <v>229</v>
      </c>
    </row>
    <row r="59" spans="1:13" ht="78.75" customHeight="1" x14ac:dyDescent="0.25">
      <c r="A59" s="126" t="s">
        <v>5</v>
      </c>
      <c r="B59" s="85" t="s">
        <v>199</v>
      </c>
      <c r="C59" s="84">
        <v>2018</v>
      </c>
      <c r="D59" s="85" t="s">
        <v>93</v>
      </c>
      <c r="E59" s="21" t="s">
        <v>79</v>
      </c>
      <c r="F59" s="144"/>
      <c r="G59" s="32"/>
      <c r="H59" s="33"/>
      <c r="I59" s="30"/>
      <c r="J59" s="141"/>
      <c r="K59" s="30"/>
      <c r="L59" s="30"/>
      <c r="M59" s="133" t="s">
        <v>230</v>
      </c>
    </row>
    <row r="60" spans="1:13" ht="108" customHeight="1" x14ac:dyDescent="0.25">
      <c r="A60" s="126" t="s">
        <v>397</v>
      </c>
      <c r="B60" s="85" t="s">
        <v>196</v>
      </c>
      <c r="C60" s="84">
        <v>2015</v>
      </c>
      <c r="D60" s="85" t="s">
        <v>82</v>
      </c>
      <c r="E60" s="21" t="s">
        <v>79</v>
      </c>
      <c r="F60" s="144"/>
      <c r="G60" s="32"/>
      <c r="H60" s="33"/>
      <c r="I60" s="30"/>
      <c r="J60" s="141"/>
      <c r="K60" s="30"/>
      <c r="L60" s="30"/>
      <c r="M60" s="133" t="s">
        <v>424</v>
      </c>
    </row>
    <row r="61" spans="1:13" ht="181.5" customHeight="1" x14ac:dyDescent="0.25">
      <c r="A61" s="126" t="s">
        <v>25</v>
      </c>
      <c r="B61" s="85" t="s">
        <v>197</v>
      </c>
      <c r="C61" s="84">
        <v>2015</v>
      </c>
      <c r="D61" s="85" t="s">
        <v>82</v>
      </c>
      <c r="E61" s="21" t="s">
        <v>79</v>
      </c>
      <c r="F61" s="144"/>
      <c r="G61" s="32"/>
      <c r="H61" s="33"/>
      <c r="I61" s="30"/>
      <c r="J61" s="141"/>
      <c r="K61" s="30"/>
      <c r="L61" s="30"/>
      <c r="M61" s="133" t="s">
        <v>231</v>
      </c>
    </row>
    <row r="62" spans="1:13" ht="111.75" customHeight="1" x14ac:dyDescent="0.25">
      <c r="A62" s="126" t="s">
        <v>6</v>
      </c>
      <c r="B62" s="85">
        <v>14930</v>
      </c>
      <c r="C62" s="84">
        <v>2016</v>
      </c>
      <c r="D62" s="6" t="s">
        <v>2</v>
      </c>
      <c r="E62" s="21" t="s">
        <v>79</v>
      </c>
      <c r="F62" s="144"/>
      <c r="G62" s="32"/>
      <c r="H62" s="33"/>
      <c r="I62" s="30"/>
      <c r="J62" s="141"/>
      <c r="K62" s="30"/>
      <c r="L62" s="30"/>
      <c r="M62" s="133" t="s">
        <v>232</v>
      </c>
    </row>
    <row r="63" spans="1:13" ht="154.5" customHeight="1" x14ac:dyDescent="0.25">
      <c r="A63" s="220" t="s">
        <v>114</v>
      </c>
      <c r="B63" s="185" t="s">
        <v>188</v>
      </c>
      <c r="C63" s="368" t="s">
        <v>123</v>
      </c>
      <c r="D63" s="185" t="s">
        <v>21</v>
      </c>
      <c r="E63" s="65" t="s">
        <v>42</v>
      </c>
      <c r="F63" s="144">
        <v>211069901</v>
      </c>
      <c r="G63" s="32">
        <v>10111167.58</v>
      </c>
      <c r="H63" s="33">
        <f t="shared" ref="H63:H64" si="8">I63+J63+K63+L63</f>
        <v>211069901</v>
      </c>
      <c r="I63" s="144"/>
      <c r="J63" s="144">
        <v>37501204</v>
      </c>
      <c r="K63" s="144">
        <v>173568697</v>
      </c>
      <c r="L63" s="165"/>
      <c r="M63" s="293" t="s">
        <v>501</v>
      </c>
    </row>
    <row r="64" spans="1:13" ht="135" customHeight="1" x14ac:dyDescent="0.25">
      <c r="A64" s="220"/>
      <c r="B64" s="185"/>
      <c r="C64" s="369"/>
      <c r="D64" s="185"/>
      <c r="E64" s="65" t="s">
        <v>47</v>
      </c>
      <c r="F64" s="144">
        <v>211069901</v>
      </c>
      <c r="G64" s="32">
        <v>10111167.58</v>
      </c>
      <c r="H64" s="33">
        <f t="shared" si="8"/>
        <v>211069901</v>
      </c>
      <c r="I64" s="144"/>
      <c r="J64" s="144">
        <v>37501204</v>
      </c>
      <c r="K64" s="144">
        <v>173568697</v>
      </c>
      <c r="L64" s="165"/>
      <c r="M64" s="294"/>
    </row>
    <row r="65" spans="1:19" ht="24.75" customHeight="1" x14ac:dyDescent="0.25">
      <c r="A65" s="362" t="s">
        <v>12</v>
      </c>
      <c r="B65" s="363"/>
      <c r="C65" s="363"/>
      <c r="D65" s="363"/>
      <c r="E65" s="363"/>
      <c r="F65" s="363"/>
      <c r="G65" s="363"/>
      <c r="H65" s="363"/>
      <c r="I65" s="363"/>
      <c r="J65" s="363"/>
      <c r="K65" s="363"/>
      <c r="L65" s="363"/>
      <c r="M65" s="364"/>
    </row>
    <row r="66" spans="1:19" ht="47.25" customHeight="1" x14ac:dyDescent="0.25">
      <c r="A66" s="379" t="s">
        <v>168</v>
      </c>
      <c r="B66" s="258" t="s">
        <v>218</v>
      </c>
      <c r="C66" s="184" t="s">
        <v>36</v>
      </c>
      <c r="D66" s="183" t="s">
        <v>63</v>
      </c>
      <c r="E66" s="19" t="s">
        <v>42</v>
      </c>
      <c r="F66" s="31">
        <v>1668183085.9099998</v>
      </c>
      <c r="G66" s="31">
        <v>1506144346.1499999</v>
      </c>
      <c r="H66" s="33">
        <v>615997000</v>
      </c>
      <c r="I66" s="164">
        <v>615997000</v>
      </c>
      <c r="J66" s="144"/>
      <c r="K66" s="31"/>
      <c r="L66" s="31"/>
      <c r="M66" s="221" t="s">
        <v>541</v>
      </c>
    </row>
    <row r="67" spans="1:19" ht="78.75" customHeight="1" x14ac:dyDescent="0.25">
      <c r="A67" s="379"/>
      <c r="B67" s="259"/>
      <c r="C67" s="184"/>
      <c r="D67" s="183"/>
      <c r="E67" s="22" t="s">
        <v>80</v>
      </c>
      <c r="F67" s="31"/>
      <c r="G67" s="30"/>
      <c r="H67" s="33"/>
      <c r="I67" s="165"/>
      <c r="J67" s="141"/>
      <c r="K67" s="30"/>
      <c r="L67" s="30"/>
      <c r="M67" s="221"/>
    </row>
    <row r="68" spans="1:19" ht="131.25" customHeight="1" x14ac:dyDescent="0.25">
      <c r="A68" s="379"/>
      <c r="B68" s="259"/>
      <c r="C68" s="184"/>
      <c r="D68" s="183"/>
      <c r="E68" s="22" t="s">
        <v>81</v>
      </c>
      <c r="F68" s="31">
        <v>1554139024.8999999</v>
      </c>
      <c r="G68" s="31">
        <v>1392100285.1399999</v>
      </c>
      <c r="H68" s="33">
        <v>615997000</v>
      </c>
      <c r="I68" s="164">
        <v>615997000</v>
      </c>
      <c r="J68" s="144"/>
      <c r="K68" s="30"/>
      <c r="L68" s="30"/>
      <c r="M68" s="221"/>
    </row>
    <row r="69" spans="1:19" ht="192" customHeight="1" x14ac:dyDescent="0.25">
      <c r="A69" s="379"/>
      <c r="B69" s="260"/>
      <c r="C69" s="184"/>
      <c r="D69" s="183"/>
      <c r="E69" s="22" t="s">
        <v>43</v>
      </c>
      <c r="F69" s="31">
        <v>114044061.01000001</v>
      </c>
      <c r="G69" s="33">
        <v>114044061.01000001</v>
      </c>
      <c r="H69" s="33"/>
      <c r="I69" s="31"/>
      <c r="J69" s="144"/>
      <c r="K69" s="30"/>
      <c r="L69" s="30"/>
      <c r="M69" s="221"/>
    </row>
    <row r="70" spans="1:19" ht="142.5" customHeight="1" x14ac:dyDescent="0.25">
      <c r="A70" s="148" t="s">
        <v>7</v>
      </c>
      <c r="B70" s="85" t="s">
        <v>189</v>
      </c>
      <c r="C70" s="2">
        <v>2015</v>
      </c>
      <c r="D70" s="85" t="s">
        <v>92</v>
      </c>
      <c r="E70" s="21" t="s">
        <v>98</v>
      </c>
      <c r="F70" s="144"/>
      <c r="G70" s="32"/>
      <c r="H70" s="33"/>
      <c r="I70" s="30"/>
      <c r="J70" s="141"/>
      <c r="K70" s="30"/>
      <c r="L70" s="30"/>
      <c r="M70" s="134" t="s">
        <v>496</v>
      </c>
    </row>
    <row r="71" spans="1:19" ht="148.5" customHeight="1" x14ac:dyDescent="0.25">
      <c r="A71" s="125" t="s">
        <v>94</v>
      </c>
      <c r="B71" s="85" t="s">
        <v>190</v>
      </c>
      <c r="C71" s="16">
        <v>2015</v>
      </c>
      <c r="D71" s="85" t="s">
        <v>95</v>
      </c>
      <c r="E71" s="21" t="s">
        <v>98</v>
      </c>
      <c r="F71" s="144"/>
      <c r="G71" s="32"/>
      <c r="H71" s="33"/>
      <c r="I71" s="30"/>
      <c r="J71" s="141"/>
      <c r="K71" s="30"/>
      <c r="L71" s="30"/>
      <c r="M71" s="134" t="s">
        <v>233</v>
      </c>
    </row>
    <row r="72" spans="1:19" ht="377.25" customHeight="1" x14ac:dyDescent="0.25">
      <c r="A72" s="126" t="s">
        <v>96</v>
      </c>
      <c r="B72" s="85" t="s">
        <v>211</v>
      </c>
      <c r="C72" s="11">
        <v>2016</v>
      </c>
      <c r="D72" s="85" t="s">
        <v>97</v>
      </c>
      <c r="E72" s="21" t="s">
        <v>216</v>
      </c>
      <c r="F72" s="144"/>
      <c r="G72" s="32"/>
      <c r="H72" s="33">
        <f t="shared" ref="H72" si="9">I72+J72+K72+L72</f>
        <v>481949000</v>
      </c>
      <c r="I72" s="141">
        <v>481949000</v>
      </c>
      <c r="J72" s="153"/>
      <c r="K72" s="30"/>
      <c r="L72" s="30"/>
      <c r="M72" s="134" t="s">
        <v>234</v>
      </c>
    </row>
    <row r="73" spans="1:19" ht="198.75" customHeight="1" x14ac:dyDescent="0.25">
      <c r="A73" s="379" t="s">
        <v>124</v>
      </c>
      <c r="B73" s="185" t="s">
        <v>110</v>
      </c>
      <c r="C73" s="185">
        <v>2018</v>
      </c>
      <c r="D73" s="185" t="s">
        <v>111</v>
      </c>
      <c r="E73" s="389" t="s">
        <v>112</v>
      </c>
      <c r="F73" s="229"/>
      <c r="G73" s="325"/>
      <c r="H73" s="416"/>
      <c r="I73" s="227"/>
      <c r="J73" s="227"/>
      <c r="K73" s="227"/>
      <c r="L73" s="227"/>
      <c r="M73" s="388" t="s">
        <v>527</v>
      </c>
    </row>
    <row r="74" spans="1:19" ht="188.25" customHeight="1" x14ac:dyDescent="0.25">
      <c r="A74" s="379"/>
      <c r="B74" s="185"/>
      <c r="C74" s="185"/>
      <c r="D74" s="185"/>
      <c r="E74" s="390"/>
      <c r="F74" s="229"/>
      <c r="G74" s="326"/>
      <c r="H74" s="417"/>
      <c r="I74" s="228"/>
      <c r="J74" s="228"/>
      <c r="K74" s="228"/>
      <c r="L74" s="228"/>
      <c r="M74" s="388"/>
    </row>
    <row r="75" spans="1:19" s="5" customFormat="1" ht="22.5" customHeight="1" x14ac:dyDescent="0.25">
      <c r="A75" s="380" t="s">
        <v>14</v>
      </c>
      <c r="B75" s="381"/>
      <c r="C75" s="381"/>
      <c r="D75" s="381"/>
      <c r="E75" s="381"/>
      <c r="F75" s="381"/>
      <c r="G75" s="381"/>
      <c r="H75" s="381"/>
      <c r="I75" s="381"/>
      <c r="J75" s="381"/>
      <c r="K75" s="381"/>
      <c r="L75" s="381"/>
      <c r="M75" s="382"/>
      <c r="N75" s="3"/>
      <c r="O75" s="3"/>
      <c r="P75" s="3"/>
      <c r="Q75" s="3"/>
      <c r="R75" s="3"/>
      <c r="S75" s="3"/>
    </row>
    <row r="76" spans="1:19" ht="106.5" customHeight="1" x14ac:dyDescent="0.25">
      <c r="A76" s="220" t="s">
        <v>403</v>
      </c>
      <c r="B76" s="185" t="s">
        <v>219</v>
      </c>
      <c r="C76" s="185" t="s">
        <v>84</v>
      </c>
      <c r="D76" s="185" t="s">
        <v>51</v>
      </c>
      <c r="E76" s="21" t="s">
        <v>42</v>
      </c>
      <c r="F76" s="144">
        <v>214834013.91</v>
      </c>
      <c r="G76" s="144">
        <v>214834013.91</v>
      </c>
      <c r="H76" s="32">
        <v>158314322</v>
      </c>
      <c r="I76" s="164">
        <v>158314322</v>
      </c>
      <c r="J76" s="144"/>
      <c r="K76" s="144"/>
      <c r="L76" s="144"/>
      <c r="M76" s="189" t="s">
        <v>542</v>
      </c>
    </row>
    <row r="77" spans="1:19" ht="88.5" customHeight="1" x14ac:dyDescent="0.25">
      <c r="A77" s="220"/>
      <c r="B77" s="185"/>
      <c r="C77" s="185"/>
      <c r="D77" s="185"/>
      <c r="E77" s="21" t="s">
        <v>201</v>
      </c>
      <c r="F77" s="144">
        <v>180900715.63999999</v>
      </c>
      <c r="G77" s="144">
        <v>180900715.63999999</v>
      </c>
      <c r="H77" s="32">
        <v>129034200</v>
      </c>
      <c r="I77" s="164">
        <v>129034200</v>
      </c>
      <c r="J77" s="144"/>
      <c r="K77" s="144"/>
      <c r="L77" s="144"/>
      <c r="M77" s="190"/>
    </row>
    <row r="78" spans="1:19" ht="108.75" customHeight="1" x14ac:dyDescent="0.25">
      <c r="A78" s="220"/>
      <c r="B78" s="185"/>
      <c r="C78" s="185"/>
      <c r="D78" s="185"/>
      <c r="E78" s="21" t="s">
        <v>83</v>
      </c>
      <c r="F78" s="144">
        <v>7509370.5300000003</v>
      </c>
      <c r="G78" s="76">
        <v>7509370.5300000003</v>
      </c>
      <c r="H78" s="32">
        <v>14074700</v>
      </c>
      <c r="I78" s="164">
        <v>14074700</v>
      </c>
      <c r="J78" s="144"/>
      <c r="K78" s="30"/>
      <c r="L78" s="30"/>
      <c r="M78" s="190"/>
    </row>
    <row r="79" spans="1:19" ht="114.75" customHeight="1" x14ac:dyDescent="0.25">
      <c r="A79" s="220"/>
      <c r="B79" s="185"/>
      <c r="C79" s="185"/>
      <c r="D79" s="185"/>
      <c r="E79" s="21" t="s">
        <v>48</v>
      </c>
      <c r="F79" s="144">
        <v>26423927.740000002</v>
      </c>
      <c r="G79" s="32">
        <v>26423927.740000002</v>
      </c>
      <c r="H79" s="32">
        <v>15205422</v>
      </c>
      <c r="I79" s="144">
        <v>15205422</v>
      </c>
      <c r="J79" s="169"/>
      <c r="K79" s="30"/>
      <c r="L79" s="30"/>
      <c r="M79" s="191"/>
    </row>
    <row r="80" spans="1:19" ht="106.5" customHeight="1" x14ac:dyDescent="0.25">
      <c r="A80" s="224" t="s">
        <v>39</v>
      </c>
      <c r="B80" s="258">
        <v>350</v>
      </c>
      <c r="C80" s="258" t="s">
        <v>222</v>
      </c>
      <c r="D80" s="258" t="s">
        <v>37</v>
      </c>
      <c r="E80" s="21" t="s">
        <v>42</v>
      </c>
      <c r="F80" s="144">
        <v>532443730</v>
      </c>
      <c r="G80" s="32"/>
      <c r="H80" s="32">
        <f t="shared" ref="H80:H94" si="10">I80+J80+K80+L80</f>
        <v>195229530</v>
      </c>
      <c r="I80" s="139">
        <v>195229530</v>
      </c>
      <c r="J80" s="139"/>
      <c r="K80" s="139"/>
      <c r="L80" s="139"/>
      <c r="M80" s="189" t="s">
        <v>532</v>
      </c>
    </row>
    <row r="81" spans="1:13" ht="110.25" customHeight="1" x14ac:dyDescent="0.25">
      <c r="A81" s="225"/>
      <c r="B81" s="259"/>
      <c r="C81" s="259"/>
      <c r="D81" s="259"/>
      <c r="E81" s="21" t="s">
        <v>83</v>
      </c>
      <c r="F81" s="144">
        <v>505821542</v>
      </c>
      <c r="G81" s="32"/>
      <c r="H81" s="32">
        <f t="shared" si="10"/>
        <v>168607180</v>
      </c>
      <c r="I81" s="139">
        <v>168607180</v>
      </c>
      <c r="J81" s="139"/>
      <c r="K81" s="139"/>
      <c r="L81" s="139"/>
      <c r="M81" s="190"/>
    </row>
    <row r="82" spans="1:13" ht="123" customHeight="1" x14ac:dyDescent="0.25">
      <c r="A82" s="226"/>
      <c r="B82" s="260"/>
      <c r="C82" s="260"/>
      <c r="D82" s="260"/>
      <c r="E82" s="21" t="s">
        <v>48</v>
      </c>
      <c r="F82" s="144">
        <v>26622188</v>
      </c>
      <c r="G82" s="32"/>
      <c r="H82" s="32">
        <f t="shared" si="10"/>
        <v>26622350</v>
      </c>
      <c r="I82" s="141">
        <v>26622350</v>
      </c>
      <c r="J82" s="141"/>
      <c r="K82" s="141"/>
      <c r="L82" s="141"/>
      <c r="M82" s="191"/>
    </row>
    <row r="83" spans="1:13" ht="137.25" customHeight="1" x14ac:dyDescent="0.25">
      <c r="A83" s="224" t="s">
        <v>404</v>
      </c>
      <c r="B83" s="258">
        <v>300</v>
      </c>
      <c r="C83" s="258" t="s">
        <v>127</v>
      </c>
      <c r="D83" s="258" t="s">
        <v>128</v>
      </c>
      <c r="E83" s="21" t="s">
        <v>42</v>
      </c>
      <c r="F83" s="144">
        <v>482002860</v>
      </c>
      <c r="G83" s="32"/>
      <c r="H83" s="32">
        <f t="shared" si="10"/>
        <v>16066762</v>
      </c>
      <c r="I83" s="139"/>
      <c r="J83" s="139">
        <v>8033381</v>
      </c>
      <c r="K83" s="139">
        <v>8033381</v>
      </c>
      <c r="L83" s="139"/>
      <c r="M83" s="277" t="s">
        <v>533</v>
      </c>
    </row>
    <row r="84" spans="1:13" ht="65.25" customHeight="1" x14ac:dyDescent="0.25">
      <c r="A84" s="225"/>
      <c r="B84" s="259"/>
      <c r="C84" s="259"/>
      <c r="D84" s="259"/>
      <c r="E84" s="21" t="s">
        <v>83</v>
      </c>
      <c r="F84" s="144">
        <v>457902717</v>
      </c>
      <c r="G84" s="32"/>
      <c r="H84" s="32"/>
      <c r="I84" s="139"/>
      <c r="J84" s="139"/>
      <c r="K84" s="139"/>
      <c r="L84" s="35"/>
      <c r="M84" s="278"/>
    </row>
    <row r="85" spans="1:13" ht="127.5" customHeight="1" x14ac:dyDescent="0.25">
      <c r="A85" s="226"/>
      <c r="B85" s="260"/>
      <c r="C85" s="260"/>
      <c r="D85" s="260"/>
      <c r="E85" s="21" t="s">
        <v>48</v>
      </c>
      <c r="F85" s="144">
        <v>24100143</v>
      </c>
      <c r="G85" s="32"/>
      <c r="H85" s="32">
        <f t="shared" si="10"/>
        <v>16066762</v>
      </c>
      <c r="I85" s="139"/>
      <c r="J85" s="139">
        <v>8033381</v>
      </c>
      <c r="K85" s="139">
        <v>8033381</v>
      </c>
      <c r="L85" s="35"/>
      <c r="M85" s="361"/>
    </row>
    <row r="86" spans="1:13" ht="72.75" customHeight="1" x14ac:dyDescent="0.25">
      <c r="A86" s="224" t="s">
        <v>133</v>
      </c>
      <c r="B86" s="258">
        <v>124</v>
      </c>
      <c r="C86" s="258" t="s">
        <v>135</v>
      </c>
      <c r="D86" s="258" t="s">
        <v>175</v>
      </c>
      <c r="E86" s="79" t="s">
        <v>42</v>
      </c>
      <c r="F86" s="141">
        <v>91669640</v>
      </c>
      <c r="G86" s="38"/>
      <c r="H86" s="32">
        <v>3142430</v>
      </c>
      <c r="I86" s="139"/>
      <c r="J86" s="139">
        <v>3142430</v>
      </c>
      <c r="K86" s="35"/>
      <c r="L86" s="164"/>
      <c r="M86" s="277" t="s">
        <v>543</v>
      </c>
    </row>
    <row r="87" spans="1:13" ht="71.25" customHeight="1" x14ac:dyDescent="0.25">
      <c r="A87" s="225"/>
      <c r="B87" s="259"/>
      <c r="C87" s="259"/>
      <c r="D87" s="259"/>
      <c r="E87" s="21" t="s">
        <v>83</v>
      </c>
      <c r="F87" s="139"/>
      <c r="G87" s="142"/>
      <c r="H87" s="32"/>
      <c r="I87" s="139"/>
      <c r="J87" s="139"/>
      <c r="K87" s="35"/>
      <c r="L87" s="164"/>
      <c r="M87" s="278"/>
    </row>
    <row r="88" spans="1:13" ht="296.25" customHeight="1" x14ac:dyDescent="0.25">
      <c r="A88" s="226"/>
      <c r="B88" s="260"/>
      <c r="C88" s="260"/>
      <c r="D88" s="260"/>
      <c r="E88" s="21" t="s">
        <v>48</v>
      </c>
      <c r="F88" s="144">
        <v>91669640</v>
      </c>
      <c r="G88" s="32"/>
      <c r="H88" s="32">
        <v>3142430</v>
      </c>
      <c r="I88" s="141"/>
      <c r="J88" s="141">
        <v>3142430</v>
      </c>
      <c r="K88" s="36"/>
      <c r="L88" s="164"/>
      <c r="M88" s="279"/>
    </row>
    <row r="89" spans="1:13" ht="46.5" customHeight="1" x14ac:dyDescent="0.25">
      <c r="A89" s="224" t="s">
        <v>134</v>
      </c>
      <c r="B89" s="258">
        <v>300</v>
      </c>
      <c r="C89" s="258" t="s">
        <v>31</v>
      </c>
      <c r="D89" s="258" t="s">
        <v>33</v>
      </c>
      <c r="E89" s="21" t="s">
        <v>42</v>
      </c>
      <c r="F89" s="144">
        <v>482002860</v>
      </c>
      <c r="G89" s="32"/>
      <c r="H89" s="32">
        <f t="shared" si="10"/>
        <v>16066762</v>
      </c>
      <c r="I89" s="139"/>
      <c r="J89" s="139"/>
      <c r="K89" s="139">
        <f>K91</f>
        <v>8033381</v>
      </c>
      <c r="L89" s="164">
        <f>L90+L91</f>
        <v>8033381</v>
      </c>
      <c r="M89" s="277" t="s">
        <v>513</v>
      </c>
    </row>
    <row r="90" spans="1:13" ht="104.25" customHeight="1" x14ac:dyDescent="0.25">
      <c r="A90" s="225"/>
      <c r="B90" s="259"/>
      <c r="C90" s="259"/>
      <c r="D90" s="259"/>
      <c r="E90" s="21" t="s">
        <v>83</v>
      </c>
      <c r="F90" s="144">
        <v>457902717</v>
      </c>
      <c r="G90" s="32"/>
      <c r="H90" s="32"/>
      <c r="I90" s="139"/>
      <c r="J90" s="139"/>
      <c r="K90" s="139"/>
      <c r="L90" s="165"/>
      <c r="M90" s="278"/>
    </row>
    <row r="91" spans="1:13" ht="81.75" customHeight="1" x14ac:dyDescent="0.25">
      <c r="A91" s="226"/>
      <c r="B91" s="260"/>
      <c r="C91" s="260"/>
      <c r="D91" s="260"/>
      <c r="E91" s="21" t="s">
        <v>48</v>
      </c>
      <c r="F91" s="164">
        <v>24100143</v>
      </c>
      <c r="G91" s="170"/>
      <c r="H91" s="32">
        <f t="shared" si="10"/>
        <v>16066762</v>
      </c>
      <c r="I91" s="141"/>
      <c r="J91" s="141"/>
      <c r="K91" s="141">
        <v>8033381</v>
      </c>
      <c r="L91" s="164">
        <v>8033381</v>
      </c>
      <c r="M91" s="279"/>
    </row>
    <row r="92" spans="1:13" ht="65.25" customHeight="1" x14ac:dyDescent="0.25">
      <c r="A92" s="305" t="s">
        <v>129</v>
      </c>
      <c r="B92" s="237">
        <v>80</v>
      </c>
      <c r="C92" s="237" t="s">
        <v>131</v>
      </c>
      <c r="D92" s="237" t="s">
        <v>173</v>
      </c>
      <c r="E92" s="21" t="s">
        <v>42</v>
      </c>
      <c r="F92" s="141">
        <v>116982444</v>
      </c>
      <c r="G92" s="38"/>
      <c r="H92" s="32">
        <f t="shared" si="10"/>
        <v>5849123</v>
      </c>
      <c r="I92" s="141"/>
      <c r="J92" s="141">
        <f>J93+J94</f>
        <v>5849123</v>
      </c>
      <c r="K92" s="165"/>
      <c r="L92" s="37"/>
      <c r="M92" s="277" t="s">
        <v>534</v>
      </c>
    </row>
    <row r="93" spans="1:13" ht="126" customHeight="1" x14ac:dyDescent="0.25">
      <c r="A93" s="306"/>
      <c r="B93" s="317"/>
      <c r="C93" s="317"/>
      <c r="D93" s="317"/>
      <c r="E93" s="21" t="s">
        <v>125</v>
      </c>
      <c r="F93" s="141">
        <v>111133321</v>
      </c>
      <c r="G93" s="142"/>
      <c r="H93" s="32"/>
      <c r="I93" s="139"/>
      <c r="J93" s="139"/>
      <c r="K93" s="165"/>
      <c r="L93" s="56"/>
      <c r="M93" s="278"/>
    </row>
    <row r="94" spans="1:13" ht="61.5" customHeight="1" x14ac:dyDescent="0.25">
      <c r="A94" s="306"/>
      <c r="B94" s="317"/>
      <c r="C94" s="317"/>
      <c r="D94" s="317"/>
      <c r="E94" s="323" t="s">
        <v>48</v>
      </c>
      <c r="F94" s="318">
        <v>5849123</v>
      </c>
      <c r="G94" s="227"/>
      <c r="H94" s="325">
        <f t="shared" si="10"/>
        <v>5849123</v>
      </c>
      <c r="I94" s="227"/>
      <c r="J94" s="227">
        <v>5849123</v>
      </c>
      <c r="K94" s="328"/>
      <c r="L94" s="227"/>
      <c r="M94" s="278"/>
    </row>
    <row r="95" spans="1:13" ht="45" customHeight="1" x14ac:dyDescent="0.25">
      <c r="A95" s="307"/>
      <c r="B95" s="238"/>
      <c r="C95" s="238"/>
      <c r="D95" s="238"/>
      <c r="E95" s="324"/>
      <c r="F95" s="319"/>
      <c r="G95" s="228"/>
      <c r="H95" s="326"/>
      <c r="I95" s="228"/>
      <c r="J95" s="228"/>
      <c r="K95" s="329"/>
      <c r="L95" s="228"/>
      <c r="M95" s="279"/>
    </row>
    <row r="96" spans="1:13" ht="58.5" customHeight="1" x14ac:dyDescent="0.25">
      <c r="A96" s="280" t="s">
        <v>130</v>
      </c>
      <c r="B96" s="237">
        <v>40</v>
      </c>
      <c r="C96" s="237" t="s">
        <v>132</v>
      </c>
      <c r="D96" s="237" t="s">
        <v>174</v>
      </c>
      <c r="E96" s="79" t="s">
        <v>42</v>
      </c>
      <c r="F96" s="141">
        <v>60107637</v>
      </c>
      <c r="G96" s="38"/>
      <c r="H96" s="141">
        <f t="shared" ref="H96:H104" si="11">I96+J96+K96+L96</f>
        <v>60107637</v>
      </c>
      <c r="I96" s="141">
        <v>60107637</v>
      </c>
      <c r="J96" s="153"/>
      <c r="K96" s="141"/>
      <c r="L96" s="37"/>
      <c r="M96" s="277" t="s">
        <v>544</v>
      </c>
    </row>
    <row r="97" spans="1:13" ht="96" customHeight="1" x14ac:dyDescent="0.25">
      <c r="A97" s="281"/>
      <c r="B97" s="317"/>
      <c r="C97" s="317"/>
      <c r="D97" s="317"/>
      <c r="E97" s="21" t="s">
        <v>125</v>
      </c>
      <c r="F97" s="141">
        <v>57102255</v>
      </c>
      <c r="G97" s="38"/>
      <c r="H97" s="141">
        <f t="shared" si="11"/>
        <v>57102255</v>
      </c>
      <c r="I97" s="141">
        <v>57102255</v>
      </c>
      <c r="J97" s="153"/>
      <c r="K97" s="141"/>
      <c r="L97" s="37"/>
      <c r="M97" s="278"/>
    </row>
    <row r="98" spans="1:13" ht="86.25" customHeight="1" x14ac:dyDescent="0.25">
      <c r="A98" s="282"/>
      <c r="B98" s="238"/>
      <c r="C98" s="238"/>
      <c r="D98" s="238"/>
      <c r="E98" s="21" t="s">
        <v>48</v>
      </c>
      <c r="F98" s="144">
        <v>3005382</v>
      </c>
      <c r="G98" s="32"/>
      <c r="H98" s="141">
        <f>I98+J98+K98+L98</f>
        <v>3005382</v>
      </c>
      <c r="I98" s="141">
        <v>3005382</v>
      </c>
      <c r="J98" s="153"/>
      <c r="K98" s="141"/>
      <c r="L98" s="37"/>
      <c r="M98" s="279"/>
    </row>
    <row r="99" spans="1:13" ht="64.5" customHeight="1" x14ac:dyDescent="0.25">
      <c r="A99" s="224" t="s">
        <v>136</v>
      </c>
      <c r="B99" s="186">
        <v>825</v>
      </c>
      <c r="C99" s="186" t="s">
        <v>511</v>
      </c>
      <c r="D99" s="186" t="s">
        <v>32</v>
      </c>
      <c r="E99" s="21" t="s">
        <v>42</v>
      </c>
      <c r="F99" s="144">
        <v>807383907</v>
      </c>
      <c r="G99" s="32"/>
      <c r="H99" s="141">
        <f t="shared" si="11"/>
        <v>26912796</v>
      </c>
      <c r="I99" s="139"/>
      <c r="J99" s="139"/>
      <c r="K99" s="139">
        <f>K101</f>
        <v>13456398</v>
      </c>
      <c r="L99" s="164">
        <f>L100+L101</f>
        <v>13456398</v>
      </c>
      <c r="M99" s="320" t="s">
        <v>502</v>
      </c>
    </row>
    <row r="100" spans="1:13" ht="78.75" customHeight="1" x14ac:dyDescent="0.25">
      <c r="A100" s="225"/>
      <c r="B100" s="187"/>
      <c r="C100" s="187"/>
      <c r="D100" s="187"/>
      <c r="E100" s="21" t="s">
        <v>125</v>
      </c>
      <c r="F100" s="144">
        <v>767014713</v>
      </c>
      <c r="G100" s="32"/>
      <c r="H100" s="141"/>
      <c r="I100" s="139"/>
      <c r="J100" s="139"/>
      <c r="K100" s="139"/>
      <c r="L100" s="165"/>
      <c r="M100" s="321"/>
    </row>
    <row r="101" spans="1:13" ht="82.5" customHeight="1" x14ac:dyDescent="0.25">
      <c r="A101" s="226"/>
      <c r="B101" s="188"/>
      <c r="C101" s="188"/>
      <c r="D101" s="188"/>
      <c r="E101" s="21" t="s">
        <v>48</v>
      </c>
      <c r="F101" s="144">
        <v>40369194</v>
      </c>
      <c r="G101" s="32"/>
      <c r="H101" s="141">
        <f t="shared" si="11"/>
        <v>26912796</v>
      </c>
      <c r="I101" s="141"/>
      <c r="J101" s="141"/>
      <c r="K101" s="141">
        <v>13456398</v>
      </c>
      <c r="L101" s="164">
        <v>13456398</v>
      </c>
      <c r="M101" s="384"/>
    </row>
    <row r="102" spans="1:13" ht="103.5" customHeight="1" x14ac:dyDescent="0.25">
      <c r="A102" s="224" t="s">
        <v>137</v>
      </c>
      <c r="B102" s="186" t="s">
        <v>179</v>
      </c>
      <c r="C102" s="186" t="s">
        <v>512</v>
      </c>
      <c r="D102" s="186" t="s">
        <v>200</v>
      </c>
      <c r="E102" s="21" t="s">
        <v>42</v>
      </c>
      <c r="F102" s="144">
        <v>669486499</v>
      </c>
      <c r="G102" s="32"/>
      <c r="H102" s="141">
        <f t="shared" si="11"/>
        <v>22316216</v>
      </c>
      <c r="I102" s="139"/>
      <c r="J102" s="139"/>
      <c r="K102" s="35">
        <v>11158108</v>
      </c>
      <c r="L102" s="164">
        <f>L103+L104</f>
        <v>11158108</v>
      </c>
      <c r="M102" s="320" t="s">
        <v>531</v>
      </c>
    </row>
    <row r="103" spans="1:13" ht="82.5" customHeight="1" x14ac:dyDescent="0.25">
      <c r="A103" s="225"/>
      <c r="B103" s="187"/>
      <c r="C103" s="187"/>
      <c r="D103" s="187"/>
      <c r="E103" s="21" t="s">
        <v>125</v>
      </c>
      <c r="F103" s="144">
        <v>636012175</v>
      </c>
      <c r="G103" s="32"/>
      <c r="H103" s="141"/>
      <c r="I103" s="139"/>
      <c r="J103" s="139"/>
      <c r="K103" s="35"/>
      <c r="L103" s="165"/>
      <c r="M103" s="321"/>
    </row>
    <row r="104" spans="1:13" ht="60" customHeight="1" x14ac:dyDescent="0.25">
      <c r="A104" s="226"/>
      <c r="B104" s="188"/>
      <c r="C104" s="188"/>
      <c r="D104" s="188"/>
      <c r="E104" s="21" t="s">
        <v>48</v>
      </c>
      <c r="F104" s="144">
        <v>33474324</v>
      </c>
      <c r="G104" s="32"/>
      <c r="H104" s="141">
        <f t="shared" si="11"/>
        <v>22316216</v>
      </c>
      <c r="I104" s="141"/>
      <c r="J104" s="141"/>
      <c r="K104" s="36">
        <v>11158108</v>
      </c>
      <c r="L104" s="164">
        <v>11158108</v>
      </c>
      <c r="M104" s="322"/>
    </row>
    <row r="105" spans="1:13" ht="69.75" customHeight="1" x14ac:dyDescent="0.25">
      <c r="A105" s="224" t="s">
        <v>138</v>
      </c>
      <c r="B105" s="186">
        <v>1500</v>
      </c>
      <c r="C105" s="186" t="s">
        <v>139</v>
      </c>
      <c r="D105" s="186" t="s">
        <v>37</v>
      </c>
      <c r="E105" s="21" t="s">
        <v>42</v>
      </c>
      <c r="F105" s="141">
        <v>1384947120</v>
      </c>
      <c r="G105" s="142"/>
      <c r="H105" s="141"/>
      <c r="I105" s="139"/>
      <c r="J105" s="139"/>
      <c r="K105" s="139"/>
      <c r="L105" s="35"/>
      <c r="M105" s="320" t="s">
        <v>530</v>
      </c>
    </row>
    <row r="106" spans="1:13" ht="161.25" customHeight="1" x14ac:dyDescent="0.25">
      <c r="A106" s="225"/>
      <c r="B106" s="187"/>
      <c r="C106" s="187"/>
      <c r="D106" s="187"/>
      <c r="E106" s="21" t="s">
        <v>125</v>
      </c>
      <c r="F106" s="141">
        <v>1315699764</v>
      </c>
      <c r="G106" s="142"/>
      <c r="H106" s="141"/>
      <c r="I106" s="139"/>
      <c r="J106" s="139"/>
      <c r="K106" s="139"/>
      <c r="L106" s="35"/>
      <c r="M106" s="321"/>
    </row>
    <row r="107" spans="1:13" ht="62.25" customHeight="1" x14ac:dyDescent="0.25">
      <c r="A107" s="226"/>
      <c r="B107" s="188"/>
      <c r="C107" s="188"/>
      <c r="D107" s="188"/>
      <c r="E107" s="21" t="s">
        <v>48</v>
      </c>
      <c r="F107" s="144">
        <v>69247356</v>
      </c>
      <c r="G107" s="111"/>
      <c r="H107" s="141"/>
      <c r="I107" s="139"/>
      <c r="J107" s="139"/>
      <c r="K107" s="139"/>
      <c r="L107" s="35"/>
      <c r="M107" s="322"/>
    </row>
    <row r="108" spans="1:13" ht="49.5" customHeight="1" x14ac:dyDescent="0.25">
      <c r="A108" s="192" t="s">
        <v>493</v>
      </c>
      <c r="B108" s="194">
        <v>990</v>
      </c>
      <c r="C108" s="222" t="s">
        <v>483</v>
      </c>
      <c r="D108" s="222"/>
      <c r="E108" s="156" t="s">
        <v>42</v>
      </c>
      <c r="F108" s="144">
        <f>F109+F110</f>
        <v>941976487</v>
      </c>
      <c r="G108" s="144"/>
      <c r="H108" s="144"/>
      <c r="I108" s="141"/>
      <c r="J108" s="141">
        <f t="shared" ref="J108:L108" si="12">J109+J110</f>
        <v>1476000</v>
      </c>
      <c r="K108" s="141">
        <f t="shared" si="12"/>
        <v>16036000</v>
      </c>
      <c r="L108" s="141">
        <f t="shared" si="12"/>
        <v>16036000</v>
      </c>
      <c r="M108" s="223" t="s">
        <v>528</v>
      </c>
    </row>
    <row r="109" spans="1:13" ht="159.75" customHeight="1" x14ac:dyDescent="0.25">
      <c r="A109" s="192"/>
      <c r="B109" s="194"/>
      <c r="C109" s="222"/>
      <c r="D109" s="222"/>
      <c r="E109" s="156" t="s">
        <v>125</v>
      </c>
      <c r="F109" s="144"/>
      <c r="G109" s="144"/>
      <c r="H109" s="144"/>
      <c r="I109" s="141"/>
      <c r="J109" s="141"/>
      <c r="K109" s="141"/>
      <c r="L109" s="141"/>
      <c r="M109" s="223"/>
    </row>
    <row r="110" spans="1:13" ht="162" customHeight="1" x14ac:dyDescent="0.25">
      <c r="A110" s="192"/>
      <c r="B110" s="194"/>
      <c r="C110" s="222"/>
      <c r="D110" s="222"/>
      <c r="E110" s="156" t="s">
        <v>48</v>
      </c>
      <c r="F110" s="144">
        <v>941976487</v>
      </c>
      <c r="G110" s="144"/>
      <c r="H110" s="144"/>
      <c r="I110" s="141"/>
      <c r="J110" s="141">
        <f>51814+1424186</f>
        <v>1476000</v>
      </c>
      <c r="K110" s="141">
        <v>16036000</v>
      </c>
      <c r="L110" s="141">
        <v>16036000</v>
      </c>
      <c r="M110" s="223"/>
    </row>
    <row r="111" spans="1:13" ht="101.25" customHeight="1" x14ac:dyDescent="0.25">
      <c r="A111" s="192" t="s">
        <v>140</v>
      </c>
      <c r="B111" s="222">
        <v>1500</v>
      </c>
      <c r="C111" s="222" t="s">
        <v>426</v>
      </c>
      <c r="D111" s="222" t="s">
        <v>32</v>
      </c>
      <c r="E111" s="61" t="s">
        <v>42</v>
      </c>
      <c r="F111" s="144">
        <v>941976487</v>
      </c>
      <c r="G111" s="144"/>
      <c r="H111" s="141"/>
      <c r="I111" s="141"/>
      <c r="J111" s="141">
        <v>1476000</v>
      </c>
      <c r="K111" s="141"/>
      <c r="L111" s="141"/>
      <c r="M111" s="223" t="s">
        <v>522</v>
      </c>
    </row>
    <row r="112" spans="1:13" ht="105.75" customHeight="1" x14ac:dyDescent="0.25">
      <c r="A112" s="192"/>
      <c r="B112" s="222"/>
      <c r="C112" s="222"/>
      <c r="D112" s="222"/>
      <c r="E112" s="61" t="s">
        <v>125</v>
      </c>
      <c r="F112" s="144"/>
      <c r="G112" s="144"/>
      <c r="H112" s="141"/>
      <c r="I112" s="141"/>
      <c r="J112" s="141"/>
      <c r="K112" s="141"/>
      <c r="L112" s="141"/>
      <c r="M112" s="223"/>
    </row>
    <row r="113" spans="1:13" ht="173.25" customHeight="1" x14ac:dyDescent="0.25">
      <c r="A113" s="192"/>
      <c r="B113" s="222"/>
      <c r="C113" s="222"/>
      <c r="D113" s="222"/>
      <c r="E113" s="61" t="s">
        <v>48</v>
      </c>
      <c r="F113" s="144">
        <v>941976487</v>
      </c>
      <c r="G113" s="144"/>
      <c r="H113" s="141"/>
      <c r="I113" s="141"/>
      <c r="J113" s="141">
        <v>1476000</v>
      </c>
      <c r="K113" s="141"/>
      <c r="L113" s="141"/>
      <c r="M113" s="223"/>
    </row>
    <row r="114" spans="1:13" ht="58.5" customHeight="1" x14ac:dyDescent="0.25">
      <c r="A114" s="255" t="s">
        <v>204</v>
      </c>
      <c r="B114" s="258"/>
      <c r="C114" s="186" t="s">
        <v>141</v>
      </c>
      <c r="D114" s="186" t="s">
        <v>68</v>
      </c>
      <c r="E114" s="21" t="s">
        <v>42</v>
      </c>
      <c r="F114" s="144">
        <v>792418621</v>
      </c>
      <c r="G114" s="111">
        <v>154692026.46000001</v>
      </c>
      <c r="H114" s="141">
        <f>H115+H116</f>
        <v>13206978</v>
      </c>
      <c r="I114" s="141"/>
      <c r="J114" s="141"/>
      <c r="K114" s="141"/>
      <c r="L114" s="141">
        <f>L115+L116</f>
        <v>13206978</v>
      </c>
      <c r="M114" s="189" t="s">
        <v>514</v>
      </c>
    </row>
    <row r="115" spans="1:13" ht="81.75" customHeight="1" x14ac:dyDescent="0.25">
      <c r="A115" s="256"/>
      <c r="B115" s="259"/>
      <c r="C115" s="187"/>
      <c r="D115" s="187"/>
      <c r="E115" s="21" t="s">
        <v>15</v>
      </c>
      <c r="F115" s="144">
        <v>752797689</v>
      </c>
      <c r="G115" s="111"/>
      <c r="H115" s="141"/>
      <c r="I115" s="139"/>
      <c r="J115" s="139"/>
      <c r="K115" s="139"/>
      <c r="L115" s="141"/>
      <c r="M115" s="190"/>
    </row>
    <row r="116" spans="1:13" ht="45.75" customHeight="1" x14ac:dyDescent="0.25">
      <c r="A116" s="257"/>
      <c r="B116" s="260"/>
      <c r="C116" s="188"/>
      <c r="D116" s="188"/>
      <c r="E116" s="21" t="s">
        <v>48</v>
      </c>
      <c r="F116" s="144">
        <v>39620932</v>
      </c>
      <c r="G116" s="32">
        <v>154692026.46000001</v>
      </c>
      <c r="H116" s="141">
        <f>I116+J116+K116+L116</f>
        <v>13206978</v>
      </c>
      <c r="I116" s="141"/>
      <c r="J116" s="141"/>
      <c r="K116" s="141"/>
      <c r="L116" s="141">
        <v>13206978</v>
      </c>
      <c r="M116" s="191"/>
    </row>
    <row r="117" spans="1:13" ht="59.25" customHeight="1" x14ac:dyDescent="0.25">
      <c r="A117" s="255" t="s">
        <v>529</v>
      </c>
      <c r="B117" s="197" t="s">
        <v>494</v>
      </c>
      <c r="C117" s="186"/>
      <c r="D117" s="186"/>
      <c r="E117" s="147" t="s">
        <v>42</v>
      </c>
      <c r="F117" s="144">
        <f>F118+F119</f>
        <v>38954400</v>
      </c>
      <c r="G117" s="144"/>
      <c r="H117" s="144">
        <f t="shared" ref="H117" si="13">H118+H119</f>
        <v>6029666</v>
      </c>
      <c r="I117" s="144"/>
      <c r="J117" s="144">
        <f t="shared" ref="J117" si="14">J118+J119</f>
        <v>6029666</v>
      </c>
      <c r="K117" s="144"/>
      <c r="L117" s="144"/>
      <c r="M117" s="189" t="s">
        <v>545</v>
      </c>
    </row>
    <row r="118" spans="1:13" ht="80.25" customHeight="1" x14ac:dyDescent="0.25">
      <c r="A118" s="256"/>
      <c r="B118" s="290"/>
      <c r="C118" s="187"/>
      <c r="D118" s="187"/>
      <c r="E118" s="147" t="s">
        <v>15</v>
      </c>
      <c r="F118" s="144"/>
      <c r="G118" s="32"/>
      <c r="H118" s="32"/>
      <c r="I118" s="139"/>
      <c r="J118" s="139"/>
      <c r="K118" s="139"/>
      <c r="L118" s="141"/>
      <c r="M118" s="190"/>
    </row>
    <row r="119" spans="1:13" ht="52.5" customHeight="1" x14ac:dyDescent="0.25">
      <c r="A119" s="257"/>
      <c r="B119" s="198"/>
      <c r="C119" s="188"/>
      <c r="D119" s="188"/>
      <c r="E119" s="147" t="s">
        <v>48</v>
      </c>
      <c r="F119" s="144">
        <v>38954400</v>
      </c>
      <c r="G119" s="32"/>
      <c r="H119" s="141">
        <f>I119+J119+K119+L119</f>
        <v>6029666</v>
      </c>
      <c r="I119" s="141"/>
      <c r="J119" s="141">
        <v>6029666</v>
      </c>
      <c r="K119" s="141"/>
      <c r="L119" s="141"/>
      <c r="M119" s="191"/>
    </row>
    <row r="120" spans="1:13" ht="27.75" customHeight="1" x14ac:dyDescent="0.25">
      <c r="A120" s="418" t="s">
        <v>113</v>
      </c>
      <c r="B120" s="419"/>
      <c r="C120" s="419"/>
      <c r="D120" s="419"/>
      <c r="E120" s="419"/>
      <c r="F120" s="419"/>
      <c r="G120" s="419"/>
      <c r="H120" s="419"/>
      <c r="I120" s="419"/>
      <c r="J120" s="419"/>
      <c r="K120" s="419"/>
      <c r="L120" s="419"/>
      <c r="M120" s="420"/>
    </row>
    <row r="121" spans="1:13" ht="58.5" customHeight="1" x14ac:dyDescent="0.25">
      <c r="A121" s="379" t="s">
        <v>405</v>
      </c>
      <c r="B121" s="222" t="s">
        <v>148</v>
      </c>
      <c r="C121" s="316" t="s">
        <v>149</v>
      </c>
      <c r="D121" s="222" t="s">
        <v>66</v>
      </c>
      <c r="E121" s="57" t="s">
        <v>42</v>
      </c>
      <c r="F121" s="144">
        <v>551152290</v>
      </c>
      <c r="G121" s="144">
        <v>6133560</v>
      </c>
      <c r="H121" s="141">
        <v>219433800</v>
      </c>
      <c r="I121" s="141"/>
      <c r="J121" s="141"/>
      <c r="K121" s="141">
        <v>117517500</v>
      </c>
      <c r="L121" s="141">
        <v>101916300</v>
      </c>
      <c r="M121" s="406" t="s">
        <v>574</v>
      </c>
    </row>
    <row r="122" spans="1:13" ht="82.5" customHeight="1" x14ac:dyDescent="0.25">
      <c r="A122" s="379"/>
      <c r="B122" s="222"/>
      <c r="C122" s="316"/>
      <c r="D122" s="222"/>
      <c r="E122" s="57" t="s">
        <v>13</v>
      </c>
      <c r="F122" s="144">
        <v>436014980</v>
      </c>
      <c r="G122" s="144"/>
      <c r="H122" s="141"/>
      <c r="I122" s="141"/>
      <c r="J122" s="141"/>
      <c r="K122" s="141">
        <v>94014000</v>
      </c>
      <c r="L122" s="141">
        <v>76437200</v>
      </c>
      <c r="M122" s="406"/>
    </row>
    <row r="123" spans="1:13" ht="57.75" customHeight="1" x14ac:dyDescent="0.25">
      <c r="A123" s="379"/>
      <c r="B123" s="222"/>
      <c r="C123" s="316"/>
      <c r="D123" s="222"/>
      <c r="E123" s="61" t="s">
        <v>48</v>
      </c>
      <c r="F123" s="144">
        <v>115137310</v>
      </c>
      <c r="G123" s="144">
        <v>6133560</v>
      </c>
      <c r="H123" s="141">
        <v>48982600</v>
      </c>
      <c r="I123" s="141"/>
      <c r="J123" s="141"/>
      <c r="K123" s="141">
        <v>23503500</v>
      </c>
      <c r="L123" s="141">
        <v>25479100</v>
      </c>
      <c r="M123" s="406"/>
    </row>
    <row r="124" spans="1:13" ht="43.5" customHeight="1" x14ac:dyDescent="0.25">
      <c r="A124" s="379"/>
      <c r="B124" s="222" t="s">
        <v>170</v>
      </c>
      <c r="C124" s="209" t="s">
        <v>24</v>
      </c>
      <c r="D124" s="222"/>
      <c r="E124" s="61" t="s">
        <v>42</v>
      </c>
      <c r="F124" s="144">
        <v>350760472.5</v>
      </c>
      <c r="G124" s="144">
        <v>5322112.22</v>
      </c>
      <c r="H124" s="141">
        <v>333227223</v>
      </c>
      <c r="I124" s="141">
        <v>97223</v>
      </c>
      <c r="J124" s="153"/>
      <c r="K124" s="141">
        <v>220000000</v>
      </c>
      <c r="L124" s="141">
        <v>113130000</v>
      </c>
      <c r="M124" s="406"/>
    </row>
    <row r="125" spans="1:13" ht="61.5" customHeight="1" x14ac:dyDescent="0.25">
      <c r="A125" s="379"/>
      <c r="B125" s="222"/>
      <c r="C125" s="209"/>
      <c r="D125" s="222"/>
      <c r="E125" s="61" t="s">
        <v>13</v>
      </c>
      <c r="F125" s="144">
        <v>328166440</v>
      </c>
      <c r="G125" s="144"/>
      <c r="H125" s="141">
        <v>333130000</v>
      </c>
      <c r="I125" s="141"/>
      <c r="J125" s="153"/>
      <c r="K125" s="141">
        <v>220000000</v>
      </c>
      <c r="L125" s="141">
        <v>113130000</v>
      </c>
      <c r="M125" s="406"/>
    </row>
    <row r="126" spans="1:13" ht="78" customHeight="1" x14ac:dyDescent="0.25">
      <c r="A126" s="379"/>
      <c r="B126" s="222"/>
      <c r="C126" s="209"/>
      <c r="D126" s="222"/>
      <c r="E126" s="88" t="s">
        <v>72</v>
      </c>
      <c r="F126" s="144">
        <v>22594032.5</v>
      </c>
      <c r="G126" s="144">
        <v>5322112.22</v>
      </c>
      <c r="H126" s="141">
        <v>97223</v>
      </c>
      <c r="I126" s="141">
        <v>97223</v>
      </c>
      <c r="J126" s="153"/>
      <c r="K126" s="141"/>
      <c r="L126" s="141"/>
      <c r="M126" s="406"/>
    </row>
    <row r="127" spans="1:13" ht="105" customHeight="1" x14ac:dyDescent="0.25">
      <c r="A127" s="220" t="s">
        <v>118</v>
      </c>
      <c r="B127" s="222" t="s">
        <v>126</v>
      </c>
      <c r="C127" s="316" t="s">
        <v>38</v>
      </c>
      <c r="D127" s="185" t="s">
        <v>162</v>
      </c>
      <c r="E127" s="57" t="s">
        <v>42</v>
      </c>
      <c r="F127" s="144">
        <v>226399908.22</v>
      </c>
      <c r="G127" s="144">
        <v>82829000</v>
      </c>
      <c r="H127" s="141">
        <v>226399909</v>
      </c>
      <c r="I127" s="141">
        <v>82829000</v>
      </c>
      <c r="J127" s="141">
        <v>143570909</v>
      </c>
      <c r="K127" s="141"/>
      <c r="L127" s="165"/>
      <c r="M127" s="246" t="s">
        <v>523</v>
      </c>
    </row>
    <row r="128" spans="1:13" ht="100.5" customHeight="1" x14ac:dyDescent="0.25">
      <c r="A128" s="220"/>
      <c r="B128" s="222"/>
      <c r="C128" s="316"/>
      <c r="D128" s="185"/>
      <c r="E128" s="57" t="s">
        <v>13</v>
      </c>
      <c r="F128" s="144">
        <v>187998000</v>
      </c>
      <c r="G128" s="144">
        <v>74546000</v>
      </c>
      <c r="H128" s="141">
        <v>187998000</v>
      </c>
      <c r="I128" s="141">
        <v>74546000</v>
      </c>
      <c r="J128" s="141">
        <v>113452000</v>
      </c>
      <c r="K128" s="141"/>
      <c r="L128" s="165"/>
      <c r="M128" s="246"/>
    </row>
    <row r="129" spans="1:13" ht="202.5" customHeight="1" x14ac:dyDescent="0.25">
      <c r="A129" s="220"/>
      <c r="B129" s="222"/>
      <c r="C129" s="316"/>
      <c r="D129" s="185"/>
      <c r="E129" s="57" t="s">
        <v>43</v>
      </c>
      <c r="F129" s="144">
        <v>38401908.219999999</v>
      </c>
      <c r="G129" s="144">
        <v>8283000</v>
      </c>
      <c r="H129" s="141">
        <v>38401909</v>
      </c>
      <c r="I129" s="141">
        <v>8283000</v>
      </c>
      <c r="J129" s="141">
        <v>30118909</v>
      </c>
      <c r="K129" s="141"/>
      <c r="L129" s="165"/>
      <c r="M129" s="246"/>
    </row>
    <row r="130" spans="1:13" ht="110.25" customHeight="1" x14ac:dyDescent="0.25">
      <c r="A130" s="220"/>
      <c r="B130" s="185" t="s">
        <v>161</v>
      </c>
      <c r="C130" s="185" t="s">
        <v>38</v>
      </c>
      <c r="D130" s="185"/>
      <c r="E130" s="61" t="s">
        <v>42</v>
      </c>
      <c r="F130" s="144">
        <v>214345307.53</v>
      </c>
      <c r="G130" s="144">
        <v>17559212.670000002</v>
      </c>
      <c r="H130" s="141">
        <v>196786095</v>
      </c>
      <c r="I130" s="141"/>
      <c r="J130" s="77">
        <v>196786095</v>
      </c>
      <c r="K130" s="165"/>
      <c r="L130" s="141"/>
      <c r="M130" s="246"/>
    </row>
    <row r="131" spans="1:13" ht="192.75" customHeight="1" x14ac:dyDescent="0.25">
      <c r="A131" s="220"/>
      <c r="B131" s="185"/>
      <c r="C131" s="185"/>
      <c r="D131" s="185"/>
      <c r="E131" s="88" t="s">
        <v>17</v>
      </c>
      <c r="F131" s="144">
        <v>3903000</v>
      </c>
      <c r="G131" s="144">
        <v>3903000</v>
      </c>
      <c r="H131" s="141"/>
      <c r="I131" s="141"/>
      <c r="J131" s="141"/>
      <c r="K131" s="165"/>
      <c r="L131" s="141"/>
      <c r="M131" s="246"/>
    </row>
    <row r="132" spans="1:13" ht="60" customHeight="1" x14ac:dyDescent="0.25">
      <c r="A132" s="220"/>
      <c r="B132" s="185"/>
      <c r="C132" s="185"/>
      <c r="D132" s="185"/>
      <c r="E132" s="88" t="s">
        <v>72</v>
      </c>
      <c r="F132" s="144">
        <v>210442307.53</v>
      </c>
      <c r="G132" s="144">
        <v>13656212.67</v>
      </c>
      <c r="H132" s="141">
        <v>196786095</v>
      </c>
      <c r="I132" s="141"/>
      <c r="J132" s="141">
        <v>196786095</v>
      </c>
      <c r="K132" s="165"/>
      <c r="L132" s="141"/>
      <c r="M132" s="246"/>
    </row>
    <row r="133" spans="1:13" ht="36" customHeight="1" x14ac:dyDescent="0.25">
      <c r="A133" s="379" t="s">
        <v>164</v>
      </c>
      <c r="B133" s="185" t="s">
        <v>178</v>
      </c>
      <c r="C133" s="185"/>
      <c r="D133" s="185"/>
      <c r="E133" s="61" t="s">
        <v>42</v>
      </c>
      <c r="F133" s="144">
        <v>134633247.15000001</v>
      </c>
      <c r="G133" s="144">
        <v>3414517.15</v>
      </c>
      <c r="H133" s="141"/>
      <c r="I133" s="141"/>
      <c r="J133" s="141"/>
      <c r="K133" s="141"/>
      <c r="L133" s="141"/>
      <c r="M133" s="207" t="s">
        <v>546</v>
      </c>
    </row>
    <row r="134" spans="1:13" ht="60.75" customHeight="1" x14ac:dyDescent="0.25">
      <c r="A134" s="379"/>
      <c r="B134" s="185"/>
      <c r="C134" s="185"/>
      <c r="D134" s="185"/>
      <c r="E134" s="145" t="s">
        <v>17</v>
      </c>
      <c r="F134" s="144">
        <v>104974980</v>
      </c>
      <c r="G134" s="144"/>
      <c r="H134" s="141"/>
      <c r="I134" s="141"/>
      <c r="J134" s="141"/>
      <c r="K134" s="141"/>
      <c r="L134" s="141"/>
      <c r="M134" s="270"/>
    </row>
    <row r="135" spans="1:13" ht="60" customHeight="1" x14ac:dyDescent="0.25">
      <c r="A135" s="379"/>
      <c r="B135" s="185"/>
      <c r="C135" s="185"/>
      <c r="D135" s="185"/>
      <c r="E135" s="88" t="s">
        <v>72</v>
      </c>
      <c r="F135" s="144">
        <v>29658267.149999999</v>
      </c>
      <c r="G135" s="144">
        <v>3414517.15</v>
      </c>
      <c r="H135" s="141"/>
      <c r="I135" s="141"/>
      <c r="J135" s="141"/>
      <c r="K135" s="141"/>
      <c r="L135" s="141"/>
      <c r="M135" s="270"/>
    </row>
    <row r="136" spans="1:13" ht="41.25" customHeight="1" x14ac:dyDescent="0.25">
      <c r="A136" s="379"/>
      <c r="B136" s="185" t="s">
        <v>177</v>
      </c>
      <c r="C136" s="185"/>
      <c r="D136" s="185"/>
      <c r="E136" s="61" t="s">
        <v>42</v>
      </c>
      <c r="F136" s="144">
        <v>380314504.63</v>
      </c>
      <c r="G136" s="144">
        <v>2996434.63</v>
      </c>
      <c r="H136" s="141">
        <v>106957778</v>
      </c>
      <c r="I136" s="141">
        <v>87778</v>
      </c>
      <c r="J136" s="153"/>
      <c r="K136" s="141"/>
      <c r="L136" s="141">
        <v>106870000</v>
      </c>
      <c r="M136" s="270"/>
    </row>
    <row r="137" spans="1:13" ht="64.5" customHeight="1" x14ac:dyDescent="0.25">
      <c r="A137" s="379"/>
      <c r="B137" s="185"/>
      <c r="C137" s="185"/>
      <c r="D137" s="185"/>
      <c r="E137" s="145" t="s">
        <v>17</v>
      </c>
      <c r="F137" s="144">
        <v>358452170</v>
      </c>
      <c r="G137" s="144"/>
      <c r="H137" s="141">
        <v>106870000</v>
      </c>
      <c r="I137" s="141"/>
      <c r="J137" s="141"/>
      <c r="K137" s="141"/>
      <c r="L137" s="141">
        <v>106870000</v>
      </c>
      <c r="M137" s="270"/>
    </row>
    <row r="138" spans="1:13" ht="53.25" customHeight="1" x14ac:dyDescent="0.25">
      <c r="A138" s="379"/>
      <c r="B138" s="185"/>
      <c r="C138" s="185"/>
      <c r="D138" s="185"/>
      <c r="E138" s="157" t="s">
        <v>72</v>
      </c>
      <c r="F138" s="143">
        <v>21862334.629999999</v>
      </c>
      <c r="G138" s="143">
        <v>2996434.63</v>
      </c>
      <c r="H138" s="140">
        <v>87778</v>
      </c>
      <c r="I138" s="140">
        <v>87778</v>
      </c>
      <c r="J138" s="171"/>
      <c r="K138" s="140"/>
      <c r="L138" s="140"/>
      <c r="M138" s="232"/>
    </row>
    <row r="139" spans="1:13" ht="88.5" customHeight="1" x14ac:dyDescent="0.25">
      <c r="A139" s="283" t="s">
        <v>116</v>
      </c>
      <c r="B139" s="383" t="s">
        <v>203</v>
      </c>
      <c r="C139" s="316" t="s">
        <v>34</v>
      </c>
      <c r="D139" s="222" t="s">
        <v>50</v>
      </c>
      <c r="E139" s="87" t="s">
        <v>42</v>
      </c>
      <c r="F139" s="144">
        <v>152441877.80000001</v>
      </c>
      <c r="G139" s="144">
        <v>27911357.799999997</v>
      </c>
      <c r="H139" s="141">
        <v>62198392</v>
      </c>
      <c r="I139" s="78">
        <v>759759</v>
      </c>
      <c r="J139" s="78">
        <v>21038122</v>
      </c>
      <c r="K139" s="78">
        <v>40400511</v>
      </c>
      <c r="L139" s="164"/>
      <c r="M139" s="207" t="s">
        <v>517</v>
      </c>
    </row>
    <row r="140" spans="1:13" ht="71.25" customHeight="1" x14ac:dyDescent="0.25">
      <c r="A140" s="283"/>
      <c r="B140" s="383"/>
      <c r="C140" s="316"/>
      <c r="D140" s="222"/>
      <c r="E140" s="87" t="s">
        <v>13</v>
      </c>
      <c r="F140" s="144">
        <v>9259311.8499999996</v>
      </c>
      <c r="G140" s="144">
        <v>9259311.8499999996</v>
      </c>
      <c r="H140" s="141"/>
      <c r="I140" s="141"/>
      <c r="J140" s="78"/>
      <c r="K140" s="78"/>
      <c r="L140" s="165"/>
      <c r="M140" s="270"/>
    </row>
    <row r="141" spans="1:13" ht="29.25" customHeight="1" x14ac:dyDescent="0.25">
      <c r="A141" s="283"/>
      <c r="B141" s="383"/>
      <c r="C141" s="316"/>
      <c r="D141" s="222"/>
      <c r="E141" s="421" t="s">
        <v>43</v>
      </c>
      <c r="F141" s="229">
        <v>143182565.95000002</v>
      </c>
      <c r="G141" s="325">
        <v>18652045.949999999</v>
      </c>
      <c r="H141" s="227">
        <v>62198392</v>
      </c>
      <c r="I141" s="315">
        <v>759759</v>
      </c>
      <c r="J141" s="315">
        <v>21038122</v>
      </c>
      <c r="K141" s="315">
        <v>40400511</v>
      </c>
      <c r="L141" s="328"/>
      <c r="M141" s="270"/>
    </row>
    <row r="142" spans="1:13" ht="20.25" customHeight="1" x14ac:dyDescent="0.25">
      <c r="A142" s="283"/>
      <c r="B142" s="383"/>
      <c r="C142" s="316"/>
      <c r="D142" s="222"/>
      <c r="E142" s="421"/>
      <c r="F142" s="229">
        <v>143182565.95000002</v>
      </c>
      <c r="G142" s="330"/>
      <c r="H142" s="327"/>
      <c r="I142" s="315"/>
      <c r="J142" s="315"/>
      <c r="K142" s="315"/>
      <c r="L142" s="331"/>
      <c r="M142" s="270"/>
    </row>
    <row r="143" spans="1:13" ht="27.75" customHeight="1" x14ac:dyDescent="0.25">
      <c r="A143" s="283"/>
      <c r="B143" s="383"/>
      <c r="C143" s="316"/>
      <c r="D143" s="222"/>
      <c r="E143" s="421"/>
      <c r="F143" s="229">
        <v>143182565.95000002</v>
      </c>
      <c r="G143" s="330"/>
      <c r="H143" s="327"/>
      <c r="I143" s="315"/>
      <c r="J143" s="315"/>
      <c r="K143" s="315"/>
      <c r="L143" s="331"/>
      <c r="M143" s="270"/>
    </row>
    <row r="144" spans="1:13" ht="51" customHeight="1" x14ac:dyDescent="0.25">
      <c r="A144" s="283"/>
      <c r="B144" s="383"/>
      <c r="C144" s="316"/>
      <c r="D144" s="222"/>
      <c r="E144" s="421"/>
      <c r="F144" s="229">
        <v>143182565.95000002</v>
      </c>
      <c r="G144" s="326"/>
      <c r="H144" s="228"/>
      <c r="I144" s="315"/>
      <c r="J144" s="315"/>
      <c r="K144" s="315"/>
      <c r="L144" s="329"/>
      <c r="M144" s="270"/>
    </row>
    <row r="145" spans="1:15" ht="39" customHeight="1" x14ac:dyDescent="0.25">
      <c r="A145" s="365" t="s">
        <v>142</v>
      </c>
      <c r="B145" s="370" t="s">
        <v>143</v>
      </c>
      <c r="C145" s="401">
        <v>2017</v>
      </c>
      <c r="D145" s="186"/>
      <c r="E145" s="87" t="s">
        <v>42</v>
      </c>
      <c r="F145" s="144">
        <v>59662253</v>
      </c>
      <c r="G145" s="36"/>
      <c r="H145" s="36">
        <f>I145+J145+K145+L145</f>
        <v>29831253</v>
      </c>
      <c r="I145" s="36"/>
      <c r="J145" s="36"/>
      <c r="K145" s="36">
        <f>K146+K147</f>
        <v>29831253</v>
      </c>
      <c r="L145" s="36"/>
      <c r="M145" s="270"/>
    </row>
    <row r="146" spans="1:15" ht="67.5" customHeight="1" x14ac:dyDescent="0.25">
      <c r="A146" s="366"/>
      <c r="B146" s="371"/>
      <c r="C146" s="402"/>
      <c r="D146" s="187"/>
      <c r="E146" s="87" t="s">
        <v>125</v>
      </c>
      <c r="F146" s="144">
        <v>26848000</v>
      </c>
      <c r="G146" s="32"/>
      <c r="H146" s="36"/>
      <c r="I146" s="78"/>
      <c r="J146" s="141"/>
      <c r="K146" s="36"/>
      <c r="L146" s="165"/>
      <c r="M146" s="270"/>
    </row>
    <row r="147" spans="1:15" ht="56.25" customHeight="1" x14ac:dyDescent="0.25">
      <c r="A147" s="367"/>
      <c r="B147" s="372"/>
      <c r="C147" s="403"/>
      <c r="D147" s="188"/>
      <c r="E147" s="87" t="s">
        <v>43</v>
      </c>
      <c r="F147" s="144">
        <v>32814253</v>
      </c>
      <c r="G147" s="32"/>
      <c r="H147" s="36">
        <f t="shared" ref="H147" si="15">I147+J147+K147+L147</f>
        <v>29831253</v>
      </c>
      <c r="I147" s="78"/>
      <c r="J147" s="141"/>
      <c r="K147" s="36">
        <v>29831253</v>
      </c>
      <c r="L147" s="165"/>
      <c r="M147" s="232"/>
    </row>
    <row r="148" spans="1:15" ht="159" customHeight="1" x14ac:dyDescent="0.25">
      <c r="A148" s="224" t="s">
        <v>144</v>
      </c>
      <c r="B148" s="186" t="s">
        <v>145</v>
      </c>
      <c r="C148" s="186" t="s">
        <v>23</v>
      </c>
      <c r="D148" s="186" t="s">
        <v>57</v>
      </c>
      <c r="E148" s="87" t="s">
        <v>42</v>
      </c>
      <c r="F148" s="144">
        <v>65140086.549999997</v>
      </c>
      <c r="G148" s="32">
        <v>3117761.6100000003</v>
      </c>
      <c r="H148" s="43">
        <v>61294911</v>
      </c>
      <c r="I148" s="141">
        <v>211</v>
      </c>
      <c r="J148" s="141"/>
      <c r="K148" s="141">
        <v>18319000</v>
      </c>
      <c r="L148" s="164">
        <v>42975700</v>
      </c>
      <c r="M148" s="189" t="s">
        <v>547</v>
      </c>
    </row>
    <row r="149" spans="1:15" ht="103.5" customHeight="1" x14ac:dyDescent="0.25">
      <c r="A149" s="225"/>
      <c r="B149" s="187"/>
      <c r="C149" s="187"/>
      <c r="D149" s="187"/>
      <c r="E149" s="87" t="s">
        <v>13</v>
      </c>
      <c r="F149" s="144">
        <v>46886800</v>
      </c>
      <c r="G149" s="32"/>
      <c r="H149" s="43">
        <v>46886800</v>
      </c>
      <c r="I149" s="78"/>
      <c r="J149" s="78"/>
      <c r="K149" s="141">
        <v>14655000</v>
      </c>
      <c r="L149" s="164">
        <v>32231800</v>
      </c>
      <c r="M149" s="190"/>
    </row>
    <row r="150" spans="1:15" ht="96.75" customHeight="1" x14ac:dyDescent="0.25">
      <c r="A150" s="226"/>
      <c r="B150" s="188"/>
      <c r="C150" s="188"/>
      <c r="D150" s="188"/>
      <c r="E150" s="21" t="s">
        <v>48</v>
      </c>
      <c r="F150" s="144">
        <v>18253286.550000001</v>
      </c>
      <c r="G150" s="32">
        <v>3117761.6100000003</v>
      </c>
      <c r="H150" s="43">
        <v>14408111</v>
      </c>
      <c r="I150" s="141">
        <v>211</v>
      </c>
      <c r="J150" s="78"/>
      <c r="K150" s="141">
        <v>3664000</v>
      </c>
      <c r="L150" s="164">
        <v>10743900</v>
      </c>
      <c r="M150" s="191"/>
    </row>
    <row r="151" spans="1:15" ht="152.25" customHeight="1" x14ac:dyDescent="0.25">
      <c r="A151" s="284" t="s">
        <v>120</v>
      </c>
      <c r="B151" s="287" t="s">
        <v>205</v>
      </c>
      <c r="C151" s="287" t="s">
        <v>70</v>
      </c>
      <c r="D151" s="287" t="s">
        <v>55</v>
      </c>
      <c r="E151" s="87" t="s">
        <v>42</v>
      </c>
      <c r="F151" s="144">
        <v>501453921.68000001</v>
      </c>
      <c r="G151" s="32">
        <v>8939151.6799999997</v>
      </c>
      <c r="H151" s="43">
        <v>754813</v>
      </c>
      <c r="I151" s="141">
        <v>754813</v>
      </c>
      <c r="J151" s="141"/>
      <c r="K151" s="141"/>
      <c r="L151" s="36"/>
      <c r="M151" s="246" t="s">
        <v>548</v>
      </c>
    </row>
    <row r="152" spans="1:15" ht="166.5" customHeight="1" x14ac:dyDescent="0.25">
      <c r="A152" s="285"/>
      <c r="B152" s="288"/>
      <c r="C152" s="288"/>
      <c r="D152" s="288"/>
      <c r="E152" s="87" t="s">
        <v>13</v>
      </c>
      <c r="F152" s="144">
        <v>443263293</v>
      </c>
      <c r="G152" s="144"/>
      <c r="H152" s="43"/>
      <c r="I152" s="141"/>
      <c r="J152" s="141"/>
      <c r="K152" s="141"/>
      <c r="L152" s="141"/>
      <c r="M152" s="246"/>
    </row>
    <row r="153" spans="1:15" ht="93.75" customHeight="1" x14ac:dyDescent="0.25">
      <c r="A153" s="286"/>
      <c r="B153" s="289"/>
      <c r="C153" s="289"/>
      <c r="D153" s="289"/>
      <c r="E153" s="57" t="s">
        <v>43</v>
      </c>
      <c r="F153" s="144">
        <v>58190628.68</v>
      </c>
      <c r="G153" s="144">
        <v>8939151.6799999997</v>
      </c>
      <c r="H153" s="43">
        <v>754813</v>
      </c>
      <c r="I153" s="141">
        <v>754813</v>
      </c>
      <c r="J153" s="141"/>
      <c r="K153" s="141"/>
      <c r="L153" s="141"/>
      <c r="M153" s="246"/>
    </row>
    <row r="154" spans="1:15" ht="76.5" customHeight="1" x14ac:dyDescent="0.25">
      <c r="A154" s="210" t="s">
        <v>147</v>
      </c>
      <c r="B154" s="186" t="s">
        <v>206</v>
      </c>
      <c r="C154" s="186" t="s">
        <v>207</v>
      </c>
      <c r="D154" s="186" t="s">
        <v>55</v>
      </c>
      <c r="E154" s="87" t="s">
        <v>42</v>
      </c>
      <c r="F154" s="144">
        <v>374341792.61000001</v>
      </c>
      <c r="G154" s="32">
        <v>5724322.6699999999</v>
      </c>
      <c r="H154" s="43">
        <v>702080</v>
      </c>
      <c r="I154" s="141">
        <v>702080</v>
      </c>
      <c r="J154" s="141"/>
      <c r="K154" s="36"/>
      <c r="L154" s="164"/>
      <c r="M154" s="189" t="s">
        <v>549</v>
      </c>
    </row>
    <row r="155" spans="1:15" ht="124.5" customHeight="1" x14ac:dyDescent="0.25">
      <c r="A155" s="291"/>
      <c r="B155" s="187"/>
      <c r="C155" s="187"/>
      <c r="D155" s="187"/>
      <c r="E155" s="87" t="s">
        <v>13</v>
      </c>
      <c r="F155" s="144"/>
      <c r="G155" s="32"/>
      <c r="H155" s="43"/>
      <c r="I155" s="146"/>
      <c r="J155" s="146"/>
      <c r="K155" s="44"/>
      <c r="L155" s="164"/>
      <c r="M155" s="190"/>
      <c r="N155" s="13"/>
      <c r="O155" s="13"/>
    </row>
    <row r="156" spans="1:15" ht="169.5" customHeight="1" x14ac:dyDescent="0.25">
      <c r="A156" s="211"/>
      <c r="B156" s="188"/>
      <c r="C156" s="188"/>
      <c r="D156" s="188"/>
      <c r="E156" s="21" t="s">
        <v>48</v>
      </c>
      <c r="F156" s="144">
        <v>374341792.61000001</v>
      </c>
      <c r="G156" s="112">
        <v>5724322.6699999999</v>
      </c>
      <c r="H156" s="43">
        <v>702080</v>
      </c>
      <c r="I156" s="139">
        <v>702080</v>
      </c>
      <c r="J156" s="139"/>
      <c r="K156" s="35"/>
      <c r="L156" s="164"/>
      <c r="M156" s="191"/>
      <c r="N156" s="14"/>
    </row>
    <row r="157" spans="1:15" ht="65.25" customHeight="1" x14ac:dyDescent="0.25">
      <c r="A157" s="210" t="s">
        <v>146</v>
      </c>
      <c r="B157" s="186" t="s">
        <v>169</v>
      </c>
      <c r="C157" s="186" t="s">
        <v>22</v>
      </c>
      <c r="D157" s="186" t="s">
        <v>56</v>
      </c>
      <c r="E157" s="87" t="s">
        <v>42</v>
      </c>
      <c r="F157" s="144">
        <v>494305002</v>
      </c>
      <c r="G157" s="32">
        <v>6786839.2199999997</v>
      </c>
      <c r="H157" s="43">
        <f t="shared" ref="H157:H159" si="16">I157+J157+K157+L157</f>
        <v>245534257</v>
      </c>
      <c r="I157" s="141"/>
      <c r="J157" s="141"/>
      <c r="K157" s="141">
        <v>95818502</v>
      </c>
      <c r="L157" s="164">
        <v>149715755</v>
      </c>
      <c r="M157" s="189" t="s">
        <v>515</v>
      </c>
    </row>
    <row r="158" spans="1:15" ht="162.75" customHeight="1" x14ac:dyDescent="0.25">
      <c r="A158" s="291"/>
      <c r="B158" s="187"/>
      <c r="C158" s="187"/>
      <c r="D158" s="187"/>
      <c r="E158" s="87" t="s">
        <v>13</v>
      </c>
      <c r="F158" s="144">
        <v>395444004</v>
      </c>
      <c r="G158" s="112"/>
      <c r="H158" s="43">
        <f t="shared" si="16"/>
        <v>187688000</v>
      </c>
      <c r="I158" s="140"/>
      <c r="J158" s="140"/>
      <c r="K158" s="140">
        <v>76654000</v>
      </c>
      <c r="L158" s="164">
        <v>111034000</v>
      </c>
      <c r="M158" s="190"/>
    </row>
    <row r="159" spans="1:15" ht="125.25" customHeight="1" x14ac:dyDescent="0.25">
      <c r="A159" s="291"/>
      <c r="B159" s="187"/>
      <c r="C159" s="187"/>
      <c r="D159" s="187"/>
      <c r="E159" s="301" t="s">
        <v>43</v>
      </c>
      <c r="F159" s="325">
        <v>98860998</v>
      </c>
      <c r="G159" s="325">
        <v>6786839.2199999997</v>
      </c>
      <c r="H159" s="408">
        <f t="shared" si="16"/>
        <v>57846257</v>
      </c>
      <c r="I159" s="227"/>
      <c r="J159" s="227"/>
      <c r="K159" s="227">
        <v>19164502</v>
      </c>
      <c r="L159" s="332">
        <v>38681755</v>
      </c>
      <c r="M159" s="190"/>
    </row>
    <row r="160" spans="1:15" ht="49.5" customHeight="1" x14ac:dyDescent="0.25">
      <c r="A160" s="211"/>
      <c r="B160" s="188"/>
      <c r="C160" s="188"/>
      <c r="D160" s="188"/>
      <c r="E160" s="302"/>
      <c r="F160" s="326"/>
      <c r="G160" s="326"/>
      <c r="H160" s="409"/>
      <c r="I160" s="228"/>
      <c r="J160" s="228"/>
      <c r="K160" s="228"/>
      <c r="L160" s="333"/>
      <c r="M160" s="191"/>
    </row>
    <row r="161" spans="1:13" ht="13.9" hidden="1" customHeight="1" x14ac:dyDescent="0.25">
      <c r="A161" s="298" t="s">
        <v>16</v>
      </c>
      <c r="B161" s="299"/>
      <c r="C161" s="299"/>
      <c r="D161" s="299"/>
      <c r="E161" s="299"/>
      <c r="F161" s="299"/>
      <c r="G161" s="299"/>
      <c r="H161" s="299"/>
      <c r="I161" s="299"/>
      <c r="J161" s="299"/>
      <c r="K161" s="299"/>
      <c r="L161" s="299"/>
      <c r="M161" s="300"/>
    </row>
    <row r="162" spans="1:13" ht="81" customHeight="1" x14ac:dyDescent="0.25">
      <c r="A162" s="255" t="s">
        <v>151</v>
      </c>
      <c r="B162" s="258" t="s">
        <v>156</v>
      </c>
      <c r="C162" s="258"/>
      <c r="D162" s="295"/>
      <c r="E162" s="70" t="s">
        <v>42</v>
      </c>
      <c r="F162" s="144">
        <v>409344705.81</v>
      </c>
      <c r="G162" s="32"/>
      <c r="H162" s="38">
        <v>538275</v>
      </c>
      <c r="I162" s="141">
        <v>538275</v>
      </c>
      <c r="J162" s="141"/>
      <c r="K162" s="141"/>
      <c r="L162" s="141"/>
      <c r="M162" s="410" t="s">
        <v>524</v>
      </c>
    </row>
    <row r="163" spans="1:13" ht="99.75" customHeight="1" x14ac:dyDescent="0.25">
      <c r="A163" s="256"/>
      <c r="B163" s="259"/>
      <c r="C163" s="259"/>
      <c r="D163" s="296"/>
      <c r="E163" s="69" t="s">
        <v>44</v>
      </c>
      <c r="F163" s="144">
        <v>388273464.5</v>
      </c>
      <c r="G163" s="32"/>
      <c r="H163" s="38"/>
      <c r="I163" s="141"/>
      <c r="J163" s="141"/>
      <c r="K163" s="141"/>
      <c r="L163" s="141"/>
      <c r="M163" s="308"/>
    </row>
    <row r="164" spans="1:13" ht="167.25" customHeight="1" x14ac:dyDescent="0.25">
      <c r="A164" s="257"/>
      <c r="B164" s="260"/>
      <c r="C164" s="260"/>
      <c r="D164" s="296"/>
      <c r="E164" s="71" t="s">
        <v>72</v>
      </c>
      <c r="F164" s="144">
        <v>21071241.309999999</v>
      </c>
      <c r="G164" s="111"/>
      <c r="H164" s="38">
        <v>538275</v>
      </c>
      <c r="I164" s="139">
        <v>538275</v>
      </c>
      <c r="J164" s="139"/>
      <c r="K164" s="139"/>
      <c r="L164" s="139"/>
      <c r="M164" s="308"/>
    </row>
    <row r="165" spans="1:13" ht="87.75" customHeight="1" x14ac:dyDescent="0.25">
      <c r="A165" s="247" t="s">
        <v>152</v>
      </c>
      <c r="B165" s="258" t="s">
        <v>157</v>
      </c>
      <c r="C165" s="258" t="s">
        <v>38</v>
      </c>
      <c r="D165" s="267"/>
      <c r="E165" s="70" t="s">
        <v>42</v>
      </c>
      <c r="F165" s="144">
        <v>595014436.96000004</v>
      </c>
      <c r="G165" s="32">
        <v>237021150.07000002</v>
      </c>
      <c r="H165" s="38">
        <v>514335631</v>
      </c>
      <c r="I165" s="141">
        <v>233233353</v>
      </c>
      <c r="J165" s="141">
        <v>281102278</v>
      </c>
      <c r="K165" s="141"/>
      <c r="L165" s="141"/>
      <c r="M165" s="308" t="s">
        <v>550</v>
      </c>
    </row>
    <row r="166" spans="1:13" ht="84" customHeight="1" x14ac:dyDescent="0.25">
      <c r="A166" s="248"/>
      <c r="B166" s="259"/>
      <c r="C166" s="259"/>
      <c r="D166" s="268"/>
      <c r="E166" s="70" t="s">
        <v>411</v>
      </c>
      <c r="F166" s="144">
        <v>177363400</v>
      </c>
      <c r="G166" s="32">
        <v>177363400</v>
      </c>
      <c r="H166" s="38">
        <v>177363400</v>
      </c>
      <c r="I166" s="141">
        <v>177363400</v>
      </c>
      <c r="J166" s="141"/>
      <c r="K166" s="141"/>
      <c r="L166" s="141"/>
      <c r="M166" s="308"/>
    </row>
    <row r="167" spans="1:13" ht="92.25" customHeight="1" x14ac:dyDescent="0.25">
      <c r="A167" s="248"/>
      <c r="B167" s="259"/>
      <c r="C167" s="259"/>
      <c r="D167" s="268"/>
      <c r="E167" s="69" t="s">
        <v>44</v>
      </c>
      <c r="F167" s="144">
        <v>386625419.09000003</v>
      </c>
      <c r="G167" s="32">
        <v>46534409.989999995</v>
      </c>
      <c r="H167" s="38">
        <v>303147300</v>
      </c>
      <c r="I167" s="141">
        <v>39947300</v>
      </c>
      <c r="J167" s="141">
        <v>263200000</v>
      </c>
      <c r="K167" s="141"/>
      <c r="L167" s="141"/>
      <c r="M167" s="308"/>
    </row>
    <row r="168" spans="1:13" ht="136.5" customHeight="1" x14ac:dyDescent="0.25">
      <c r="A168" s="249"/>
      <c r="B168" s="260"/>
      <c r="C168" s="260"/>
      <c r="D168" s="269"/>
      <c r="E168" s="69" t="s">
        <v>72</v>
      </c>
      <c r="F168" s="144">
        <v>31025617.870000001</v>
      </c>
      <c r="G168" s="32">
        <v>13123340.08</v>
      </c>
      <c r="H168" s="38">
        <v>33824931</v>
      </c>
      <c r="I168" s="141">
        <v>15922653</v>
      </c>
      <c r="J168" s="141">
        <v>17902278</v>
      </c>
      <c r="K168" s="141"/>
      <c r="L168" s="141"/>
      <c r="M168" s="309"/>
    </row>
    <row r="169" spans="1:13" ht="66.75" customHeight="1" x14ac:dyDescent="0.25">
      <c r="A169" s="255" t="s">
        <v>153</v>
      </c>
      <c r="B169" s="258" t="s">
        <v>158</v>
      </c>
      <c r="C169" s="258"/>
      <c r="D169" s="267"/>
      <c r="E169" s="70" t="s">
        <v>42</v>
      </c>
      <c r="F169" s="164">
        <v>352631439.29000002</v>
      </c>
      <c r="G169" s="170">
        <v>5308299.29</v>
      </c>
      <c r="H169" s="38">
        <v>313931</v>
      </c>
      <c r="I169" s="141">
        <v>313931</v>
      </c>
      <c r="J169" s="141"/>
      <c r="K169" s="141"/>
      <c r="L169" s="141"/>
      <c r="M169" s="411" t="s">
        <v>551</v>
      </c>
    </row>
    <row r="170" spans="1:13" ht="110.25" customHeight="1" x14ac:dyDescent="0.25">
      <c r="A170" s="256"/>
      <c r="B170" s="259"/>
      <c r="C170" s="259"/>
      <c r="D170" s="268"/>
      <c r="E170" s="69" t="s">
        <v>44</v>
      </c>
      <c r="F170" s="144">
        <v>331261237.44</v>
      </c>
      <c r="G170" s="32">
        <v>1304254.44</v>
      </c>
      <c r="H170" s="38"/>
      <c r="I170" s="141"/>
      <c r="J170" s="141"/>
      <c r="K170" s="141"/>
      <c r="L170" s="141"/>
      <c r="M170" s="412"/>
    </row>
    <row r="171" spans="1:13" ht="75" customHeight="1" x14ac:dyDescent="0.25">
      <c r="A171" s="257"/>
      <c r="B171" s="260"/>
      <c r="C171" s="260"/>
      <c r="D171" s="269"/>
      <c r="E171" s="71" t="s">
        <v>72</v>
      </c>
      <c r="F171" s="144">
        <v>21370201.850000001</v>
      </c>
      <c r="G171" s="111">
        <v>4004044.85</v>
      </c>
      <c r="H171" s="38">
        <v>313931</v>
      </c>
      <c r="I171" s="139">
        <v>313931</v>
      </c>
      <c r="J171" s="139"/>
      <c r="K171" s="139"/>
      <c r="L171" s="139"/>
      <c r="M171" s="413"/>
    </row>
    <row r="172" spans="1:13" ht="84.75" customHeight="1" x14ac:dyDescent="0.25">
      <c r="A172" s="255" t="s">
        <v>154</v>
      </c>
      <c r="B172" s="258" t="s">
        <v>159</v>
      </c>
      <c r="C172" s="258"/>
      <c r="D172" s="295"/>
      <c r="E172" s="70" t="s">
        <v>42</v>
      </c>
      <c r="F172" s="144">
        <v>234673117.69</v>
      </c>
      <c r="G172" s="32">
        <v>1022887.69</v>
      </c>
      <c r="H172" s="38">
        <v>215300</v>
      </c>
      <c r="I172" s="141">
        <v>215300</v>
      </c>
      <c r="J172" s="141"/>
      <c r="K172" s="141"/>
      <c r="L172" s="141"/>
      <c r="M172" s="207" t="s">
        <v>552</v>
      </c>
    </row>
    <row r="173" spans="1:13" ht="81" customHeight="1" x14ac:dyDescent="0.25">
      <c r="A173" s="256"/>
      <c r="B173" s="259"/>
      <c r="C173" s="259"/>
      <c r="D173" s="296"/>
      <c r="E173" s="69" t="s">
        <v>44</v>
      </c>
      <c r="F173" s="144">
        <v>222734927</v>
      </c>
      <c r="G173" s="32">
        <v>767208.5</v>
      </c>
      <c r="H173" s="38"/>
      <c r="I173" s="141"/>
      <c r="J173" s="141"/>
      <c r="K173" s="141"/>
      <c r="L173" s="141"/>
      <c r="M173" s="270"/>
    </row>
    <row r="174" spans="1:13" ht="57" customHeight="1" x14ac:dyDescent="0.25">
      <c r="A174" s="257"/>
      <c r="B174" s="260"/>
      <c r="C174" s="260"/>
      <c r="D174" s="297"/>
      <c r="E174" s="71" t="s">
        <v>72</v>
      </c>
      <c r="F174" s="144">
        <v>11938190.690000001</v>
      </c>
      <c r="G174" s="32">
        <v>255679.19</v>
      </c>
      <c r="H174" s="38">
        <v>215300</v>
      </c>
      <c r="I174" s="139">
        <v>215300</v>
      </c>
      <c r="J174" s="139"/>
      <c r="K174" s="139"/>
      <c r="L174" s="139"/>
      <c r="M174" s="232"/>
    </row>
    <row r="175" spans="1:13" ht="87" customHeight="1" x14ac:dyDescent="0.25">
      <c r="A175" s="255" t="s">
        <v>155</v>
      </c>
      <c r="B175" s="258" t="s">
        <v>160</v>
      </c>
      <c r="C175" s="258"/>
      <c r="D175" s="295"/>
      <c r="E175" s="70" t="s">
        <v>42</v>
      </c>
      <c r="F175" s="144">
        <v>459970318.52999997</v>
      </c>
      <c r="G175" s="32">
        <v>2319278.5300000003</v>
      </c>
      <c r="H175" s="38">
        <v>300309</v>
      </c>
      <c r="I175" s="141">
        <v>300309</v>
      </c>
      <c r="J175" s="141"/>
      <c r="K175" s="141"/>
      <c r="L175" s="141"/>
      <c r="M175" s="264" t="s">
        <v>525</v>
      </c>
    </row>
    <row r="176" spans="1:13" ht="116.25" customHeight="1" x14ac:dyDescent="0.25">
      <c r="A176" s="256"/>
      <c r="B176" s="259"/>
      <c r="C176" s="259"/>
      <c r="D176" s="296"/>
      <c r="E176" s="69" t="s">
        <v>44</v>
      </c>
      <c r="F176" s="144">
        <v>436408026.63999999</v>
      </c>
      <c r="G176" s="32">
        <v>1624523.2</v>
      </c>
      <c r="H176" s="38"/>
      <c r="I176" s="141"/>
      <c r="J176" s="141"/>
      <c r="K176" s="141"/>
      <c r="L176" s="141"/>
      <c r="M176" s="265"/>
    </row>
    <row r="177" spans="1:19" ht="102" customHeight="1" x14ac:dyDescent="0.25">
      <c r="A177" s="257"/>
      <c r="B177" s="260"/>
      <c r="C177" s="260"/>
      <c r="D177" s="297"/>
      <c r="E177" s="69" t="s">
        <v>72</v>
      </c>
      <c r="F177" s="144">
        <v>23562291.890000001</v>
      </c>
      <c r="G177" s="32">
        <v>694755.33000000007</v>
      </c>
      <c r="H177" s="38">
        <v>300309</v>
      </c>
      <c r="I177" s="141">
        <v>300309</v>
      </c>
      <c r="J177" s="141"/>
      <c r="K177" s="141"/>
      <c r="L177" s="141"/>
      <c r="M177" s="266"/>
    </row>
    <row r="178" spans="1:19" ht="77.25" customHeight="1" x14ac:dyDescent="0.25">
      <c r="A178" s="255" t="s">
        <v>150</v>
      </c>
      <c r="B178" s="185" t="s">
        <v>171</v>
      </c>
      <c r="C178" s="185" t="s">
        <v>67</v>
      </c>
      <c r="D178" s="185" t="s">
        <v>58</v>
      </c>
      <c r="E178" s="23" t="s">
        <v>42</v>
      </c>
      <c r="F178" s="144">
        <v>744045412.75</v>
      </c>
      <c r="G178" s="32">
        <v>6756312.75</v>
      </c>
      <c r="H178" s="38">
        <v>176446</v>
      </c>
      <c r="I178" s="39">
        <v>176446</v>
      </c>
      <c r="J178" s="60"/>
      <c r="K178" s="60"/>
      <c r="L178" s="60"/>
      <c r="M178" s="207" t="s">
        <v>553</v>
      </c>
      <c r="N178" s="14"/>
      <c r="O178" s="14"/>
      <c r="P178" s="13"/>
      <c r="Q178" s="13"/>
      <c r="R178" s="13"/>
      <c r="S178" s="13"/>
    </row>
    <row r="179" spans="1:19" ht="165.75" customHeight="1" x14ac:dyDescent="0.25">
      <c r="A179" s="256"/>
      <c r="B179" s="185"/>
      <c r="C179" s="185"/>
      <c r="D179" s="185"/>
      <c r="E179" s="69" t="s">
        <v>44</v>
      </c>
      <c r="F179" s="144">
        <v>700424645</v>
      </c>
      <c r="G179" s="144"/>
      <c r="H179" s="38"/>
      <c r="I179" s="115"/>
      <c r="J179" s="141"/>
      <c r="K179" s="141"/>
      <c r="L179" s="141"/>
      <c r="M179" s="270"/>
      <c r="N179" s="14"/>
      <c r="O179" s="14"/>
      <c r="P179" s="13"/>
      <c r="Q179" s="13"/>
      <c r="R179" s="13"/>
      <c r="S179" s="13"/>
    </row>
    <row r="180" spans="1:19" ht="127.5" customHeight="1" x14ac:dyDescent="0.25">
      <c r="A180" s="257"/>
      <c r="B180" s="185"/>
      <c r="C180" s="185"/>
      <c r="D180" s="185"/>
      <c r="E180" s="24" t="s">
        <v>72</v>
      </c>
      <c r="F180" s="144">
        <v>43620767.75</v>
      </c>
      <c r="G180" s="144">
        <v>6756312.75</v>
      </c>
      <c r="H180" s="38">
        <v>176446</v>
      </c>
      <c r="I180" s="45">
        <v>176446</v>
      </c>
      <c r="J180" s="140"/>
      <c r="K180" s="140"/>
      <c r="L180" s="140"/>
      <c r="M180" s="232"/>
      <c r="N180" s="14"/>
      <c r="O180" s="14"/>
      <c r="P180" s="13"/>
      <c r="Q180" s="13"/>
      <c r="R180" s="13"/>
      <c r="S180" s="13"/>
    </row>
    <row r="181" spans="1:19" ht="42" customHeight="1" x14ac:dyDescent="0.25">
      <c r="A181" s="210" t="s">
        <v>64</v>
      </c>
      <c r="B181" s="271" t="s">
        <v>208</v>
      </c>
      <c r="C181" s="271"/>
      <c r="D181" s="274"/>
      <c r="E181" s="25" t="s">
        <v>42</v>
      </c>
      <c r="F181" s="144">
        <v>13514800</v>
      </c>
      <c r="G181" s="144"/>
      <c r="H181" s="38">
        <v>13514800</v>
      </c>
      <c r="I181" s="46">
        <v>13514800</v>
      </c>
      <c r="J181" s="39"/>
      <c r="K181" s="39"/>
      <c r="L181" s="47"/>
      <c r="M181" s="277" t="s">
        <v>554</v>
      </c>
      <c r="N181" s="14"/>
      <c r="O181" s="14"/>
      <c r="P181" s="14"/>
    </row>
    <row r="182" spans="1:19" ht="83.25" customHeight="1" x14ac:dyDescent="0.25">
      <c r="A182" s="291"/>
      <c r="B182" s="272"/>
      <c r="C182" s="272"/>
      <c r="D182" s="275"/>
      <c r="E182" s="26" t="s">
        <v>17</v>
      </c>
      <c r="F182" s="144"/>
      <c r="G182" s="144"/>
      <c r="H182" s="38"/>
      <c r="I182" s="116"/>
      <c r="J182" s="40"/>
      <c r="K182" s="40"/>
      <c r="L182" s="140"/>
      <c r="M182" s="278"/>
    </row>
    <row r="183" spans="1:19" ht="42.75" customHeight="1" x14ac:dyDescent="0.25">
      <c r="A183" s="211"/>
      <c r="B183" s="273"/>
      <c r="C183" s="273"/>
      <c r="D183" s="276"/>
      <c r="E183" s="27" t="s">
        <v>72</v>
      </c>
      <c r="F183" s="144">
        <v>13514800</v>
      </c>
      <c r="G183" s="144"/>
      <c r="H183" s="38">
        <v>13514800</v>
      </c>
      <c r="I183" s="45">
        <v>13514800</v>
      </c>
      <c r="J183" s="41"/>
      <c r="K183" s="41"/>
      <c r="L183" s="48"/>
      <c r="M183" s="279"/>
    </row>
    <row r="184" spans="1:19" ht="59.25" customHeight="1" x14ac:dyDescent="0.25">
      <c r="A184" s="303" t="s">
        <v>117</v>
      </c>
      <c r="B184" s="267" t="s">
        <v>163</v>
      </c>
      <c r="C184" s="271">
        <v>2015</v>
      </c>
      <c r="D184" s="271"/>
      <c r="E184" s="17" t="s">
        <v>42</v>
      </c>
      <c r="F184" s="49">
        <v>39225880</v>
      </c>
      <c r="G184" s="49"/>
      <c r="H184" s="38">
        <v>39225880</v>
      </c>
      <c r="I184" s="117"/>
      <c r="J184" s="47">
        <v>39225880</v>
      </c>
      <c r="K184" s="50"/>
      <c r="L184" s="50"/>
      <c r="M184" s="414" t="s">
        <v>555</v>
      </c>
    </row>
    <row r="185" spans="1:19" ht="171" customHeight="1" x14ac:dyDescent="0.25">
      <c r="A185" s="304"/>
      <c r="B185" s="268"/>
      <c r="C185" s="272"/>
      <c r="D185" s="272"/>
      <c r="E185" s="72" t="s">
        <v>30</v>
      </c>
      <c r="F185" s="73">
        <v>39225880</v>
      </c>
      <c r="G185" s="49"/>
      <c r="H185" s="38">
        <v>39225880</v>
      </c>
      <c r="I185" s="51"/>
      <c r="J185" s="42">
        <v>39225880</v>
      </c>
      <c r="K185" s="52"/>
      <c r="L185" s="53"/>
      <c r="M185" s="415"/>
    </row>
    <row r="186" spans="1:19" ht="58.5" customHeight="1" x14ac:dyDescent="0.25">
      <c r="A186" s="253" t="s">
        <v>406</v>
      </c>
      <c r="B186" s="258" t="s">
        <v>407</v>
      </c>
      <c r="C186" s="258">
        <v>2014</v>
      </c>
      <c r="D186" s="258" t="s">
        <v>63</v>
      </c>
      <c r="E186" s="101" t="s">
        <v>42</v>
      </c>
      <c r="F186" s="101">
        <v>38790124.990000002</v>
      </c>
      <c r="G186" s="101">
        <v>38790124.990000002</v>
      </c>
      <c r="H186" s="38">
        <v>17361728</v>
      </c>
      <c r="I186" s="103">
        <v>17361728</v>
      </c>
      <c r="J186" s="103"/>
      <c r="K186" s="103"/>
      <c r="L186" s="103"/>
      <c r="M186" s="404" t="s">
        <v>575</v>
      </c>
    </row>
    <row r="187" spans="1:19" ht="99.75" customHeight="1" x14ac:dyDescent="0.25">
      <c r="A187" s="254"/>
      <c r="B187" s="259"/>
      <c r="C187" s="259"/>
      <c r="D187" s="259"/>
      <c r="E187" s="104" t="s">
        <v>72</v>
      </c>
      <c r="F187" s="104">
        <v>38790124.990000002</v>
      </c>
      <c r="G187" s="104">
        <v>38790124.990000002</v>
      </c>
      <c r="H187" s="38">
        <v>17361728</v>
      </c>
      <c r="I187" s="105">
        <v>17361728</v>
      </c>
      <c r="J187" s="105"/>
      <c r="K187" s="105"/>
      <c r="L187" s="105"/>
      <c r="M187" s="407"/>
    </row>
    <row r="188" spans="1:19" ht="39" customHeight="1" x14ac:dyDescent="0.25">
      <c r="A188" s="253" t="s">
        <v>408</v>
      </c>
      <c r="B188" s="197"/>
      <c r="C188" s="106"/>
      <c r="D188" s="107"/>
      <c r="E188" s="121" t="s">
        <v>42</v>
      </c>
      <c r="F188" s="108">
        <v>49999451</v>
      </c>
      <c r="G188" s="108"/>
      <c r="H188" s="38">
        <v>50060752</v>
      </c>
      <c r="I188" s="165"/>
      <c r="J188" s="103">
        <v>7642853</v>
      </c>
      <c r="K188" s="103">
        <v>14313909</v>
      </c>
      <c r="L188" s="103">
        <v>28103990</v>
      </c>
      <c r="M188" s="404" t="s">
        <v>557</v>
      </c>
    </row>
    <row r="189" spans="1:19" ht="103.5" customHeight="1" x14ac:dyDescent="0.25">
      <c r="A189" s="254"/>
      <c r="B189" s="198"/>
      <c r="C189" s="106"/>
      <c r="D189" s="107"/>
      <c r="E189" s="122" t="s">
        <v>72</v>
      </c>
      <c r="F189" s="108">
        <v>49999451</v>
      </c>
      <c r="G189" s="108"/>
      <c r="H189" s="38">
        <v>50060752</v>
      </c>
      <c r="I189" s="165"/>
      <c r="J189" s="103">
        <v>7642853</v>
      </c>
      <c r="K189" s="103">
        <v>14313909</v>
      </c>
      <c r="L189" s="103">
        <v>28103990</v>
      </c>
      <c r="M189" s="405"/>
    </row>
    <row r="190" spans="1:19" ht="101.25" customHeight="1" x14ac:dyDescent="0.25">
      <c r="A190" s="253" t="s">
        <v>409</v>
      </c>
      <c r="B190" s="197" t="s">
        <v>410</v>
      </c>
      <c r="C190" s="106"/>
      <c r="D190" s="109"/>
      <c r="E190" s="123" t="s">
        <v>42</v>
      </c>
      <c r="F190" s="108">
        <v>47595163</v>
      </c>
      <c r="G190" s="108"/>
      <c r="H190" s="38">
        <v>47595163</v>
      </c>
      <c r="I190" s="103"/>
      <c r="J190" s="103">
        <v>47595163</v>
      </c>
      <c r="K190" s="103"/>
      <c r="L190" s="103"/>
      <c r="M190" s="404" t="s">
        <v>556</v>
      </c>
    </row>
    <row r="191" spans="1:19" ht="94.5" customHeight="1" x14ac:dyDescent="0.25">
      <c r="A191" s="254"/>
      <c r="B191" s="198"/>
      <c r="C191" s="106"/>
      <c r="D191" s="110"/>
      <c r="E191" s="124" t="s">
        <v>72</v>
      </c>
      <c r="F191" s="108">
        <v>47595163</v>
      </c>
      <c r="G191" s="108"/>
      <c r="H191" s="38">
        <v>47595163</v>
      </c>
      <c r="I191" s="103"/>
      <c r="J191" s="103">
        <v>47595163</v>
      </c>
      <c r="K191" s="102"/>
      <c r="L191" s="102"/>
      <c r="M191" s="405"/>
    </row>
    <row r="192" spans="1:19" ht="19.5" customHeight="1" x14ac:dyDescent="0.25">
      <c r="A192" s="250" t="s">
        <v>18</v>
      </c>
      <c r="B192" s="251"/>
      <c r="C192" s="251"/>
      <c r="D192" s="251"/>
      <c r="E192" s="251"/>
      <c r="F192" s="251"/>
      <c r="G192" s="251"/>
      <c r="H192" s="251"/>
      <c r="I192" s="251"/>
      <c r="J192" s="251"/>
      <c r="K192" s="251"/>
      <c r="L192" s="251"/>
      <c r="M192" s="252"/>
    </row>
    <row r="193" spans="1:15" ht="18" customHeight="1" x14ac:dyDescent="0.25">
      <c r="A193" s="261" t="s">
        <v>172</v>
      </c>
      <c r="B193" s="262"/>
      <c r="C193" s="262"/>
      <c r="D193" s="262"/>
      <c r="E193" s="262"/>
      <c r="F193" s="262"/>
      <c r="G193" s="262"/>
      <c r="H193" s="262"/>
      <c r="I193" s="262"/>
      <c r="J193" s="262"/>
      <c r="K193" s="262"/>
      <c r="L193" s="262"/>
      <c r="M193" s="263"/>
    </row>
    <row r="194" spans="1:15" ht="131.25" customHeight="1" x14ac:dyDescent="0.25">
      <c r="A194" s="210" t="s">
        <v>99</v>
      </c>
      <c r="B194" s="237"/>
      <c r="C194" s="237" t="s">
        <v>34</v>
      </c>
      <c r="D194" s="237" t="s">
        <v>58</v>
      </c>
      <c r="E194" s="19" t="s">
        <v>42</v>
      </c>
      <c r="F194" s="31">
        <v>32415918.829999998</v>
      </c>
      <c r="G194" s="33">
        <v>905478.83000000007</v>
      </c>
      <c r="H194" s="32">
        <v>26770396</v>
      </c>
      <c r="I194" s="144">
        <v>405479</v>
      </c>
      <c r="J194" s="144"/>
      <c r="K194" s="144"/>
      <c r="L194" s="144">
        <v>26364917</v>
      </c>
      <c r="M194" s="207" t="s">
        <v>558</v>
      </c>
    </row>
    <row r="195" spans="1:15" ht="111.75" customHeight="1" x14ac:dyDescent="0.25">
      <c r="A195" s="211"/>
      <c r="B195" s="238"/>
      <c r="C195" s="238"/>
      <c r="D195" s="238"/>
      <c r="E195" s="19" t="s">
        <v>43</v>
      </c>
      <c r="F195" s="31">
        <v>32415918.829999998</v>
      </c>
      <c r="G195" s="33">
        <v>905478.83000000007</v>
      </c>
      <c r="H195" s="32">
        <v>26770396</v>
      </c>
      <c r="I195" s="144">
        <v>405479</v>
      </c>
      <c r="J195" s="144"/>
      <c r="K195" s="144"/>
      <c r="L195" s="144">
        <v>26364917</v>
      </c>
      <c r="M195" s="232"/>
    </row>
    <row r="196" spans="1:15" ht="56.25" customHeight="1" x14ac:dyDescent="0.25">
      <c r="A196" s="210" t="s">
        <v>74</v>
      </c>
      <c r="B196" s="209" t="s">
        <v>60</v>
      </c>
      <c r="C196" s="209" t="s">
        <v>38</v>
      </c>
      <c r="D196" s="209" t="s">
        <v>59</v>
      </c>
      <c r="E196" s="28" t="s">
        <v>42</v>
      </c>
      <c r="F196" s="31">
        <v>9435639.9299999997</v>
      </c>
      <c r="G196" s="33">
        <v>475014.93</v>
      </c>
      <c r="H196" s="32">
        <v>9435640</v>
      </c>
      <c r="I196" s="30">
        <v>475015</v>
      </c>
      <c r="J196" s="141"/>
      <c r="K196" s="30">
        <v>8960625</v>
      </c>
      <c r="L196" s="30"/>
      <c r="M196" s="205" t="s">
        <v>559</v>
      </c>
    </row>
    <row r="197" spans="1:15" ht="67.5" customHeight="1" x14ac:dyDescent="0.25">
      <c r="A197" s="211"/>
      <c r="B197" s="209"/>
      <c r="C197" s="209"/>
      <c r="D197" s="209"/>
      <c r="E197" s="28" t="s">
        <v>43</v>
      </c>
      <c r="F197" s="31">
        <v>9435639.9299999997</v>
      </c>
      <c r="G197" s="33">
        <v>475014.93</v>
      </c>
      <c r="H197" s="32">
        <v>9435640</v>
      </c>
      <c r="I197" s="30">
        <v>475015</v>
      </c>
      <c r="J197" s="141"/>
      <c r="K197" s="30">
        <v>8960625</v>
      </c>
      <c r="L197" s="30"/>
      <c r="M197" s="206"/>
    </row>
    <row r="198" spans="1:15" ht="131.25" customHeight="1" x14ac:dyDescent="0.25">
      <c r="A198" s="210" t="s">
        <v>100</v>
      </c>
      <c r="B198" s="209" t="s">
        <v>62</v>
      </c>
      <c r="C198" s="233" t="s">
        <v>38</v>
      </c>
      <c r="D198" s="209" t="s">
        <v>61</v>
      </c>
      <c r="E198" s="19" t="s">
        <v>42</v>
      </c>
      <c r="F198" s="31">
        <v>4343340</v>
      </c>
      <c r="G198" s="33">
        <v>373340</v>
      </c>
      <c r="H198" s="32">
        <v>373340</v>
      </c>
      <c r="I198" s="144">
        <v>373340</v>
      </c>
      <c r="J198" s="144"/>
      <c r="K198" s="144"/>
      <c r="L198" s="144"/>
      <c r="M198" s="205" t="s">
        <v>560</v>
      </c>
    </row>
    <row r="199" spans="1:15" ht="200.25" customHeight="1" x14ac:dyDescent="0.25">
      <c r="A199" s="211"/>
      <c r="B199" s="209"/>
      <c r="C199" s="233"/>
      <c r="D199" s="209"/>
      <c r="E199" s="19" t="s">
        <v>43</v>
      </c>
      <c r="F199" s="31">
        <v>4343340</v>
      </c>
      <c r="G199" s="33">
        <v>373340</v>
      </c>
      <c r="H199" s="32">
        <v>373340</v>
      </c>
      <c r="I199" s="144">
        <v>373340</v>
      </c>
      <c r="J199" s="144"/>
      <c r="K199" s="144"/>
      <c r="L199" s="144"/>
      <c r="M199" s="206"/>
    </row>
    <row r="200" spans="1:15" ht="77.25" customHeight="1" x14ac:dyDescent="0.25">
      <c r="A200" s="210" t="s">
        <v>101</v>
      </c>
      <c r="B200" s="209"/>
      <c r="C200" s="233" t="s">
        <v>34</v>
      </c>
      <c r="D200" s="209" t="s">
        <v>65</v>
      </c>
      <c r="E200" s="21" t="s">
        <v>42</v>
      </c>
      <c r="F200" s="144">
        <v>15506323.23</v>
      </c>
      <c r="G200" s="32">
        <v>949223.23</v>
      </c>
      <c r="H200" s="32">
        <v>277474</v>
      </c>
      <c r="I200" s="144">
        <v>277474</v>
      </c>
      <c r="J200" s="144"/>
      <c r="K200" s="144"/>
      <c r="L200" s="144"/>
      <c r="M200" s="207" t="s">
        <v>561</v>
      </c>
    </row>
    <row r="201" spans="1:15" ht="226.5" customHeight="1" x14ac:dyDescent="0.25">
      <c r="A201" s="211"/>
      <c r="B201" s="209"/>
      <c r="C201" s="233"/>
      <c r="D201" s="209"/>
      <c r="E201" s="21" t="s">
        <v>43</v>
      </c>
      <c r="F201" s="144">
        <v>15506323.23</v>
      </c>
      <c r="G201" s="32">
        <v>949223.23</v>
      </c>
      <c r="H201" s="32">
        <v>277474</v>
      </c>
      <c r="I201" s="144">
        <v>277474</v>
      </c>
      <c r="J201" s="144"/>
      <c r="K201" s="144"/>
      <c r="L201" s="144"/>
      <c r="M201" s="232"/>
    </row>
    <row r="202" spans="1:15" ht="128.25" customHeight="1" x14ac:dyDescent="0.25">
      <c r="A202" s="210" t="s">
        <v>102</v>
      </c>
      <c r="B202" s="209"/>
      <c r="C202" s="233" t="s">
        <v>36</v>
      </c>
      <c r="D202" s="209" t="s">
        <v>61</v>
      </c>
      <c r="E202" s="21" t="s">
        <v>42</v>
      </c>
      <c r="F202" s="144">
        <v>7090120.9000000004</v>
      </c>
      <c r="G202" s="32">
        <v>9500</v>
      </c>
      <c r="H202" s="32">
        <v>998931</v>
      </c>
      <c r="I202" s="141"/>
      <c r="J202" s="141"/>
      <c r="K202" s="141"/>
      <c r="L202" s="141">
        <v>998931</v>
      </c>
      <c r="M202" s="207" t="s">
        <v>562</v>
      </c>
      <c r="N202" s="13"/>
      <c r="O202" s="13"/>
    </row>
    <row r="203" spans="1:15" ht="152.25" customHeight="1" x14ac:dyDescent="0.25">
      <c r="A203" s="211"/>
      <c r="B203" s="209"/>
      <c r="C203" s="233"/>
      <c r="D203" s="209"/>
      <c r="E203" s="21" t="s">
        <v>43</v>
      </c>
      <c r="F203" s="144">
        <v>7090120.9000000004</v>
      </c>
      <c r="G203" s="32">
        <v>9500</v>
      </c>
      <c r="H203" s="32">
        <v>998931</v>
      </c>
      <c r="I203" s="141"/>
      <c r="J203" s="141"/>
      <c r="K203" s="141"/>
      <c r="L203" s="141">
        <v>998931</v>
      </c>
      <c r="M203" s="232"/>
    </row>
    <row r="204" spans="1:15" ht="146.25" customHeight="1" x14ac:dyDescent="0.25">
      <c r="A204" s="244" t="s">
        <v>165</v>
      </c>
      <c r="B204" s="209"/>
      <c r="C204" s="233" t="s">
        <v>36</v>
      </c>
      <c r="D204" s="209" t="s">
        <v>61</v>
      </c>
      <c r="E204" s="21" t="s">
        <v>42</v>
      </c>
      <c r="F204" s="144">
        <v>5762070.9000000004</v>
      </c>
      <c r="G204" s="32">
        <v>5000</v>
      </c>
      <c r="H204" s="32">
        <v>998931</v>
      </c>
      <c r="I204" s="141"/>
      <c r="J204" s="141"/>
      <c r="K204" s="141"/>
      <c r="L204" s="141">
        <v>998931</v>
      </c>
      <c r="M204" s="207" t="s">
        <v>563</v>
      </c>
      <c r="N204" s="13"/>
      <c r="O204" s="13"/>
    </row>
    <row r="205" spans="1:15" ht="135" customHeight="1" x14ac:dyDescent="0.25">
      <c r="A205" s="245"/>
      <c r="B205" s="209"/>
      <c r="C205" s="233"/>
      <c r="D205" s="209"/>
      <c r="E205" s="21" t="s">
        <v>43</v>
      </c>
      <c r="F205" s="144">
        <v>5762070.9000000004</v>
      </c>
      <c r="G205" s="32">
        <v>5000</v>
      </c>
      <c r="H205" s="32">
        <v>998931</v>
      </c>
      <c r="I205" s="141"/>
      <c r="J205" s="141"/>
      <c r="K205" s="141"/>
      <c r="L205" s="141">
        <v>998931</v>
      </c>
      <c r="M205" s="232"/>
    </row>
    <row r="206" spans="1:15" ht="90.75" customHeight="1" x14ac:dyDescent="0.25">
      <c r="A206" s="210" t="s">
        <v>103</v>
      </c>
      <c r="B206" s="209"/>
      <c r="C206" s="209" t="s">
        <v>29</v>
      </c>
      <c r="D206" s="209" t="s">
        <v>61</v>
      </c>
      <c r="E206" s="21" t="s">
        <v>42</v>
      </c>
      <c r="F206" s="144">
        <v>9113940.9000000004</v>
      </c>
      <c r="G206" s="32">
        <v>5000</v>
      </c>
      <c r="H206" s="32">
        <v>998931</v>
      </c>
      <c r="I206" s="141"/>
      <c r="J206" s="141"/>
      <c r="K206" s="141"/>
      <c r="L206" s="141">
        <v>998931</v>
      </c>
      <c r="M206" s="207" t="s">
        <v>564</v>
      </c>
      <c r="N206" s="13"/>
      <c r="O206" s="13"/>
    </row>
    <row r="207" spans="1:15" ht="121.5" customHeight="1" x14ac:dyDescent="0.25">
      <c r="A207" s="211"/>
      <c r="B207" s="209"/>
      <c r="C207" s="209"/>
      <c r="D207" s="209"/>
      <c r="E207" s="21" t="s">
        <v>43</v>
      </c>
      <c r="F207" s="144">
        <v>9113940.9000000004</v>
      </c>
      <c r="G207" s="32">
        <v>5000</v>
      </c>
      <c r="H207" s="32">
        <v>998931</v>
      </c>
      <c r="I207" s="141"/>
      <c r="J207" s="141"/>
      <c r="K207" s="141"/>
      <c r="L207" s="141">
        <v>998931</v>
      </c>
      <c r="M207" s="208"/>
    </row>
    <row r="208" spans="1:15" ht="129.75" customHeight="1" x14ac:dyDescent="0.25">
      <c r="A208" s="210" t="s">
        <v>104</v>
      </c>
      <c r="B208" s="209"/>
      <c r="C208" s="233" t="s">
        <v>38</v>
      </c>
      <c r="D208" s="209" t="s">
        <v>61</v>
      </c>
      <c r="E208" s="21" t="s">
        <v>42</v>
      </c>
      <c r="F208" s="144">
        <v>13365840</v>
      </c>
      <c r="G208" s="32">
        <v>373330</v>
      </c>
      <c r="H208" s="32">
        <v>13365840</v>
      </c>
      <c r="I208" s="141">
        <v>373330</v>
      </c>
      <c r="J208" s="141"/>
      <c r="K208" s="141">
        <v>12992510</v>
      </c>
      <c r="L208" s="141"/>
      <c r="M208" s="246" t="s">
        <v>565</v>
      </c>
    </row>
    <row r="209" spans="1:15" ht="107.25" customHeight="1" x14ac:dyDescent="0.25">
      <c r="A209" s="211"/>
      <c r="B209" s="237"/>
      <c r="C209" s="216"/>
      <c r="D209" s="237"/>
      <c r="E209" s="89" t="s">
        <v>43</v>
      </c>
      <c r="F209" s="144">
        <v>13365840</v>
      </c>
      <c r="G209" s="32">
        <v>373330</v>
      </c>
      <c r="H209" s="32">
        <v>13365840</v>
      </c>
      <c r="I209" s="139">
        <v>373330</v>
      </c>
      <c r="J209" s="139"/>
      <c r="K209" s="139">
        <v>12992510</v>
      </c>
      <c r="L209" s="139"/>
      <c r="M209" s="246"/>
    </row>
    <row r="210" spans="1:15" ht="149.25" customHeight="1" x14ac:dyDescent="0.25">
      <c r="A210" s="210" t="s">
        <v>105</v>
      </c>
      <c r="B210" s="209"/>
      <c r="C210" s="233" t="s">
        <v>38</v>
      </c>
      <c r="D210" s="209" t="s">
        <v>61</v>
      </c>
      <c r="E210" s="21" t="s">
        <v>42</v>
      </c>
      <c r="F210" s="144">
        <v>6343240</v>
      </c>
      <c r="G210" s="32">
        <v>373330</v>
      </c>
      <c r="H210" s="32">
        <v>6343240</v>
      </c>
      <c r="I210" s="141">
        <v>373330</v>
      </c>
      <c r="J210" s="141"/>
      <c r="K210" s="141">
        <v>5969910</v>
      </c>
      <c r="L210" s="141"/>
      <c r="M210" s="207" t="s">
        <v>566</v>
      </c>
    </row>
    <row r="211" spans="1:15" ht="107.25" customHeight="1" x14ac:dyDescent="0.25">
      <c r="A211" s="211"/>
      <c r="B211" s="209"/>
      <c r="C211" s="233"/>
      <c r="D211" s="209"/>
      <c r="E211" s="21" t="s">
        <v>43</v>
      </c>
      <c r="F211" s="144">
        <v>6343240</v>
      </c>
      <c r="G211" s="32">
        <v>373330</v>
      </c>
      <c r="H211" s="32">
        <v>6343240</v>
      </c>
      <c r="I211" s="141">
        <v>373330</v>
      </c>
      <c r="J211" s="141"/>
      <c r="K211" s="141">
        <v>5969910</v>
      </c>
      <c r="L211" s="141"/>
      <c r="M211" s="232"/>
    </row>
    <row r="212" spans="1:15" ht="196.5" customHeight="1" x14ac:dyDescent="0.25">
      <c r="A212" s="210" t="s">
        <v>106</v>
      </c>
      <c r="B212" s="209"/>
      <c r="C212" s="209" t="s">
        <v>26</v>
      </c>
      <c r="D212" s="209" t="s">
        <v>61</v>
      </c>
      <c r="E212" s="21" t="s">
        <v>42</v>
      </c>
      <c r="F212" s="144">
        <v>37172648.57</v>
      </c>
      <c r="G212" s="32">
        <v>1200</v>
      </c>
      <c r="H212" s="32">
        <v>1172067</v>
      </c>
      <c r="I212" s="141"/>
      <c r="J212" s="141">
        <v>1172067</v>
      </c>
      <c r="K212" s="141"/>
      <c r="L212" s="141"/>
      <c r="M212" s="207" t="s">
        <v>572</v>
      </c>
      <c r="N212" s="13"/>
      <c r="O212" s="13"/>
    </row>
    <row r="213" spans="1:15" ht="84.75" customHeight="1" x14ac:dyDescent="0.25">
      <c r="A213" s="211"/>
      <c r="B213" s="209"/>
      <c r="C213" s="209"/>
      <c r="D213" s="209"/>
      <c r="E213" s="21" t="s">
        <v>43</v>
      </c>
      <c r="F213" s="144">
        <v>37172648.57</v>
      </c>
      <c r="G213" s="32">
        <v>1200</v>
      </c>
      <c r="H213" s="32">
        <v>1172067</v>
      </c>
      <c r="I213" s="141"/>
      <c r="J213" s="141">
        <v>1172067</v>
      </c>
      <c r="K213" s="141"/>
      <c r="L213" s="141"/>
      <c r="M213" s="208"/>
    </row>
    <row r="214" spans="1:15" ht="144" customHeight="1" x14ac:dyDescent="0.25">
      <c r="A214" s="210" t="s">
        <v>107</v>
      </c>
      <c r="B214" s="209"/>
      <c r="C214" s="209" t="s">
        <v>26</v>
      </c>
      <c r="D214" s="209" t="s">
        <v>61</v>
      </c>
      <c r="E214" s="21" t="s">
        <v>42</v>
      </c>
      <c r="F214" s="144">
        <v>19830714.120000001</v>
      </c>
      <c r="G214" s="32">
        <v>478854.12</v>
      </c>
      <c r="H214" s="32">
        <v>19826293</v>
      </c>
      <c r="I214" s="141">
        <v>474433</v>
      </c>
      <c r="J214" s="141">
        <v>19351860</v>
      </c>
      <c r="K214" s="141"/>
      <c r="L214" s="141"/>
      <c r="M214" s="207" t="s">
        <v>537</v>
      </c>
      <c r="N214" s="13"/>
      <c r="O214" s="13"/>
    </row>
    <row r="215" spans="1:15" ht="203.25" customHeight="1" x14ac:dyDescent="0.25">
      <c r="A215" s="211"/>
      <c r="B215" s="209"/>
      <c r="C215" s="209"/>
      <c r="D215" s="209"/>
      <c r="E215" s="21" t="s">
        <v>43</v>
      </c>
      <c r="F215" s="144">
        <v>19830714.120000001</v>
      </c>
      <c r="G215" s="32">
        <v>478854.12</v>
      </c>
      <c r="H215" s="32">
        <v>19826293</v>
      </c>
      <c r="I215" s="141">
        <v>474433</v>
      </c>
      <c r="J215" s="141">
        <v>19351860</v>
      </c>
      <c r="K215" s="141"/>
      <c r="L215" s="141"/>
      <c r="M215" s="208"/>
    </row>
    <row r="216" spans="1:15" ht="258" customHeight="1" x14ac:dyDescent="0.25">
      <c r="A216" s="210" t="s">
        <v>109</v>
      </c>
      <c r="B216" s="209"/>
      <c r="C216" s="209" t="s">
        <v>27</v>
      </c>
      <c r="D216" s="209" t="s">
        <v>61</v>
      </c>
      <c r="E216" s="21" t="s">
        <v>42</v>
      </c>
      <c r="F216" s="144">
        <v>19979506.190000001</v>
      </c>
      <c r="G216" s="32">
        <v>5051002.1900000004</v>
      </c>
      <c r="H216" s="32">
        <v>20176213</v>
      </c>
      <c r="I216" s="141">
        <v>5247709</v>
      </c>
      <c r="J216" s="141">
        <v>14928504</v>
      </c>
      <c r="K216" s="141"/>
      <c r="L216" s="141"/>
      <c r="M216" s="207" t="s">
        <v>567</v>
      </c>
      <c r="N216" s="13"/>
      <c r="O216" s="13"/>
    </row>
    <row r="217" spans="1:15" ht="159.75" customHeight="1" x14ac:dyDescent="0.25">
      <c r="A217" s="211"/>
      <c r="B217" s="209"/>
      <c r="C217" s="209"/>
      <c r="D217" s="209"/>
      <c r="E217" s="21" t="s">
        <v>43</v>
      </c>
      <c r="F217" s="144">
        <v>19979506.190000001</v>
      </c>
      <c r="G217" s="32">
        <v>5051002.1900000004</v>
      </c>
      <c r="H217" s="32">
        <v>20176213</v>
      </c>
      <c r="I217" s="141">
        <v>5247709</v>
      </c>
      <c r="J217" s="141">
        <v>14928504</v>
      </c>
      <c r="K217" s="141"/>
      <c r="L217" s="141"/>
      <c r="M217" s="232"/>
    </row>
    <row r="218" spans="1:15" ht="96.75" customHeight="1" x14ac:dyDescent="0.25">
      <c r="A218" s="210" t="s">
        <v>108</v>
      </c>
      <c r="B218" s="209"/>
      <c r="C218" s="209" t="s">
        <v>26</v>
      </c>
      <c r="D218" s="209" t="s">
        <v>28</v>
      </c>
      <c r="E218" s="21" t="s">
        <v>42</v>
      </c>
      <c r="F218" s="144">
        <v>27791099.120000001</v>
      </c>
      <c r="G218" s="32">
        <v>465099.12</v>
      </c>
      <c r="H218" s="32">
        <v>27786678</v>
      </c>
      <c r="I218" s="141">
        <v>460678</v>
      </c>
      <c r="J218" s="141"/>
      <c r="K218" s="141">
        <v>27326000</v>
      </c>
      <c r="L218" s="141"/>
      <c r="M218" s="207" t="s">
        <v>503</v>
      </c>
      <c r="N218" s="13"/>
      <c r="O218" s="13"/>
    </row>
    <row r="219" spans="1:15" ht="41.25" customHeight="1" x14ac:dyDescent="0.25">
      <c r="A219" s="211"/>
      <c r="B219" s="209"/>
      <c r="C219" s="209"/>
      <c r="D219" s="209"/>
      <c r="E219" s="21" t="s">
        <v>43</v>
      </c>
      <c r="F219" s="144">
        <v>27791099.120000001</v>
      </c>
      <c r="G219" s="32">
        <v>465099.12</v>
      </c>
      <c r="H219" s="32">
        <v>27786678</v>
      </c>
      <c r="I219" s="141">
        <v>460678</v>
      </c>
      <c r="J219" s="141"/>
      <c r="K219" s="141">
        <v>27326000</v>
      </c>
      <c r="L219" s="141"/>
      <c r="M219" s="208"/>
    </row>
    <row r="220" spans="1:15" ht="138" customHeight="1" x14ac:dyDescent="0.25">
      <c r="A220" s="230" t="s">
        <v>75</v>
      </c>
      <c r="B220" s="209"/>
      <c r="C220" s="233" t="s">
        <v>36</v>
      </c>
      <c r="D220" s="209" t="s">
        <v>54</v>
      </c>
      <c r="E220" s="29" t="s">
        <v>42</v>
      </c>
      <c r="F220" s="54">
        <v>33336662.09</v>
      </c>
      <c r="G220" s="114">
        <v>6512039.7599999998</v>
      </c>
      <c r="H220" s="32">
        <v>33675805</v>
      </c>
      <c r="I220" s="54">
        <v>6851182</v>
      </c>
      <c r="J220" s="54"/>
      <c r="K220" s="54">
        <v>26824623</v>
      </c>
      <c r="L220" s="54"/>
      <c r="M220" s="207" t="s">
        <v>568</v>
      </c>
    </row>
    <row r="221" spans="1:15" ht="115.5" customHeight="1" x14ac:dyDescent="0.25">
      <c r="A221" s="231"/>
      <c r="B221" s="209"/>
      <c r="C221" s="233"/>
      <c r="D221" s="209"/>
      <c r="E221" s="29" t="s">
        <v>43</v>
      </c>
      <c r="F221" s="54">
        <v>33336662.09</v>
      </c>
      <c r="G221" s="114">
        <v>6512039.7599999998</v>
      </c>
      <c r="H221" s="32">
        <v>33675805</v>
      </c>
      <c r="I221" s="55">
        <v>6851182</v>
      </c>
      <c r="J221" s="55"/>
      <c r="K221" s="141">
        <v>26824623</v>
      </c>
      <c r="L221" s="141"/>
      <c r="M221" s="232"/>
    </row>
    <row r="222" spans="1:15" ht="76.5" customHeight="1" x14ac:dyDescent="0.25">
      <c r="A222" s="195" t="s">
        <v>520</v>
      </c>
      <c r="B222" s="197" t="s">
        <v>488</v>
      </c>
      <c r="C222" s="199" t="s">
        <v>483</v>
      </c>
      <c r="D222" s="197"/>
      <c r="E222" s="152" t="s">
        <v>42</v>
      </c>
      <c r="F222" s="76">
        <f>F223</f>
        <v>26278806.91</v>
      </c>
      <c r="G222" s="76"/>
      <c r="H222" s="76">
        <f>H223</f>
        <v>1099937</v>
      </c>
      <c r="I222" s="76"/>
      <c r="J222" s="76">
        <f t="shared" ref="J222:K222" si="17">J223</f>
        <v>549969</v>
      </c>
      <c r="K222" s="76">
        <f t="shared" si="17"/>
        <v>549968</v>
      </c>
      <c r="L222" s="76"/>
      <c r="M222" s="203" t="s">
        <v>569</v>
      </c>
    </row>
    <row r="223" spans="1:15" ht="78.75" customHeight="1" x14ac:dyDescent="0.25">
      <c r="A223" s="196"/>
      <c r="B223" s="198"/>
      <c r="C223" s="200"/>
      <c r="D223" s="198"/>
      <c r="E223" s="152" t="s">
        <v>72</v>
      </c>
      <c r="F223" s="76">
        <f>25178870+1099936.91</f>
        <v>26278806.91</v>
      </c>
      <c r="G223" s="172"/>
      <c r="H223" s="172">
        <f>I223+J223+K223+L223</f>
        <v>1099937</v>
      </c>
      <c r="I223" s="173"/>
      <c r="J223" s="103">
        <v>549969</v>
      </c>
      <c r="K223" s="76">
        <v>549968</v>
      </c>
      <c r="L223" s="103"/>
      <c r="M223" s="204"/>
    </row>
    <row r="224" spans="1:15" ht="92.25" customHeight="1" x14ac:dyDescent="0.25">
      <c r="A224" s="195" t="s">
        <v>489</v>
      </c>
      <c r="B224" s="197" t="s">
        <v>490</v>
      </c>
      <c r="C224" s="201" t="s">
        <v>487</v>
      </c>
      <c r="D224" s="197"/>
      <c r="E224" s="152" t="s">
        <v>42</v>
      </c>
      <c r="F224" s="76">
        <f>F225</f>
        <v>7874519.6200000001</v>
      </c>
      <c r="G224" s="76"/>
      <c r="H224" s="76">
        <f>H225</f>
        <v>899190</v>
      </c>
      <c r="I224" s="76"/>
      <c r="J224" s="76">
        <f t="shared" ref="J224" si="18">J225</f>
        <v>899190</v>
      </c>
      <c r="K224" s="76"/>
      <c r="L224" s="76"/>
      <c r="M224" s="203" t="s">
        <v>570</v>
      </c>
    </row>
    <row r="225" spans="1:13" ht="121.5" customHeight="1" x14ac:dyDescent="0.25">
      <c r="A225" s="196"/>
      <c r="B225" s="198"/>
      <c r="C225" s="202"/>
      <c r="D225" s="198"/>
      <c r="E225" s="152" t="s">
        <v>72</v>
      </c>
      <c r="F225" s="76">
        <f>899189.62+6975330</f>
        <v>7874519.6200000001</v>
      </c>
      <c r="G225" s="172"/>
      <c r="H225" s="172">
        <f>I225+J225+K225+L225</f>
        <v>899190</v>
      </c>
      <c r="I225" s="173"/>
      <c r="J225" s="103">
        <v>899190</v>
      </c>
      <c r="K225" s="76"/>
      <c r="L225" s="103"/>
      <c r="M225" s="204"/>
    </row>
    <row r="226" spans="1:13" ht="86.25" customHeight="1" x14ac:dyDescent="0.25">
      <c r="A226" s="192" t="s">
        <v>510</v>
      </c>
      <c r="B226" s="193" t="s">
        <v>482</v>
      </c>
      <c r="C226" s="185" t="s">
        <v>483</v>
      </c>
      <c r="D226" s="185"/>
      <c r="E226" s="147" t="s">
        <v>42</v>
      </c>
      <c r="F226" s="144">
        <f>F227</f>
        <v>13077147.84</v>
      </c>
      <c r="G226" s="144"/>
      <c r="H226" s="144">
        <f t="shared" ref="H226" si="19">H227</f>
        <v>13077148</v>
      </c>
      <c r="I226" s="141"/>
      <c r="J226" s="141">
        <f t="shared" ref="J226:L226" si="20">J227</f>
        <v>551444</v>
      </c>
      <c r="K226" s="141">
        <f t="shared" si="20"/>
        <v>551444</v>
      </c>
      <c r="L226" s="141">
        <f t="shared" si="20"/>
        <v>11974260</v>
      </c>
      <c r="M226" s="221" t="s">
        <v>571</v>
      </c>
    </row>
    <row r="227" spans="1:13" ht="60" customHeight="1" x14ac:dyDescent="0.25">
      <c r="A227" s="192"/>
      <c r="B227" s="194"/>
      <c r="C227" s="185"/>
      <c r="D227" s="185"/>
      <c r="E227" s="147" t="s">
        <v>79</v>
      </c>
      <c r="F227" s="144">
        <f>1102887.84+11974260</f>
        <v>13077147.84</v>
      </c>
      <c r="G227" s="141"/>
      <c r="H227" s="31">
        <f t="shared" ref="H227" si="21">I227+J227+K227+L227</f>
        <v>13077148</v>
      </c>
      <c r="I227" s="141"/>
      <c r="J227" s="141">
        <v>551444</v>
      </c>
      <c r="K227" s="141">
        <v>551444</v>
      </c>
      <c r="L227" s="141">
        <v>11974260</v>
      </c>
      <c r="M227" s="221"/>
    </row>
    <row r="228" spans="1:13" ht="24" customHeight="1" x14ac:dyDescent="0.25">
      <c r="A228" s="241" t="s">
        <v>237</v>
      </c>
      <c r="B228" s="242"/>
      <c r="C228" s="242"/>
      <c r="D228" s="242"/>
      <c r="E228" s="242"/>
      <c r="F228" s="242"/>
      <c r="G228" s="242"/>
      <c r="H228" s="242"/>
      <c r="I228" s="242"/>
      <c r="J228" s="242"/>
      <c r="K228" s="242"/>
      <c r="L228" s="242"/>
      <c r="M228" s="243"/>
    </row>
    <row r="229" spans="1:13" s="7" customFormat="1" ht="93" customHeight="1" x14ac:dyDescent="0.2">
      <c r="A229" s="230" t="s">
        <v>238</v>
      </c>
      <c r="B229" s="209"/>
      <c r="C229" s="233"/>
      <c r="D229" s="209"/>
      <c r="E229" s="29" t="s">
        <v>42</v>
      </c>
      <c r="F229" s="54">
        <v>3837957.53</v>
      </c>
      <c r="G229" s="114">
        <v>12654.61</v>
      </c>
      <c r="H229" s="32">
        <v>6615570</v>
      </c>
      <c r="I229" s="54">
        <v>2790266</v>
      </c>
      <c r="J229" s="54">
        <v>870890</v>
      </c>
      <c r="K229" s="54">
        <v>2954414</v>
      </c>
      <c r="L229" s="54"/>
      <c r="M229" s="207" t="s">
        <v>526</v>
      </c>
    </row>
    <row r="230" spans="1:13" ht="187.5" customHeight="1" x14ac:dyDescent="0.25">
      <c r="A230" s="231"/>
      <c r="B230" s="209"/>
      <c r="C230" s="233"/>
      <c r="D230" s="209"/>
      <c r="E230" s="29" t="s">
        <v>43</v>
      </c>
      <c r="F230" s="54">
        <v>3837957.53</v>
      </c>
      <c r="G230" s="114">
        <v>12654.61</v>
      </c>
      <c r="H230" s="32">
        <v>6615570</v>
      </c>
      <c r="I230" s="55">
        <v>2790266</v>
      </c>
      <c r="J230" s="55">
        <v>870890</v>
      </c>
      <c r="K230" s="141">
        <v>2954414</v>
      </c>
      <c r="L230" s="141"/>
      <c r="M230" s="232"/>
    </row>
    <row r="231" spans="1:13" ht="48.75" customHeight="1" x14ac:dyDescent="0.25">
      <c r="A231" s="212" t="s">
        <v>420</v>
      </c>
      <c r="B231" s="118"/>
      <c r="C231" s="119"/>
      <c r="D231" s="118"/>
      <c r="E231" s="120" t="s">
        <v>42</v>
      </c>
      <c r="F231" s="54">
        <v>245867.2</v>
      </c>
      <c r="G231" s="54">
        <v>245867.2</v>
      </c>
      <c r="H231" s="144">
        <v>470721</v>
      </c>
      <c r="I231" s="55">
        <v>470721</v>
      </c>
      <c r="J231" s="55"/>
      <c r="K231" s="141"/>
      <c r="L231" s="141"/>
      <c r="M231" s="218" t="s">
        <v>516</v>
      </c>
    </row>
    <row r="232" spans="1:13" ht="39.75" customHeight="1" x14ac:dyDescent="0.25">
      <c r="A232" s="213"/>
      <c r="B232" s="118"/>
      <c r="C232" s="119"/>
      <c r="D232" s="118"/>
      <c r="E232" s="120" t="s">
        <v>43</v>
      </c>
      <c r="F232" s="54">
        <v>245867.2</v>
      </c>
      <c r="G232" s="54">
        <v>245867.2</v>
      </c>
      <c r="H232" s="144">
        <v>470721</v>
      </c>
      <c r="I232" s="55">
        <v>470721</v>
      </c>
      <c r="J232" s="55"/>
      <c r="K232" s="141"/>
      <c r="L232" s="141"/>
      <c r="M232" s="219"/>
    </row>
    <row r="233" spans="1:13" ht="39" customHeight="1" x14ac:dyDescent="0.25">
      <c r="A233" s="212" t="s">
        <v>484</v>
      </c>
      <c r="B233" s="214"/>
      <c r="C233" s="216" t="s">
        <v>485</v>
      </c>
      <c r="D233" s="237"/>
      <c r="E233" s="149" t="s">
        <v>42</v>
      </c>
      <c r="F233" s="54">
        <v>491748</v>
      </c>
      <c r="G233" s="150"/>
      <c r="H233" s="54">
        <v>491748</v>
      </c>
      <c r="I233" s="151"/>
      <c r="J233" s="55">
        <v>491748</v>
      </c>
      <c r="K233" s="55"/>
      <c r="L233" s="55"/>
      <c r="M233" s="218" t="s">
        <v>535</v>
      </c>
    </row>
    <row r="234" spans="1:13" ht="54.75" customHeight="1" x14ac:dyDescent="0.25">
      <c r="A234" s="213"/>
      <c r="B234" s="215"/>
      <c r="C234" s="217"/>
      <c r="D234" s="238"/>
      <c r="E234" s="149" t="s">
        <v>43</v>
      </c>
      <c r="F234" s="54">
        <v>491748</v>
      </c>
      <c r="G234" s="150"/>
      <c r="H234" s="144">
        <v>491748</v>
      </c>
      <c r="I234" s="151"/>
      <c r="J234" s="55">
        <v>491748</v>
      </c>
      <c r="K234" s="141"/>
      <c r="L234" s="141"/>
      <c r="M234" s="219"/>
    </row>
    <row r="235" spans="1:13" ht="61.5" customHeight="1" x14ac:dyDescent="0.25">
      <c r="A235" s="212" t="s">
        <v>486</v>
      </c>
      <c r="B235" s="214"/>
      <c r="C235" s="216" t="s">
        <v>487</v>
      </c>
      <c r="D235" s="237"/>
      <c r="E235" s="149" t="s">
        <v>42</v>
      </c>
      <c r="F235" s="54">
        <f>F236</f>
        <v>5345413</v>
      </c>
      <c r="G235" s="54"/>
      <c r="H235" s="54">
        <f t="shared" ref="H235" si="22">H236</f>
        <v>5345413</v>
      </c>
      <c r="I235" s="55"/>
      <c r="J235" s="55">
        <f t="shared" ref="J235" si="23">J236</f>
        <v>5345413</v>
      </c>
      <c r="K235" s="55"/>
      <c r="L235" s="55"/>
      <c r="M235" s="239" t="s">
        <v>536</v>
      </c>
    </row>
    <row r="236" spans="1:13" ht="66" customHeight="1" x14ac:dyDescent="0.25">
      <c r="A236" s="213"/>
      <c r="B236" s="215"/>
      <c r="C236" s="217"/>
      <c r="D236" s="238"/>
      <c r="E236" s="149" t="s">
        <v>43</v>
      </c>
      <c r="F236" s="54">
        <v>5345413</v>
      </c>
      <c r="G236" s="54"/>
      <c r="H236" s="144">
        <f>I236+J236+K236+L236</f>
        <v>5345413</v>
      </c>
      <c r="I236" s="55"/>
      <c r="J236" s="55">
        <v>5345413</v>
      </c>
      <c r="K236" s="141"/>
      <c r="L236" s="141"/>
      <c r="M236" s="240"/>
    </row>
    <row r="237" spans="1:13" ht="21.75" customHeight="1" x14ac:dyDescent="0.25">
      <c r="A237" s="234" t="s">
        <v>243</v>
      </c>
      <c r="B237" s="235"/>
      <c r="C237" s="235"/>
      <c r="D237" s="235"/>
      <c r="E237" s="235"/>
      <c r="F237" s="235"/>
      <c r="G237" s="235"/>
      <c r="H237" s="235"/>
      <c r="I237" s="235"/>
      <c r="J237" s="235"/>
      <c r="K237" s="235"/>
      <c r="L237" s="235"/>
      <c r="M237" s="236"/>
    </row>
    <row r="238" spans="1:13" ht="79.5" customHeight="1" x14ac:dyDescent="0.25">
      <c r="A238" s="137" t="s">
        <v>376</v>
      </c>
      <c r="B238" s="90" t="s">
        <v>315</v>
      </c>
      <c r="C238" s="82"/>
      <c r="D238" s="90" t="s">
        <v>244</v>
      </c>
      <c r="E238" s="99" t="s">
        <v>245</v>
      </c>
      <c r="F238" s="174"/>
      <c r="G238" s="174"/>
      <c r="H238" s="174"/>
      <c r="I238" s="174"/>
      <c r="J238" s="174"/>
      <c r="K238" s="174"/>
      <c r="L238" s="174"/>
      <c r="M238" s="100" t="s">
        <v>363</v>
      </c>
    </row>
    <row r="239" spans="1:13" ht="117.75" customHeight="1" x14ac:dyDescent="0.25">
      <c r="A239" s="137" t="s">
        <v>309</v>
      </c>
      <c r="B239" s="91" t="s">
        <v>316</v>
      </c>
      <c r="C239" s="80"/>
      <c r="D239" s="80" t="s">
        <v>246</v>
      </c>
      <c r="E239" s="80" t="s">
        <v>245</v>
      </c>
      <c r="F239" s="174"/>
      <c r="G239" s="174"/>
      <c r="H239" s="174"/>
      <c r="I239" s="174"/>
      <c r="J239" s="144"/>
      <c r="K239" s="174"/>
      <c r="L239" s="174"/>
      <c r="M239" s="100" t="s">
        <v>477</v>
      </c>
    </row>
    <row r="240" spans="1:13" ht="128.25" customHeight="1" x14ac:dyDescent="0.25">
      <c r="A240" s="137" t="s">
        <v>377</v>
      </c>
      <c r="B240" s="91" t="s">
        <v>317</v>
      </c>
      <c r="C240" s="92"/>
      <c r="D240" s="82" t="s">
        <v>247</v>
      </c>
      <c r="E240" s="80" t="s">
        <v>245</v>
      </c>
      <c r="F240" s="175"/>
      <c r="G240" s="175"/>
      <c r="H240" s="174"/>
      <c r="I240" s="175"/>
      <c r="J240" s="154"/>
      <c r="K240" s="175"/>
      <c r="L240" s="175"/>
      <c r="M240" s="100" t="s">
        <v>428</v>
      </c>
    </row>
    <row r="241" spans="1:13" ht="54.75" customHeight="1" x14ac:dyDescent="0.25">
      <c r="A241" s="137" t="s">
        <v>378</v>
      </c>
      <c r="B241" s="90" t="s">
        <v>318</v>
      </c>
      <c r="C241" s="82"/>
      <c r="D241" s="90" t="s">
        <v>248</v>
      </c>
      <c r="E241" s="80" t="s">
        <v>245</v>
      </c>
      <c r="F241" s="175"/>
      <c r="G241" s="175"/>
      <c r="H241" s="174"/>
      <c r="I241" s="175"/>
      <c r="J241" s="154"/>
      <c r="K241" s="175"/>
      <c r="L241" s="175"/>
      <c r="M241" s="100" t="s">
        <v>429</v>
      </c>
    </row>
    <row r="242" spans="1:13" ht="45" customHeight="1" x14ac:dyDescent="0.25">
      <c r="A242" s="137" t="s">
        <v>379</v>
      </c>
      <c r="B242" s="93" t="s">
        <v>319</v>
      </c>
      <c r="C242" s="94"/>
      <c r="D242" s="90" t="s">
        <v>249</v>
      </c>
      <c r="E242" s="80" t="s">
        <v>245</v>
      </c>
      <c r="F242" s="175"/>
      <c r="G242" s="175"/>
      <c r="H242" s="174"/>
      <c r="I242" s="175"/>
      <c r="J242" s="154"/>
      <c r="K242" s="175"/>
      <c r="L242" s="175"/>
      <c r="M242" s="100" t="s">
        <v>576</v>
      </c>
    </row>
    <row r="243" spans="1:13" ht="46.5" customHeight="1" x14ac:dyDescent="0.25">
      <c r="A243" s="137" t="s">
        <v>380</v>
      </c>
      <c r="B243" s="93" t="s">
        <v>320</v>
      </c>
      <c r="C243" s="94"/>
      <c r="D243" s="90" t="s">
        <v>250</v>
      </c>
      <c r="E243" s="80" t="s">
        <v>245</v>
      </c>
      <c r="F243" s="175"/>
      <c r="G243" s="175"/>
      <c r="H243" s="174"/>
      <c r="I243" s="175"/>
      <c r="J243" s="154"/>
      <c r="K243" s="175"/>
      <c r="L243" s="175"/>
      <c r="M243" s="100" t="s">
        <v>430</v>
      </c>
    </row>
    <row r="244" spans="1:13" ht="42.75" customHeight="1" x14ac:dyDescent="0.25">
      <c r="A244" s="137" t="s">
        <v>381</v>
      </c>
      <c r="B244" s="93" t="s">
        <v>320</v>
      </c>
      <c r="C244" s="94"/>
      <c r="D244" s="90" t="s">
        <v>251</v>
      </c>
      <c r="E244" s="80" t="s">
        <v>245</v>
      </c>
      <c r="F244" s="175"/>
      <c r="G244" s="175"/>
      <c r="H244" s="174"/>
      <c r="I244" s="175"/>
      <c r="J244" s="154"/>
      <c r="K244" s="175"/>
      <c r="L244" s="175"/>
      <c r="M244" s="100" t="s">
        <v>431</v>
      </c>
    </row>
    <row r="245" spans="1:13" ht="48" customHeight="1" x14ac:dyDescent="0.25">
      <c r="A245" s="137" t="s">
        <v>382</v>
      </c>
      <c r="B245" s="93" t="s">
        <v>319</v>
      </c>
      <c r="C245" s="94"/>
      <c r="D245" s="90" t="s">
        <v>252</v>
      </c>
      <c r="E245" s="80" t="s">
        <v>245</v>
      </c>
      <c r="F245" s="175"/>
      <c r="G245" s="175"/>
      <c r="H245" s="174"/>
      <c r="I245" s="175"/>
      <c r="J245" s="154"/>
      <c r="K245" s="175"/>
      <c r="L245" s="175"/>
      <c r="M245" s="100" t="s">
        <v>432</v>
      </c>
    </row>
    <row r="246" spans="1:13" ht="83.25" customHeight="1" x14ac:dyDescent="0.25">
      <c r="A246" s="137" t="s">
        <v>383</v>
      </c>
      <c r="B246" s="93" t="s">
        <v>321</v>
      </c>
      <c r="C246" s="95" t="s">
        <v>362</v>
      </c>
      <c r="D246" s="94" t="s">
        <v>253</v>
      </c>
      <c r="E246" s="80" t="s">
        <v>245</v>
      </c>
      <c r="F246" s="175"/>
      <c r="G246" s="175"/>
      <c r="H246" s="174"/>
      <c r="I246" s="175"/>
      <c r="J246" s="154"/>
      <c r="K246" s="175"/>
      <c r="L246" s="175"/>
      <c r="M246" s="100" t="s">
        <v>577</v>
      </c>
    </row>
    <row r="247" spans="1:13" ht="96.75" customHeight="1" x14ac:dyDescent="0.25">
      <c r="A247" s="138" t="s">
        <v>384</v>
      </c>
      <c r="B247" s="96">
        <v>7272.32</v>
      </c>
      <c r="C247" s="82"/>
      <c r="D247" s="82" t="s">
        <v>254</v>
      </c>
      <c r="E247" s="80" t="s">
        <v>245</v>
      </c>
      <c r="F247" s="175"/>
      <c r="G247" s="175"/>
      <c r="H247" s="174"/>
      <c r="I247" s="175"/>
      <c r="J247" s="154"/>
      <c r="K247" s="175"/>
      <c r="L247" s="175"/>
      <c r="M247" s="100" t="s">
        <v>433</v>
      </c>
    </row>
    <row r="248" spans="1:13" ht="93.75" customHeight="1" x14ac:dyDescent="0.25">
      <c r="A248" s="138" t="s">
        <v>375</v>
      </c>
      <c r="B248" s="96" t="s">
        <v>322</v>
      </c>
      <c r="C248" s="82"/>
      <c r="D248" s="82" t="s">
        <v>475</v>
      </c>
      <c r="E248" s="80" t="s">
        <v>245</v>
      </c>
      <c r="F248" s="175"/>
      <c r="G248" s="175"/>
      <c r="H248" s="174"/>
      <c r="I248" s="175"/>
      <c r="J248" s="154"/>
      <c r="K248" s="175"/>
      <c r="L248" s="175"/>
      <c r="M248" s="100" t="s">
        <v>434</v>
      </c>
    </row>
    <row r="249" spans="1:13" ht="82.5" customHeight="1" x14ac:dyDescent="0.25">
      <c r="A249" s="138" t="s">
        <v>385</v>
      </c>
      <c r="B249" s="97" t="s">
        <v>323</v>
      </c>
      <c r="C249" s="82"/>
      <c r="D249" s="82" t="s">
        <v>255</v>
      </c>
      <c r="E249" s="80" t="s">
        <v>245</v>
      </c>
      <c r="F249" s="175"/>
      <c r="G249" s="175"/>
      <c r="H249" s="174"/>
      <c r="I249" s="175"/>
      <c r="J249" s="154"/>
      <c r="K249" s="175"/>
      <c r="L249" s="175"/>
      <c r="M249" s="100" t="s">
        <v>578</v>
      </c>
    </row>
    <row r="250" spans="1:13" ht="79.5" customHeight="1" x14ac:dyDescent="0.25">
      <c r="A250" s="138" t="s">
        <v>386</v>
      </c>
      <c r="B250" s="97" t="s">
        <v>324</v>
      </c>
      <c r="C250" s="82"/>
      <c r="D250" s="82" t="s">
        <v>255</v>
      </c>
      <c r="E250" s="80" t="s">
        <v>245</v>
      </c>
      <c r="F250" s="175"/>
      <c r="G250" s="175"/>
      <c r="H250" s="174"/>
      <c r="I250" s="175"/>
      <c r="J250" s="154"/>
      <c r="K250" s="175"/>
      <c r="L250" s="175"/>
      <c r="M250" s="100" t="s">
        <v>579</v>
      </c>
    </row>
    <row r="251" spans="1:13" ht="81" customHeight="1" x14ac:dyDescent="0.25">
      <c r="A251" s="138" t="s">
        <v>310</v>
      </c>
      <c r="B251" s="97" t="s">
        <v>325</v>
      </c>
      <c r="C251" s="82"/>
      <c r="D251" s="82" t="s">
        <v>256</v>
      </c>
      <c r="E251" s="80" t="s">
        <v>245</v>
      </c>
      <c r="F251" s="175"/>
      <c r="G251" s="175"/>
      <c r="H251" s="174"/>
      <c r="I251" s="175"/>
      <c r="J251" s="154"/>
      <c r="K251" s="175"/>
      <c r="L251" s="175"/>
      <c r="M251" s="100" t="s">
        <v>580</v>
      </c>
    </row>
    <row r="252" spans="1:13" ht="110.25" customHeight="1" x14ac:dyDescent="0.25">
      <c r="A252" s="138" t="s">
        <v>257</v>
      </c>
      <c r="B252" s="97" t="s">
        <v>326</v>
      </c>
      <c r="C252" s="82"/>
      <c r="D252" s="82" t="s">
        <v>258</v>
      </c>
      <c r="E252" s="80" t="s">
        <v>245</v>
      </c>
      <c r="F252" s="175"/>
      <c r="G252" s="175"/>
      <c r="H252" s="174"/>
      <c r="I252" s="175"/>
      <c r="J252" s="154"/>
      <c r="K252" s="175"/>
      <c r="L252" s="175"/>
      <c r="M252" s="100" t="s">
        <v>581</v>
      </c>
    </row>
    <row r="253" spans="1:13" ht="54" customHeight="1" x14ac:dyDescent="0.25">
      <c r="A253" s="138" t="s">
        <v>259</v>
      </c>
      <c r="B253" s="97" t="s">
        <v>327</v>
      </c>
      <c r="C253" s="82"/>
      <c r="D253" s="82" t="s">
        <v>260</v>
      </c>
      <c r="E253" s="80" t="s">
        <v>245</v>
      </c>
      <c r="F253" s="175"/>
      <c r="G253" s="175"/>
      <c r="H253" s="174"/>
      <c r="I253" s="175"/>
      <c r="J253" s="154"/>
      <c r="K253" s="175"/>
      <c r="L253" s="175"/>
      <c r="M253" s="100" t="s">
        <v>582</v>
      </c>
    </row>
    <row r="254" spans="1:13" ht="59.25" customHeight="1" x14ac:dyDescent="0.25">
      <c r="A254" s="138" t="s">
        <v>261</v>
      </c>
      <c r="B254" s="97" t="s">
        <v>328</v>
      </c>
      <c r="C254" s="82"/>
      <c r="D254" s="82" t="s">
        <v>262</v>
      </c>
      <c r="E254" s="80" t="s">
        <v>245</v>
      </c>
      <c r="F254" s="175"/>
      <c r="G254" s="175"/>
      <c r="H254" s="174"/>
      <c r="I254" s="175"/>
      <c r="J254" s="154"/>
      <c r="K254" s="175"/>
      <c r="L254" s="175"/>
      <c r="M254" s="100" t="s">
        <v>435</v>
      </c>
    </row>
    <row r="255" spans="1:13" ht="65.25" customHeight="1" x14ac:dyDescent="0.25">
      <c r="A255" s="138" t="s">
        <v>374</v>
      </c>
      <c r="B255" s="97" t="s">
        <v>329</v>
      </c>
      <c r="C255" s="82"/>
      <c r="D255" s="82" t="s">
        <v>263</v>
      </c>
      <c r="E255" s="80" t="s">
        <v>245</v>
      </c>
      <c r="F255" s="175"/>
      <c r="G255" s="175"/>
      <c r="H255" s="174"/>
      <c r="I255" s="175"/>
      <c r="J255" s="154"/>
      <c r="K255" s="175"/>
      <c r="L255" s="175"/>
      <c r="M255" s="100" t="s">
        <v>436</v>
      </c>
    </row>
    <row r="256" spans="1:13" ht="133.5" customHeight="1" x14ac:dyDescent="0.25">
      <c r="A256" s="138" t="s">
        <v>373</v>
      </c>
      <c r="B256" s="97">
        <v>19869</v>
      </c>
      <c r="C256" s="82"/>
      <c r="D256" s="82" t="s">
        <v>264</v>
      </c>
      <c r="E256" s="80" t="s">
        <v>245</v>
      </c>
      <c r="F256" s="175"/>
      <c r="G256" s="175"/>
      <c r="H256" s="174"/>
      <c r="I256" s="175"/>
      <c r="J256" s="154"/>
      <c r="K256" s="175"/>
      <c r="L256" s="175"/>
      <c r="M256" s="100" t="s">
        <v>437</v>
      </c>
    </row>
    <row r="257" spans="1:13" ht="66.75" customHeight="1" x14ac:dyDescent="0.25">
      <c r="A257" s="138" t="s">
        <v>265</v>
      </c>
      <c r="B257" s="97">
        <v>39272.6</v>
      </c>
      <c r="C257" s="82"/>
      <c r="D257" s="82" t="s">
        <v>263</v>
      </c>
      <c r="E257" s="80" t="s">
        <v>245</v>
      </c>
      <c r="F257" s="175"/>
      <c r="G257" s="175"/>
      <c r="H257" s="174"/>
      <c r="I257" s="175"/>
      <c r="J257" s="154"/>
      <c r="K257" s="175"/>
      <c r="L257" s="175"/>
      <c r="M257" s="100" t="s">
        <v>583</v>
      </c>
    </row>
    <row r="258" spans="1:13" ht="84.75" customHeight="1" x14ac:dyDescent="0.25">
      <c r="A258" s="138" t="s">
        <v>266</v>
      </c>
      <c r="B258" s="97" t="s">
        <v>330</v>
      </c>
      <c r="C258" s="82"/>
      <c r="D258" s="82" t="s">
        <v>267</v>
      </c>
      <c r="E258" s="80" t="s">
        <v>245</v>
      </c>
      <c r="F258" s="175"/>
      <c r="G258" s="175"/>
      <c r="H258" s="174"/>
      <c r="I258" s="175"/>
      <c r="J258" s="154"/>
      <c r="K258" s="175"/>
      <c r="L258" s="175"/>
      <c r="M258" s="100" t="s">
        <v>438</v>
      </c>
    </row>
    <row r="259" spans="1:13" ht="61.5" customHeight="1" x14ac:dyDescent="0.25">
      <c r="A259" s="138" t="s">
        <v>311</v>
      </c>
      <c r="B259" s="97" t="s">
        <v>331</v>
      </c>
      <c r="C259" s="82"/>
      <c r="D259" s="82" t="s">
        <v>268</v>
      </c>
      <c r="E259" s="80" t="s">
        <v>245</v>
      </c>
      <c r="F259" s="175"/>
      <c r="G259" s="175"/>
      <c r="H259" s="174"/>
      <c r="I259" s="175"/>
      <c r="J259" s="154"/>
      <c r="K259" s="175"/>
      <c r="L259" s="175"/>
      <c r="M259" s="100" t="s">
        <v>439</v>
      </c>
    </row>
    <row r="260" spans="1:13" ht="60.75" customHeight="1" x14ac:dyDescent="0.25">
      <c r="A260" s="138" t="s">
        <v>387</v>
      </c>
      <c r="B260" s="97" t="s">
        <v>332</v>
      </c>
      <c r="C260" s="82"/>
      <c r="D260" s="82" t="s">
        <v>269</v>
      </c>
      <c r="E260" s="80" t="s">
        <v>245</v>
      </c>
      <c r="F260" s="175"/>
      <c r="G260" s="175"/>
      <c r="H260" s="174"/>
      <c r="I260" s="175"/>
      <c r="J260" s="154"/>
      <c r="K260" s="175"/>
      <c r="L260" s="175"/>
      <c r="M260" s="100" t="s">
        <v>440</v>
      </c>
    </row>
    <row r="261" spans="1:13" ht="76.5" customHeight="1" x14ac:dyDescent="0.25">
      <c r="A261" s="138" t="s">
        <v>388</v>
      </c>
      <c r="B261" s="97" t="s">
        <v>333</v>
      </c>
      <c r="C261" s="82"/>
      <c r="D261" s="82" t="s">
        <v>269</v>
      </c>
      <c r="E261" s="80" t="s">
        <v>245</v>
      </c>
      <c r="F261" s="175"/>
      <c r="G261" s="175"/>
      <c r="H261" s="174"/>
      <c r="I261" s="175"/>
      <c r="J261" s="154"/>
      <c r="K261" s="175"/>
      <c r="L261" s="175"/>
      <c r="M261" s="100" t="s">
        <v>441</v>
      </c>
    </row>
    <row r="262" spans="1:13" ht="65.25" customHeight="1" x14ac:dyDescent="0.25">
      <c r="A262" s="138" t="s">
        <v>312</v>
      </c>
      <c r="B262" s="97" t="s">
        <v>331</v>
      </c>
      <c r="C262" s="82"/>
      <c r="D262" s="82" t="s">
        <v>268</v>
      </c>
      <c r="E262" s="80" t="s">
        <v>245</v>
      </c>
      <c r="F262" s="175"/>
      <c r="G262" s="175"/>
      <c r="H262" s="174"/>
      <c r="I262" s="175"/>
      <c r="J262" s="154"/>
      <c r="K262" s="175"/>
      <c r="L262" s="175"/>
      <c r="M262" s="100" t="s">
        <v>442</v>
      </c>
    </row>
    <row r="263" spans="1:13" ht="81.75" customHeight="1" x14ac:dyDescent="0.25">
      <c r="A263" s="138" t="s">
        <v>372</v>
      </c>
      <c r="B263" s="97" t="s">
        <v>334</v>
      </c>
      <c r="C263" s="82"/>
      <c r="D263" s="82" t="s">
        <v>258</v>
      </c>
      <c r="E263" s="80" t="s">
        <v>245</v>
      </c>
      <c r="F263" s="175"/>
      <c r="G263" s="175"/>
      <c r="H263" s="174"/>
      <c r="I263" s="175"/>
      <c r="J263" s="154"/>
      <c r="K263" s="175"/>
      <c r="L263" s="175"/>
      <c r="M263" s="100" t="s">
        <v>443</v>
      </c>
    </row>
    <row r="264" spans="1:13" ht="91.5" customHeight="1" x14ac:dyDescent="0.25">
      <c r="A264" s="138" t="s">
        <v>425</v>
      </c>
      <c r="B264" s="97" t="s">
        <v>335</v>
      </c>
      <c r="C264" s="98"/>
      <c r="D264" s="82" t="s">
        <v>270</v>
      </c>
      <c r="E264" s="80" t="s">
        <v>245</v>
      </c>
      <c r="F264" s="175"/>
      <c r="G264" s="175"/>
      <c r="H264" s="174"/>
      <c r="I264" s="175"/>
      <c r="J264" s="154"/>
      <c r="K264" s="175"/>
      <c r="L264" s="175"/>
      <c r="M264" s="100" t="s">
        <v>584</v>
      </c>
    </row>
    <row r="265" spans="1:13" ht="80.25" customHeight="1" x14ac:dyDescent="0.25">
      <c r="A265" s="138" t="s">
        <v>389</v>
      </c>
      <c r="B265" s="97" t="s">
        <v>336</v>
      </c>
      <c r="C265" s="98"/>
      <c r="D265" s="82" t="s">
        <v>270</v>
      </c>
      <c r="E265" s="80" t="s">
        <v>245</v>
      </c>
      <c r="F265" s="175"/>
      <c r="G265" s="175"/>
      <c r="H265" s="174"/>
      <c r="I265" s="175"/>
      <c r="J265" s="154"/>
      <c r="K265" s="175"/>
      <c r="L265" s="175"/>
      <c r="M265" s="100" t="s">
        <v>585</v>
      </c>
    </row>
    <row r="266" spans="1:13" ht="90.75" customHeight="1" x14ac:dyDescent="0.25">
      <c r="A266" s="138" t="s">
        <v>390</v>
      </c>
      <c r="B266" s="97" t="s">
        <v>337</v>
      </c>
      <c r="C266" s="82"/>
      <c r="D266" s="82" t="s">
        <v>268</v>
      </c>
      <c r="E266" s="80" t="s">
        <v>245</v>
      </c>
      <c r="F266" s="175"/>
      <c r="G266" s="175"/>
      <c r="H266" s="174"/>
      <c r="I266" s="175"/>
      <c r="J266" s="154"/>
      <c r="K266" s="175"/>
      <c r="L266" s="175"/>
      <c r="M266" s="100" t="s">
        <v>444</v>
      </c>
    </row>
    <row r="267" spans="1:13" ht="94.5" customHeight="1" x14ac:dyDescent="0.25">
      <c r="A267" s="138" t="s">
        <v>271</v>
      </c>
      <c r="B267" s="97" t="s">
        <v>338</v>
      </c>
      <c r="C267" s="82"/>
      <c r="D267" s="82" t="s">
        <v>264</v>
      </c>
      <c r="E267" s="80" t="s">
        <v>245</v>
      </c>
      <c r="F267" s="175"/>
      <c r="G267" s="175"/>
      <c r="H267" s="174"/>
      <c r="I267" s="175"/>
      <c r="J267" s="154"/>
      <c r="K267" s="175"/>
      <c r="L267" s="175"/>
      <c r="M267" s="100" t="s">
        <v>445</v>
      </c>
    </row>
    <row r="268" spans="1:13" ht="73.5" customHeight="1" x14ac:dyDescent="0.25">
      <c r="A268" s="138" t="s">
        <v>272</v>
      </c>
      <c r="B268" s="97" t="s">
        <v>338</v>
      </c>
      <c r="C268" s="82"/>
      <c r="D268" s="82" t="s">
        <v>264</v>
      </c>
      <c r="E268" s="80" t="s">
        <v>245</v>
      </c>
      <c r="F268" s="175"/>
      <c r="G268" s="175"/>
      <c r="H268" s="174"/>
      <c r="I268" s="175"/>
      <c r="J268" s="154"/>
      <c r="K268" s="175"/>
      <c r="L268" s="175"/>
      <c r="M268" s="100" t="s">
        <v>446</v>
      </c>
    </row>
    <row r="269" spans="1:13" ht="67.5" customHeight="1" x14ac:dyDescent="0.25">
      <c r="A269" s="138" t="s">
        <v>273</v>
      </c>
      <c r="B269" s="97" t="s">
        <v>338</v>
      </c>
      <c r="C269" s="82"/>
      <c r="D269" s="82" t="s">
        <v>264</v>
      </c>
      <c r="E269" s="80" t="s">
        <v>245</v>
      </c>
      <c r="F269" s="175"/>
      <c r="G269" s="175"/>
      <c r="H269" s="174"/>
      <c r="I269" s="175"/>
      <c r="J269" s="154"/>
      <c r="K269" s="175"/>
      <c r="L269" s="175"/>
      <c r="M269" s="100" t="s">
        <v>447</v>
      </c>
    </row>
    <row r="270" spans="1:13" ht="140.25" customHeight="1" x14ac:dyDescent="0.25">
      <c r="A270" s="138" t="s">
        <v>313</v>
      </c>
      <c r="B270" s="97" t="s">
        <v>339</v>
      </c>
      <c r="C270" s="82"/>
      <c r="D270" s="82" t="s">
        <v>274</v>
      </c>
      <c r="E270" s="80" t="s">
        <v>245</v>
      </c>
      <c r="F270" s="175"/>
      <c r="G270" s="175"/>
      <c r="H270" s="174"/>
      <c r="I270" s="175"/>
      <c r="J270" s="154"/>
      <c r="K270" s="175"/>
      <c r="L270" s="175"/>
      <c r="M270" s="100" t="s">
        <v>448</v>
      </c>
    </row>
    <row r="271" spans="1:13" ht="116.25" customHeight="1" x14ac:dyDescent="0.25">
      <c r="A271" s="138" t="s">
        <v>371</v>
      </c>
      <c r="B271" s="97" t="s">
        <v>340</v>
      </c>
      <c r="C271" s="82"/>
      <c r="D271" s="82" t="s">
        <v>275</v>
      </c>
      <c r="E271" s="80" t="s">
        <v>245</v>
      </c>
      <c r="F271" s="175"/>
      <c r="G271" s="175"/>
      <c r="H271" s="174"/>
      <c r="I271" s="175"/>
      <c r="J271" s="154"/>
      <c r="K271" s="175"/>
      <c r="L271" s="175"/>
      <c r="M271" s="100" t="s">
        <v>449</v>
      </c>
    </row>
    <row r="272" spans="1:13" ht="57.75" customHeight="1" x14ac:dyDescent="0.25">
      <c r="A272" s="138" t="s">
        <v>370</v>
      </c>
      <c r="B272" s="97" t="s">
        <v>341</v>
      </c>
      <c r="C272" s="82"/>
      <c r="D272" s="82" t="s">
        <v>276</v>
      </c>
      <c r="E272" s="80" t="s">
        <v>245</v>
      </c>
      <c r="F272" s="175"/>
      <c r="G272" s="175"/>
      <c r="H272" s="174"/>
      <c r="I272" s="175"/>
      <c r="J272" s="154"/>
      <c r="K272" s="175"/>
      <c r="L272" s="175"/>
      <c r="M272" s="100" t="s">
        <v>450</v>
      </c>
    </row>
    <row r="273" spans="1:13" ht="70.5" customHeight="1" x14ac:dyDescent="0.25">
      <c r="A273" s="138" t="s">
        <v>365</v>
      </c>
      <c r="B273" s="97" t="s">
        <v>342</v>
      </c>
      <c r="C273" s="82"/>
      <c r="D273" s="82" t="s">
        <v>276</v>
      </c>
      <c r="E273" s="80" t="s">
        <v>245</v>
      </c>
      <c r="F273" s="175"/>
      <c r="G273" s="175"/>
      <c r="H273" s="174"/>
      <c r="I273" s="175"/>
      <c r="J273" s="154"/>
      <c r="K273" s="175"/>
      <c r="L273" s="175"/>
      <c r="M273" s="100" t="s">
        <v>451</v>
      </c>
    </row>
    <row r="274" spans="1:13" ht="87" customHeight="1" x14ac:dyDescent="0.25">
      <c r="A274" s="138" t="s">
        <v>364</v>
      </c>
      <c r="B274" s="97" t="s">
        <v>343</v>
      </c>
      <c r="C274" s="82"/>
      <c r="D274" s="82" t="s">
        <v>276</v>
      </c>
      <c r="E274" s="80" t="s">
        <v>245</v>
      </c>
      <c r="F274" s="175"/>
      <c r="G274" s="175"/>
      <c r="H274" s="174"/>
      <c r="I274" s="175"/>
      <c r="J274" s="154"/>
      <c r="K274" s="175"/>
      <c r="L274" s="175"/>
      <c r="M274" s="100" t="s">
        <v>452</v>
      </c>
    </row>
    <row r="275" spans="1:13" ht="72.75" customHeight="1" x14ac:dyDescent="0.25">
      <c r="A275" s="138" t="s">
        <v>277</v>
      </c>
      <c r="B275" s="97" t="s">
        <v>344</v>
      </c>
      <c r="C275" s="82"/>
      <c r="D275" s="82" t="s">
        <v>268</v>
      </c>
      <c r="E275" s="80" t="s">
        <v>245</v>
      </c>
      <c r="F275" s="175"/>
      <c r="G275" s="175"/>
      <c r="H275" s="174"/>
      <c r="I275" s="175"/>
      <c r="J275" s="154"/>
      <c r="K275" s="175"/>
      <c r="L275" s="175"/>
      <c r="M275" s="100" t="s">
        <v>453</v>
      </c>
    </row>
    <row r="276" spans="1:13" ht="58.5" customHeight="1" x14ac:dyDescent="0.25">
      <c r="A276" s="138" t="s">
        <v>391</v>
      </c>
      <c r="B276" s="97" t="s">
        <v>344</v>
      </c>
      <c r="C276" s="82"/>
      <c r="D276" s="82" t="s">
        <v>268</v>
      </c>
      <c r="E276" s="80" t="s">
        <v>245</v>
      </c>
      <c r="F276" s="175"/>
      <c r="G276" s="175"/>
      <c r="H276" s="174"/>
      <c r="I276" s="175"/>
      <c r="J276" s="154"/>
      <c r="K276" s="175"/>
      <c r="L276" s="175"/>
      <c r="M276" s="100" t="s">
        <v>454</v>
      </c>
    </row>
    <row r="277" spans="1:13" ht="63" customHeight="1" x14ac:dyDescent="0.25">
      <c r="A277" s="138" t="s">
        <v>369</v>
      </c>
      <c r="B277" s="97" t="s">
        <v>345</v>
      </c>
      <c r="C277" s="82"/>
      <c r="D277" s="82" t="s">
        <v>278</v>
      </c>
      <c r="E277" s="80" t="s">
        <v>245</v>
      </c>
      <c r="F277" s="175"/>
      <c r="G277" s="175"/>
      <c r="H277" s="174"/>
      <c r="I277" s="175"/>
      <c r="J277" s="154"/>
      <c r="K277" s="175"/>
      <c r="L277" s="175"/>
      <c r="M277" s="100" t="s">
        <v>455</v>
      </c>
    </row>
    <row r="278" spans="1:13" ht="72.75" customHeight="1" x14ac:dyDescent="0.25">
      <c r="A278" s="138" t="s">
        <v>367</v>
      </c>
      <c r="B278" s="97" t="s">
        <v>346</v>
      </c>
      <c r="C278" s="82"/>
      <c r="D278" s="82" t="s">
        <v>278</v>
      </c>
      <c r="E278" s="80" t="s">
        <v>245</v>
      </c>
      <c r="F278" s="175"/>
      <c r="G278" s="175"/>
      <c r="H278" s="174"/>
      <c r="I278" s="175"/>
      <c r="J278" s="154"/>
      <c r="K278" s="175"/>
      <c r="L278" s="175"/>
      <c r="M278" s="100" t="s">
        <v>456</v>
      </c>
    </row>
    <row r="279" spans="1:13" ht="97.5" customHeight="1" x14ac:dyDescent="0.25">
      <c r="A279" s="138" t="s">
        <v>368</v>
      </c>
      <c r="B279" s="97" t="s">
        <v>347</v>
      </c>
      <c r="C279" s="82"/>
      <c r="D279" s="82" t="s">
        <v>279</v>
      </c>
      <c r="E279" s="80" t="s">
        <v>245</v>
      </c>
      <c r="F279" s="175"/>
      <c r="G279" s="175"/>
      <c r="H279" s="174"/>
      <c r="I279" s="175"/>
      <c r="J279" s="154"/>
      <c r="K279" s="175"/>
      <c r="L279" s="175"/>
      <c r="M279" s="100" t="s">
        <v>457</v>
      </c>
    </row>
    <row r="280" spans="1:13" ht="70.5" customHeight="1" x14ac:dyDescent="0.25">
      <c r="A280" s="138" t="s">
        <v>280</v>
      </c>
      <c r="B280" s="97" t="s">
        <v>348</v>
      </c>
      <c r="C280" s="82"/>
      <c r="D280" s="82" t="s">
        <v>281</v>
      </c>
      <c r="E280" s="80" t="s">
        <v>245</v>
      </c>
      <c r="F280" s="175"/>
      <c r="G280" s="175"/>
      <c r="H280" s="174"/>
      <c r="I280" s="175"/>
      <c r="J280" s="154"/>
      <c r="K280" s="175"/>
      <c r="L280" s="175"/>
      <c r="M280" s="100" t="s">
        <v>458</v>
      </c>
    </row>
    <row r="281" spans="1:13" ht="72" customHeight="1" x14ac:dyDescent="0.25">
      <c r="A281" s="138" t="s">
        <v>282</v>
      </c>
      <c r="B281" s="97" t="s">
        <v>349</v>
      </c>
      <c r="C281" s="82"/>
      <c r="D281" s="82" t="s">
        <v>281</v>
      </c>
      <c r="E281" s="80" t="s">
        <v>245</v>
      </c>
      <c r="F281" s="175"/>
      <c r="G281" s="175"/>
      <c r="H281" s="174"/>
      <c r="I281" s="175"/>
      <c r="J281" s="154"/>
      <c r="K281" s="175"/>
      <c r="L281" s="175"/>
      <c r="M281" s="100" t="s">
        <v>459</v>
      </c>
    </row>
    <row r="282" spans="1:13" ht="78.75" customHeight="1" x14ac:dyDescent="0.25">
      <c r="A282" s="138" t="s">
        <v>392</v>
      </c>
      <c r="B282" s="97" t="s">
        <v>350</v>
      </c>
      <c r="C282" s="82"/>
      <c r="D282" s="82" t="s">
        <v>283</v>
      </c>
      <c r="E282" s="80" t="s">
        <v>245</v>
      </c>
      <c r="F282" s="175"/>
      <c r="G282" s="175"/>
      <c r="H282" s="174"/>
      <c r="I282" s="175"/>
      <c r="J282" s="154"/>
      <c r="K282" s="175"/>
      <c r="L282" s="175"/>
      <c r="M282" s="100" t="s">
        <v>460</v>
      </c>
    </row>
    <row r="283" spans="1:13" ht="67.5" customHeight="1" x14ac:dyDescent="0.25">
      <c r="A283" s="138" t="s">
        <v>393</v>
      </c>
      <c r="B283" s="97" t="s">
        <v>351</v>
      </c>
      <c r="C283" s="82"/>
      <c r="D283" s="82" t="s">
        <v>284</v>
      </c>
      <c r="E283" s="80" t="s">
        <v>245</v>
      </c>
      <c r="F283" s="175"/>
      <c r="G283" s="175"/>
      <c r="H283" s="174"/>
      <c r="I283" s="175"/>
      <c r="J283" s="154"/>
      <c r="K283" s="175"/>
      <c r="L283" s="175"/>
      <c r="M283" s="100" t="s">
        <v>461</v>
      </c>
    </row>
    <row r="284" spans="1:13" ht="60.75" customHeight="1" x14ac:dyDescent="0.25">
      <c r="A284" s="138" t="s">
        <v>394</v>
      </c>
      <c r="B284" s="97" t="s">
        <v>352</v>
      </c>
      <c r="C284" s="82"/>
      <c r="D284" s="82" t="s">
        <v>285</v>
      </c>
      <c r="E284" s="80" t="s">
        <v>245</v>
      </c>
      <c r="F284" s="175"/>
      <c r="G284" s="175"/>
      <c r="H284" s="174"/>
      <c r="I284" s="175"/>
      <c r="J284" s="154"/>
      <c r="K284" s="175"/>
      <c r="L284" s="175"/>
      <c r="M284" s="100" t="s">
        <v>462</v>
      </c>
    </row>
    <row r="285" spans="1:13" ht="54" customHeight="1" x14ac:dyDescent="0.25">
      <c r="A285" s="138" t="s">
        <v>395</v>
      </c>
      <c r="B285" s="97" t="s">
        <v>353</v>
      </c>
      <c r="C285" s="82"/>
      <c r="D285" s="82" t="s">
        <v>286</v>
      </c>
      <c r="E285" s="80" t="s">
        <v>245</v>
      </c>
      <c r="F285" s="175"/>
      <c r="G285" s="175"/>
      <c r="H285" s="174"/>
      <c r="I285" s="175"/>
      <c r="J285" s="154"/>
      <c r="K285" s="175"/>
      <c r="L285" s="175"/>
      <c r="M285" s="100" t="s">
        <v>463</v>
      </c>
    </row>
    <row r="286" spans="1:13" ht="69" customHeight="1" x14ac:dyDescent="0.25">
      <c r="A286" s="138" t="s">
        <v>287</v>
      </c>
      <c r="B286" s="97" t="s">
        <v>354</v>
      </c>
      <c r="C286" s="82"/>
      <c r="D286" s="82" t="s">
        <v>286</v>
      </c>
      <c r="E286" s="80" t="s">
        <v>245</v>
      </c>
      <c r="F286" s="175"/>
      <c r="G286" s="175"/>
      <c r="H286" s="174"/>
      <c r="I286" s="175"/>
      <c r="J286" s="154"/>
      <c r="K286" s="175"/>
      <c r="L286" s="175"/>
      <c r="M286" s="100" t="s">
        <v>464</v>
      </c>
    </row>
    <row r="287" spans="1:13" ht="51" customHeight="1" x14ac:dyDescent="0.25">
      <c r="A287" s="138" t="s">
        <v>288</v>
      </c>
      <c r="B287" s="97" t="s">
        <v>353</v>
      </c>
      <c r="C287" s="82"/>
      <c r="D287" s="82" t="s">
        <v>286</v>
      </c>
      <c r="E287" s="80" t="s">
        <v>245</v>
      </c>
      <c r="F287" s="175"/>
      <c r="G287" s="175"/>
      <c r="H287" s="174"/>
      <c r="I287" s="175"/>
      <c r="J287" s="154"/>
      <c r="K287" s="175"/>
      <c r="L287" s="175"/>
      <c r="M287" s="100" t="s">
        <v>465</v>
      </c>
    </row>
    <row r="288" spans="1:13" ht="42" customHeight="1" x14ac:dyDescent="0.25">
      <c r="A288" s="138" t="s">
        <v>289</v>
      </c>
      <c r="B288" s="97" t="s">
        <v>355</v>
      </c>
      <c r="C288" s="82"/>
      <c r="D288" s="82" t="s">
        <v>290</v>
      </c>
      <c r="E288" s="80" t="s">
        <v>245</v>
      </c>
      <c r="F288" s="175"/>
      <c r="G288" s="175"/>
      <c r="H288" s="174"/>
      <c r="I288" s="175"/>
      <c r="J288" s="154"/>
      <c r="K288" s="175"/>
      <c r="L288" s="175"/>
      <c r="M288" s="100" t="s">
        <v>466</v>
      </c>
    </row>
    <row r="289" spans="1:13" ht="93" customHeight="1" x14ac:dyDescent="0.25">
      <c r="A289" s="138" t="s">
        <v>412</v>
      </c>
      <c r="B289" s="97" t="s">
        <v>356</v>
      </c>
      <c r="C289" s="82"/>
      <c r="D289" s="82" t="s">
        <v>291</v>
      </c>
      <c r="E289" s="80" t="s">
        <v>245</v>
      </c>
      <c r="F289" s="175"/>
      <c r="G289" s="175"/>
      <c r="H289" s="174"/>
      <c r="I289" s="175"/>
      <c r="J289" s="154"/>
      <c r="K289" s="175"/>
      <c r="L289" s="175"/>
      <c r="M289" s="100" t="s">
        <v>467</v>
      </c>
    </row>
    <row r="290" spans="1:13" ht="83.25" customHeight="1" x14ac:dyDescent="0.25">
      <c r="A290" s="138" t="s">
        <v>292</v>
      </c>
      <c r="B290" s="97" t="s">
        <v>357</v>
      </c>
      <c r="C290" s="82"/>
      <c r="D290" s="82" t="s">
        <v>291</v>
      </c>
      <c r="E290" s="80" t="s">
        <v>245</v>
      </c>
      <c r="F290" s="175"/>
      <c r="G290" s="175"/>
      <c r="H290" s="174"/>
      <c r="I290" s="175"/>
      <c r="J290" s="154"/>
      <c r="K290" s="175"/>
      <c r="L290" s="175"/>
      <c r="M290" s="100" t="s">
        <v>468</v>
      </c>
    </row>
    <row r="291" spans="1:13" ht="49.5" customHeight="1" x14ac:dyDescent="0.25">
      <c r="A291" s="138" t="s">
        <v>293</v>
      </c>
      <c r="B291" s="97" t="s">
        <v>358</v>
      </c>
      <c r="C291" s="82"/>
      <c r="D291" s="82" t="s">
        <v>294</v>
      </c>
      <c r="E291" s="80" t="s">
        <v>245</v>
      </c>
      <c r="F291" s="175"/>
      <c r="G291" s="175"/>
      <c r="H291" s="174"/>
      <c r="I291" s="175"/>
      <c r="J291" s="154"/>
      <c r="K291" s="175"/>
      <c r="L291" s="175"/>
      <c r="M291" s="100" t="s">
        <v>469</v>
      </c>
    </row>
    <row r="292" spans="1:13" ht="51.75" customHeight="1" x14ac:dyDescent="0.25">
      <c r="A292" s="138" t="s">
        <v>295</v>
      </c>
      <c r="B292" s="97" t="s">
        <v>359</v>
      </c>
      <c r="C292" s="82"/>
      <c r="D292" s="82" t="s">
        <v>294</v>
      </c>
      <c r="E292" s="80" t="s">
        <v>245</v>
      </c>
      <c r="F292" s="175"/>
      <c r="G292" s="175"/>
      <c r="H292" s="174"/>
      <c r="I292" s="175"/>
      <c r="J292" s="154"/>
      <c r="K292" s="175"/>
      <c r="L292" s="175"/>
      <c r="M292" s="100" t="s">
        <v>470</v>
      </c>
    </row>
    <row r="293" spans="1:13" ht="56.25" x14ac:dyDescent="0.25">
      <c r="A293" s="138" t="s">
        <v>366</v>
      </c>
      <c r="B293" s="97" t="s">
        <v>360</v>
      </c>
      <c r="C293" s="82"/>
      <c r="D293" s="82" t="s">
        <v>296</v>
      </c>
      <c r="E293" s="80" t="s">
        <v>245</v>
      </c>
      <c r="F293" s="175"/>
      <c r="G293" s="175"/>
      <c r="H293" s="174" t="s">
        <v>538</v>
      </c>
      <c r="I293" s="175"/>
      <c r="J293" s="154"/>
      <c r="K293" s="175"/>
      <c r="L293" s="175"/>
      <c r="M293" s="100" t="s">
        <v>471</v>
      </c>
    </row>
    <row r="294" spans="1:13" ht="78" customHeight="1" x14ac:dyDescent="0.25">
      <c r="A294" s="138" t="s">
        <v>297</v>
      </c>
      <c r="B294" s="97" t="s">
        <v>361</v>
      </c>
      <c r="C294" s="82"/>
      <c r="D294" s="82" t="s">
        <v>298</v>
      </c>
      <c r="E294" s="80" t="s">
        <v>245</v>
      </c>
      <c r="F294" s="175"/>
      <c r="G294" s="175"/>
      <c r="H294" s="174"/>
      <c r="I294" s="175"/>
      <c r="J294" s="154"/>
      <c r="K294" s="175"/>
      <c r="L294" s="175"/>
      <c r="M294" s="100" t="s">
        <v>472</v>
      </c>
    </row>
    <row r="295" spans="1:13" ht="40.5" customHeight="1" x14ac:dyDescent="0.25">
      <c r="A295" s="138" t="s">
        <v>299</v>
      </c>
      <c r="B295" s="97">
        <f>SUM(B296,B297,B298,B299)</f>
        <v>7239.3300000000017</v>
      </c>
      <c r="C295" s="82"/>
      <c r="D295" s="82" t="s">
        <v>300</v>
      </c>
      <c r="E295" s="80" t="s">
        <v>245</v>
      </c>
      <c r="F295" s="175"/>
      <c r="G295" s="175"/>
      <c r="H295" s="174"/>
      <c r="I295" s="175"/>
      <c r="J295" s="154"/>
      <c r="K295" s="175"/>
      <c r="L295" s="175"/>
      <c r="M295" s="100" t="s">
        <v>473</v>
      </c>
    </row>
    <row r="296" spans="1:13" ht="27" customHeight="1" x14ac:dyDescent="0.25">
      <c r="A296" s="138" t="s">
        <v>301</v>
      </c>
      <c r="B296" s="97">
        <v>2068.38</v>
      </c>
      <c r="C296" s="185"/>
      <c r="D296" s="82"/>
      <c r="E296" s="81"/>
      <c r="F296" s="175"/>
      <c r="G296" s="175"/>
      <c r="H296" s="174"/>
      <c r="I296" s="175"/>
      <c r="J296" s="154"/>
      <c r="K296" s="175"/>
      <c r="L296" s="175"/>
      <c r="M296" s="100" t="s">
        <v>314</v>
      </c>
    </row>
    <row r="297" spans="1:13" ht="26.25" customHeight="1" x14ac:dyDescent="0.25">
      <c r="A297" s="138" t="s">
        <v>302</v>
      </c>
      <c r="B297" s="97">
        <v>3102.57</v>
      </c>
      <c r="C297" s="185"/>
      <c r="D297" s="82"/>
      <c r="E297" s="81"/>
      <c r="F297" s="175"/>
      <c r="G297" s="175"/>
      <c r="H297" s="174"/>
      <c r="I297" s="175"/>
      <c r="J297" s="154"/>
      <c r="K297" s="175"/>
      <c r="L297" s="175"/>
      <c r="M297" s="100" t="s">
        <v>314</v>
      </c>
    </row>
    <row r="298" spans="1:13" ht="27" customHeight="1" x14ac:dyDescent="0.25">
      <c r="A298" s="138" t="s">
        <v>303</v>
      </c>
      <c r="B298" s="97">
        <v>1034.19</v>
      </c>
      <c r="C298" s="185"/>
      <c r="D298" s="82"/>
      <c r="E298" s="81"/>
      <c r="F298" s="175"/>
      <c r="G298" s="175"/>
      <c r="H298" s="174"/>
      <c r="I298" s="175"/>
      <c r="J298" s="154"/>
      <c r="K298" s="175"/>
      <c r="L298" s="175"/>
      <c r="M298" s="100" t="s">
        <v>314</v>
      </c>
    </row>
    <row r="299" spans="1:13" ht="25.5" customHeight="1" x14ac:dyDescent="0.25">
      <c r="A299" s="138" t="s">
        <v>304</v>
      </c>
      <c r="B299" s="97">
        <v>1034.19</v>
      </c>
      <c r="C299" s="185"/>
      <c r="D299" s="82"/>
      <c r="E299" s="81"/>
      <c r="F299" s="175"/>
      <c r="G299" s="175"/>
      <c r="H299" s="174"/>
      <c r="I299" s="175"/>
      <c r="J299" s="154"/>
      <c r="K299" s="175"/>
      <c r="L299" s="175"/>
      <c r="M299" s="100" t="s">
        <v>314</v>
      </c>
    </row>
    <row r="300" spans="1:13" ht="37.5" customHeight="1" x14ac:dyDescent="0.25">
      <c r="A300" s="138" t="s">
        <v>305</v>
      </c>
      <c r="B300" s="97">
        <f>SUM(B301,B302)</f>
        <v>15195.82</v>
      </c>
      <c r="C300" s="82"/>
      <c r="D300" s="82" t="s">
        <v>306</v>
      </c>
      <c r="E300" s="80" t="s">
        <v>245</v>
      </c>
      <c r="F300" s="175"/>
      <c r="G300" s="175"/>
      <c r="H300" s="174"/>
      <c r="I300" s="175"/>
      <c r="J300" s="154"/>
      <c r="K300" s="175"/>
      <c r="L300" s="175"/>
      <c r="M300" s="100" t="s">
        <v>474</v>
      </c>
    </row>
    <row r="301" spans="1:13" ht="26.25" customHeight="1" x14ac:dyDescent="0.25">
      <c r="A301" s="138" t="s">
        <v>307</v>
      </c>
      <c r="B301" s="97">
        <v>8751.02</v>
      </c>
      <c r="C301" s="82"/>
      <c r="D301" s="82"/>
      <c r="E301" s="81"/>
      <c r="F301" s="175"/>
      <c r="G301" s="175"/>
      <c r="H301" s="174"/>
      <c r="I301" s="175"/>
      <c r="J301" s="154"/>
      <c r="K301" s="175"/>
      <c r="L301" s="175"/>
      <c r="M301" s="100" t="s">
        <v>314</v>
      </c>
    </row>
    <row r="302" spans="1:13" ht="26.25" customHeight="1" x14ac:dyDescent="0.25">
      <c r="A302" s="138" t="s">
        <v>308</v>
      </c>
      <c r="B302" s="97">
        <v>6444.8</v>
      </c>
      <c r="C302" s="82"/>
      <c r="D302" s="82"/>
      <c r="E302" s="81"/>
      <c r="F302" s="175"/>
      <c r="G302" s="175"/>
      <c r="H302" s="174"/>
      <c r="I302" s="175"/>
      <c r="J302" s="154"/>
      <c r="K302" s="175"/>
      <c r="L302" s="175"/>
      <c r="M302" s="100" t="s">
        <v>314</v>
      </c>
    </row>
    <row r="303" spans="1:13" x14ac:dyDescent="0.25">
      <c r="B303" s="58"/>
      <c r="C303" s="59"/>
      <c r="D303" s="58"/>
      <c r="E303" s="59"/>
      <c r="F303" s="158"/>
      <c r="H303" s="158"/>
      <c r="I303" s="158"/>
    </row>
    <row r="304" spans="1:13" x14ac:dyDescent="0.25">
      <c r="B304" s="58"/>
      <c r="C304" s="59"/>
      <c r="D304" s="58"/>
      <c r="E304" s="59"/>
      <c r="F304" s="158"/>
      <c r="H304" s="158"/>
      <c r="I304" s="158"/>
    </row>
    <row r="305" spans="2:9" x14ac:dyDescent="0.25">
      <c r="B305" s="58"/>
      <c r="C305" s="59"/>
      <c r="D305" s="58"/>
      <c r="E305" s="59"/>
      <c r="F305" s="158"/>
      <c r="H305" s="158"/>
      <c r="I305" s="158"/>
    </row>
    <row r="306" spans="2:9" x14ac:dyDescent="0.25">
      <c r="B306" s="58"/>
      <c r="C306" s="59"/>
      <c r="D306" s="58"/>
      <c r="E306" s="59"/>
      <c r="F306" s="158"/>
      <c r="H306" s="158"/>
      <c r="I306" s="158"/>
    </row>
    <row r="307" spans="2:9" x14ac:dyDescent="0.25">
      <c r="B307" s="58"/>
      <c r="C307" s="59"/>
      <c r="D307" s="58"/>
      <c r="E307" s="59"/>
      <c r="F307" s="158"/>
      <c r="H307" s="158"/>
      <c r="I307" s="158"/>
    </row>
    <row r="308" spans="2:9" x14ac:dyDescent="0.25">
      <c r="B308" s="58"/>
      <c r="C308" s="59"/>
      <c r="D308" s="58"/>
      <c r="E308" s="59"/>
      <c r="F308" s="158"/>
      <c r="H308" s="158"/>
      <c r="I308" s="158"/>
    </row>
    <row r="309" spans="2:9" x14ac:dyDescent="0.25">
      <c r="B309" s="58"/>
      <c r="C309" s="59"/>
      <c r="D309" s="58"/>
      <c r="E309" s="59"/>
      <c r="F309" s="158"/>
      <c r="H309" s="158"/>
      <c r="I309" s="158"/>
    </row>
    <row r="310" spans="2:9" x14ac:dyDescent="0.25">
      <c r="B310" s="58"/>
      <c r="C310" s="59"/>
      <c r="D310" s="58"/>
      <c r="E310" s="59"/>
      <c r="F310" s="158"/>
      <c r="H310" s="158"/>
      <c r="I310" s="158"/>
    </row>
    <row r="311" spans="2:9" x14ac:dyDescent="0.25">
      <c r="B311" s="58"/>
      <c r="C311" s="59"/>
      <c r="D311" s="58"/>
      <c r="E311" s="59"/>
      <c r="F311" s="158"/>
      <c r="H311" s="158"/>
      <c r="I311" s="158"/>
    </row>
    <row r="312" spans="2:9" x14ac:dyDescent="0.25">
      <c r="B312" s="58"/>
      <c r="C312" s="59"/>
      <c r="D312" s="58"/>
      <c r="E312" s="59"/>
      <c r="F312" s="158"/>
      <c r="H312" s="158"/>
      <c r="I312" s="158"/>
    </row>
    <row r="313" spans="2:9" x14ac:dyDescent="0.25">
      <c r="B313" s="58"/>
      <c r="C313" s="59"/>
      <c r="D313" s="58"/>
      <c r="E313" s="59"/>
      <c r="F313" s="158"/>
      <c r="H313" s="158"/>
      <c r="I313" s="158"/>
    </row>
    <row r="314" spans="2:9" x14ac:dyDescent="0.25">
      <c r="B314" s="58"/>
      <c r="C314" s="59"/>
      <c r="D314" s="58"/>
      <c r="E314" s="59"/>
      <c r="F314" s="158"/>
      <c r="H314" s="158"/>
      <c r="I314" s="158"/>
    </row>
    <row r="315" spans="2:9" x14ac:dyDescent="0.25">
      <c r="B315" s="58"/>
      <c r="C315" s="59"/>
      <c r="D315" s="58"/>
      <c r="E315" s="59"/>
      <c r="F315" s="158"/>
      <c r="H315" s="158"/>
      <c r="I315" s="158"/>
    </row>
    <row r="316" spans="2:9" x14ac:dyDescent="0.25">
      <c r="B316" s="58"/>
      <c r="C316" s="59"/>
      <c r="D316" s="58"/>
      <c r="E316" s="59"/>
      <c r="F316" s="158"/>
      <c r="H316" s="158"/>
      <c r="I316" s="158"/>
    </row>
    <row r="317" spans="2:9" x14ac:dyDescent="0.25">
      <c r="B317" s="58"/>
      <c r="C317" s="59"/>
      <c r="D317" s="58"/>
      <c r="E317" s="59"/>
      <c r="F317" s="158"/>
      <c r="H317" s="158"/>
      <c r="I317" s="158"/>
    </row>
    <row r="318" spans="2:9" x14ac:dyDescent="0.25">
      <c r="F318" s="158"/>
      <c r="H318" s="158"/>
    </row>
    <row r="319" spans="2:9" x14ac:dyDescent="0.25">
      <c r="F319" s="158"/>
      <c r="H319" s="158"/>
    </row>
    <row r="320" spans="2:9" x14ac:dyDescent="0.25">
      <c r="F320" s="158"/>
      <c r="H320" s="158"/>
    </row>
    <row r="321" spans="6:8" x14ac:dyDescent="0.25">
      <c r="F321" s="158"/>
      <c r="H321" s="158"/>
    </row>
    <row r="322" spans="6:8" x14ac:dyDescent="0.25">
      <c r="F322" s="158"/>
      <c r="H322" s="158"/>
    </row>
    <row r="323" spans="6:8" x14ac:dyDescent="0.25">
      <c r="F323" s="158"/>
      <c r="H323" s="158"/>
    </row>
    <row r="324" spans="6:8" x14ac:dyDescent="0.25">
      <c r="F324" s="158"/>
      <c r="H324" s="158"/>
    </row>
    <row r="325" spans="6:8" x14ac:dyDescent="0.25">
      <c r="F325" s="158"/>
      <c r="H325" s="158"/>
    </row>
    <row r="326" spans="6:8" x14ac:dyDescent="0.25">
      <c r="F326" s="158"/>
      <c r="H326" s="158"/>
    </row>
    <row r="327" spans="6:8" x14ac:dyDescent="0.25">
      <c r="F327" s="158"/>
      <c r="H327" s="158"/>
    </row>
    <row r="328" spans="6:8" x14ac:dyDescent="0.25">
      <c r="F328" s="158"/>
      <c r="H328" s="158"/>
    </row>
    <row r="329" spans="6:8" x14ac:dyDescent="0.25">
      <c r="F329" s="158"/>
      <c r="H329" s="158"/>
    </row>
    <row r="330" spans="6:8" x14ac:dyDescent="0.25">
      <c r="F330" s="158"/>
      <c r="H330" s="158"/>
    </row>
    <row r="331" spans="6:8" x14ac:dyDescent="0.25">
      <c r="F331" s="158"/>
      <c r="H331" s="158"/>
    </row>
    <row r="332" spans="6:8" x14ac:dyDescent="0.25">
      <c r="F332" s="158"/>
      <c r="H332" s="158"/>
    </row>
    <row r="333" spans="6:8" x14ac:dyDescent="0.25">
      <c r="F333" s="158"/>
      <c r="H333" s="158"/>
    </row>
    <row r="334" spans="6:8" x14ac:dyDescent="0.25">
      <c r="F334" s="158"/>
      <c r="H334" s="158"/>
    </row>
    <row r="335" spans="6:8" x14ac:dyDescent="0.25">
      <c r="F335" s="158"/>
      <c r="H335" s="158"/>
    </row>
    <row r="336" spans="6:8" x14ac:dyDescent="0.25">
      <c r="F336" s="158"/>
      <c r="H336" s="158"/>
    </row>
    <row r="337" spans="6:8" x14ac:dyDescent="0.25">
      <c r="F337" s="158"/>
      <c r="H337" s="158"/>
    </row>
    <row r="338" spans="6:8" x14ac:dyDescent="0.25">
      <c r="F338" s="158"/>
      <c r="H338" s="158"/>
    </row>
    <row r="339" spans="6:8" x14ac:dyDescent="0.25">
      <c r="F339" s="158"/>
      <c r="H339" s="158"/>
    </row>
    <row r="340" spans="6:8" x14ac:dyDescent="0.25">
      <c r="F340" s="158"/>
      <c r="H340" s="158"/>
    </row>
    <row r="341" spans="6:8" x14ac:dyDescent="0.25">
      <c r="F341" s="158"/>
      <c r="H341" s="158"/>
    </row>
    <row r="342" spans="6:8" x14ac:dyDescent="0.25">
      <c r="F342" s="158"/>
      <c r="H342" s="158"/>
    </row>
    <row r="343" spans="6:8" x14ac:dyDescent="0.25">
      <c r="F343" s="158"/>
      <c r="H343" s="158"/>
    </row>
    <row r="344" spans="6:8" x14ac:dyDescent="0.25">
      <c r="F344" s="158"/>
      <c r="H344" s="158"/>
    </row>
    <row r="345" spans="6:8" x14ac:dyDescent="0.25">
      <c r="F345" s="158"/>
      <c r="H345" s="158"/>
    </row>
    <row r="346" spans="6:8" x14ac:dyDescent="0.25">
      <c r="F346" s="158"/>
      <c r="H346" s="158"/>
    </row>
    <row r="347" spans="6:8" x14ac:dyDescent="0.25">
      <c r="F347" s="158"/>
      <c r="H347" s="158"/>
    </row>
    <row r="348" spans="6:8" x14ac:dyDescent="0.25">
      <c r="F348" s="158"/>
      <c r="H348" s="158"/>
    </row>
    <row r="349" spans="6:8" x14ac:dyDescent="0.25">
      <c r="F349" s="158"/>
      <c r="H349" s="158"/>
    </row>
    <row r="350" spans="6:8" x14ac:dyDescent="0.25">
      <c r="F350" s="158"/>
      <c r="H350" s="158"/>
    </row>
    <row r="351" spans="6:8" x14ac:dyDescent="0.25">
      <c r="F351" s="158"/>
      <c r="H351" s="158"/>
    </row>
    <row r="352" spans="6:8" x14ac:dyDescent="0.25">
      <c r="F352" s="158"/>
      <c r="H352" s="158"/>
    </row>
    <row r="353" spans="6:8" x14ac:dyDescent="0.25">
      <c r="F353" s="158"/>
      <c r="H353" s="158"/>
    </row>
    <row r="354" spans="6:8" x14ac:dyDescent="0.25">
      <c r="F354" s="158"/>
      <c r="H354" s="158"/>
    </row>
    <row r="355" spans="6:8" x14ac:dyDescent="0.25">
      <c r="F355" s="158"/>
      <c r="H355" s="158"/>
    </row>
    <row r="356" spans="6:8" x14ac:dyDescent="0.25">
      <c r="F356" s="158"/>
      <c r="H356" s="158"/>
    </row>
    <row r="357" spans="6:8" x14ac:dyDescent="0.25">
      <c r="F357" s="158"/>
      <c r="H357" s="158"/>
    </row>
    <row r="358" spans="6:8" x14ac:dyDescent="0.25">
      <c r="F358" s="158"/>
      <c r="H358" s="158"/>
    </row>
    <row r="359" spans="6:8" x14ac:dyDescent="0.25">
      <c r="F359" s="158"/>
      <c r="H359" s="158"/>
    </row>
    <row r="360" spans="6:8" x14ac:dyDescent="0.25">
      <c r="F360" s="158"/>
      <c r="H360" s="158"/>
    </row>
    <row r="361" spans="6:8" x14ac:dyDescent="0.25">
      <c r="F361" s="158"/>
      <c r="H361" s="158"/>
    </row>
    <row r="362" spans="6:8" x14ac:dyDescent="0.25">
      <c r="F362" s="158"/>
      <c r="H362" s="158"/>
    </row>
    <row r="363" spans="6:8" x14ac:dyDescent="0.25">
      <c r="F363" s="158"/>
      <c r="H363" s="158"/>
    </row>
    <row r="364" spans="6:8" x14ac:dyDescent="0.25">
      <c r="F364" s="158"/>
      <c r="H364" s="158"/>
    </row>
    <row r="365" spans="6:8" x14ac:dyDescent="0.25">
      <c r="F365" s="158"/>
      <c r="H365" s="158"/>
    </row>
    <row r="366" spans="6:8" x14ac:dyDescent="0.25">
      <c r="F366" s="158"/>
      <c r="H366" s="158"/>
    </row>
    <row r="367" spans="6:8" x14ac:dyDescent="0.25">
      <c r="F367" s="158"/>
      <c r="H367" s="158"/>
    </row>
    <row r="368" spans="6:8" x14ac:dyDescent="0.25">
      <c r="F368" s="158"/>
      <c r="H368" s="158"/>
    </row>
    <row r="369" spans="6:8" x14ac:dyDescent="0.25">
      <c r="F369" s="158"/>
      <c r="H369" s="158"/>
    </row>
    <row r="370" spans="6:8" x14ac:dyDescent="0.25">
      <c r="F370" s="158"/>
      <c r="H370" s="158"/>
    </row>
    <row r="371" spans="6:8" x14ac:dyDescent="0.25">
      <c r="F371" s="158"/>
      <c r="H371" s="158"/>
    </row>
    <row r="372" spans="6:8" x14ac:dyDescent="0.25">
      <c r="F372" s="158"/>
      <c r="H372" s="158"/>
    </row>
    <row r="373" spans="6:8" x14ac:dyDescent="0.25">
      <c r="F373" s="158"/>
      <c r="H373" s="158"/>
    </row>
    <row r="374" spans="6:8" x14ac:dyDescent="0.25">
      <c r="F374" s="158"/>
      <c r="H374" s="158"/>
    </row>
    <row r="375" spans="6:8" x14ac:dyDescent="0.25">
      <c r="F375" s="158"/>
      <c r="H375" s="158"/>
    </row>
    <row r="376" spans="6:8" x14ac:dyDescent="0.25">
      <c r="F376" s="158"/>
      <c r="H376" s="158"/>
    </row>
    <row r="377" spans="6:8" x14ac:dyDescent="0.25">
      <c r="F377" s="158"/>
      <c r="H377" s="158"/>
    </row>
    <row r="378" spans="6:8" x14ac:dyDescent="0.25">
      <c r="F378" s="158"/>
      <c r="H378" s="158"/>
    </row>
    <row r="379" spans="6:8" x14ac:dyDescent="0.25">
      <c r="F379" s="158"/>
      <c r="H379" s="158"/>
    </row>
    <row r="380" spans="6:8" x14ac:dyDescent="0.25">
      <c r="F380" s="158"/>
      <c r="H380" s="158"/>
    </row>
    <row r="381" spans="6:8" x14ac:dyDescent="0.25">
      <c r="F381" s="158"/>
      <c r="H381" s="158"/>
    </row>
    <row r="382" spans="6:8" x14ac:dyDescent="0.25">
      <c r="F382" s="158"/>
      <c r="H382" s="158"/>
    </row>
    <row r="383" spans="6:8" x14ac:dyDescent="0.25">
      <c r="F383" s="158"/>
      <c r="H383" s="158"/>
    </row>
    <row r="384" spans="6:8" x14ac:dyDescent="0.25">
      <c r="F384" s="158"/>
      <c r="H384" s="158"/>
    </row>
    <row r="385" spans="6:8" x14ac:dyDescent="0.25">
      <c r="F385" s="158"/>
      <c r="H385" s="158"/>
    </row>
    <row r="386" spans="6:8" x14ac:dyDescent="0.25">
      <c r="F386" s="158"/>
      <c r="H386" s="158"/>
    </row>
    <row r="387" spans="6:8" x14ac:dyDescent="0.25">
      <c r="F387" s="158"/>
      <c r="H387" s="158"/>
    </row>
    <row r="388" spans="6:8" x14ac:dyDescent="0.25">
      <c r="F388" s="158"/>
      <c r="H388" s="158"/>
    </row>
    <row r="389" spans="6:8" x14ac:dyDescent="0.25">
      <c r="F389" s="158"/>
      <c r="H389" s="158"/>
    </row>
    <row r="390" spans="6:8" x14ac:dyDescent="0.25">
      <c r="F390" s="158"/>
      <c r="H390" s="158"/>
    </row>
    <row r="391" spans="6:8" x14ac:dyDescent="0.25">
      <c r="F391" s="158"/>
      <c r="H391" s="158"/>
    </row>
    <row r="392" spans="6:8" x14ac:dyDescent="0.25">
      <c r="F392" s="158"/>
      <c r="H392" s="158"/>
    </row>
    <row r="393" spans="6:8" x14ac:dyDescent="0.25">
      <c r="F393" s="158"/>
      <c r="H393" s="158"/>
    </row>
    <row r="394" spans="6:8" x14ac:dyDescent="0.25">
      <c r="F394" s="158"/>
      <c r="H394" s="158"/>
    </row>
    <row r="395" spans="6:8" x14ac:dyDescent="0.25">
      <c r="F395" s="158"/>
      <c r="H395" s="158"/>
    </row>
  </sheetData>
  <mergeCells count="415">
    <mergeCell ref="C194:C195"/>
    <mergeCell ref="D194:D195"/>
    <mergeCell ref="B184:B185"/>
    <mergeCell ref="C44:C45"/>
    <mergeCell ref="D44:D45"/>
    <mergeCell ref="M44:M45"/>
    <mergeCell ref="B190:B191"/>
    <mergeCell ref="M190:M191"/>
    <mergeCell ref="M162:M164"/>
    <mergeCell ref="M169:M171"/>
    <mergeCell ref="M172:M174"/>
    <mergeCell ref="D172:D174"/>
    <mergeCell ref="C169:C171"/>
    <mergeCell ref="D169:D171"/>
    <mergeCell ref="D162:D164"/>
    <mergeCell ref="C162:C164"/>
    <mergeCell ref="M184:M185"/>
    <mergeCell ref="H73:H74"/>
    <mergeCell ref="I73:I74"/>
    <mergeCell ref="I141:I144"/>
    <mergeCell ref="A120:M120"/>
    <mergeCell ref="E141:E144"/>
    <mergeCell ref="F141:F144"/>
    <mergeCell ref="A114:A116"/>
    <mergeCell ref="M96:M98"/>
    <mergeCell ref="C96:C98"/>
    <mergeCell ref="D99:D101"/>
    <mergeCell ref="D148:D150"/>
    <mergeCell ref="A127:A132"/>
    <mergeCell ref="D121:D126"/>
    <mergeCell ref="A133:A138"/>
    <mergeCell ref="M121:M126"/>
    <mergeCell ref="M127:M132"/>
    <mergeCell ref="C102:C104"/>
    <mergeCell ref="D102:D104"/>
    <mergeCell ref="M133:M138"/>
    <mergeCell ref="A121:A126"/>
    <mergeCell ref="B124:B126"/>
    <mergeCell ref="C124:C126"/>
    <mergeCell ref="B130:B132"/>
    <mergeCell ref="A188:A189"/>
    <mergeCell ref="B188:B189"/>
    <mergeCell ref="M188:M189"/>
    <mergeCell ref="D154:D156"/>
    <mergeCell ref="F159:F160"/>
    <mergeCell ref="A186:A187"/>
    <mergeCell ref="B186:B187"/>
    <mergeCell ref="C186:C187"/>
    <mergeCell ref="D186:D187"/>
    <mergeCell ref="M186:M187"/>
    <mergeCell ref="G159:G160"/>
    <mergeCell ref="H159:H160"/>
    <mergeCell ref="C148:C150"/>
    <mergeCell ref="A20:A22"/>
    <mergeCell ref="B20:B22"/>
    <mergeCell ref="C20:C22"/>
    <mergeCell ref="D20:D22"/>
    <mergeCell ref="M20:M22"/>
    <mergeCell ref="M73:M74"/>
    <mergeCell ref="B73:B74"/>
    <mergeCell ref="M76:M79"/>
    <mergeCell ref="B76:B79"/>
    <mergeCell ref="A66:A69"/>
    <mergeCell ref="M66:M69"/>
    <mergeCell ref="B66:B69"/>
    <mergeCell ref="E73:E74"/>
    <mergeCell ref="B35:B37"/>
    <mergeCell ref="C35:C37"/>
    <mergeCell ref="A50:A51"/>
    <mergeCell ref="D50:D51"/>
    <mergeCell ref="M46:M47"/>
    <mergeCell ref="M50:M51"/>
    <mergeCell ref="A49:M49"/>
    <mergeCell ref="M38:M39"/>
    <mergeCell ref="G73:G74"/>
    <mergeCell ref="C145:C147"/>
    <mergeCell ref="A17:A19"/>
    <mergeCell ref="B17:B19"/>
    <mergeCell ref="C17:C19"/>
    <mergeCell ref="D17:D19"/>
    <mergeCell ref="A83:A85"/>
    <mergeCell ref="A73:A74"/>
    <mergeCell ref="A75:M75"/>
    <mergeCell ref="B139:B144"/>
    <mergeCell ref="D139:D144"/>
    <mergeCell ref="M89:M91"/>
    <mergeCell ref="C111:C113"/>
    <mergeCell ref="M99:M101"/>
    <mergeCell ref="A25:A26"/>
    <mergeCell ref="B25:B26"/>
    <mergeCell ref="C130:C132"/>
    <mergeCell ref="B127:B129"/>
    <mergeCell ref="C127:C129"/>
    <mergeCell ref="C136:C138"/>
    <mergeCell ref="B136:B138"/>
    <mergeCell ref="D133:D135"/>
    <mergeCell ref="C133:C135"/>
    <mergeCell ref="B121:B123"/>
    <mergeCell ref="C121:C123"/>
    <mergeCell ref="D127:D132"/>
    <mergeCell ref="A63:A64"/>
    <mergeCell ref="D63:D64"/>
    <mergeCell ref="C73:C74"/>
    <mergeCell ref="C63:C64"/>
    <mergeCell ref="B145:B147"/>
    <mergeCell ref="A99:A101"/>
    <mergeCell ref="B102:B104"/>
    <mergeCell ref="C25:C26"/>
    <mergeCell ref="D25:D26"/>
    <mergeCell ref="B29:B31"/>
    <mergeCell ref="D136:D138"/>
    <mergeCell ref="C92:C95"/>
    <mergeCell ref="A145:A147"/>
    <mergeCell ref="D145:D147"/>
    <mergeCell ref="B133:B135"/>
    <mergeCell ref="B105:B107"/>
    <mergeCell ref="D105:D107"/>
    <mergeCell ref="B89:B91"/>
    <mergeCell ref="C89:C91"/>
    <mergeCell ref="D89:D91"/>
    <mergeCell ref="B86:B88"/>
    <mergeCell ref="D86:D88"/>
    <mergeCell ref="C86:C88"/>
    <mergeCell ref="B92:B95"/>
    <mergeCell ref="M25:M26"/>
    <mergeCell ref="M83:M85"/>
    <mergeCell ref="A35:A37"/>
    <mergeCell ref="A38:A39"/>
    <mergeCell ref="B38:B39"/>
    <mergeCell ref="C38:C39"/>
    <mergeCell ref="D38:D39"/>
    <mergeCell ref="A40:A41"/>
    <mergeCell ref="B40:B41"/>
    <mergeCell ref="C46:C47"/>
    <mergeCell ref="A76:A79"/>
    <mergeCell ref="A80:A82"/>
    <mergeCell ref="A29:A31"/>
    <mergeCell ref="D35:D37"/>
    <mergeCell ref="D46:D47"/>
    <mergeCell ref="C40:C41"/>
    <mergeCell ref="B44:B45"/>
    <mergeCell ref="D40:D41"/>
    <mergeCell ref="D76:D79"/>
    <mergeCell ref="A65:M65"/>
    <mergeCell ref="M29:M31"/>
    <mergeCell ref="C80:C82"/>
    <mergeCell ref="D80:D82"/>
    <mergeCell ref="C83:C85"/>
    <mergeCell ref="A2:M3"/>
    <mergeCell ref="K9:K10"/>
    <mergeCell ref="A14:A16"/>
    <mergeCell ref="B14:B16"/>
    <mergeCell ref="M8:M10"/>
    <mergeCell ref="A4:M4"/>
    <mergeCell ref="A5:M5"/>
    <mergeCell ref="A6:M6"/>
    <mergeCell ref="I8:L8"/>
    <mergeCell ref="L9:L10"/>
    <mergeCell ref="A7:M7"/>
    <mergeCell ref="A13:M13"/>
    <mergeCell ref="M14:M16"/>
    <mergeCell ref="A8:A11"/>
    <mergeCell ref="B8:B11"/>
    <mergeCell ref="C14:C16"/>
    <mergeCell ref="D14:D16"/>
    <mergeCell ref="C8:C11"/>
    <mergeCell ref="D8:D11"/>
    <mergeCell ref="E8:E11"/>
    <mergeCell ref="G8:G11"/>
    <mergeCell ref="F8:F11"/>
    <mergeCell ref="H8:H11"/>
    <mergeCell ref="I9:I11"/>
    <mergeCell ref="B169:B171"/>
    <mergeCell ref="D114:D116"/>
    <mergeCell ref="M111:M113"/>
    <mergeCell ref="B83:B85"/>
    <mergeCell ref="I94:I95"/>
    <mergeCell ref="J94:J95"/>
    <mergeCell ref="D151:D153"/>
    <mergeCell ref="H141:H144"/>
    <mergeCell ref="M92:M95"/>
    <mergeCell ref="L94:L95"/>
    <mergeCell ref="M105:M107"/>
    <mergeCell ref="B111:B113"/>
    <mergeCell ref="D111:D113"/>
    <mergeCell ref="K94:K95"/>
    <mergeCell ref="G94:G95"/>
    <mergeCell ref="G141:G144"/>
    <mergeCell ref="L141:L144"/>
    <mergeCell ref="L159:L160"/>
    <mergeCell ref="D83:D85"/>
    <mergeCell ref="C105:C107"/>
    <mergeCell ref="B96:B98"/>
    <mergeCell ref="J159:J160"/>
    <mergeCell ref="M157:M160"/>
    <mergeCell ref="B99:B101"/>
    <mergeCell ref="M165:M168"/>
    <mergeCell ref="C29:C31"/>
    <mergeCell ref="A34:M34"/>
    <mergeCell ref="D29:D31"/>
    <mergeCell ref="M35:M37"/>
    <mergeCell ref="A46:A47"/>
    <mergeCell ref="B46:B47"/>
    <mergeCell ref="M40:M41"/>
    <mergeCell ref="A32:A33"/>
    <mergeCell ref="M32:M33"/>
    <mergeCell ref="M80:M82"/>
    <mergeCell ref="K141:K144"/>
    <mergeCell ref="C139:C144"/>
    <mergeCell ref="M139:M147"/>
    <mergeCell ref="D96:D98"/>
    <mergeCell ref="B80:B82"/>
    <mergeCell ref="J141:J144"/>
    <mergeCell ref="F94:F95"/>
    <mergeCell ref="M102:M104"/>
    <mergeCell ref="D92:D95"/>
    <mergeCell ref="E94:E95"/>
    <mergeCell ref="H94:H95"/>
    <mergeCell ref="M86:M88"/>
    <mergeCell ref="M148:M150"/>
    <mergeCell ref="M114:M116"/>
    <mergeCell ref="A172:A174"/>
    <mergeCell ref="A178:A180"/>
    <mergeCell ref="M151:M153"/>
    <mergeCell ref="M154:M156"/>
    <mergeCell ref="M17:M19"/>
    <mergeCell ref="M63:M64"/>
    <mergeCell ref="A86:A88"/>
    <mergeCell ref="D184:D185"/>
    <mergeCell ref="B175:B177"/>
    <mergeCell ref="C175:C177"/>
    <mergeCell ref="D175:D177"/>
    <mergeCell ref="B178:B180"/>
    <mergeCell ref="B165:B168"/>
    <mergeCell ref="A181:A183"/>
    <mergeCell ref="B157:B160"/>
    <mergeCell ref="D157:D160"/>
    <mergeCell ref="C157:C160"/>
    <mergeCell ref="A157:A160"/>
    <mergeCell ref="A161:M161"/>
    <mergeCell ref="E159:E160"/>
    <mergeCell ref="A184:A185"/>
    <mergeCell ref="A89:A91"/>
    <mergeCell ref="A92:A95"/>
    <mergeCell ref="B181:B183"/>
    <mergeCell ref="A194:A195"/>
    <mergeCell ref="A96:A98"/>
    <mergeCell ref="C99:C101"/>
    <mergeCell ref="A139:A144"/>
    <mergeCell ref="A105:A107"/>
    <mergeCell ref="A111:A113"/>
    <mergeCell ref="A151:A153"/>
    <mergeCell ref="B151:B153"/>
    <mergeCell ref="C151:C153"/>
    <mergeCell ref="A117:A119"/>
    <mergeCell ref="B117:B119"/>
    <mergeCell ref="C117:C119"/>
    <mergeCell ref="B114:B116"/>
    <mergeCell ref="C114:C116"/>
    <mergeCell ref="A148:A150"/>
    <mergeCell ref="B148:B150"/>
    <mergeCell ref="A154:A156"/>
    <mergeCell ref="B154:B156"/>
    <mergeCell ref="C154:C156"/>
    <mergeCell ref="C178:C180"/>
    <mergeCell ref="A175:A177"/>
    <mergeCell ref="B172:B174"/>
    <mergeCell ref="A169:A171"/>
    <mergeCell ref="B194:B195"/>
    <mergeCell ref="A165:A168"/>
    <mergeCell ref="A192:M192"/>
    <mergeCell ref="M194:M195"/>
    <mergeCell ref="D196:D197"/>
    <mergeCell ref="D200:D201"/>
    <mergeCell ref="B196:B197"/>
    <mergeCell ref="A190:A191"/>
    <mergeCell ref="K159:K160"/>
    <mergeCell ref="A162:A164"/>
    <mergeCell ref="B162:B164"/>
    <mergeCell ref="I159:I160"/>
    <mergeCell ref="A196:A197"/>
    <mergeCell ref="A193:M193"/>
    <mergeCell ref="M175:M177"/>
    <mergeCell ref="C165:C168"/>
    <mergeCell ref="D165:D168"/>
    <mergeCell ref="C172:C174"/>
    <mergeCell ref="M178:M180"/>
    <mergeCell ref="C181:C183"/>
    <mergeCell ref="D181:D183"/>
    <mergeCell ref="D178:D180"/>
    <mergeCell ref="M181:M183"/>
    <mergeCell ref="C184:C185"/>
    <mergeCell ref="A202:A203"/>
    <mergeCell ref="M208:M209"/>
    <mergeCell ref="B198:B199"/>
    <mergeCell ref="B200:B201"/>
    <mergeCell ref="M202:M203"/>
    <mergeCell ref="D208:D209"/>
    <mergeCell ref="C208:C209"/>
    <mergeCell ref="M196:M197"/>
    <mergeCell ref="D206:D207"/>
    <mergeCell ref="M204:M205"/>
    <mergeCell ref="C196:C197"/>
    <mergeCell ref="B204:B205"/>
    <mergeCell ref="D198:D199"/>
    <mergeCell ref="B202:B203"/>
    <mergeCell ref="B208:B209"/>
    <mergeCell ref="C202:C203"/>
    <mergeCell ref="D204:D205"/>
    <mergeCell ref="D214:D215"/>
    <mergeCell ref="B214:B215"/>
    <mergeCell ref="C214:C215"/>
    <mergeCell ref="A212:A213"/>
    <mergeCell ref="M200:M201"/>
    <mergeCell ref="A206:A207"/>
    <mergeCell ref="A204:A205"/>
    <mergeCell ref="A208:A209"/>
    <mergeCell ref="A198:A199"/>
    <mergeCell ref="D202:D203"/>
    <mergeCell ref="C206:C207"/>
    <mergeCell ref="C198:C199"/>
    <mergeCell ref="C212:C213"/>
    <mergeCell ref="A210:A211"/>
    <mergeCell ref="M212:M213"/>
    <mergeCell ref="M210:M211"/>
    <mergeCell ref="C210:C211"/>
    <mergeCell ref="B212:B213"/>
    <mergeCell ref="A214:A215"/>
    <mergeCell ref="C204:C205"/>
    <mergeCell ref="C200:C201"/>
    <mergeCell ref="B206:B207"/>
    <mergeCell ref="D212:D213"/>
    <mergeCell ref="D210:D211"/>
    <mergeCell ref="M222:M223"/>
    <mergeCell ref="A224:A225"/>
    <mergeCell ref="B224:B225"/>
    <mergeCell ref="C296:C299"/>
    <mergeCell ref="A228:M228"/>
    <mergeCell ref="A229:A230"/>
    <mergeCell ref="B229:B230"/>
    <mergeCell ref="C229:C230"/>
    <mergeCell ref="D229:D230"/>
    <mergeCell ref="M229:M230"/>
    <mergeCell ref="A216:A217"/>
    <mergeCell ref="A220:A221"/>
    <mergeCell ref="B220:B221"/>
    <mergeCell ref="M220:M221"/>
    <mergeCell ref="M218:M219"/>
    <mergeCell ref="C220:C221"/>
    <mergeCell ref="D220:D221"/>
    <mergeCell ref="A237:M237"/>
    <mergeCell ref="M216:M217"/>
    <mergeCell ref="A233:A234"/>
    <mergeCell ref="B233:B234"/>
    <mergeCell ref="C233:C234"/>
    <mergeCell ref="D233:D234"/>
    <mergeCell ref="M233:M234"/>
    <mergeCell ref="M226:M227"/>
    <mergeCell ref="M235:M236"/>
    <mergeCell ref="D235:D236"/>
    <mergeCell ref="D216:D217"/>
    <mergeCell ref="C216:C217"/>
    <mergeCell ref="A231:A232"/>
    <mergeCell ref="A218:A219"/>
    <mergeCell ref="B218:B219"/>
    <mergeCell ref="D218:D219"/>
    <mergeCell ref="C218:C219"/>
    <mergeCell ref="B216:B217"/>
    <mergeCell ref="A235:A236"/>
    <mergeCell ref="B235:B236"/>
    <mergeCell ref="C235:C236"/>
    <mergeCell ref="M231:M232"/>
    <mergeCell ref="A42:A43"/>
    <mergeCell ref="B42:B43"/>
    <mergeCell ref="C42:C43"/>
    <mergeCell ref="D42:D43"/>
    <mergeCell ref="M42:M43"/>
    <mergeCell ref="A108:A110"/>
    <mergeCell ref="B108:B110"/>
    <mergeCell ref="C108:C110"/>
    <mergeCell ref="D108:D110"/>
    <mergeCell ref="M108:M110"/>
    <mergeCell ref="A102:A104"/>
    <mergeCell ref="C76:C79"/>
    <mergeCell ref="C66:C69"/>
    <mergeCell ref="B63:B64"/>
    <mergeCell ref="A44:A45"/>
    <mergeCell ref="J73:J74"/>
    <mergeCell ref="K73:K74"/>
    <mergeCell ref="L73:L74"/>
    <mergeCell ref="F73:F74"/>
    <mergeCell ref="J9:J11"/>
    <mergeCell ref="K11:L11"/>
    <mergeCell ref="D66:D69"/>
    <mergeCell ref="B50:B51"/>
    <mergeCell ref="C50:C51"/>
    <mergeCell ref="D73:D74"/>
    <mergeCell ref="D117:D119"/>
    <mergeCell ref="M117:M119"/>
    <mergeCell ref="A226:A227"/>
    <mergeCell ref="B226:B227"/>
    <mergeCell ref="C226:C227"/>
    <mergeCell ref="D226:D227"/>
    <mergeCell ref="A222:A223"/>
    <mergeCell ref="B222:B223"/>
    <mergeCell ref="C222:C223"/>
    <mergeCell ref="D222:D223"/>
    <mergeCell ref="C224:C225"/>
    <mergeCell ref="D224:D225"/>
    <mergeCell ref="M224:M225"/>
    <mergeCell ref="M198:M199"/>
    <mergeCell ref="M206:M207"/>
    <mergeCell ref="B210:B211"/>
    <mergeCell ref="A200:A201"/>
    <mergeCell ref="M214:M215"/>
  </mergeCells>
  <phoneticPr fontId="0" type="noConversion"/>
  <printOptions gridLines="1"/>
  <pageMargins left="0.39370078740157483" right="0" top="0" bottom="0" header="0" footer="0"/>
  <pageSetup paperSize="256" scale="63" orientation="landscape" r:id="rId1"/>
  <headerFooter alignWithMargins="0"/>
  <rowBreaks count="33" manualBreakCount="33">
    <brk id="19" max="12" man="1"/>
    <brk id="24" max="12" man="1"/>
    <brk id="33" max="12" man="1"/>
    <brk id="43" max="12" man="1"/>
    <brk id="51" max="12" man="1"/>
    <brk id="58" max="12" man="1"/>
    <brk id="64" max="12" man="1"/>
    <brk id="74" max="12" man="1"/>
    <brk id="82" max="12" man="1"/>
    <brk id="88" max="12" man="1"/>
    <brk id="98" max="12" man="1"/>
    <brk id="107" max="12" man="1"/>
    <brk id="113" max="12" man="1"/>
    <brk id="126" max="12" man="1"/>
    <brk id="132" max="12" man="1"/>
    <brk id="147" max="12" man="1"/>
    <brk id="153" max="12" man="1"/>
    <brk id="160" max="12" man="1"/>
    <brk id="168" max="12" man="1"/>
    <brk id="177" max="12" man="1"/>
    <brk id="185" max="12" man="1"/>
    <brk id="195" max="12" man="1"/>
    <brk id="201" max="12" man="1"/>
    <brk id="207" max="12" man="1"/>
    <brk id="213" max="12" man="1"/>
    <brk id="217" max="12" man="1"/>
    <brk id="225" max="12" man="1"/>
    <brk id="236" max="12" man="1"/>
    <brk id="247" max="12" man="1"/>
    <brk id="256" max="12" man="1"/>
    <brk id="266" max="12" man="1"/>
    <brk id="275" max="12" man="1"/>
    <brk id="286"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Строительство 2015-2017г.</vt:lpstr>
      <vt:lpstr>'Строительство 2015-2017г.'!Заголовки_для_печати</vt:lpstr>
      <vt:lpstr>'Строительство 2015-2017г.'!Область_печати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Абубакирова Лариса Зинфировна</dc:creator>
  <cp:lastModifiedBy>Абубакирова Лариса Зинфировна</cp:lastModifiedBy>
  <cp:lastPrinted>2016-03-15T08:27:40Z</cp:lastPrinted>
  <dcterms:created xsi:type="dcterms:W3CDTF">2015-01-21T07:14:33Z</dcterms:created>
  <dcterms:modified xsi:type="dcterms:W3CDTF">2016-03-16T06:25:28Z</dcterms:modified>
</cp:coreProperties>
</file>