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200" windowHeight="11505"/>
  </bookViews>
  <sheets>
    <sheet name="Строительство 2015-17" sheetId="2" r:id="rId1"/>
    <sheet name="Лист1" sheetId="3" r:id="rId2"/>
  </sheets>
  <definedNames>
    <definedName name="_xlnm.Print_Area" localSheetId="0">'Строительство 2015-17'!$A$1:$M$298</definedName>
  </definedNames>
  <calcPr calcId="125725"/>
</workbook>
</file>

<file path=xl/calcChain.xml><?xml version="1.0" encoding="utf-8"?>
<calcChain xmlns="http://schemas.openxmlformats.org/spreadsheetml/2006/main">
  <c r="H145" i="2"/>
  <c r="B286"/>
  <c r="B281"/>
  <c r="H223"/>
  <c r="J222"/>
  <c r="H222"/>
  <c r="H221"/>
  <c r="J220"/>
  <c r="H220"/>
  <c r="H214"/>
  <c r="L213"/>
  <c r="K213"/>
  <c r="J213"/>
  <c r="H213"/>
  <c r="H212"/>
  <c r="J211"/>
  <c r="H211"/>
  <c r="H210"/>
  <c r="H209" s="1"/>
  <c r="K209"/>
  <c r="J209"/>
  <c r="F209"/>
  <c r="F207"/>
  <c r="F205"/>
  <c r="F197"/>
  <c r="F195"/>
  <c r="F193"/>
  <c r="F191"/>
  <c r="F189"/>
  <c r="F187"/>
  <c r="F185"/>
  <c r="F183"/>
  <c r="F181"/>
  <c r="H178"/>
  <c r="K177"/>
  <c r="H177"/>
  <c r="H176"/>
  <c r="H175" s="1"/>
  <c r="H166"/>
  <c r="J164"/>
  <c r="H164"/>
  <c r="F164"/>
  <c r="F161"/>
  <c r="F158"/>
  <c r="F155"/>
  <c r="H144"/>
  <c r="H143"/>
  <c r="J134"/>
  <c r="F134"/>
  <c r="H133"/>
  <c r="K131"/>
  <c r="H131" s="1"/>
  <c r="H127"/>
  <c r="H126"/>
  <c r="J125"/>
  <c r="H125" s="1"/>
  <c r="F125"/>
  <c r="F122"/>
  <c r="H108"/>
  <c r="K106"/>
  <c r="H106"/>
  <c r="F106"/>
  <c r="H105"/>
  <c r="L103"/>
  <c r="H103"/>
  <c r="H90"/>
  <c r="L88"/>
  <c r="H88" s="1"/>
  <c r="H87"/>
  <c r="L85"/>
  <c r="K85"/>
  <c r="H82"/>
  <c r="H81"/>
  <c r="H80"/>
  <c r="H79"/>
  <c r="J77"/>
  <c r="H77" s="1"/>
  <c r="H73"/>
  <c r="L71"/>
  <c r="K71"/>
  <c r="H70"/>
  <c r="H68"/>
  <c r="H64"/>
  <c r="H24"/>
  <c r="H23"/>
  <c r="F20"/>
  <c r="F17"/>
  <c r="I15"/>
  <c r="H15" s="1"/>
  <c r="G15"/>
  <c r="F15"/>
  <c r="F14" s="1"/>
  <c r="H14"/>
  <c r="G14"/>
  <c r="L13"/>
  <c r="K13"/>
  <c r="J13"/>
  <c r="H71" l="1"/>
  <c r="H85"/>
  <c r="G13"/>
  <c r="I13"/>
  <c r="F13"/>
  <c r="H13"/>
</calcChain>
</file>

<file path=xl/comments1.xml><?xml version="1.0" encoding="utf-8"?>
<comments xmlns="http://schemas.openxmlformats.org/spreadsheetml/2006/main">
  <authors>
    <author>Тришина О.В.</author>
  </authors>
  <commentList>
    <comment ref="M134" authorId="0">
      <text>
        <r>
          <rPr>
            <b/>
            <sz val="10"/>
            <color indexed="81"/>
            <rFont val="Tahoma"/>
            <family val="2"/>
            <charset val="204"/>
          </rPr>
          <t>Тришина О.В.:</t>
        </r>
        <r>
          <rPr>
            <sz val="10"/>
            <color indexed="81"/>
            <rFont val="Tahoma"/>
            <family val="2"/>
            <charset val="204"/>
          </rPr>
          <t xml:space="preserve">
проверено</t>
        </r>
      </text>
    </comment>
  </commentList>
</comments>
</file>

<file path=xl/sharedStrings.xml><?xml version="1.0" encoding="utf-8"?>
<sst xmlns="http://schemas.openxmlformats.org/spreadsheetml/2006/main" count="927" uniqueCount="609">
  <si>
    <t>Досуговый комплекс в парке "Кедровый лог"</t>
  </si>
  <si>
    <t>ООО "Союзтехноком"</t>
  </si>
  <si>
    <t>ООО "Фирма НТВ"</t>
  </si>
  <si>
    <t>ООО "СГК"</t>
  </si>
  <si>
    <t xml:space="preserve">"Спортивный комплекс "Пионер"
по ул. Губкина </t>
  </si>
  <si>
    <t>"Административное здание, г. Сургут, квартал 6, пр. Ленина"</t>
  </si>
  <si>
    <t>"Торговое здание"</t>
  </si>
  <si>
    <t>"Операционно-реанимационный корпус кардиологического диспансера в г. Сургуте".
мкр. 5А</t>
  </si>
  <si>
    <t>Сроки строи-тельства</t>
  </si>
  <si>
    <t>Объекты спорта</t>
  </si>
  <si>
    <t>Объекты культуры</t>
  </si>
  <si>
    <t>Объекты здравохранения</t>
  </si>
  <si>
    <t>за счет межбюджетных трансфертов из окруж-го бюджета</t>
  </si>
  <si>
    <t>Объекты образования</t>
  </si>
  <si>
    <t>за счет межбюджетных трансфертов из окруж-ого бюджета</t>
  </si>
  <si>
    <t>Проектирование и строительство автомобильных дорог и внутриквартальных проездов реализуется в рамках муниципальной программы  "Развитие транспортной системы города Сургута на 2014-2020 годы"</t>
  </si>
  <si>
    <t>- за счет межбюджетных трансфертов из окруж-го бюджета</t>
  </si>
  <si>
    <t>"Встроенно-пристроенное помещение, расположенное по адресу: г. Сургут, ул. Первопроходцев, 18"</t>
  </si>
  <si>
    <t>ПИР- ООО"ЭКСПроект"</t>
  </si>
  <si>
    <t>ПИР - ООО "Проект-Максимум"</t>
  </si>
  <si>
    <t>ПИР - 2014; 2017-2018</t>
  </si>
  <si>
    <t>ПИР - 2013-2015; СМР - 2016-2017</t>
  </si>
  <si>
    <t>ПИР - 2013-2014</t>
  </si>
  <si>
    <t>"Здание производственное административное. г. Сургут. мкр. 6. ул. Григория Кукуевицкого</t>
  </si>
  <si>
    <t>ПИР-2014, СМР -2016</t>
  </si>
  <si>
    <t>ПИР-ООО "ПромНефтеСтрой"</t>
  </si>
  <si>
    <t>ПИР-2014, СМР-2016</t>
  </si>
  <si>
    <t>- за счет средств местного       бюджета</t>
  </si>
  <si>
    <t>2015 (выкуп 2016, 2017, 2018)</t>
  </si>
  <si>
    <t xml:space="preserve">привлеченные средства </t>
  </si>
  <si>
    <t>привлеченные средства 
ЗАО "ЮИСП"</t>
  </si>
  <si>
    <t>2014-2016</t>
  </si>
  <si>
    <t>2014-2015</t>
  </si>
  <si>
    <t>2015-2016</t>
  </si>
  <si>
    <t xml:space="preserve">Наименование </t>
  </si>
  <si>
    <t xml:space="preserve"> В том числе по годам:</t>
  </si>
  <si>
    <t>Всего, в том числе:</t>
  </si>
  <si>
    <t>за счет средств местного бюджета</t>
  </si>
  <si>
    <t>- за счет межбюджетных трансфертов из окружного бюджета</t>
  </si>
  <si>
    <t xml:space="preserve">
Выполнение работ по строительству объекта: "Загородный специализированный (профильный) военно-спортивный лагерь "Барсова гора" на базе центра военно-прикладных видов спорта муниципального бюджетного учреждения "Центр специальной подготовки "Сибирский легион" город Сургут"</t>
  </si>
  <si>
    <t>местный бюджет</t>
  </si>
  <si>
    <t xml:space="preserve">- за счет средств местного бюджета </t>
  </si>
  <si>
    <t xml:space="preserve">за счет средств местного бюджета </t>
  </si>
  <si>
    <t>2014 год - ЗАО "Природный камень"</t>
  </si>
  <si>
    <t>ООО "Юграстройиндустрия"</t>
  </si>
  <si>
    <t>ПИР - ООО "Севердорпроект"</t>
  </si>
  <si>
    <t>ПИР - ООО "Юградорпроект"</t>
  </si>
  <si>
    <t xml:space="preserve">ПИР - ООО "Региональный центр ценообразования, экспертизы и аудита в строительстве и ЖКХ" </t>
  </si>
  <si>
    <t>ПИР - ООО "Стройуслуга"</t>
  </si>
  <si>
    <t>ПИР - ООО "Сибпроектстрой-1"</t>
  </si>
  <si>
    <t>общая площадь 2812 м2</t>
  </si>
  <si>
    <t>ПИР - ООО "ПромНефтеСтрой"</t>
  </si>
  <si>
    <t>общая площадь 1436,46 м2</t>
  </si>
  <si>
    <t>ООО СК "СОК"</t>
  </si>
  <si>
    <t xml:space="preserve">Проезд  в мкр. 20 "А" г. Сургута </t>
  </si>
  <si>
    <t>ООО "Стройуслуга"</t>
  </si>
  <si>
    <t>ПИР - ООО "Стройинжиниринг"</t>
  </si>
  <si>
    <t>ПИР 2013-2015</t>
  </si>
  <si>
    <t>ПИР - ООО "Сибпроектстрой 1 "</t>
  </si>
  <si>
    <t>ПИР ООО "Стройуслуга"</t>
  </si>
  <si>
    <t>ПИР - 2014</t>
  </si>
  <si>
    <t xml:space="preserve">
Выполнение работ по строительству объекта "Загородный специализированный (профильный) спортивно-оздоровительный лагерь "Олимпия" на базе муниципального бюджетного  учреждения "Олимпия", город Сургут" </t>
  </si>
  <si>
    <t>- за счет средств местного бюджета</t>
  </si>
  <si>
    <t>Коньюнктурный обзор</t>
  </si>
  <si>
    <t>Здание администрации города Сургута, ул.Энгельса,8</t>
  </si>
  <si>
    <t>за счет меж/бюджет. трансфертов из окр.бюджета</t>
  </si>
  <si>
    <t>Общественные центры, офисы</t>
  </si>
  <si>
    <t>за счет средств внебюджет. источников</t>
  </si>
  <si>
    <t>за счет межбюджет. трансфертов из федеральн. бюджета</t>
  </si>
  <si>
    <t>за счет межбюджетн. трансфертов из окруж-го бюджета</t>
  </si>
  <si>
    <t>ОАО "Сургутнефтегаз"</t>
  </si>
  <si>
    <t>за счет межбюджетн. трансфертов из окруж-ого бюджета</t>
  </si>
  <si>
    <t>ООО "Ресторанс Групп"</t>
  </si>
  <si>
    <t>ООО "Сибэко"</t>
  </si>
  <si>
    <t>"Здание Представительства Республики Татарстан". Пересечение проспекта Набережного и ул. Дзержинского</t>
  </si>
  <si>
    <t>ООО "Торговый дом "Татарстан"</t>
  </si>
  <si>
    <t>ООО "Гурмания"</t>
  </si>
  <si>
    <t>ООО "Горремстрой"</t>
  </si>
  <si>
    <t>Государственное казенное учреждение Тюменской области "Управление капитального строительства"</t>
  </si>
  <si>
    <t>ООО "Газпром переработка"</t>
  </si>
  <si>
    <t>Реконструкция части нежилого здания лечебно-оздоровительного назначения по ул. Энергетиков г. Сургут</t>
  </si>
  <si>
    <t>ООО "Ю-Эксперт"</t>
  </si>
  <si>
    <t>Казенное учреждение ХМАО-Югры "Управление капитального строительства"</t>
  </si>
  <si>
    <t>за счет средств округа и области</t>
  </si>
  <si>
    <t>"МАУ ПРСМ "Наше время", кафе "Собеседник", ул.Энергетиков, 45"</t>
  </si>
  <si>
    <t>"МБУК "Сургутский краеведческий музей", 
ул. 30 лет Победы, 21/2"</t>
  </si>
  <si>
    <t>МБОУ СОШ №26</t>
  </si>
  <si>
    <t>МБОУ СОШ №27</t>
  </si>
  <si>
    <t>МБОУ СОШ №32</t>
  </si>
  <si>
    <t>МБОУ СОШ №18</t>
  </si>
  <si>
    <t>165 посещ./ в смену</t>
  </si>
  <si>
    <t>ООО "ВИС Инфраструктура"</t>
  </si>
  <si>
    <t xml:space="preserve">за счет привлечен-ных средств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</si>
  <si>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Объекты инженерной инфраструктуры и транспортной инфраструктуры</t>
  </si>
  <si>
    <t xml:space="preserve">Строительство "Сургутского городского государственного архива"      </t>
  </si>
  <si>
    <t xml:space="preserve"> за счет внебюджетных источников</t>
  </si>
  <si>
    <t xml:space="preserve">
Инженерные сети в посёлке Снежный                                                   </t>
  </si>
  <si>
    <t xml:space="preserve">Улица Маяковского на участке от ул. 30 лет Победы до ул. Университетской в г. Сургуте                                                                                                                   </t>
  </si>
  <si>
    <t xml:space="preserve">  за счет межбюджетных трансфертов из окружного бюджета</t>
  </si>
  <si>
    <t xml:space="preserve">Инженерные сети и внутриквартальные проезды посёлок Кедровый-1                                                                                                                                                                </t>
  </si>
  <si>
    <t>общая площадь 2955,9 м2 (наружные сети электроснабжения, км. - 0,755;                                наружные сети электроосвещения, км.-0,657;                                  наружные сети водоснабжения, км.-0,06; наружные сети канализации, км.-0,18; наружные сети тепловодоснабжения, км.-0,025;                               наружные сети кабельной канализации связи, км.-0,0675)</t>
  </si>
  <si>
    <t>Спальный корпус -общая площадь м2 - 3166,68; столовая-общая площадь  м2-1234,5;                                  СОК-общая площадь  м2- 3059,88;                          наружные сети теплоснабжения, км. -0,1121;                                наружные сети водоснабжения, км.-0,1471;                             наружные сети канализации, км.-0,125,7;  наружные сети электроснаюжения, км.-0,13;                                    наружные сети связи, км.-0,1191</t>
  </si>
  <si>
    <t>за счет межбюджетных трансфертов из окружного бюджета</t>
  </si>
  <si>
    <t xml:space="preserve"> сети водоснабжения, км.-0,65;                            сети хозбытовой канализации, км.- 0,11;                                   сети теплоснабжения, км.-0,66;                            сети дождевой канализации, км.- 1,61;                                                 устройство сетей электроснабжения,км.- 0,35;                           переустройство сетей газоснабжения, км.-0,12;                                         переустройство сетей связи, км.-0,41;                                                 сети дренажа, км.-0,51. </t>
  </si>
  <si>
    <t>2015 (выкуп 2015, 2016, 2017)</t>
  </si>
  <si>
    <t>привлеченные средства                                                    ООО «Сургутстрой-центр»</t>
  </si>
  <si>
    <t>Развитие застроенной территории - части квартала 23А в г.Сургуте" X этап строительства, встроенно-пристроенный детский сад на 80 мест</t>
  </si>
  <si>
    <t>Билдинг-сад на 40 мест, ул.Каролинского, 10</t>
  </si>
  <si>
    <t>выкуп 2016-2017-2018</t>
  </si>
  <si>
    <t>выкуп 2015-2016-2017</t>
  </si>
  <si>
    <t>Средняя общеобразовательная школа в  16 А микрорайоне г.Сургута</t>
  </si>
  <si>
    <t>Средняя общеобразовательная школа в микрорайоне 38  г.Сургута</t>
  </si>
  <si>
    <t>выкуп 2018-2019-2020</t>
  </si>
  <si>
    <t xml:space="preserve">Средняя общеобразовательная школа в микрорайоне 33  г.Сургута
</t>
  </si>
  <si>
    <t>соблюдение доли местного бюджета по выполнению работ по строительству 2018-2019-2020</t>
  </si>
  <si>
    <t>Инженерные сети в посёлке Снежный 2 этап</t>
  </si>
  <si>
    <t>Устройство внутриквартальных проездов, км. - 1,8.</t>
  </si>
  <si>
    <t xml:space="preserve">Инженерные сети в посёлке Снежный (квартал С46, С47)                                                                                      </t>
  </si>
  <si>
    <t xml:space="preserve">Застройка микрорайона 48. Инженерные сети (1 и 2-й этап)                                                                 </t>
  </si>
  <si>
    <t xml:space="preserve">Инженерные сети и внутриквартальные проезды посёлок Лунный                                                                                                                                                                               
</t>
  </si>
  <si>
    <t xml:space="preserve">сети водоснабжения км.-1,07;                                                 сети хозбытовой канализации, км.- 1,20;                                           сети дождевой канализации, км.-1,30 </t>
  </si>
  <si>
    <t>2018-2019</t>
  </si>
  <si>
    <t xml:space="preserve">                                                                                                            Автомобильная дорога                                                                                                                                                                              к новому кладбищу</t>
  </si>
  <si>
    <t>Объездная автомобильная дорога к дачным кооперативам "Черемушки", "Север-1", "Север-2" в обход гидротехнических сооружений ГРЭС-1 и ГРЭС-2 (1 этап. Автодорога от Восточной объездной дороги до СНТ №49 "Черемушки". ПК0+00-ПК54+08,16)</t>
  </si>
  <si>
    <t>Объездная автомобильная дорога к дачным кооперативам "Черемушки", "Север-1", "Север-2" в обход гидротехнических сооружений ГРЭС-1 и ГРЭС-2 (2 этап. Автодорога от Восточной объездной дороги до СНТ №49 "Черемушки". ПК54+08,16-ПК70+66,38 (конец трассы))</t>
  </si>
  <si>
    <t>Объездная автомобильная дорога к дачным кооперативам "Черемушки", "Север-1", "Север-2" в обход гидротехнических сооружений ГРЭС-1 и ГРЭС-2 (3 этап. Автодорога к СТ "Старожил-1"и  ПСОК "Многодетная семья")</t>
  </si>
  <si>
    <t>Объездная автомобильная дорога к дачным кооперативам "Черемушки", "Север-1", "Север-2" в обход гидротехнических сооружений ГРЭС-1 и ГРЭС-2 (4 этап. Автодорога к СОТ "Север 1" и СОТ "Север 2")</t>
  </si>
  <si>
    <t xml:space="preserve">протяженность введенных в эксплуатацию автомобильных дорог и улиц, км.- 11,05.                         </t>
  </si>
  <si>
    <t>протяженность введенных в эксплуатацию автомобильных дорог и улиц, км.- 5,89.</t>
  </si>
  <si>
    <t>протяженность введенных в эксплуатацию автомобильных дорог и улиц, км.- 1,66</t>
  </si>
  <si>
    <t>протяженность введенных в эксплуатацию автомобильных дорог и улиц, км. -1,00</t>
  </si>
  <si>
    <t>протяженность введенных в эксплуатацию автомобильных дорог и улиц, км.- 2,5.</t>
  </si>
  <si>
    <t>протяженность введенных в эксплуатацию автомобильных дорог и улиц, км. - 0,5</t>
  </si>
  <si>
    <t>ООО "СК "СОК"</t>
  </si>
  <si>
    <t xml:space="preserve">Улица 5 "З" от Нефтеюганского шоссе до ул. 39 "З"                                                              </t>
  </si>
  <si>
    <t>сети водоснабжения, км.-                                                                                                                                                                                                                                                                                                        5,455;                                                      сети хозбытовой канализации, км.-         4,528;                                 сети дождевой канализации, км.-  2,229;                                   наружное освещение проездов, км. -7,65.</t>
  </si>
  <si>
    <t>строительная протяженность дорожного полотна - 0,9 км.</t>
  </si>
  <si>
    <t>протяженность автомобильных дорог, улиц км. - 2,15</t>
  </si>
  <si>
    <t xml:space="preserve">привлеченные средства                    ООО "СеверСтрой"                           </t>
  </si>
  <si>
    <t>протяженность автомобильных дорог, улиц км. - 0,94</t>
  </si>
  <si>
    <t xml:space="preserve">ввод в эксплуатацию  сетей водоснабжения, км.- 1,20;                                                                                                                                                                                                                          ввод в эксплуатацию сетей хозбытовой канализации, км.-1,40;                                                                                                                                                                                                       ввод в эксплуатацию сетей дождевой канализации, км.-1,40.                  </t>
  </si>
  <si>
    <t>100/200</t>
  </si>
  <si>
    <t>ПИР-2014</t>
  </si>
  <si>
    <t>капитальный ремонт</t>
  </si>
  <si>
    <t>6664,0 м2</t>
  </si>
  <si>
    <t>2206 м2</t>
  </si>
  <si>
    <t>13896,4 м2.</t>
  </si>
  <si>
    <t>5131,14 м2</t>
  </si>
  <si>
    <t xml:space="preserve">
4065,32 м2 </t>
  </si>
  <si>
    <t>8398,3 м2</t>
  </si>
  <si>
    <t>5882,08 м2</t>
  </si>
  <si>
    <t>1108,3 м2</t>
  </si>
  <si>
    <t>14583 м2</t>
  </si>
  <si>
    <t>5512 м2</t>
  </si>
  <si>
    <t>2449,5м2</t>
  </si>
  <si>
    <t>25609,1 м2</t>
  </si>
  <si>
    <t>36876,1 м2</t>
  </si>
  <si>
    <t>25478,75 м2</t>
  </si>
  <si>
    <t>привлеченные средства    
ООО  "Версо-Монолит"</t>
  </si>
  <si>
    <t xml:space="preserve"> сети водоснабжения, км-                                                                          1,60;                                            переустройство сетей газоснабжения, ед.-                                           0,7;                                                                                                                                                                                                      </t>
  </si>
  <si>
    <t>Выполнение работ по строительству объекта "Станция юных натуралистов                                                                                                                                                                                                          в лесопарковой зоне междуречья р.Сайма"</t>
  </si>
  <si>
    <t>2017/2019                                                                                                                                                                                                                                                                                                                  /2020</t>
  </si>
  <si>
    <t>Протяженность введенных в эксплуатацию внутриквартальных проездов, м. - 250</t>
  </si>
  <si>
    <t>ПЕРЕЧЕНЬ ОБЪЕКТОВ,</t>
  </si>
  <si>
    <t>425/пос. в смену     1633 м2</t>
  </si>
  <si>
    <t>Региональный центр спорта инвалидов, г. Сургут (ПИР)</t>
  </si>
  <si>
    <t>32-50 чел./час                        6587,3 м2</t>
  </si>
  <si>
    <t>2012-2016</t>
  </si>
  <si>
    <t>110 чел./смену                      31 690 м2</t>
  </si>
  <si>
    <t xml:space="preserve">за счет средств бюджета автономного округа </t>
  </si>
  <si>
    <t>Керлинг центр, г. Сургут (ПИР)</t>
  </si>
  <si>
    <t>700 пос./в смену                           12 315,8 м2</t>
  </si>
  <si>
    <t>220 чел./час                                     7937,5 м2</t>
  </si>
  <si>
    <t>585,7 м2</t>
  </si>
  <si>
    <t xml:space="preserve">Разрешение на строительство №157 от 29.10.14 до 29.01.17г.   </t>
  </si>
  <si>
    <t xml:space="preserve">Разрешение на строительство №167 от 21.11.14 до 21.05.17г.   </t>
  </si>
  <si>
    <t xml:space="preserve">Разрешение на строительство №97 от 26.07.12 до 27.01.18г.   </t>
  </si>
  <si>
    <t>Общественная организация «Клуб Реального Айкидо                                                                                                                                                                                                                          г. Сургута»</t>
  </si>
  <si>
    <t>Другие общегосударственные вопросы</t>
  </si>
  <si>
    <t>Входная группа нежилых помещений по адресу: г.Сургут, ул. Крылова, 21</t>
  </si>
  <si>
    <t>Многоквартирные жилые дома и малоэтажное жилищное строительство</t>
  </si>
  <si>
    <t>ЖСК "БАРК"</t>
  </si>
  <si>
    <t>частные  инвестиции</t>
  </si>
  <si>
    <t>ООО "Салаир"</t>
  </si>
  <si>
    <t>ЗАО "ЮграИнвестСтройПроект"</t>
  </si>
  <si>
    <t>ООО "Александрия                  6-10"</t>
  </si>
  <si>
    <t>ООО "Александрия                     6-10"</t>
  </si>
  <si>
    <t>ООО "Александрия                       6-10"</t>
  </si>
  <si>
    <t>ООО "Сибпромстрой"</t>
  </si>
  <si>
    <t>ОАО "Югра-консалтинг"</t>
  </si>
  <si>
    <t>ООО "Северстрой"</t>
  </si>
  <si>
    <t>ООО  "Северстрой"</t>
  </si>
  <si>
    <t>1 очередь строительства                        (1 этап малоэтажное строителтьство)                      43 микрорайон на территории Западного жилого района                     г. Сургута</t>
  </si>
  <si>
    <t>ООО "Дорожно-эксплуатационное предприятие"</t>
  </si>
  <si>
    <t>ООО "Новые Бизнес-Технологие"</t>
  </si>
  <si>
    <t>ЗАО "Югорское Управление инвестиционно-Строительными Проектами"</t>
  </si>
  <si>
    <t>Развитие застроенной территории-части квартала 23 А в г. Сургуте.                                     8 этап. Дом 3</t>
  </si>
  <si>
    <t>Развитие застроенной территории-части квартала 23 А в г. Сургуте.                                     7 этап. Дом 2</t>
  </si>
  <si>
    <t>Развитие застроенной территории-части квартала 23 А в г. Сургуте.                                     9 этап. Дом 4</t>
  </si>
  <si>
    <t>Управляющая компания "Центр Менеджмент" Д.У.ЗПИФ недвижимости "СибпромстройЮгория"</t>
  </si>
  <si>
    <t>ООО "СТХ-Девелопмент"</t>
  </si>
  <si>
    <t>ООО "Саалаир"</t>
  </si>
  <si>
    <t>Многоквартирынй жилой дом №4</t>
  </si>
  <si>
    <t>ЗАО "Домостроительный комбинат-1"</t>
  </si>
  <si>
    <t>ООО "СТХ-Ипотека"</t>
  </si>
  <si>
    <t>Комплекс жилых домов, 35 мкр 1,2,3,4 очереди строительства.                       1 очередь строительства.                         1 этап. Дом №1</t>
  </si>
  <si>
    <t>ООО "Брусника Югра"</t>
  </si>
  <si>
    <t>Комплекс жилых домов, 35 мкр 1,2,3,4 очереди строительства.                                       1 очередь строительства.                         2 этап. Дом №2</t>
  </si>
  <si>
    <t>ООО "Югра-консалтинг"</t>
  </si>
  <si>
    <t>ЗАО "Желдорипотека"</t>
  </si>
  <si>
    <t>ООО Строительная фирма "Новострой"</t>
  </si>
  <si>
    <t>ООО "СеверСтройПартнер"</t>
  </si>
  <si>
    <t>Жилой дом</t>
  </si>
  <si>
    <t>ООО "ЕВРОСТРОЙ-С"</t>
  </si>
  <si>
    <t>ООО ФСК "Запсибинтерстрой"</t>
  </si>
  <si>
    <t>ООО "СеверСтрой Партнер"</t>
  </si>
  <si>
    <t>Жилой дом №2 (секции 2.1, 2.2, 2.3, 2.4, 2.5)  -2 этап.</t>
  </si>
  <si>
    <t>ООО "УК "Центр Менеждмент" Д.У, ЗПИФ недвижимости "СПС Югория"</t>
  </si>
  <si>
    <t>Жилой дом  со                      встроенно-пристроенными прендприятиями общественного назначения. Блок "А" (1 этап строительства)</t>
  </si>
  <si>
    <t>ООО "Глобал Сервис"</t>
  </si>
  <si>
    <t>ООО "Плавстройотряд-34"</t>
  </si>
  <si>
    <t>Дом №1</t>
  </si>
  <si>
    <t>Дом №2</t>
  </si>
  <si>
    <t>Дом №3</t>
  </si>
  <si>
    <t>Дом №4</t>
  </si>
  <si>
    <t>Жилой дом №304.2, в том числе:</t>
  </si>
  <si>
    <t>ЗАО "Домостроительный коимбинат-1"</t>
  </si>
  <si>
    <t>1 этап-Блок А</t>
  </si>
  <si>
    <t>2 этап-блок Б</t>
  </si>
  <si>
    <r>
      <t xml:space="preserve">Многоэтажный жилой дом №7 со встроенными помещениями общественнного назначения и притсроенной стоянкой автотранспорта закрытого типа.                                                     1 этап строительства. </t>
    </r>
    <r>
      <rPr>
        <b/>
        <sz val="9"/>
        <rFont val="Times New Roman"/>
        <family val="1"/>
        <charset val="204"/>
      </rPr>
      <t xml:space="preserve">"Многоэтажный жилой дом №7 </t>
    </r>
    <r>
      <rPr>
        <sz val="9"/>
        <rFont val="Times New Roman"/>
        <family val="1"/>
        <charset val="204"/>
      </rPr>
      <t>со втсроенными помещшениями общественного назначения"</t>
    </r>
  </si>
  <si>
    <t>Строительство осуществляется</t>
  </si>
  <si>
    <t>6836 м2</t>
  </si>
  <si>
    <t>6002,7 м2</t>
  </si>
  <si>
    <t>40750 м2</t>
  </si>
  <si>
    <t>23163,4 м2</t>
  </si>
  <si>
    <t>12904,4 м2</t>
  </si>
  <si>
    <t>12904,76 м2</t>
  </si>
  <si>
    <t>12288,3 м2</t>
  </si>
  <si>
    <t>5359,94 м2</t>
  </si>
  <si>
    <t>15174 м2</t>
  </si>
  <si>
    <t>30240 м2</t>
  </si>
  <si>
    <t>11941,57 м2</t>
  </si>
  <si>
    <t>14470,32 м2</t>
  </si>
  <si>
    <t>22721,7 м2</t>
  </si>
  <si>
    <t>39566,18 м2</t>
  </si>
  <si>
    <t>11489,9 м2</t>
  </si>
  <si>
    <t>11913,73 м2</t>
  </si>
  <si>
    <t>52627,2 м2</t>
  </si>
  <si>
    <t>22963,5 м2</t>
  </si>
  <si>
    <t>9305,57 м2</t>
  </si>
  <si>
    <t>6110,4 м2</t>
  </si>
  <si>
    <t>5235,23 м2</t>
  </si>
  <si>
    <t>18328,1 м2</t>
  </si>
  <si>
    <t>8792,62 м2</t>
  </si>
  <si>
    <t>4197,4 м2</t>
  </si>
  <si>
    <t>31133 м2</t>
  </si>
  <si>
    <t>25547,65 м2</t>
  </si>
  <si>
    <t>16299,61 м2</t>
  </si>
  <si>
    <t>22028,1 м2</t>
  </si>
  <si>
    <t>3334,5 м2</t>
  </si>
  <si>
    <t>8237,16 м2</t>
  </si>
  <si>
    <t>7366,83 м2</t>
  </si>
  <si>
    <t>5342,4 м2</t>
  </si>
  <si>
    <t>26696,76 м2</t>
  </si>
  <si>
    <t>24863,16 м2</t>
  </si>
  <si>
    <t>7424,28 м2</t>
  </si>
  <si>
    <t>17760 м2</t>
  </si>
  <si>
    <t>24447,00 м2</t>
  </si>
  <si>
    <t>28186,00 м2</t>
  </si>
  <si>
    <t>4872,48 м2</t>
  </si>
  <si>
    <r>
      <t xml:space="preserve">Многоэтажный жилой  </t>
    </r>
    <r>
      <rPr>
        <b/>
        <sz val="9"/>
        <rFont val="Times New Roman"/>
        <family val="1"/>
        <charset val="204"/>
      </rPr>
      <t xml:space="preserve">комплекс №6 
со </t>
    </r>
    <r>
      <rPr>
        <sz val="9"/>
        <rFont val="Times New Roman"/>
        <family val="1"/>
        <charset val="204"/>
      </rPr>
      <t>встроенно-пристроенными нежилыми помещениями, инж сетями и подземной автостоянкой на придомовой тери-ии</t>
    </r>
  </si>
  <si>
    <t>Многоэтажный жилой  комплекс №7 
со встроенно-пристронными нежилыми помещениями, инженерными сетями и подземной автостоянкой
на придомовой территории</t>
  </si>
  <si>
    <t>Многоэтажный жилой дом 
со втстроен-пристроенными помещениями общественного назаненчия и двухуровневой подземной автостоянкой</t>
  </si>
  <si>
    <t>Развитие застроенной территории -части квартала 23А в г. Сургуте.                          Жилой дом №1.                
 4 этап.                               Секции 1.1,1.2,1.3</t>
  </si>
  <si>
    <t>Развитие застроенной территории-части квартала 
23 А в г. Сургуте.                         Жилой дом №1 .                              3 этап. Секции 1.4,1.5</t>
  </si>
  <si>
    <t xml:space="preserve">16 этажный жилой дом 
со встроенными помещениями общественного назначения </t>
  </si>
  <si>
    <t>Мкр. 20А,                                                 многоэтажный жилой комплекс №2со встроенно-пристроенными помещениями административного, торгового, социально-бытового назначения, подземной автостоянкой, инженерыми сетями и трансформаторной подстанцией</t>
  </si>
  <si>
    <t>Мкр. 30 "Никольский", Корпус 13</t>
  </si>
  <si>
    <t>Мкр. 39, жилой дом №7.                                   4 этап строительства</t>
  </si>
  <si>
    <t>Мкр. 39, жилой дом №8.                               3 этап строительства</t>
  </si>
  <si>
    <t>Мкр. 39, жилой дом №9                                 1 этап строительства</t>
  </si>
  <si>
    <t>Многоквартирный жилой дом №26 со встроено-пристроенными помещениями общественного назначения</t>
  </si>
  <si>
    <t>"Специализированный торговый центр" по адресу
г. Сургут, Нефтеюганское шоссе, 21". Северный промрайон.</t>
  </si>
  <si>
    <t>"Ресторанный комплекс по набережной И.Кайдалова".
мкр. 21-22.</t>
  </si>
  <si>
    <t xml:space="preserve">"Строительство административного здания Управления Федеральной службы судебных приставов по Ханты-Мансийскому автономному округу-Югре" 
в г. Сургуте" ул. Энгельса. </t>
  </si>
  <si>
    <t>"Общественное здание административного назначения с предприятиями общественного питания,
в микрорайоне 27, по проезду Мунарева, в г. Сургуте".</t>
  </si>
  <si>
    <t xml:space="preserve">Улица Киртбая от ул. 1 "З" 
до ул. 3 "З"                                                                                                                                                                                                                    </t>
  </si>
  <si>
    <t>Подъезд к школе в мкр. ПИКС</t>
  </si>
  <si>
    <t>Протяженность введенных в эксплуатацию внутриквартальных проездов, м.- 412</t>
  </si>
  <si>
    <t>за счет межбюджетных трансфертов из федерального  бюджета</t>
  </si>
  <si>
    <t>Жилой комплекс "Лунный" со встроенно-пристроенными помещениями общественного назаначения и подземной автостоянкой.                    
Дом №1 
(секции 1.1,1.2,  1.3,1.4)</t>
  </si>
  <si>
    <t>Стоимость строительства (выкупа) объекта (в действующих ценах)</t>
  </si>
  <si>
    <t>Источники финансирова-ния 
(в действующих ценах)</t>
  </si>
  <si>
    <t>Фактические капитальные вложения
с начала строительства 
(по объектам бюджетного финансирования)</t>
  </si>
  <si>
    <t>2017год</t>
  </si>
  <si>
    <t>2018 год</t>
  </si>
  <si>
    <t>Объем финансирования (всего, руб.) 
(в действующих ценах) 
(по объектам бюджетного финансирования</t>
  </si>
  <si>
    <t>Нежилое здание, расположенное по адресу: город Сургут, поселок Юность, улица Саянская, дом 6б</t>
  </si>
  <si>
    <t>2017-2019 (выкуп 2019-2020)</t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</si>
  <si>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86-ru86310000-91-2015  от 29.07.2015 до 05.05.2018</t>
    </r>
  </si>
  <si>
    <t>ООО "Формат плюс"</t>
  </si>
  <si>
    <t>430 мест</t>
  </si>
  <si>
    <t>Общая площадь здания -8 887,3 м2; мощность посадочных мест - 1023 зрит. мест.</t>
  </si>
  <si>
    <t>2016-2017 (ПИР)</t>
  </si>
  <si>
    <t>Нежилое здание, расположенное по адресу: Ханты-Мансийский округ, город Сургут, улица 60 лет Октября, 16</t>
  </si>
  <si>
    <t>2016 (снос)</t>
  </si>
  <si>
    <t>Парк в районе ручья Кедровый лог. Западный жилой район г. Сургута. Пешеходный мост через ручей Кедровый лог.</t>
  </si>
  <si>
    <t>2016 (ПИР)</t>
  </si>
  <si>
    <t>Общая площадь здания - 21247,8 м2</t>
  </si>
  <si>
    <t>МБУ ЦФП "Надежда" "Спортивный зал, ул. Мелик-Карамова, 74а</t>
  </si>
  <si>
    <t>Общая площадь здания 627,7 м2</t>
  </si>
  <si>
    <t>Проектирование и строительство (капитальный ремонт) на 2015-2018 годы.</t>
  </si>
  <si>
    <t xml:space="preserve">Средняя общеобразовательная школа в микрорайоне 32  г.Сургута
</t>
  </si>
  <si>
    <t>"Водно-оздоровительный комплекс", ул. Профсоюзов</t>
  </si>
  <si>
    <t>2015 год (в соответствии с решением Думы города от 22.12.2015 № 819-V ДГ)</t>
  </si>
  <si>
    <t>2016 год (в соответствии с решением Думы города от 22.12.2015 № 820-V ДГ )</t>
  </si>
  <si>
    <t>Плановая потребность</t>
  </si>
  <si>
    <t xml:space="preserve">Проектирование и строительство реализуется в рамках муниципальной программы"Молодёжная политика Сургута на 2014 - 2030 годы"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"ЭКСПроект" МК №04/П-2014 от 09.01.2014г. Сумма по контракту 8700,0 тыс.руб.  Работы выполнены и оплачены. 
Получено положительное заключение о проверке достоверности определения сметной стоимости объека № 86-1-6-0041-15 от 21.04.2015.                                                                                                                            
</t>
  </si>
  <si>
    <t>МАУ "Сургутская Филармония"</t>
  </si>
  <si>
    <t>2016-2018 (выкуп 2018 – 2019- 2020)</t>
  </si>
  <si>
    <t>2016-2017 (выкуп 2017-2019)</t>
  </si>
  <si>
    <t>МАУ "Ледовый дворец спорта"</t>
  </si>
  <si>
    <t>МБОУ НШ "Перспектива"
расположенная по адресу: 
г. Сургут, ул. 30 лет Победы,54/1</t>
  </si>
  <si>
    <t>,</t>
  </si>
  <si>
    <t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Проектно-изыскательские работы выполнены в полном объеме в соответствии 
с заключенным муниципальным контрактом с ООО "Стройуслуга" №13/П-2014 от 11.08.2014г. Сумма по контракту - 905,47883 тысяч рублей. Проектная 
и рабочая документация представлена в полном объеме. Получено положительное заключение экспертизы проектно-сметной документации, выполнены необходимые согласования с заинтересованными организациями.</t>
  </si>
  <si>
    <t xml:space="preserve">привлеченные средства                      ЗАО "ЮграИнвестСтрой
Партнер"                        </t>
  </si>
  <si>
    <t>АО "Автодорстрой"</t>
  </si>
  <si>
    <t>0,25 км</t>
  </si>
  <si>
    <t>740 чел. в день/ до 3000 человек</t>
  </si>
  <si>
    <t>общая площадь 4015,2 м2</t>
  </si>
  <si>
    <t xml:space="preserve">Капитальный ремонт реализуется в рамках муниципальной прогрмыы "Доступная среда  г. Сургута на 2014-2030 годы"  (с целью приведения 
их к требованиям доступной среды).                                                                                                                                                              Проектно-изыскательские работы выполняются в соответствии с  заключенным 
МК  с  ООО "Стройуслуга" №15/П-2014 от 01.10.2014 на сумму 948,02323 тысяч рублей. Работы предусмотренные на 2014 год в сумме 670,550 тысяч рублей выполнены и оплачены.  
В настоящее время проектно-изыскательские работы завершены, проектная документация выдана в полном объеме, ОАО ИЦ "Сургустройцена" проведена финансовая экспертиза сметной документации. 
                                                    </t>
  </si>
  <si>
    <t>общая площадь 2416,3 м2</t>
  </si>
  <si>
    <t>общая площадь 4675,6 м2</t>
  </si>
  <si>
    <t>общая площадь 5087,3 м2</t>
  </si>
  <si>
    <t>общая площадь 791,8 м2</t>
  </si>
  <si>
    <t xml:space="preserve">Капитальный ремонт реализуется в рамках муниципальной прогрммы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 в соответствии с заключенным муниципальным контрактом с ООО "ПромНефтеСтрой" №09/П-2014 от 11.08.2014. 
Проектно-изыскательские работы в 2015 году выполнены и оплачены, проведена экспертиза сметной документации.
</t>
  </si>
  <si>
    <t>общая площадь 7585,2 м2</t>
  </si>
  <si>
    <t>ООО "Сантехремстрой"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</si>
  <si>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
от 11.08.2014. Срок выполнения работ - 31.12.2014.  Выполненные работы заказчиком не приняты, в связи с предоставлением некомплектной документации с многочисленными замечаниями. Решение об одностороннем отказе заказчика от исполнения контракта (исх.от 18.06.2015г. №43-02-1661/15) МК считается расторгнутым -  30.06.2015. 
</t>
  </si>
  <si>
    <t xml:space="preserve">Капитальный ремонт реализуется в рамках муниципальной программы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№11/П-2014 
от 11.08.2014. Срок выполнения работ - 31.12.2014. Выполненные работы Заказчиком не приняты, в связи с предоставлением некомплектной документации 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 от 18.06.2015г. №43-02-1661/15) МК считается расторгнутым -  30.06.2015.
</t>
  </si>
  <si>
    <t>Многоэтажный жилой дом 
№ 1 города Сургута</t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</si>
  <si>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ru86310000-165   от 19.11.2014   
до 23.08.2019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</si>
  <si>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 xml:space="preserve">Разрешение на строительство № ru86310000-174   от 28.11.2014  
до 28.11.2018 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</si>
  <si>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ru86310000-174  от  28.11.2014  
до 28.11.2018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</si>
  <si>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от 13.02.2015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</si>
  <si>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ru86310000-09    от 13.02.2015  
до 19.02.2017</t>
    </r>
  </si>
  <si>
    <r>
      <t xml:space="preserve">Строительство осуществляется
</t>
    </r>
    <r>
      <rPr>
        <b/>
        <i/>
        <sz val="8"/>
        <color theme="1"/>
        <rFont val="Times New Roman"/>
        <family val="1"/>
        <charset val="204"/>
      </rPr>
      <t>Разрешение на строительство № 86-ru86310000-93-2015 от 30.07.2015  
до 30.04.2017</t>
    </r>
  </si>
  <si>
    <t>ООО "ВОРТ"</t>
  </si>
  <si>
    <t>улицы - 331,485 км.
наружные сети газоснабжения - 4,140 км.
наружные сети водоснабжения - 3,470 км.
наружные сети электроснабжения - 4,070 км.</t>
  </si>
  <si>
    <t xml:space="preserve">
Получено положительное заключение государственной экспертизы проектной документации № 86-1-1-2-0029-16 от 10.02.2016 года. 
В рамках заключенного МК № 03/П-2015 от 17.09.2015
с ООО "ИЦ "Сургутстройцена" в 2015 году выполнены работы по корректировки сметной документации  на сумму 76,697 тыс. рублей. 
Получено положительное заключение о проверки достоверности определения сметной стоимости № 325 от 07.12.2015 года.</t>
  </si>
  <si>
    <t>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Получено положительное заключение государственной экспертизы проектной документации № 86-1-1-3-0034-16 от 15.02.2016 года.
Произведен  авансовый платёж  за технологическое присоединение 
к электрическим сетям объектов согласно договора  с ООО "Сургутские электрические сети" от 13.03.2014г. № 48/2014/ТП в размере 
5,32927 тыс. рублей.</t>
  </si>
  <si>
    <t>По итогам технического совещания от 22.05.2015 при заместителе Губернатора ХМАО-Югры Шаповал Д.В. по вопросу строительства объекта были приняты решения об изменении местоположения объекта.  
Средства из Адресной инвестиционной программы на 2016 год  исключены.</t>
  </si>
  <si>
    <t>проектирование 2012-2013</t>
  </si>
  <si>
    <t>Клубно-спортивный блок МБОУ СОШ №38, пр. Пролетарский, 14А города Сургута. Реконструкция</t>
  </si>
  <si>
    <t>Билдинг-сад в микрорайоне 41</t>
  </si>
  <si>
    <t xml:space="preserve">2018 (СМР)
2025 (выкуп) </t>
  </si>
  <si>
    <t xml:space="preserve">сети дренажа, км.- 0,51                                     сети водоснабжения, км.- 0,90 сети газоснабжения, км. -0,45                          </t>
  </si>
  <si>
    <t>Проектирование и строительство систем инженерной инфраструктуры реализуется 
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   Проектно-изыскательские работы выполнялись в соответствии с заключенным МК 
с ООО "Юградорпроект", договор №10/П-2013 от 01.07.2013г. Сумма по контракту 6714,2 тыс. руб. (Сумма выполненных в 2013 году работ - 3357,1 тыс.руб.) Проектно-сметная документация разработана в полном объеме и получено положительное заключение  достоверности определения сметной стоимости объектов капитального строительства. Строительство планируется с привлечением средств бюджета автономного округа.</t>
  </si>
  <si>
    <t xml:space="preserve">Объездная автомобильная дорога к дачным кооперативам "Черемушки", "Север-1", "Север-2" в обход гидротехнических сооружений ГРЭС-1 
и ГРЭС-2 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</si>
  <si>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выполненыв рамках заключенного 
с МК  с  ООО "ПромНефтеСтрой" №12/П-2014 от 11.08.2014 на сумму 373,340 тысяч рублей. Срок выполнения работ - 11 месяцев. Работы в сентябре 2015 года выполнены и оплачены.
Получено заключение государственной  экспертизы ООО ИЦ «СургутСтройцена» от 16.09.2015 № 240 о сметной стоимости строительства.
</t>
  </si>
  <si>
    <t xml:space="preserve">Капитальный ремонт реализуется в рамках муниципальной прогрмыы "Доступная среда 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МК 
с ООО "ПромНефтеСтрой" №12/П-2014 от 11.08.2014 на сумму 373,330 тысяч рублей. Срок выполнения работ - 11 месяцев. Подрядчиком не предоставлена в срок проектно-сметная документация. Заказчиком ведется претензионная работа в связи со срывом подрядчиком сроков работ. 
Работы выполнены и оплачены в декабре 2015г.   </t>
  </si>
  <si>
    <t>ООО "Стройуслуга" (ПИР)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</si>
  <si>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
к требованиям доступной среды).
Заключен МК № 08П/2016 с ООО "Стройуслуга" на выполнение проектно-изыскательских работ (990,72975 тыс.рублей).  Лимит финансирования на 2016 год -551,444 тыс.рублей. Потребность на 2017 год - 439,28575 тыс. рублей. 
</t>
  </si>
  <si>
    <t>2015 (снос)</t>
  </si>
  <si>
    <t xml:space="preserve">Разрешение на строительство №201 от 22.11.13 до 21.02.2018 года.   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</si>
  <si>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ru86310000-153 от 26.10.2012 до 26.06.2014, продлено до 17.05.2017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</si>
  <si>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ru86310000-234 от 24.12.2013  до 29.04.2017</t>
    </r>
  </si>
  <si>
    <t xml:space="preserve">«Жилой дом № 4 
со встроенными помещениями общественного назначения 
в микрорайоне 44 г. Сургут»
</t>
  </si>
  <si>
    <t>ООО "Бетолит"</t>
  </si>
  <si>
    <t>Жилой дом № 9 в микрораойне 31 Б г. Сургут</t>
  </si>
  <si>
    <t>Разрешение на строительство №ru86310000-38 от 29.04.2016 до 07.08.2017 года.</t>
  </si>
  <si>
    <t>Многоэтажный жилой дом 
№ 4.7 в мкр.1  г. Сургута с подземным паркингом 11.1.  
1 этап - Многоэтажный жилдой дом №4.7 (5 секций)</t>
  </si>
  <si>
    <t>Жилой комплекс
 в микрорайоне ПИКС станции Сургут. 9этажный жилой дом № 5</t>
  </si>
  <si>
    <t>Жилой дом № 3 
со встроенными помещениями и подземной автостоянкой</t>
  </si>
  <si>
    <t>Жилой дом № 4</t>
  </si>
  <si>
    <t>Жилой дом № 5</t>
  </si>
  <si>
    <r>
      <t xml:space="preserve">Жилой комплекс № 304 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
1 этап-блок А</t>
    </r>
  </si>
  <si>
    <r>
      <t xml:space="preserve">Жилой комплекс № 304
в микрорайоне №24 г. Сургута. </t>
    </r>
    <r>
      <rPr>
        <b/>
        <sz val="9"/>
        <rFont val="Times New Roman"/>
        <family val="1"/>
        <charset val="204"/>
      </rPr>
      <t>Девятиэтажный жилой дом №304.3.              
2 этап - блок Б</t>
    </r>
  </si>
  <si>
    <r>
      <t xml:space="preserve">Многоквартирный </t>
    </r>
    <r>
      <rPr>
        <b/>
        <sz val="9"/>
        <rFont val="Times New Roman"/>
        <family val="1"/>
        <charset val="204"/>
      </rPr>
      <t>жилой дом № 2</t>
    </r>
  </si>
  <si>
    <t>Жилой дом № 6 в 30 микрорайоне.
3 этап строительства</t>
  </si>
  <si>
    <t>Жилой дом № 6 
в 30 микрорайоне 2 этап строительства</t>
  </si>
  <si>
    <t>Многоквартирный жилой дом № 3</t>
  </si>
  <si>
    <t>Ж\д № 3                                          со встроенными помещениями и  гостиницей   на 154 места</t>
  </si>
  <si>
    <t>ООО "ЖК Быстринка"</t>
  </si>
  <si>
    <t>Жилой комплекс из 3-х этажных жилых домов 
и автостоянки</t>
  </si>
  <si>
    <t>Разрешение на строительство №ru86310000-93 от  30.07.2015 до 30.04.2017 года.</t>
  </si>
  <si>
    <t>Многоэтажный жилой дом № 1 со встроенно-пристроенными помещениями офисного назначения и пристроенной стоянкой автотранспорта закрытого типа в 30 А микрорайоне г. Сургута. 3 этап. Пристроенная стоянка автотранспорта закрытого типа</t>
  </si>
  <si>
    <t>Детский сад в микрорайоне 20А г.Сургута (№ 46 «Ягодка»)</t>
  </si>
  <si>
    <t>2016-2018 (СМР) 2018-2020 (выкуп)</t>
  </si>
  <si>
    <t>ООО "Юграпромстрой"</t>
  </si>
  <si>
    <t>Жилой дом № 2 (секции 2.6, 2.7, 2.8, 2.9)  -1 этап.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</si>
  <si>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ru86310000-107 от 14.07.2014  
до 15.02.2017 года.</t>
    </r>
  </si>
  <si>
    <t>Многоквартирный жилой дом №5</t>
  </si>
  <si>
    <t>ЗАО "Салаир"</t>
  </si>
  <si>
    <r>
      <t xml:space="preserve">КУ "УКС Югры" с АО "ЭлТехПроект" заключен Государственный контракт № 3/15 от 27.01.2015 на выполнение проектно-изыскательских работ объекта "Региональный центр спорта инвалидов, г. Сургут". Срок проектирования объекта составляет 16 месяцев с момента заключения Государственного контракта. 
</t>
    </r>
    <r>
      <rPr>
        <sz val="8"/>
        <color theme="1"/>
        <rFont val="Times New Roman"/>
        <family val="1"/>
        <charset val="204"/>
      </rPr>
      <t>В связи с ненадлежащим исполнением договорных  обязательств, контракт расторгнут, работы прекращены. Планируется реализация проекта путем выкупа здания.</t>
    </r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</si>
  <si>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
В связи с нерешенным вопросом о земельном участке (площадь выделенного земельного участка не позволяет разместить школу вместимостью 300 учащихся), кроме того, учитывая сезонность выполнения инженерно-изыскательских работ (проведение работ в зимний период не возможно) - освоение лимитов 2016 года 
не представляется возможным. 
Решением Думы от 01.07.2016 принято снятие средств местного бюджета в сумме 
6 029 666,00 рублей с нерешенным вопросом  о земельном участке.
В связи с планируемым строительством за счет инвестиционных средств с последующим выкупом и необходимостью подготовки земельного участка для строительства объекта посредством сноса существующего здания предусмотрены средства в 2017 году.
</t>
  </si>
  <si>
    <t>«Объездная автомобильная дорога к дачным кооперативам "Черемушки", "Север-1", "Север-2" в обход гидротехнических сооружений ГРЭС-1 и ГРЭС-2. Переустройство "Газопровода - отвода к Сургутской ГРЭС-2, 4-я нитка";</t>
  </si>
  <si>
    <t>- за счет местного бюджета</t>
  </si>
  <si>
    <t>Внутриквартальный проезд 
в микрорайоне 26 г. Сургута</t>
  </si>
  <si>
    <t>Проектирование и строительство  внутриквартальных проездов реализуется 
в рамках муниципальной программы  "Развитие транспортной системы города Сургута на 2014-2030 годы"
Решением Думы от 01.07.2016 приянято снятие в полном объеме средств местного бюджета в 2016 году по объекту в связи с отсутствием в Федеральном законе 
от 21.07.1997 № 122-ФЗ «О государственной регистрации прав на недвижимое имуществ и сделок с ним» положений устанавливающих порядок оформления 
в собственность и продажи  в муниципальную собственность линейных объектов, осуществление выкупа объектов не предоставляется возможным.
В связи с существующей потребностью в строительстве внутриквартальных проездов выкуп планируются в 2017 году.</t>
  </si>
  <si>
    <t>ООО "СТХ-Недвижимость"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</si>
  <si>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ru86310000-123 от 14.08.2014 
продлено до 15.06.2017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</si>
  <si>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ru86310000-123  от 14.08.2014 
продлено до 15.06.2017 года.</t>
    </r>
  </si>
  <si>
    <t xml:space="preserve">Жилой комплекс № 41 с общественными помещениями и автостоянокой.
Микрорайон №34, проспект Мира,55 г. Сургута. 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</si>
  <si>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ru86310000-172 (58) от 30.07.2007 
продлено до 10.06.2017 года.</t>
    </r>
  </si>
  <si>
    <t xml:space="preserve">Разрешение на строительство №87 от 03.06.14 до 15.03.2018 года.   </t>
  </si>
  <si>
    <t>Разрешение на строительство №111 от03.07.13 до 23.07.2017 года.</t>
  </si>
  <si>
    <t>Детский сад № 2 на 300 мест в 38 микрорайоне 
г. Сургута
(№ 45 «Волчок»)</t>
  </si>
  <si>
    <t>Детский сад в микрорайоне
№ 30 г.Сургута                                                                                                           ( №35 «Тополек»)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</si>
  <si>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                                                                                                     Проектно-изыскательские работы выполнялись в соответствии с заключенным МК с  ООО "Севердорпроект", МК №03/П-2014 от 09.01.2014. Сумма 
по контракту - 8773,895 тыс.руб. Не освоены средства необходимые для исполнения обязательств на проведение госэкспертизы проектно-сметной документации, в связи с отсутствием утвержденной в установленном порядке документации по планировке территории  и проекта межевания посёлка Кедровый-1. 
Сторонами подписано Соглашении о расторжении контракта от 26.06.2015.
30.11.2015  заключен договор № 27/10/15. Госэкспертиза  выполнена 
в феврале 2016 года. Получено отрицательное заключение экспертизы 
№ 86-1-3-3-0035-16 от 15.02.2016 , так как проектная документация 
не соответствует требованиям технических регламентов, требованиям 
к содержанию разделов проектной документации и результатам инженерных изысканий. В проект бюджета на 2017 год включены средства на проведение повторной гос. экспертизы.</t>
  </si>
  <si>
    <t xml:space="preserve">Капитальный ремонт реализуется в рамках муниципальной программы "Доступная среда  г. Сургута на 2014-2030 годы" (с целью приведения их к требованиям доступной среды).
Заключен МК № 07П/2016 от 19.05.2016 с ООО "Стройуслуга" на выполнение проектно-изыскательских работ (988,07892 тыс.рублей). Лимит финансирования 
на 2016 год 549,969 тыс.рублей. Потребность на 2017 год - 438,10992 тыс.рублей.
</t>
  </si>
  <si>
    <t xml:space="preserve">Проектирование и строительство объекта реализуется в рамках муниципальной программы "Молодёжная политика Сургута на 2014 - 2030 годы" 
Молодежный центр включает фото-видео студию, арт-студию,студию макетирования и конструирования,находится в оперативном управлении МБУ "Вариант". Проектно-сметная документация разработана в полном объеме. </t>
  </si>
  <si>
    <t xml:space="preserve">Разрешение на строительство №141 от 15.09.2014 до 31.01.2018г.   </t>
  </si>
  <si>
    <t>Средняя общеобразовательная школа в микрорайоне 34 г. Сургута.</t>
  </si>
  <si>
    <t>2016-2018</t>
  </si>
  <si>
    <t>ООО "Региональная строительная компания"</t>
  </si>
  <si>
    <t xml:space="preserve">Школа - детский сад № 1 
в микрорайоне 38 (100 учащ. / 200 мест)                                    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</si>
  <si>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ПСД разработана ООО «Строй-Инжиниринг», г. Сургут. Заказчик 
– ЗАО «ЮИСП». Получено положительное заключение негосударственной экспертизы ООО «Геопроект»,  г. Тюмень. По итогам тендера определен победитель (сроки строительства объекта ЗАО «ЮИСП» не обозначены).                                                                                                                                                              В связи с отсутствием возможности привлечения банковского финансирования, строительство объекта в 2016 году начато не будет.                                                                                                               Подключение объектовых сетей и объектов инженерной инфраструктуры планируется от внутриквартальных сетей, выполненных застройщиком ЗАО «Югорское управление инвестиционно-строительными проектами» в рамках договора аренды земельного участка под комплексное освоение от 25.09.2006 № 716 (S зем.уч.- 11600 кв.м). со сроком действия до 01.09.2016  (S зем.уч.- 11600 кв.м). Обременения с земельного участка сняты. В случае одобрения  финансирования объекта банком, строительство объекта возможно начать в I квартале 2017 года.
Участок включен в границы территории комплексного освоения ЗАО ''Югорское Управление Инвестиционно-Строительными Проектами''</t>
  </si>
  <si>
    <t xml:space="preserve">Капитальный ремонт реализуется в рамках муниципальной прогрмыы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муниципальным контрактом с ООО "ПромНефтеСтрой" №10/П-2014 
от 11.08.2014. Срок выполнения работ - 31.12.2014 .   Выполненные работы Заказчиком не приняты, в связи с предоставлением некомплектной документации 
с многочисленными замечаниями. В связи с неисполнением Подрядчиком в полном объеме  своих обязательств по контракту  подготовлено Решение об одностороннем отказе Заказчика от исполнения контракта (исх.от 18.06.2015г. №43-02-1660/15) МК считается расторгнутым -  30.06.2015.
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</si>
  <si>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 с заключенным 
МК с ООО "ПромНефтеСтрой" №12/П-2014 от 11.08.2014 на сумму 373,330 тысяч рублей. Срок выполнения работ - 11 месяцев.  
Работы выполнены и оплачены в декабре 2015 года.   </t>
  </si>
  <si>
    <t>Капитальный ремонт реализуется в рамках муниципальной прогрмыы "Доступная среда  г. Сургута на 2014-2030 годы" (с целью приведения их
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Работы выполнялись в соответствии с заключенным МК на выполнение работ 
по капитальному ремонту объекта с ООО "ЮграСтройиндустрия" от 05.09.2014 №14/2014.  Срок выполнения работ - 15.08.2015 года.
В связи с отставанием от графика производства работ  муниципальный контракт  28.09.2015 года расторгнут в одностороннем отказе заказчика. 
 В декабре заключен договор № 09/П-2015 на проверку сметной документации 
по объекту на сумму 44,27978 тыс. руб. Работы выполнены и оплачены.</t>
  </si>
  <si>
    <t>Извещение на проведение аукциона по сносу нежилого здания, расположеного по адресу: город Сургут, поселок Юность, улица Саянская, дом 6б опубликовано - 29.10.2015. НМЦК - 470,72088 тыс.рублей. 
На основании протокола подведения итогов электронного аукциона № ЭА-1583 (2) от 18.11.2015  победителем признан ООО "Сантехремстрой" с ценой контракта 245,86720 тыс. рублей. Заключен контракт № 106/2015 от 02.12.2015. Работы выполнены и оплачены.</t>
  </si>
  <si>
    <t xml:space="preserve">Публикация извещения о проведении электронного аукциона на выполнение работ по сносу здания, расположенного по адресу: Ханты-Мансийский округ, город Сургут, улица 60 лет Октября, 16 
Заключен МК № 04/2016 от 11.04.2016 на сумму 245,10162 тыс.рублей с ИП Нестеренко Дмитрий Валерьевич, Работы выполнены и оплачены в мае 2016 года.
Решением Думы от 01.07.2016 принято уменьшение средств местного бюджета
в 2016 году на сумму 246 646,38 рублей, произведено в связи с экономией по факту заключенного муниципального контракта на выполнение работ по сносу объекта и конкурентных закупок на поставку товаров, выполнение работ и оказание услуг для муниципальных нужд.
</t>
  </si>
  <si>
    <t xml:space="preserve">Заключен МК № 01П/2016 от 13.04.2016 на выполнение ПИР с  ООО "АТ", цена контракта - 2000,0 тыс.рублей. Срок выполнения работ по 30.11.2016.
</t>
  </si>
  <si>
    <r>
      <t>Разрешение на строительство №ru86310000-47 от  10.04.201</t>
    </r>
    <r>
      <rPr>
        <b/>
        <i/>
        <sz val="8"/>
        <rFont val="Times New Roman"/>
        <family val="1"/>
        <charset val="204"/>
      </rPr>
      <t>3 продлено 
до 20.07.2016 года.
Разрешение на ввод объекта в эксплуататцию №ru86310000-54 от 14.07.2016 года.</t>
    </r>
  </si>
  <si>
    <t>Магистральный водовод 
по ул. Мелик-Карамова, 
от ул. Югорской
до ул. Геологической</t>
  </si>
  <si>
    <t>Разрешение на строительство №ru86310000-78 от 16.07.2015 до 06.11.2016 года.  
Разрешение на ввод объекта в эксплуатацию №ru86310000-61 от 12.08.2016 года.</t>
  </si>
  <si>
    <r>
      <rPr>
        <b/>
        <i/>
        <sz val="8"/>
        <color theme="1"/>
        <rFont val="Times New Roman"/>
        <family val="1"/>
        <charset val="204"/>
      </rPr>
      <t>Разрешение на строительство №02 от 23.01.13 до 22.12.2015 года..</t>
    </r>
    <r>
      <rPr>
        <sz val="8"/>
        <color theme="1"/>
        <rFont val="Times New Roman"/>
        <family val="1"/>
        <charset val="204"/>
      </rPr>
      <t xml:space="preserve">  </t>
    </r>
    <r>
      <rPr>
        <b/>
        <i/>
        <sz val="8"/>
        <color theme="1"/>
        <rFont val="Times New Roman"/>
        <family val="1"/>
        <charset val="204"/>
      </rPr>
      <t xml:space="preserve"> 
</t>
    </r>
    <r>
      <rPr>
        <b/>
        <i/>
        <sz val="8"/>
        <rFont val="Times New Roman"/>
        <family val="1"/>
        <charset val="204"/>
      </rPr>
      <t>Разрешение на ввод объекта в эксплуатацию №ru86310000-64 от 29.08.2016 года.</t>
    </r>
  </si>
  <si>
    <r>
      <t>Разрешение на строительство №ru86310000-47 от 26.05.2016 до</t>
    </r>
    <r>
      <rPr>
        <b/>
        <i/>
        <sz val="8"/>
        <color rgb="FFFF0000"/>
        <rFont val="Times New Roman"/>
        <family val="1"/>
        <charset val="204"/>
      </rPr>
      <t xml:space="preserve"> </t>
    </r>
    <r>
      <rPr>
        <b/>
        <i/>
        <sz val="8"/>
        <rFont val="Times New Roman"/>
        <family val="1"/>
        <charset val="204"/>
      </rPr>
      <t>23.11.2016 года. Продлено до 30.10.2017 года.</t>
    </r>
  </si>
  <si>
    <t>Разрешение на строительство №ru86310000-45 от 26.05.2016 до 30.10.2017 года.</t>
  </si>
  <si>
    <t>"Центр реабилитации и профилактики инвалидов в 31 А микрорайоне по пр. Пролетарский, г. Сургут." 1 и 2 этапы строительства.</t>
  </si>
  <si>
    <t>БФ Благотвторительный фонд "Милосердие"</t>
  </si>
  <si>
    <t>за счет внебюджетных источников</t>
  </si>
  <si>
    <t>Клинический перинатальный центр на 315 коек в г. Сургуте</t>
  </si>
  <si>
    <r>
      <t xml:space="preserve">Застройка микрорайона 
№ 41 в западном жилом районе. </t>
    </r>
    <r>
      <rPr>
        <u/>
        <sz val="9"/>
        <rFont val="Times New Roman"/>
        <family val="1"/>
        <charset val="204"/>
      </rPr>
      <t xml:space="preserve">3 этап строительства. </t>
    </r>
    <r>
      <rPr>
        <sz val="9"/>
        <rFont val="Times New Roman"/>
        <family val="1"/>
        <charset val="204"/>
      </rPr>
      <t xml:space="preserve">Многоквартирный </t>
    </r>
    <r>
      <rPr>
        <b/>
        <sz val="9"/>
        <rFont val="Times New Roman"/>
        <family val="1"/>
        <charset val="204"/>
      </rPr>
      <t xml:space="preserve"> жилой дом №19</t>
    </r>
    <r>
      <rPr>
        <sz val="9"/>
        <rFont val="Times New Roman"/>
        <family val="1"/>
        <charset val="204"/>
      </rPr>
      <t xml:space="preserve"> со встроено-пристроенными помещениями на 1-ом и цокольном этажах                                                                                  </t>
    </r>
  </si>
  <si>
    <t>"Общественный комплекс в микрорайоне № 32 по пр. Пролетарскому в г. Сургуте"</t>
  </si>
  <si>
    <t>ООО "Золотое время"</t>
  </si>
  <si>
    <t xml:space="preserve">Разрешение на строительство №ru86310000-170 от 20.11.2012 до 15.06.2017 года.   </t>
  </si>
  <si>
    <t>4086,53м2</t>
  </si>
  <si>
    <t>1 этап- 9 этажный 4 подъездный кирпичный жилой дом в мкр. 20А г. Сургута
2 этап-закрытая автостоянка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</si>
  <si>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ru86310000-152  от 14.10.2014  
до 17.09.2017 года.</t>
    </r>
  </si>
  <si>
    <t>17-20-ти этажный жилой дом №6 со встроенными помещениями общественного назначения в зоне многоэтажной жилой застройки микрорайона № 31г. Сургута</t>
  </si>
  <si>
    <t>Разрешение на строительство №  ru 86310000-№77 от 19.07.2016 до 28.10.2017 года.</t>
  </si>
  <si>
    <t>АО "ЮграИнвестСтрой
Проект"</t>
  </si>
  <si>
    <t>Жилой дом № 2, территория микрорайона 31 "Б"г. Сургута, предоставленного под комплексное освоениев целях ЖС.</t>
  </si>
  <si>
    <t>Разрешение на строительство №  ru 86310000-№80 от 21.07.2016 до 28.08.2018 года.</t>
  </si>
  <si>
    <t>Многоэтажный жилой дом №4 со встроенными помещениями общественного назначения. Корпус 2. 7 этап строительства.</t>
  </si>
  <si>
    <t>13046,4 м2</t>
  </si>
  <si>
    <t>Разрешение на строительство № ru86310000-84 от 04.08.2016  
до 12.07.2018 года.</t>
  </si>
  <si>
    <t>Жилой дом № 3 в микрорайоне 31Б г. Сургут</t>
  </si>
  <si>
    <t>Разрешение на строительство №  ru 86310000-№86 от 08.08.2016 до 08.07.2018 года.</t>
  </si>
  <si>
    <t xml:space="preserve">«Жилой дом № 3 
со встроенными помещениями общественного назначения 
в 44 мкр. г. Сургут»
</t>
  </si>
  <si>
    <t>«Жилой дом № 2 
со встроенными помещениями общественного назначения 
в 44 мкр. г. Сургут 
1 этап - секции 2.1,2.2,2.3,2.4
2 этап - секции 1,2,3,4</t>
  </si>
  <si>
    <t>Жилой комплекс "Лунный" со встроенно-пристроенными помещениями общественного назаначения и подземной автостоянкой.  Дом №2</t>
  </si>
  <si>
    <t>Жилые дома (корпуса) №6,7,8,9 и пристроенная автостоянка закрытого типа (стилобат) в составе проекта "Планировка микрорайона№ 39. Комплексное освоение в целях жилищного строительства"</t>
  </si>
  <si>
    <t>ООО "Александрия 
6-10"</t>
  </si>
  <si>
    <t>Разрешение на строительство №  ru 86310000-№90 от 12.08.2016 до 01.03.2019 года.</t>
  </si>
  <si>
    <t>1 этап строительства "Многоквартирный жилой дом № 1 со встроенными помещениями общественного назначения. Корпус 1,2,3."</t>
  </si>
  <si>
    <t>Разрешение на строительство № ru86310000-95 от 02.09.2016  
до 20.12.2017 года.</t>
  </si>
  <si>
    <t>Храмовый комплекс "Умиление"</t>
  </si>
  <si>
    <t>Московский патриархат</t>
  </si>
  <si>
    <t>Разрешение на строительство № ru 86310000-№111 от 18.07.2014 до 18.10.2018 года.
Разрешение на ввод № ru 86310000-№55 от 18.07.2016 года. (1,2,3 этапы строительства).</t>
  </si>
  <si>
    <t xml:space="preserve">Разрешение на строительство №110 от 18.07.14 до 02.08.2017 года.  </t>
  </si>
  <si>
    <r>
      <rPr>
        <b/>
        <i/>
        <sz val="8"/>
        <rFont val="Times New Roman"/>
        <family val="1"/>
        <charset val="204"/>
      </rPr>
      <t xml:space="preserve">Разрешение на строительство №70 от 20.06.12 до 18.04.14г. 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</si>
  <si>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r>
      <t xml:space="preserve">Строительство осуществляется
</t>
    </r>
    <r>
      <rPr>
        <i/>
        <sz val="8"/>
        <rFont val="Times New Roman"/>
        <family val="1"/>
        <charset val="204"/>
      </rPr>
      <t>Ра</t>
    </r>
    <r>
      <rPr>
        <b/>
        <i/>
        <sz val="8"/>
        <rFont val="Times New Roman"/>
        <family val="1"/>
        <charset val="204"/>
      </rPr>
      <t>зрешение на строительство № ru86310000-177 от 04.10.2013 до до 24.12.2016 года.</t>
    </r>
  </si>
  <si>
    <r>
      <t xml:space="preserve">Строительтсов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ru86310000-177 от 04.10.2013
до 24.12.2016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</si>
  <si>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ru86310000-194 от 25.10.2013  до 25.10.2016 года.</t>
    </r>
  </si>
  <si>
    <r>
      <t xml:space="preserve">Строительствоосуществляется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ru86310000-207 от 29.11.2013  до 01.07.2015, продлено до 03.11.2016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</si>
  <si>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ru86310000-166 от 19.11.2014   
до 23.11.2016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</si>
  <si>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ru86310000-164  от 19.10.2014   
до 23.11.2016 года.</t>
    </r>
  </si>
  <si>
    <t>Многоэтажный жилой 
дом № 6,7 - 3 этап строительства</t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</si>
  <si>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ru86310000-36 от 06.04.2015 до 06.12.2016 года.</t>
    </r>
  </si>
  <si>
    <t>привлеченные средства
ООО "Региональня строительная компания"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</si>
  <si>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Сумма по контракту с  ООО "Сибпроектстрой 1" №18/П-2013 от 31.12.2013г. - 12042,380 тыс.руб.                                                                              
Проектные работы-100%. Положительное заключение государственной экспертизы 
86-1-4-0001-15 от 10.01.2015 ( без сметной документации). В связи  с отсутствием бюджетного финансирования точные сроки строительства объекта не определены.                                                                                                                                                                                                                                                                                          НЗП (незавершенное производство) по состоянию на 01.01.2015-154 690 026,46 рублей ( в том числе окружной бюджет - 45 472,90308 тыс. рублей, местный бюджет - 109 217,12338 тыс. рблей).
</t>
  </si>
  <si>
    <t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(ГЧП).  Проектирование ДДУ на 80 мест, согласованы архитектурные и технологические решения в департаменте образования г.Сургута) на данный момент согласовываем изменения в проекте детский сад будет на 150 мест. Идет разработка проектной документации. Разработана и согласована стадия "Р" документации на магистральные сети и строительство.  Договор о развитии застроенной территории - части квартала 23А. Земельный участок: Договор аренды земельного участка под комплексное освоение в целях жилищного строительства с ЗАО  "Югорское управление инвестиционно-строительными проектами» от 25.09.2006 № 716, со сроком действия до 01.09.2016. Объект предусмотрен в составе введенного в эксплуатацию жилого комплекса №10 по ул.И.Каролинского, обеспеченного всеми инженерными сетями. Процент готовности по конструктивным элементам - 90 % монолитный каркас.   Выполнены отделочные работы и работы по меблировке.
Проект 50% ; СМР 40%.
По информации застройщика ввод планируется в III квартале 2017 года.</t>
  </si>
  <si>
    <t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2014-2030 годах".  Проектирование и строительство автомобильных дорог  реализуется в рамках муниципальной программы  "Развитие транспортной системы города Сургута на 2014-2030 годы"                                                                                                                                                                                               
Проектно-сметная документация выполнена в полном объеме. Выполнены работы 
по корректировке сметной документации.                                                                                                                                                      
Произведена оплата за подготовку технического плана здания, расположенного в границах объекта Улица 5 "З" от Нефтеюганского шоссе до ул. 39"З", в целях постановки объекта недвижимости на государственный кадастровый учет по МК № 10/2016 от 04.08.2016 г.
Строительство объекта планируется в 2019-2020 годах.
Инженерное обеспечение мкр. 43, 48.</t>
  </si>
  <si>
    <t xml:space="preserve">В связи с увеличением стоимости работ по проведению государственной экспертизы проектной документации и результатов инженерных изысканий, а также учитывая процедуру размещения закупки у единственного исполнителя   договор  в 2015 году не заключен.
Заключен МК № 01-94Д-16/ОГЭ-5096 от 07.09.2016 с единственным исполнителем 
по проведению государственной экспертизы проектной документации  и результатов инженерных изысканий на сумму 570,07653 тыс.рублей. (предоплата 100%).
</t>
  </si>
  <si>
    <t>"МБУ ДО СДЮСШОР "Ермак", СОК "Энергетик", ул. Энергетиков, 47, г. Сургут"</t>
  </si>
  <si>
    <t>МБУ ДО СДЮСШОР "Аверс", 50 лет ВЛКСМ, 1а, г. Сургут</t>
  </si>
  <si>
    <t>"МБУ ДО "Детская школа искусств  им.                                      Г. Кукуевицкого, ул. Ленинградская, 21, г. Сургут""</t>
  </si>
  <si>
    <t>"МБУ ДО "Детская школа искусств №1", ул.50 лет ВЛКСМ, 6/1 г. Сургут"</t>
  </si>
  <si>
    <t>"МБУК "Централизованная библиотечная система", Центральная городская библиотека, ул.Республики, 78/1, г. Сургут"</t>
  </si>
  <si>
    <t>"МБУ ДО "Детская художественная школа № 1 им. Л.А. Горды" ул. Энгельса, 7, г. Сургут</t>
  </si>
  <si>
    <t>"МБУ ДО "Детская художественная школа №1 им. Л.А. Горды", ул.  Ленинградская,10а, г. Сургут</t>
  </si>
  <si>
    <t xml:space="preserve">Капитальный ремонт реализуется в рамках муниципальной прогрмыы "Доступная среда  г. Сургута на 2014-2030 годы" (с целью приведения их 
к требованиям доступной среды).
Заключен МК № 03П/2016 от 18.04.2016  на выполнение ПИР 
с ООО "Стройуслуга", цена контракта 807,74661 тыс.рублей. 
Экономия, сложившаяся по результатам проведенной закупки в размере 91,44301 тыс.руб будет предложена  к снятию на очередное заседание Думы города  2016 года (в декабре).
</t>
  </si>
  <si>
    <t>Разрешение на строительство №163 от19.11.14 до 16.10.2016 продлено до 15.06.2018 года.</t>
  </si>
  <si>
    <t xml:space="preserve">Разрешение на строительство №160 от 06.09.13 до 28.02.2016 года.  </t>
  </si>
  <si>
    <t xml:space="preserve">Разрешение на строительство №164 от 17.12.10 до 07.01.2016 года.   </t>
  </si>
  <si>
    <r>
      <t xml:space="preserve">Строительство приостановлено
</t>
    </r>
    <r>
      <rPr>
        <b/>
        <i/>
        <sz val="8"/>
        <rFont val="Times New Roman"/>
        <family val="1"/>
        <charset val="204"/>
      </rPr>
      <t>Разрешение на строительство №  ru86310000-100 от 02.07.2008 до 02.06.2010 года.</t>
    </r>
  </si>
  <si>
    <r>
      <t xml:space="preserve">Строительство  осуществляется  
</t>
    </r>
    <r>
      <rPr>
        <b/>
        <i/>
        <sz val="8"/>
        <rFont val="Times New Roman"/>
        <family val="1"/>
        <charset val="204"/>
      </rPr>
      <t>Разрешение на строительство № ru86310000-197 продлено до 30.09.2016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</si>
  <si>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ru86310000-14  от 27.02.2015  
до 09.11.2016 года.</t>
    </r>
  </si>
  <si>
    <t>Спортивный центр "Ледовая арена", расположенный в 20А микрорайоне г. Сургута</t>
  </si>
  <si>
    <t>ООО "ПродЭко-Ритейл</t>
  </si>
  <si>
    <t>Разрешение на строительство № 101 от 15.09.2016 до 14.10.2017 года.</t>
  </si>
  <si>
    <t>"18-ти этажный жилой дом 
со встроенно-пристроенными помещениями общественного назанчения и паркингом 
в мкр. 33 г. Сургута" 
(корпус 2)</t>
  </si>
  <si>
    <t>ООО "Формат-Плюс"</t>
  </si>
  <si>
    <t>Разрешение на строительство №ru86310000-105 от  26.09.2016 до 26.06.2018 года.</t>
  </si>
  <si>
    <t>Жилой дом № 5
в микрорайоне 21-22 
г. Сургут</t>
  </si>
  <si>
    <t>Жилой дом № 6
в микрорайоне 21-22 
г. Сургут</t>
  </si>
  <si>
    <t>Разрешение на строительство №ru86310000-107 от 26.09.2016 до 26.01.2019 года.</t>
  </si>
  <si>
    <t>Разрешение на строительство №ru86310000-106 от 26.09.2016 до 26.01.2019 года.</t>
  </si>
  <si>
    <t xml:space="preserve">Разрешение на строительство №ru86310000-46 от 26.05.2016 до 26.10.2017 года.
Разрешение на ввод объекта в эксплуатацию № ru86310000-№76 от 30.09.2016 года. </t>
  </si>
  <si>
    <t>Развитие застроенной территории части квартала 
23 А в г.Сургуте. Корректировка. VI А, VI Б этапы строительства. Подземный паркинг.</t>
  </si>
  <si>
    <t xml:space="preserve">Разрешение на строительство № ru86310000-110 от 05.10.2016 года.
</t>
  </si>
  <si>
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
Проектные работы  100%. Ранее объявленные торги на право заключения  договора аренды земельного участка не состоялись. Торги признаны несостоявшимися в связи с отсутствием заявок на участие в торгах. 
В ДО и МП ХМАО - Югры направлены предложения о внесении изменений 
в приложение №  6 "Перечень объектов капитального строительства на 2016-2020 годы, предназначенных для размещения муниципальных образовательных организаций". Изменения в части названия объекта -  наименование «Средняя общеобразовательная школа № 5 в микрорайоне 16А г. Сургута. Блок 2»,  мощности объекта на 900 мест и в части источника финансирования -  "внебюджет с последующим выкупом"
Строительная готовность - 0%.      </t>
  </si>
  <si>
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Выкуп детского сада, финансируемого в рамках государственно-частного партнерства (ГЧП) ООО "Стройижиринг".  
Объект предусмотрен в составе введенного в эксплуатацию жилого комплекса № 10 по ул. И.Каролинского, обеспеченного всеми инженерными сетями.
Ввод в эксплуатацию детского сада запланирован на 20.11.2016, его полная комплектация -  01.12.2016                                    </t>
  </si>
  <si>
    <t xml:space="preserve">
Спортивный комплекс с плавательным бассейном на 50 метров в г. Сургуте</t>
  </si>
  <si>
    <t>2014-2016 г.</t>
  </si>
  <si>
    <t>ООО СК "СОК" (МК № 12/2014 от 03.07.2014);
ООО СК "СОК" (МК №37/2016 от 14.06.2016)</t>
  </si>
  <si>
    <t xml:space="preserve">Мототрасса на "Заячьем острове". 1 этап        </t>
  </si>
  <si>
    <t>вместимость 200 чел.;
длина трассы - 2200 м</t>
  </si>
  <si>
    <t xml:space="preserve">Мототрасса на "Заячьем острове"                                                 </t>
  </si>
  <si>
    <t>200 уч.; 150 посадочных мест</t>
  </si>
  <si>
    <t>ПИР-2016-2017, СМР - 2017-2018</t>
  </si>
  <si>
    <t>ООО «ЦентрГрадПроект»</t>
  </si>
  <si>
    <t>Детская школа искусств в мкр. 25</t>
  </si>
  <si>
    <t>Общество с ограниченной ответственностью  «Стройуслуга»</t>
  </si>
  <si>
    <t>МАУ "ТАиК "Петрушка". Реконструкция</t>
  </si>
  <si>
    <t>2016 (Обследование) 2017 (ПИР)</t>
  </si>
  <si>
    <t>Общество с ограниченной ответственностью "СЕРВИССТРОЙПРОЕКТ" (обследование)</t>
  </si>
  <si>
    <t xml:space="preserve">                                                                                                           Общественный центр                                                                               в  п. Снежный</t>
  </si>
  <si>
    <t>в 2014 году - ООО "Строительство 21 век"</t>
  </si>
  <si>
    <t xml:space="preserve">
Разрешение на ввод объекта в эксплуатацию  №ru86310000-64 от 16.09.2016 года.</t>
  </si>
  <si>
    <t xml:space="preserve">2016-2017 </t>
  </si>
  <si>
    <t>2014-2017</t>
  </si>
  <si>
    <t>Строительная длина - 2656;
сети уличного электроосвещения -2726;
сети электроснабжения - 5771;
сети связи - 932,2;
сети канализации - 83,7;
сети тепло-, водоснабжения - 2330,9;
сети газоснабжения - 5,9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</si>
  <si>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Внутриквартальные проезды в микрорайоне 31 г.Сургута     </t>
  </si>
  <si>
    <t xml:space="preserve"> протяженность введенных в эксплуатацию внутриквартальных проездов, 0,4 км</t>
  </si>
  <si>
    <t>ПИР-2014, СМР -2019</t>
  </si>
  <si>
    <t>ПИР-2014, СМР -2016-2017</t>
  </si>
  <si>
    <t>ПИР-2014, СМР-2015-2016</t>
  </si>
  <si>
    <t>Общество с ограниченной ответственностью «СибГеоПрофи» (ПИР)</t>
  </si>
  <si>
    <r>
      <t xml:space="preserve">Приобретение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
</t>
    </r>
    <r>
      <rPr>
        <b/>
        <i/>
        <sz val="8"/>
        <rFont val="Times New Roman"/>
        <family val="1"/>
        <charset val="204"/>
      </rPr>
      <t xml:space="preserve"> Разрешение на строительство: от 29.04.2014 № ru86310000-60 до 30.10.2016 года.
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Дата начала строительства - 29.04.2014.
СМР:  Степень готовности: общая 100 %.  
Ревлизация объекта включена в рамках  программы «Сотрудничество». 
</t>
    </r>
    <r>
      <rPr>
        <b/>
        <i/>
        <sz val="8"/>
        <rFont val="Times New Roman"/>
        <family val="1"/>
        <charset val="204"/>
      </rPr>
      <t>Разрешение на ввод объекта в эксплуатацию №86-ru86310000-51-2016 
от 05.07.2016.</t>
    </r>
  </si>
  <si>
    <r>
      <t xml:space="preserve">Разрешение на строительство №ru86310000-187  от 01.04.2016 до 31.03.2018 года. 
ПСД: </t>
    </r>
    <r>
      <rPr>
        <sz val="8"/>
        <rFont val="Times New Roman"/>
        <family val="1"/>
        <charset val="204"/>
      </rPr>
      <t>1.Проектные работы 100%. Получено положительное заключение негос.экспертизы (ООО "Геопроект") по проектной документации без сметы № 2-1-1-0217-14. Выполняется подготовка письма в ДО ХМАО-Югры об изменении мощности объекта в государственной программе на 350 мест.</t>
    </r>
    <r>
      <rPr>
        <b/>
        <i/>
        <sz val="8"/>
        <rFont val="Times New Roman"/>
        <family val="1"/>
        <charset val="204"/>
      </rPr>
      <t xml:space="preserve">
</t>
    </r>
    <r>
      <rPr>
        <b/>
        <sz val="8"/>
        <rFont val="Times New Roman"/>
        <family val="1"/>
        <charset val="204"/>
      </rPr>
      <t>СМР:</t>
    </r>
    <r>
      <rPr>
        <b/>
        <i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Общий процент готовности- 8 %. Частично огорожена строительная площадка, начаты подготовительные работы к  прокладке согласованных наружных сетей, выполнены разбивочные работы, выполнены работы по ограждению строительной площадки.
</t>
    </r>
  </si>
  <si>
    <r>
      <t xml:space="preserve">Положительное заключение негосударственной экспертизы № 2-1-1-0358-13 
от 06.03.2014.
</t>
    </r>
    <r>
      <rPr>
        <b/>
        <i/>
        <sz val="8"/>
        <rFont val="Times New Roman"/>
        <family val="1"/>
        <charset val="204"/>
      </rPr>
      <t xml:space="preserve">Разрешение на строительство №ru86310000-116  от 01.08.2014. </t>
    </r>
    <r>
      <rPr>
        <sz val="8"/>
        <rFont val="Times New Roman"/>
        <family val="1"/>
        <charset val="204"/>
      </rPr>
      <t xml:space="preserve">
СМР: Степень готовности:  общая 10% (забивка свай 100%, фундаменты -18%).
Дата окончания строительства - март 2020 года.</t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</si>
  <si>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Проектные работы 100%. Положительное  заключение гос. экспертизы от 23.05.2014 № 2-1-1-0162-14.  Подключение объекта от внутриквартальных инженерных сетей, строительство которых  ведется застройщиком 
ООО "Сибпромстрой".  
Получены ТУ: представлены точки подключения к инженерным сетям, выданы все  тех.условия  на проектирование.                                                                                            
</t>
    </r>
    <r>
      <rPr>
        <b/>
        <sz val="8"/>
        <rFont val="Times New Roman"/>
        <family val="1"/>
        <charset val="204"/>
      </rPr>
      <t>Земельный участок</t>
    </r>
    <r>
      <rPr>
        <sz val="8"/>
        <rFont val="Times New Roman"/>
        <family val="1"/>
        <charset val="204"/>
      </rPr>
      <t xml:space="preserve">: договор аренды от 23.07.12 № 568, со сроком действия 
до 22.02.2017. Изменения по назначению земельного участка внесены. Кадастровый номер  № 86:10:0101131:41 площадь Sзем.участка=11049 м2.                                                                                                                     </t>
    </r>
    <r>
      <rPr>
        <i/>
        <sz val="8"/>
        <rFont val="Times New Roman"/>
        <family val="1"/>
        <charset val="204"/>
      </rPr>
      <t>Р</t>
    </r>
    <r>
      <rPr>
        <b/>
        <i/>
        <sz val="8"/>
        <rFont val="Times New Roman"/>
        <family val="1"/>
        <charset val="204"/>
      </rPr>
      <t>азрешение на строительство №ru 86310000-37  от 08.04.2015 до 10.05.17.</t>
    </r>
    <r>
      <rPr>
        <sz val="8"/>
        <rFont val="Times New Roman"/>
        <family val="1"/>
        <charset val="204"/>
      </rPr>
      <t xml:space="preserve"> 
</t>
    </r>
    <r>
      <rPr>
        <b/>
        <sz val="8"/>
        <rFont val="Times New Roman"/>
        <family val="1"/>
        <charset val="204"/>
      </rPr>
      <t xml:space="preserve">СМР: </t>
    </r>
    <r>
      <rPr>
        <sz val="8"/>
        <rFont val="Times New Roman"/>
        <family val="1"/>
        <charset val="204"/>
      </rPr>
      <t xml:space="preserve">Вырубка стройплощадки на 100 %, подготовительные работы - 80%, разработка котлована - 60%.  Прокладка электрокабеля - 100%. Строительство ограждения и подъездной дороги -100%.
Общий процент готовности- 1%.
                                                                                                         </t>
    </r>
  </si>
  <si>
    <r>
      <t xml:space="preserve">Приобретение реализуется в рамках муниципальной программы "Развитие образования города Сургута на 2014-2030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Участок сформирован и поставлен на государственный кадастровый учет.           
Договор аренды №568 от 23.07.12 до 22.02.2017. Кадастровый номер 
№ 86:10:0101131:41 площадь Sзем.участка = 11049 м2.
Земельный участок предоставлен ООО "Региональня строительная компания".
</t>
    </r>
    <r>
      <rPr>
        <b/>
        <sz val="8"/>
        <rFont val="Times New Roman"/>
        <family val="1"/>
        <charset val="204"/>
      </rPr>
      <t xml:space="preserve">ПСД: </t>
    </r>
    <r>
      <rPr>
        <sz val="8"/>
        <rFont val="Times New Roman"/>
        <family val="1"/>
        <charset val="204"/>
      </rPr>
      <t xml:space="preserve">Разрабатыватся концепция архитектурно-планировочных решений.
1. Зарегистрирован договор аренды земельного участка;  2. Получена кадастровая выписка о земельном участке;  3. Получено задание на выполнение ПИР.
</t>
    </r>
    <r>
      <rPr>
        <b/>
        <sz val="8"/>
        <color theme="1"/>
        <rFont val="Times New Roman"/>
        <family val="1"/>
        <charset val="204"/>
      </rPr>
      <t/>
    </r>
  </si>
  <si>
    <r>
      <t xml:space="preserve">Проектирование и строительство объекта реализуется в рамках муниципальной программы "Развитие образования города Сургута на 2014-2030 годы" 
Определены границы земельного участка территориальной зоны. Земельный участок расположен в территориальной зоне ДОУ "Зона дошкольных общеобразовательных учреждений". Земельный участок сформирован и поставлен на Государственный кадастровый учет 86:10:0101195:986, с разрешенным использованием: для строительства средней общеобразовательной школы. В настоящее время зем. участок предоставлен ООО "Региональная строительная компания".
</t>
    </r>
    <r>
      <rPr>
        <b/>
        <sz val="8"/>
        <rFont val="Times New Roman"/>
        <family val="1"/>
        <charset val="204"/>
      </rPr>
      <t>ПСД:</t>
    </r>
    <r>
      <rPr>
        <sz val="8"/>
        <rFont val="Times New Roman"/>
        <family val="1"/>
        <charset val="204"/>
      </rPr>
      <t xml:space="preserve"> Разрабатывается концепция архитектурно-планировочных решений.
1. Зарегистрирован договор аренды земельного участка;  2. Получена кадастровая выписка о земельном участке;  3. Получено задание на выполнение ПИР.</t>
    </r>
  </si>
  <si>
    <t xml:space="preserve">Проектирование и строительство инженерной инфраструктуры и автомобильной дороги реализуется в рамках муниципальных программ "Проектирование и строительство объектов инженерной инфраструктуры на территории города Сургута в 2014-2030 годах" и   "Развитие транспортной системы города Сургута на 2014-2030 годы".                                                                                                                                                                                                                   Разработанный  ООО "Стройинжиниринг" проектно-сметная документация по МК №06-П-2013 от 16.05.2013, в связи с  введением в действие новых государственных элементных сметных нормативов, федеральных сметных цен на материалы, изделия и конструкции, применяемые в строительстве, расценок на эксплуатацию строительных машин и автотранспортных средств, на перевозку грузов для строительства (утв. приказом Министерства строительства и ЖКХ РФ от 30.01.2014 № 31/пр) необходима корректировка сметной документации. В рамках заключенного  МК №02/П-2015 от 10.07.2015 г. с ОАО ИЦ "Сургутстройцена"  в 2015 году  выполнена  корректировка  сметной документации ( 97,22250 тыс. руб.).
Строительство магистральных сетей в составе улицы 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годах".    Строительство дорожного полотна планируется реализовать в рамках  муниципальной программы  "Развитие транспортной системы города Сургута на 2014-2030 годы".
Согласно проекта бюджета на 2017-2019 годы и проекта АИП строительство объекта планируется в 2017-2019 годах.  Получено заключение о проверке инвестиционного проекта на предмет эффективности использования средств бюджета автономного округа, направляемых на капитальные вложения (№ 22-исх-14789 от 04.10.2016).
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</si>
  <si>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и строительство объектов инженерной инфраструктуры на территории города Сургута в 2014-2020 годах"                                                                                                            1. В рамках  МК №02/П-2014 от 09.01.2014г с ООО "Севердорпроект"госэкспертизы проектно-сметной документации не проведена , в связи с отсутствием утвержденной в установленном порядке документации по планировке территории и проекта межевания посёлка Лунный.  Срок действия контракта - 30.06.2015г.   сторонами подписано Соглашении о расторжении контракта от 26.06.2015г.
2. Учитывая процедуру размещения закупки у единственного Исполнителя договор № 06/12/15 от 04.12.2015 г. на проведение государственной экспертизы проектной документации и результатов инженерных изысканий по объекту  в 2015 году не заключен. 
3.Средства  в размере 698 003,04 руб. предложены к включению  в проект бюджета на 2017 год, проведение гос. экспертизы возможно при наличии финансирования  (предоплата 100%). 
4. Для осуществления строительства необходима корректривка ПСД.
</t>
  </si>
  <si>
    <t>Получено положительное  заключение государственной экспертизы проектной документации № 86-1-1-2-0028-16 от 09.02.2016 года. 
В рамках заключенного МК № 03/П-2015 от 17.09.2015  
с ООО "ИЦ "Сургутстройцена" в 2015 году выполнены работы 
по корректировки сметной документации  на сумму - 78,303 тыс.рублей.
Получено положительное заключение о проверки достоверности определения сметной стоимости № 324 от 07.12.2015 года.</t>
  </si>
  <si>
    <t>Госэкспертиза выполнена в феврале 2016 года..  Получено отрицательное заключение экспертизы № 86-1-3-2-0033-16 от 15.02.2016 года,   так как проектная документация не соответствует требованиям технических регламентов, требованиям к содержанию разделов проектной документации 
и результатам инженерных изысканий.
Замечания к проектной документации, указанные в отрицательном заключении экспертизы от 15.02.2016 № 86-1-3-2-0033-16 устранены в полном объеме. Средства в размере 90 092,65 рублей (согласно постановления Правительства РФ от 05.03.2007 № 145 размер платы - 30 % от стоимости проведения первичной гос. экспертизы: 300 308,82*30% = 90 092,65 рублей)  будут предложены на очередное заседание Думы города  для заключения договора с единственным исполнителем 
на проведение повторной государственной экспертизы проектной документации по объекту.
90 092,65 рублей для проведения повторной гос. экспертизы  предложенык включению в проект бюджета на 2017 год. (Замечания устранены).</t>
  </si>
  <si>
    <t>Проектирование и строительство внутриквартальных проездов реализуется в рамках муниципальной программы  "Развитие транспортной системы города Сургута на 2014-2020 годы"                                                                                                                                   
Выкуп объекта  в 2015 году не осуществлен, по причине отсутствия у Продавца свидетельства о регистрации права собственности. В соответствии с проектом бюджета на 2017-2019 годы выкуп объекта предусморен в 2017 году.</t>
  </si>
  <si>
    <t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по МК №09/П-2014 от 11.08.2014 г. выполнены и оплачены.
1. Заключен МК № 42/2016 от 08.07.2016 на выполнение работ по капитальному ремонту объекта, сумма по контракту - 16280,50438  тыс.руб., срок выполнения работ - 26.08.2016 г. Работы выполнены и оплачены.
2.  Заключены 3 муниципальных контракта (на поставку мебели, на поставку аудиторной доски, на поставку специализированной системы для детей с нарушением опорно-двигательного аппарата) на сумму 2942,024 тыс.руб. Оборудование поставлено и оплачено.
3. Заключен договор на проверку сметной документации на сумму 97 000,00 руб. Работы выполнены и оплачены.
4. Экономия по итогам проведенных закупок (на поставку оборудования) в размере19,356 тыс.руб.  будет предложена к снятию на очередное заседание Думы города (в декабре).</t>
  </si>
  <si>
    <t>Заключен МК № 41/2016 от 05.07.2016 г. на выполнение работ по капитальному ремонту объекта. Сумма по контракту 12 987,71041 тыс.руб. Срок выполнения работ - 26.08.2016г. Работы выполнены и оплачены.
Экономия по итогам проведения закупки - 1605,22264 тыс.руб. одобрена на заседании Думы в октябре города к снятию.
Средства в размере 97,0 тыс.руб. оплачены за проведение проверки сметной документации на выполнение капитального ремонта. Работы выполнены и оплачены.</t>
  </si>
  <si>
    <r>
      <t xml:space="preserve">Смена застройщика, строительство не осуществляется. 
</t>
    </r>
    <r>
      <rPr>
        <b/>
        <i/>
        <sz val="8"/>
        <rFont val="Times New Roman"/>
        <family val="1"/>
        <charset val="204"/>
      </rPr>
      <t xml:space="preserve">Разрешение на строительство №  ru 86310000-№43 продлено  до 24.02.2017 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</si>
  <si>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 xml:space="preserve">Разрешение на строительство № ru 86310000-171  от 27.11.2014, продлен  
до 01.05.2017 года.
</t>
    </r>
  </si>
  <si>
    <r>
      <t xml:space="preserve">Строительство приостановлено
</t>
    </r>
    <r>
      <rPr>
        <b/>
        <i/>
        <sz val="8"/>
        <rFont val="Times New Roman"/>
        <family val="1"/>
        <charset val="204"/>
      </rPr>
      <t>Разрешение на строительство  № ru86310000-35 от 29.03.2012  продлено до 28.02.2021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</si>
  <si>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ru86310000-97 от 19.06.2014 до 01.03.2016.
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</si>
  <si>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ru86310000-97   от 19.06.2014 до 01.03.2016. 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</si>
  <si>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ru86310000-97  от 19.06.2014 до 01.03.2016. Разрешение на ввод объекта в эксплуатацию № 116 от 31.12.2015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</si>
  <si>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 xml:space="preserve">Разрешение на строительство № ru86310000-90 от 13.07.2012 до 11.07.2017 года. 
Разрешение на ввод объекта в эксплуатацию № ru86310000-№71 от 19.09.2016 года. 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</si>
  <si>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ru86310000-225 от 20.12.2013до 28.02.2017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</si>
  <si>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ru86310000-225 от 20.12.2013  до 28.02.2017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</si>
  <si>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ru86310000-239 от 30.12.2013  до 12.01.2018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</si>
  <si>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ru86310000-85  от 03.06.2014   до 06.03.2017</t>
    </r>
  </si>
  <si>
    <r>
      <t xml:space="preserve">Строительтсов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ru86310000-67 от 08.05.2014   
продлено до 04.07.2019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</si>
  <si>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ru86310000-68   от 08.05.2014 
продлено до 27.06.2018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</si>
  <si>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ru86310000-98 от 20.06.2014  до 20.02.2017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</si>
  <si>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ru86310000-109 от 15.07.2014   
до 20.05.2019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</si>
  <si>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ru86310000-116 от 01.08.2014 
до 03.03.2020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</si>
  <si>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ru86310000-116 от 01.08.2014   
до 03.03.2020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</si>
  <si>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ru86310000-116 от 01.08.2014  
до 03.03.2020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</si>
  <si>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ru86310000-120   от 07.08.2014 
до 09.05.2017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</si>
  <si>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ru86310000-121 от 07.08.2014 
до 09.02.2017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</si>
  <si>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ru86310000-131  от 27.08.2014  
 до 27.08.2019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</si>
  <si>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ru86310000-136  от 10.09.2014   
до 08.07.2017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</si>
  <si>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ru86310000-136 от 10.09.2014  
до 08.07.2017 года.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</si>
  <si>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ru86310000-145  от 23.09.2014  
до 01.10.2016, продлено до 31.05.2018 года.                                                              I этап: Разрешение на ввод в эксплуатацию от 08.11.2016 №86-ru-86310000-85-2016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</si>
  <si>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>Разрешение на строительство № ru86310000-146   от 24.09.2014   
до 01.03.17</t>
    </r>
  </si>
  <si>
    <r>
      <t xml:space="preserve">Строительство осуществляется
</t>
    </r>
    <r>
      <rPr>
        <b/>
        <i/>
        <sz val="8"/>
        <rFont val="Times New Roman"/>
        <family val="1"/>
        <charset val="204"/>
      </rPr>
      <t xml:space="preserve">Разрешение на строительство № ru86310000-154  от 17.10.2014  
до 26.10.2017 года.
Разрешение на ввод объекта в эксплуатацию № ru86310000-№76 от 30.09.2016 года. </t>
    </r>
  </si>
  <si>
    <t xml:space="preserve">1. МК № 09П/2016 от 14.06.2016г. на выполнение работ по обследованию конструкций здания, стоимость по контракту 87,0 тыс. руб. Работы выполнены и оплачены. 
2.По результатам обследования принято  решение о сносе существующего здания кинотеатра "Аврора" и строительстве нового здания театра.                                                                3. Разработано техническое задание на строительство объекта. </t>
  </si>
  <si>
    <t>Строительство объекта предусматривается в рамках муниципальной программы "Создание условий для развития муниципальной политики в отдельных секторах экономики города Сургута на 2014-2030 годы"                                                                                                                                                                                  
Проектно-сметная документация, разработанная в рамках муниципального контракта от 15.06.2012 №03/П-2012 проектной организацией ООО "Проект-Максимум", подлежит корректировке в части обеспечения доступности здания архива для маломобильных групп населения.
По результатам анализа сметы на строительство на соответствие стоимости материалов и оборудования, предусмотренных проектно-сметной документацией, и текущих цен материалов и оборудования, сложившихся на рынке ориентировочная стоимость работ по строительству объекта - 449 853,75 тысяч рублей, в т.ч. стоимость корректировки ПСД - 511 857,75 рублей .</t>
  </si>
  <si>
    <t xml:space="preserve">Проектирование и строительство систем инженерной инфраструктуры реализуется в рамках муниципальной программы "Проектирование 
и строительство объектов инженерной инфраструктуры на территории города Сургута в 2014-2030 годах".
Проектно-изыскательские работы выполнялись в соответствии с заключенным 
МК с ООО "Региональный центр ценообразования, экспертизы и аудита 
в строительстве и ЖКХ" договор №11/П-2013 от 03.07.2013. Работы выполнены.                                                                                                                                                                                                                                                                                            
Произведена оплата в размере 100 % в рамках заключенного контракта № 23/06/16с от 07.09.2016 г. единственным исполнителем за проведение государственной экспертизы проектной документации и результатов инженерных изысканий на сумму 485 134,58 рублей. Срок оказания услуг 07.09.2016 - 31.12.2016 годы.
Учитывая  сроки проведения гос. экспертизы и возможные замечания, полученные 
в ходе проведения гос. экспертизы, которые влияют на объем выполняемых работ 
и стоимость стр-ва объекта проведение конкурса в 2016 году на выпонение корректировки сметной документации не представляется возможным. Средства 
в размере 267,00 тыс. рублей будут предложены к снятию на очередное заседание Думы города (в декабре).  Средства на проведение закупки на выполнение корректировки сметной документации предложены к включению в проект бюджета на 2017 год.
</t>
  </si>
  <si>
    <r>
      <t xml:space="preserve">Проектирование и строительство автомобильных дорог реализуется в рамках муниципальной программы  "Развитие транспортной системы города Сургута 
на 2014-2030 годы"                                                                                                                                         
 </t>
    </r>
    <r>
      <rPr>
        <b/>
        <i/>
        <sz val="8"/>
        <rFont val="Times New Roman"/>
        <family val="1"/>
        <charset val="204"/>
      </rPr>
      <t xml:space="preserve">Разрешение на строительство №ru86310000-10 от 18.02.2015 до 21.10.2016 года.   </t>
    </r>
    <r>
      <rPr>
        <sz val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связи с окончанием срока действия МК №06/П-2014 от 23.06.2014 г. (30.06.2015г.) сторонами подписано Соглашение о расторжении МК 
от 29.06.2015.
В связи с увеличением стоимости работ по проведению государственной экспертизы проектной документации и результатов инженерных изысканий, 
а также учитывая процедуру размещения закупки у единственного исполнителя-заключение муниципального контракта № 0419Д-15/ОГЭ-4874 в 2015 году 
не предоставилось возможным. 
Средства в размере 635,79581 тыс.рублей необходимы  для внесения платы 
по договору  для осуществления закупки с единственным исполнителем по проведению государственной экспертизы проектной документации  и результатов инженерных изысканий (предоплата 100%).
</t>
    </r>
  </si>
  <si>
    <t xml:space="preserve"> строительство (реконструкция, капитальный ремонт)  которых выполняется на территории г. Сургута, </t>
  </si>
  <si>
    <t>ООО "Стройуслуга" (проектировщик)</t>
  </si>
  <si>
    <t>2015-2016 (ПИР)</t>
  </si>
  <si>
    <t xml:space="preserve">В соответствии с протоколом рассмотрения и оценки заявок на участие в открытом конкурсе № ОК-1012 от  21.10.2016 определен победитель ООО «ЦентрГрадПроект» с ценой -  6 700 000,00 руб. Лимит 2016 года (на выполнение инженерно-гидрометеорогических изысканий) - 32 129,13 руб.  Лимит 2017 года 6 667 870,87 руб. Срок выполнения ПИР - по 05 декабря 2017 года. Остаток средств от лимита 2016 года будет предложен к снятию на Думу декабря.
Средства в размере 56,0 тыс.руб.  - оплата за проверку сметной документации(МК № 04П/2016 от 12.05.2016 г.). Работы выполнены и  оплачены.
</t>
  </si>
  <si>
    <t xml:space="preserve">
Поликлиника "Нефтяник" на 700 посещений в смену в мкр. 37 г. Сургута</t>
  </si>
  <si>
    <t xml:space="preserve">"Реконструкция поликлиники на 425 посещений в смену окружной клинической больницы в г. Сургуте". квартал 6. ул. Энергетиков, 14. </t>
  </si>
  <si>
    <r>
      <t xml:space="preserve">Проектирование и строительство  внутриквартальных проездов реализуется в рамках муниципальной программы  "Развитие транспортной системы города Сургута 
на 2014-2030 годы"  
ООО "Сибпромстрой-Югория" выполнены проектные работы по благоустройству проезда и получено разрешение на производство работ.
Строительно-монтажные работы по благоустройству внутриквартального проезда  
ООО  "Сибпромстрой-Югория" планирует выполнить в 2016 году. Приобретение выполненых внутриквартальных проездов планируется в 2016 году. 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
В связи с отсутствием нормативных документов в части оформления в собственность линейных объектов и продажи в муниципальную собственность подобных объектов, осуществление выкупа объекта в 2016 году не предоставляется возможным.
Средства в размере 37 512,880  тыс.руб. сняты на заседание Думы города в июле 2016 года.  В соответствии с проектом бюджета на 2017-2019 годы выкуп объекта предусморен в 2017 -2018 году.</t>
    </r>
  </si>
  <si>
    <t>Капитальный ремонт объектов с целью приведения их в соответствие требованиям доступной среды.</t>
  </si>
  <si>
    <t xml:space="preserve">Капитальный ремонт реализуется в рамках муниципальной программы "Доступная среда г. Сургута на 2014-2030 годы" (с целью приведения 
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Проектно-изыскательские работы выполняются в соответствии с заключенным 
МК с ООО "Сибпроектстрой 1" № 17/П-2014 от 23.12.2014 на сумму 475,01493 тыс.руб. Срок выполнения работ - 10 месяцев (23.10.2015).  Работы. выполнены 
и  оплачены.
</t>
  </si>
  <si>
    <t>Многоквартирный жилой дом № 1 в мкр.45 г. Сургут</t>
  </si>
  <si>
    <t>ООО "Новые Бизнес-Технологии"</t>
  </si>
  <si>
    <t xml:space="preserve">Многоэтажный жилой дом 
№ 23 со  встроенными помещениями общественного назнач.   
1 этап </t>
  </si>
  <si>
    <t>Многоэтажный жилой дом 
№ 23 со  встроенными помещениями ообщественного назначения 
2 этап</t>
  </si>
  <si>
    <t>Многоэтажный жилой дом 
№ 23 со  встроенными помещениями общественного назначения
3 этап,  4 этап-подземная парковка</t>
  </si>
  <si>
    <t>Жилой домплекс из 3-тажных жилых домов и автостоянки в том числе</t>
  </si>
  <si>
    <t>Проектирование и строительство реализуется в рамках муниципальной программы "Развитие физической культуры и спорта в городе Сургуте на 2014-2020 годы"                                                                                                                                                                                                                                                                                                                           Выполнение проектно-изыскательских работ осуществлялось в соответствии с заключенным контрактом с ООО "Стройуслуга" МК №01/П-2014 от 09.01.2014. Сумма по контракту 6 016,56 тыс.рублей.  Работы выполнены и оплачены.
Получены: - положительное заключение государственной экспертизы от 12.12.2014 № 86-1-4-0265-14 проектной документации и результатов инженерных изысканй; 
- положительное заключение  от 12.12.2014 № 86-1-6-0118-14 о проверке достоверности определения сметной стоимости строительства объекта. Проектная документация утверждена Департаментом строительства ХМАО-Югры от 06.02.2015.</t>
  </si>
  <si>
    <t>Объекты доступной среды</t>
  </si>
  <si>
    <r>
      <rPr>
        <b/>
        <i/>
        <sz val="8"/>
        <rFont val="Times New Roman"/>
        <family val="1"/>
        <charset val="204"/>
      </rPr>
      <t>Разрешение на строительство №25 от 04.03.15 до 14.12.2017 г.</t>
    </r>
    <r>
      <rPr>
        <sz val="8"/>
        <rFont val="Times New Roman"/>
        <family val="1"/>
        <charset val="204"/>
      </rPr>
      <t xml:space="preserve"> 
Производятся следующие виды работ:                                                                                                                                                                                                                                                 
- завоз строительных материалов;
- изготовление, монтаж и установка опалубки;
- изготовление арматурных пространственных каркасов;
- устройство монолитных конструкций надземного перехода;                                  -устройство монолитных лестничных маршей;
- устройство кладки наружных стен из газобетонных блоков  восьмого, технического этажей блоков А, Б, В;
- установка оконных блоков;                                                                                                                                                                   - монтаж кронштейнов под устройство навесного вентилируемогофасада, устройство теплоизоляции наружных стен хозяйственного и пищевого блоков и лечебно-диагностического блока В;                                                                            - устройство внутренней системы отопления;
- устройство наружных сетей ливневой и бытовой канализации, водо-  и теплоснабжения;                                                                                                      - монтаж индивидуального теплового пункта ; 
- уборка территории строительной площадки и прилегающей территории от строительного мусора.
</t>
    </r>
  </si>
  <si>
    <t xml:space="preserve">1.Заключен МК № 06П/2016 от 17.05.2016г. на выполнение проектно-изыскательских работ с ООО "Стройуслуга"со стоимостью 8271,0898 тыс. руб. Лимит на 2016 год  1064,84758 т.р.Работы выполнены в ноябре, оплата будет произведена в декабре 2016г.  Остаток средств на 2017 год  на ПИР -7206,24222 тыс. руб.
2. В марте произведен авансовый платеж в размере 8,56420 тыс.руб. за подключение объекта к электрическим сетям.
</t>
  </si>
  <si>
    <t xml:space="preserve">Работы в рамках  заключенного муниципального контракта с ООО "ВОРТ" № 1/2016 от 08.02.16г. завершены (срок выполнения работ - 30.09.2016  год)  и оплачены. Сумма по контракту 26329,29649 тыс.руб. 
Заключены 8 муниципальных контрактов для комплектации и ввода в эксплуатации объекта (поставка сейфа,поставка хозяйственного инвентаря,поставка источника бесперебойного питания,поставка демонстрационного оборудования, поставка оргтехники, компьютерной техники, поставка вешало на колесиках, поставка электросушителя) на сумму 930,24339 тыс.руб. Оборудование поставлено и оплачено. 
Заключены МК на поставку оборудования (мебель, набор врача общей практики, электрокардиограф и медицинское оборудование, медицинские приборы) на сумму 969,82333 тыс. руб. МК на поставку мебели, мед. приборов и инструментов на сумму 595,09785т.р в процессе подписания с Поставщиками. Срок поставки декабрь.
Планируемый ввод объекта в эксплуатацию - декабрь 2016 г </t>
  </si>
  <si>
    <t xml:space="preserve">Поставка и оплата оборудования в рамках заключенных в 2015 году контрактов на сумму - 79 798,06003тыс руб.  Срок поставки по контрактам -2015 год. Поставка, монтаж, наладка и сборка осуществлены Поставщиками в период с марта по июнь 2016 года (в пределах срока действия контрактов).
МК № 34/2015 г. от 12.10.15 расторгнут на основании Решения об одностороннем отказе (№43-02-739/16 от 23.03.2016 г.). Заключен МК № 44/2016 от 19.07.2016 г.  на поставку рентгенологического оборудования на сумму 64 228,0 тыс. руб. Срок поставки товара по 28.08.2016 года. Оборудование поставлено и олачено. 
Заключены 10 МК для комплектации и ввода в эксплуатацию объекта (поставка медицинского оборудования, поставка столика стеклянного,поставка оргтехники, поставка медицинских приборов,поставка одеяла лечебного, поставка средств индивидуальной защиты, система мобильных стеллажей, кронштейн для телевизора, кресло для конференц-зала) на сумму 10 268,31944 тыс.руб. Оборудование поставлено и оплачено полностью.
Заключен контракт №52-2016 от 27.10.2016 г. с  ИП Павлюк Иваном Васильевичем на сумму  2 371,35357 тыс. руб. на поставку металлической мебели. Срок поставки металлической мебели - 26.11.2016 г.                                                                                                  Закупка на сумму 1059,042 тыс. руб не состоялась в соответствиис ч.16 ст. 66 № 44-ФЗ, так как по окончании срока подачи заявок на участие в электронном аукционе не подано ни одной заявки. 22.11.2016 г. заключены 2 МК в соответствии с  п. 32 ст.93 № 44-ФЗ на сумму 190,00 тыс.руб. на поставку медицинского оборудования. Срок поставки - по 06.12.2016 г. Заключен МК от 04.10.2016 г. №51/2016  на поставку кресел с табуретом для галокамеры на сумму 98,220 тыс. руб Срок поставки по МК - 28.10.2016 г. Оборудование принято в ноябре, будет оплачено в декабре по факту поступления средств с округа.
По состоянию на 01.12.2016 г. сложилась экономия по итогам проведения аукционов на поставку оборудования в сумме - 5 084,74696 тыс. руб., которая предложена к возврату в бюджет автономного округа.
Объект введен в эксплуатацию (разрешение на ввод № 86-ru86310000-68-2016 от 16.09.2016 г.). В ноябре 2016 года принято оборудование (кресела с табуретом для галокамеры) на сумму 98,220 тыс. руб, средства будут оплачены в декабре, по факту поступления средств из округа.
</t>
  </si>
  <si>
    <t xml:space="preserve">На основании Распоряжения АГ от 08.08.2016 г. № 1466 "О заключении долгосрочного муниципального контракта" размещено извещение о проведении открытого конкруса. Рассмотрение и оценка заявок на участие в конкурсе - 21. 10. 2016 г. НМЦК-19456,14430 тыс. руб.  Учитывая сроки размещения закупки на ПИР освоение лимита 2016 года в размере 
1 426,00 тыс. руб. не представляется возможным.  Ввиду того, что  планируется внесение изменений в гос. программу в части изменения источника фининсирования (на внебюджет),реализация объекта возможна  за счет средств Инвестора с последующим выкупом в муниципальную собственность (из письма ДАиг № 02-02-5782/16-0-0 от 25.08.2016).
Работы по проверке сметной стоимости в размере 50,0 тыс.руб оплачены.   
В соответствии  с письмом департамента архитектуры и градостроительства  №02-02-6975/16-0-0 от 06.10.2016г. открытый конкурс на выполнение проектно-изыскательских работ отменен. 
</t>
  </si>
  <si>
    <t>В соответствии с проектом распоряжения Администрации города "О заключении долгосрочного муниципального контракта" финансирование выполнения проектно-изыскательских работ будет осуществляться с привлечением средств  окружного бюджета (согласно проекту АИП средства зарезервированы за МО г. Сургут как нераспределенные субсидии).  По итогам полученного заключения о  достоверности определения сметной стоимости объекта на предмет эффективности использования средств окружного бюджета будет размещено извещение о проведении открытого конкурса на выполнение проектно-изыскательских работ с  НМЦК- 17 898,79554 тыс. руб. В случае выделения дополнительных средств из местного бюджета на 2017 год, проектирование будет осуществляться за счет средств МО.
Учитывая сроки размещения закупки на ПИР освоение лимита 2016 года в размере 1 374,18657 тыс. руб. не представляется возможным. 
В марте произведен авансовый платеж в размере 51,81343 тыс.руб за подключение  объекта к эл.сетям. Работы по проверке сметной стоимости в размере 50,0 тыс.руб оплачены. 
В соответствии  с письмом департамента архитектуры и градостроительства  №02-02-6975/16-0-0 от 06.10.2016г. размещение закупки в 2016 году не представляется возможным.</t>
  </si>
  <si>
    <t>Заключен МК с ООО "СОК" №03/2015 г. от 19.05.2015 г.  Стоимость по МК- 423 126,00308 тыс. руб., срок выполнения работ - 30.09.2016 г. Готовность объекта - 50,4 %.  
В ходе реализации муниципального контракта возникла необходимость выполнения подрядной организацией комплекса дополнительных работ, не предусмотренных контрактом, проектно-сметной документацией, но необходимых для сдачи объекта в эксплуатацию. Характер дополнительных работ таков, что они неразрывно связаны с основным комплексом работ  и без их выполнения невозможно производство последующих работ. Кроме того, был выявлен ряд несоответствий графической и сметной частей рабочего проекта, так же влекущий за собой удорожание строительства.Указанные обстоятельства не позволяют подрядной организации приобретать предусмотренные проектом строительные материалы и оборудование в пределах выделенных в рамках исполнения муниципального контракта финансовых средств.    По соглашению сторон на основании соглашения о расторжении от 17.11.2016 г. МК № 03/2015 расторгнут.
По итогам расторжения МК остаток средств местного бюджета предложен к снятию на рассмотрение к очередному заседанию Думы города, остаток неосвоенных субсидий автономного округа предложен к возврату в окружной бюджет. При условии финансирования выполнение работ (по завершению строительства объекта) будет осуществляться в 2017 году.</t>
  </si>
  <si>
    <t>1. На основании Распоряжения АГ от 16.06.2016 г. № 1049 " О заключении долгосрочного муниципального контракта" 29.09.2016 г. размещено извещение о проведении аукциона на строительство и ввод объекта в эксплуатацию. Проведение аукциона - 12.12.2016.  НМЦК - 119840,056  тыс. руб. Срок выполнения работ 30.11.2017г.   В соответствии с  Предписанием УФАС по ХМАО-Югре от 07.11.2016 № 03/ПА-6103, а также учитывая сроки повторного проведения процедуры осуществления закупки, ориентировочный срок заключения контракта -13 декабря 2016 года. Освоение средств, предусмотренных в 2016 году не представляется возможным. Средства предложены к снятию на очередное заседание Думы города. 
2.Средства в размере 9,34277 тыс.руб.  для внесения платы за подключение объекта к эл.сетям.   Срок выполнения мероприятий по технологическому присоединению составляет 4 месяца со дня заключения настоящего договора.</t>
  </si>
  <si>
    <t>На основании протокола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приостановить размещение муниципального заказа на выполнение 1-го этапа строительства объекта в срок до 30.08.2015 г. В связи с этим срок размещения извещения об осуществлении закупки  на выполнение работ по строительству объекта  согласно утвержденного план-графика был перенесен на  сентябрь 2015 года.  Начальная (максимальная) цена контракта - 589 678,69939 тыс. руб. Ориентировочный срок заключения контракта  октябрь 2015 г.  при условии, что закупка состоится.
На основании протокола №2 рабочего совещания по обращению А.Ф. Нечушкина по вопросу строительства объездной автодороги к дачным кооперативам в обход  гидротехнических сооружений ГРЭС-1 и ГРЭС-2 ОАО "Э.ОН Россия" принято решение возобновить размещение муниципального заказа на выполнение 1-го этапа строительства объекта. В связи с этим срок размещения извещения об осуществлении закупки  на выполнение работ по строительству объекта  согласно утвержденного план-графика был перенесен на  июль 2015 года. 
Заключен муниципальный контракт № 31/2015  от 14.09.2015 г. Срок  выполнения работ до 15.11.2016 г. В отчетном периоде выполнялись работы по дорожной одежде, укреплению откосов, земляному полотну, искусственные сооружения. Готовность объекта - 91,1 %.
На подключение объекта к электрическим сетям заключен договор № 32/2016 от 03.10.2016 на сумму 1 038,40 тыс. руб. Оплата была осуществлена в ноябре, по факту присоединения объекта к электрическим сетям.  Работы выполняются в соответствии с заключенным муниципальным контрактом №31/2015 от 14.09.2015г. с АО «АВТОДОРСТРОЙ»    (протокол №ОК1055(2) от 28.08.2015г), сумма 586 738,64056   тыс. руб.  В ноябре выполнено и принято работ на сумму 18 568,36471 тыс. руб. Средства местного бюджета в размере 928,41824 тыс. руб. оплачены в ноябре. Средства окружного бюджета в размере 17 639, 94647 тыс. руб. будут оплачены в следующем отчетном периоде по факту поступления средств из округа. МКУ «УКС» не может завершить строительство съезда к СНТ №49 «Черемушки» и исполнить в полном объеме условия муниципального контракта, так как Филиал «Сургутская ГРЭС-2» ПАО «Юнипро» письмом от 01.08.2016 №05079/Су  потребовал остановить работы по строительству съезда к СНТ №49 «Черемушки» пояснив, что Ростехнадзором были установлены и утверждены охранные зоны объектов по производству электрической энергии и указанный съезд попадает в охранную зону гидротехнического сооружения. Планируется расторжение МК под факт исполнения на сумму 326 034,5 тыс. руб..По итогам расторжения МК остаток средств местного бюджета предложен к снятию на рассмотрение к очередному заседанию Думы города, остаток неосвоенных субсидий автономного округа предложен к возврату в бюджет автономного округа.. Ориентировочный ввод объекта в эксплуатацию - декабрь 2016 года (с учетом внесения изменений в проектно-сметную и иную документации).</t>
  </si>
  <si>
    <t xml:space="preserve">Капитальный ремонт реализуется в рамках муниципальной прогрмыы "Доступная среда  г. Сургута на 2014-2030 годы" ( с целью приведения их к требованиям доступной среды).                                                                                                                                                                                                                                                                     Заключен МК 02П/2016 от 18.04.2016 г. с  ООО "Стройуслуга"с ценой контаркта  1052,87286 тыс.руб. Срок выполнения работ -05.12.2016г.
 </t>
  </si>
  <si>
    <t>Извещение на проведение аукциона на выполнение работ по капитальному ремонту  объекта опубликовано 31.08.2015 г. Дата проведения аукциона 14.09.2015 г. НМЦК - 2 777,61057 тыс. руб.  Аукцион не состоялся, т.к. не подано ни одной заявки (Протокол№ ЭА-1226 (1) от 11.09.2015г.)
Согласно письму ДФ № 08-И-2013/15-0-0 от 17.11.2015 перемещение целевых средств, предусмотренных на выполнение работ по капитальному ремонту объекта, на иные цели не представляется возможным. 
В бюджете на 2016 год  предусмотрены средства на выполнение работ по обследованию нежилых помещений, а так же средства на выполнение ПИР . Заключен МК № 05П/2016 от 29.04.2016 г на выполнение работ по обследованию нежилых помещений с  ООО "СтройКом", цена контракта 200,0 тыс.руб. Срок выполнения работ -  по 20 июня 2016 года. Работы выполнены и оплачены.
Экономия по итогам заключения контракта на обследование с единственным исполнителем  в размере 53,02092 тыс.руб. - будет  предложена к снятию на заседание Думы города в декабре 2016 года
Извещение  на выполнение проектно-изыскательских работ размещено в августе(НМЦК  - 827,64396  т.р.). На основании протокола рассмотрения и оценки заявок на участие в открытом конкурсе от 14.09.2016 г. одна заявка (ООО "СибГеоПрофи") признана соответствующей. По итогам согласования контрольным органом в сфере закупок  заключен контракт № 15П/2016 от 12.10.2016 с единственным подрядчиком на сумму 750,0 т.р.   Работы, предусмотренные в 2016 году  на выполнение изысканий на сумму 271,41624 тыс. руб. выполнены и оплачены.
Заключен МК № 04П/2016 от 12.05.16г. на проверку сметной документации на обследование и ПИР (25,0 тыс.руб). Работы выполнены и оплачены.</t>
  </si>
  <si>
    <t xml:space="preserve">по состоянию на 10.12.2016 г. </t>
  </si>
  <si>
    <t>Мощность объекта</t>
  </si>
  <si>
    <t>Застройщик/инвестор</t>
  </si>
  <si>
    <t>1. Работы выполнялись  в соответствии с заключенным муниципальным контрактом с ООО "СК СОК" от 03.07.2014 № 12/2014.  Сумма по контракту - 429 464,05162 тыс.руб.  Срок выполнения работ по 30.11.2015г.  В связи с необходимостью корректировки  и увеличением стоимости материалов и оборудования, необходимых для строительства объекта, МК №12/2014 от 03.07.2014 г расторгнут 10.11.2015 года.    
2. Заключен МК № 37/2016 от 14.06.2016 г.  на выполнение работ по завершению строительства объекта. Сумма по контракту 415 049,69467 тыс.руб. Срок выполнения работ по 09.12.2016 года.  Готовность объекта в целом - 60 %. В  декабре было  принято и оплачено работ на сумму 31 093,72262 тыс. руб.
Для исполнения обязательств по МК необходимы средства в размере 258 552, 28853 тыс. руб., из них  в проекте бюджета на 2017 г. предусмотрены средства в размере 195 888,62599 тыс. руб., потребность средств составляет 62 663,66254 тыс. руб.
3. Работы по присоединению объекта к сетям: электрическим, ХВС, водоотведения приняты и оплачены по факту подключения в размере 
7 127,16306 тыс. руб.  
4. Отставание от графика производства работ связано с нарушением Подрядной организацией обязательств по контракту (нарушение сроков поставки технологического оборудования и материалов, необходимых для строительства объекта).
Выполнение работ по завершению строительства объекта будет осуществляться в пределах срока действия контракта по 31.03.2017 года.
5.Ориентировочный срок ввода объекта - апрель 2017 года.</t>
  </si>
  <si>
    <t xml:space="preserve">Строительство реализуется в рамках муниципальной программы"Молодёжная политика Сургута на 2014 - 2020 годы".
 Работы выполнены и оплачены. 
Согласно постановлению №933 от 11.02.2016г. объект передан на баланс МБУ "Центр специальной подготовки "Сибирский легион".
</t>
  </si>
  <si>
    <t xml:space="preserve">Проектирование и строительство реализуется в рамках муниципальной программы «Молодежная политика Сургута на 2014 — 2030 годы»
 По итогам открытого конкурса победителем признан  участник ООО "Стройуслуга" МК  №04П-2015г. от 12.10.2015 г. Срок выполнения работ до 30.11.2016 г. Работы выполнены и  оплачены. 
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</si>
</sst>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0.0"/>
  </numFmts>
  <fonts count="3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7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sz val="7.5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95">
    <xf numFmtId="0" fontId="0" fillId="0" borderId="0" xfId="0"/>
    <xf numFmtId="0" fontId="5" fillId="2" borderId="5" xfId="0" applyFont="1" applyFill="1" applyBorder="1" applyAlignment="1">
      <alignment horizontal="center" vertical="center"/>
    </xf>
    <xf numFmtId="0" fontId="14" fillId="2" borderId="0" xfId="0" applyFont="1" applyFill="1"/>
    <xf numFmtId="0" fontId="14" fillId="3" borderId="9" xfId="0" applyFont="1" applyFill="1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4" fillId="0" borderId="0" xfId="0" applyFont="1" applyFill="1"/>
    <xf numFmtId="0" fontId="14" fillId="0" borderId="0" xfId="0" applyFont="1" applyAlignment="1">
      <alignment wrapText="1"/>
    </xf>
    <xf numFmtId="49" fontId="5" fillId="2" borderId="1" xfId="4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3" fontId="5" fillId="0" borderId="36" xfId="0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0" borderId="5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" fontId="9" fillId="0" borderId="26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/>
    </xf>
    <xf numFmtId="49" fontId="5" fillId="0" borderId="32" xfId="0" applyNumberFormat="1" applyFont="1" applyFill="1" applyBorder="1" applyAlignment="1">
      <alignment horizontal="center" vertical="center" wrapText="1"/>
    </xf>
    <xf numFmtId="3" fontId="5" fillId="0" borderId="32" xfId="0" applyNumberFormat="1" applyFont="1" applyFill="1" applyBorder="1" applyAlignment="1">
      <alignment horizontal="center" vertical="center" wrapText="1"/>
    </xf>
    <xf numFmtId="49" fontId="5" fillId="0" borderId="21" xfId="0" applyNumberFormat="1" applyFont="1" applyFill="1" applyBorder="1" applyAlignment="1">
      <alignment horizontal="center" vertical="center" wrapText="1"/>
    </xf>
    <xf numFmtId="4" fontId="9" fillId="0" borderId="1" xfId="4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 applyAlignment="1">
      <alignment horizontal="left" vertical="top" wrapText="1"/>
    </xf>
    <xf numFmtId="4" fontId="9" fillId="2" borderId="23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5" borderId="57" xfId="0" applyNumberFormat="1" applyFont="1" applyFill="1" applyBorder="1" applyAlignment="1">
      <alignment horizontal="center" vertical="center" wrapText="1"/>
    </xf>
    <xf numFmtId="49" fontId="5" fillId="5" borderId="57" xfId="0" applyNumberFormat="1" applyFont="1" applyFill="1" applyBorder="1" applyAlignment="1">
      <alignment horizontal="center" vertical="center" wrapText="1"/>
    </xf>
    <xf numFmtId="3" fontId="5" fillId="5" borderId="12" xfId="0" applyNumberFormat="1" applyFont="1" applyFill="1" applyBorder="1" applyAlignment="1">
      <alignment horizontal="center" vertical="center" wrapText="1"/>
    </xf>
    <xf numFmtId="49" fontId="5" fillId="5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top"/>
    </xf>
    <xf numFmtId="0" fontId="11" fillId="5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 wrapText="1"/>
    </xf>
    <xf numFmtId="4" fontId="9" fillId="5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4" fontId="9" fillId="0" borderId="0" xfId="0" applyNumberFormat="1" applyFont="1" applyBorder="1" applyAlignment="1">
      <alignment horizontal="center"/>
    </xf>
    <xf numFmtId="4" fontId="9" fillId="0" borderId="0" xfId="0" applyNumberFormat="1" applyFont="1" applyAlignment="1">
      <alignment horizontal="center"/>
    </xf>
    <xf numFmtId="4" fontId="9" fillId="0" borderId="0" xfId="0" applyNumberFormat="1" applyFont="1" applyFill="1" applyAlignment="1">
      <alignment horizont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>
      <alignment horizontal="center" vertical="top" wrapText="1"/>
    </xf>
    <xf numFmtId="4" fontId="9" fillId="5" borderId="1" xfId="4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/>
    </xf>
    <xf numFmtId="165" fontId="26" fillId="2" borderId="49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4" fontId="9" fillId="0" borderId="2" xfId="0" applyNumberFormat="1" applyFont="1" applyBorder="1" applyAlignment="1">
      <alignment horizont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wrapText="1"/>
    </xf>
    <xf numFmtId="0" fontId="22" fillId="0" borderId="2" xfId="0" applyFont="1" applyBorder="1" applyAlignment="1">
      <alignment horizontal="left" vertical="top" wrapText="1"/>
    </xf>
    <xf numFmtId="0" fontId="11" fillId="5" borderId="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center" vertical="top" wrapText="1"/>
    </xf>
    <xf numFmtId="165" fontId="21" fillId="0" borderId="49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26" fillId="5" borderId="1" xfId="0" applyNumberFormat="1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/>
    </xf>
    <xf numFmtId="0" fontId="21" fillId="0" borderId="0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wrapText="1"/>
    </xf>
    <xf numFmtId="0" fontId="14" fillId="5" borderId="0" xfId="0" applyFont="1" applyFill="1"/>
    <xf numFmtId="0" fontId="11" fillId="5" borderId="1" xfId="0" applyFont="1" applyFill="1" applyBorder="1" applyAlignment="1">
      <alignment horizontal="left" vertical="center" wrapText="1"/>
    </xf>
    <xf numFmtId="165" fontId="22" fillId="2" borderId="47" xfId="0" applyNumberFormat="1" applyFont="1" applyFill="1" applyBorder="1" applyAlignment="1">
      <alignment horizontal="left" vertical="top" wrapText="1"/>
    </xf>
    <xf numFmtId="0" fontId="26" fillId="5" borderId="1" xfId="0" applyFont="1" applyFill="1" applyBorder="1" applyAlignment="1">
      <alignment horizontal="left" vertical="top" wrapText="1"/>
    </xf>
    <xf numFmtId="0" fontId="29" fillId="5" borderId="0" xfId="0" applyFont="1" applyFill="1"/>
    <xf numFmtId="1" fontId="5" fillId="0" borderId="5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left" vertical="center" wrapText="1"/>
    </xf>
    <xf numFmtId="4" fontId="9" fillId="0" borderId="4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9" fillId="0" borderId="1" xfId="6" applyNumberFormat="1" applyFont="1" applyFill="1" applyBorder="1" applyAlignment="1">
      <alignment horizontal="center" vertical="center"/>
    </xf>
    <xf numFmtId="0" fontId="14" fillId="0" borderId="0" xfId="0" applyFont="1"/>
    <xf numFmtId="165" fontId="26" fillId="2" borderId="49" xfId="0" applyNumberFormat="1" applyFont="1" applyFill="1" applyBorder="1" applyAlignment="1">
      <alignment horizontal="left" vertical="top"/>
    </xf>
    <xf numFmtId="165" fontId="26" fillId="0" borderId="47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9" fillId="0" borderId="7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9" fillId="0" borderId="6" xfId="3" applyNumberFormat="1" applyFont="1" applyFill="1" applyBorder="1" applyAlignment="1">
      <alignment horizontal="center" vertical="center"/>
    </xf>
    <xf numFmtId="4" fontId="9" fillId="0" borderId="17" xfId="0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center" vertical="center"/>
    </xf>
    <xf numFmtId="4" fontId="9" fillId="0" borderId="34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4" borderId="20" xfId="0" applyNumberFormat="1" applyFont="1" applyFill="1" applyBorder="1" applyAlignment="1">
      <alignment horizontal="center" vertical="center"/>
    </xf>
    <xf numFmtId="4" fontId="9" fillId="4" borderId="14" xfId="0" applyNumberFormat="1" applyFont="1" applyFill="1" applyBorder="1" applyAlignment="1">
      <alignment horizontal="center" vertical="center"/>
    </xf>
    <xf numFmtId="4" fontId="9" fillId="4" borderId="21" xfId="0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vertical="center"/>
    </xf>
    <xf numFmtId="4" fontId="9" fillId="4" borderId="2" xfId="0" applyNumberFormat="1" applyFont="1" applyFill="1" applyBorder="1" applyAlignment="1">
      <alignment horizontal="center" vertical="center" wrapText="1"/>
    </xf>
    <xf numFmtId="4" fontId="9" fillId="5" borderId="1" xfId="0" applyNumberFormat="1" applyFont="1" applyFill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 wrapText="1"/>
    </xf>
    <xf numFmtId="3" fontId="5" fillId="5" borderId="58" xfId="0" applyNumberFormat="1" applyFont="1" applyFill="1" applyBorder="1" applyAlignment="1">
      <alignment horizontal="left" vertical="center" wrapText="1"/>
    </xf>
    <xf numFmtId="49" fontId="5" fillId="5" borderId="12" xfId="0" applyNumberFormat="1" applyFont="1" applyFill="1" applyBorder="1" applyAlignment="1">
      <alignment horizontal="left" vertical="center" wrapText="1"/>
    </xf>
    <xf numFmtId="4" fontId="9" fillId="0" borderId="23" xfId="0" applyNumberFormat="1" applyFont="1" applyFill="1" applyBorder="1" applyAlignment="1">
      <alignment horizontal="center" vertical="center" wrapText="1"/>
    </xf>
    <xf numFmtId="4" fontId="9" fillId="0" borderId="25" xfId="0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57" xfId="0" applyNumberFormat="1" applyFont="1" applyFill="1" applyBorder="1" applyAlignment="1">
      <alignment horizontal="center" vertical="center"/>
    </xf>
    <xf numFmtId="4" fontId="9" fillId="4" borderId="60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left" vertical="top" wrapText="1"/>
    </xf>
    <xf numFmtId="4" fontId="30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/>
    </xf>
    <xf numFmtId="3" fontId="5" fillId="2" borderId="5" xfId="0" applyNumberFormat="1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3" fontId="5" fillId="0" borderId="32" xfId="0" applyNumberFormat="1" applyFont="1" applyFill="1" applyBorder="1" applyAlignment="1">
      <alignment horizontal="left" vertical="center" wrapText="1"/>
    </xf>
    <xf numFmtId="49" fontId="5" fillId="0" borderId="32" xfId="0" applyNumberFormat="1" applyFont="1" applyFill="1" applyBorder="1" applyAlignment="1">
      <alignment horizontal="left" vertical="center" wrapText="1"/>
    </xf>
    <xf numFmtId="3" fontId="5" fillId="0" borderId="27" xfId="0" applyNumberFormat="1" applyFont="1" applyFill="1" applyBorder="1" applyAlignment="1">
      <alignment horizontal="left" vertical="center" wrapText="1"/>
    </xf>
    <xf numFmtId="49" fontId="5" fillId="0" borderId="28" xfId="0" applyNumberFormat="1" applyFont="1" applyFill="1" applyBorder="1" applyAlignment="1">
      <alignment horizontal="left" vertical="center" wrapText="1"/>
    </xf>
    <xf numFmtId="3" fontId="5" fillId="4" borderId="22" xfId="0" applyNumberFormat="1" applyFont="1" applyFill="1" applyBorder="1" applyAlignment="1">
      <alignment horizontal="left" vertical="center" wrapText="1"/>
    </xf>
    <xf numFmtId="49" fontId="5" fillId="4" borderId="21" xfId="0" applyNumberFormat="1" applyFont="1" applyFill="1" applyBorder="1" applyAlignment="1">
      <alignment horizontal="left" vertical="center" wrapText="1"/>
    </xf>
    <xf numFmtId="3" fontId="5" fillId="0" borderId="5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top" wrapText="1"/>
    </xf>
    <xf numFmtId="4" fontId="5" fillId="5" borderId="1" xfId="0" applyNumberFormat="1" applyFont="1" applyFill="1" applyBorder="1" applyAlignment="1">
      <alignment horizontal="center" vertical="top" wrapText="1"/>
    </xf>
    <xf numFmtId="49" fontId="5" fillId="0" borderId="66" xfId="0" applyNumberFormat="1" applyFont="1" applyFill="1" applyBorder="1" applyAlignment="1">
      <alignment horizontal="left" vertical="center" wrapText="1"/>
    </xf>
    <xf numFmtId="49" fontId="31" fillId="0" borderId="38" xfId="0" applyNumberFormat="1" applyFont="1" applyFill="1" applyBorder="1" applyAlignment="1">
      <alignment horizontal="left" vertical="center" wrapText="1"/>
    </xf>
    <xf numFmtId="4" fontId="9" fillId="0" borderId="60" xfId="0" applyNumberFormat="1" applyFont="1" applyFill="1" applyBorder="1" applyAlignment="1">
      <alignment horizontal="center" vertical="center"/>
    </xf>
    <xf numFmtId="4" fontId="9" fillId="5" borderId="6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0" fontId="29" fillId="5" borderId="1" xfId="0" applyFont="1" applyFill="1" applyBorder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5" borderId="1" xfId="0" applyNumberFormat="1" applyFont="1" applyFill="1" applyBorder="1" applyAlignment="1">
      <alignment horizontal="left" vertical="center" wrapText="1"/>
    </xf>
    <xf numFmtId="0" fontId="15" fillId="5" borderId="1" xfId="1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7" fillId="2" borderId="47" xfId="0" applyFont="1" applyFill="1" applyBorder="1" applyAlignment="1">
      <alignment horizontal="center" vertical="top" wrapText="1"/>
    </xf>
    <xf numFmtId="0" fontId="24" fillId="5" borderId="4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" fontId="7" fillId="0" borderId="49" xfId="0" applyNumberFormat="1" applyFont="1" applyBorder="1" applyAlignment="1">
      <alignment horizontal="center" vertical="top"/>
    </xf>
    <xf numFmtId="0" fontId="15" fillId="5" borderId="2" xfId="0" applyFont="1" applyFill="1" applyBorder="1" applyAlignment="1">
      <alignment horizontal="left" vertical="center" wrapText="1"/>
    </xf>
    <xf numFmtId="4" fontId="5" fillId="2" borderId="45" xfId="0" applyNumberFormat="1" applyFont="1" applyFill="1" applyBorder="1" applyAlignment="1">
      <alignment horizontal="left" vertical="top" wrapText="1"/>
    </xf>
    <xf numFmtId="4" fontId="5" fillId="2" borderId="47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5" fillId="5" borderId="48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left" vertical="center" wrapText="1"/>
    </xf>
    <xf numFmtId="165" fontId="26" fillId="0" borderId="49" xfId="0" applyNumberFormat="1" applyFont="1" applyFill="1" applyBorder="1" applyAlignment="1">
      <alignment horizontal="left" vertical="top" wrapText="1"/>
    </xf>
    <xf numFmtId="165" fontId="26" fillId="0" borderId="49" xfId="0" applyNumberFormat="1" applyFont="1" applyFill="1" applyBorder="1" applyAlignment="1">
      <alignment horizontal="left" vertical="top"/>
    </xf>
    <xf numFmtId="165" fontId="21" fillId="5" borderId="49" xfId="0" applyNumberFormat="1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top" wrapText="1"/>
    </xf>
    <xf numFmtId="165" fontId="5" fillId="5" borderId="45" xfId="0" applyNumberFormat="1" applyFont="1" applyFill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left" vertical="center" wrapText="1"/>
    </xf>
    <xf numFmtId="165" fontId="21" fillId="2" borderId="45" xfId="0" applyNumberFormat="1" applyFont="1" applyFill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9" fillId="0" borderId="2" xfId="3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4" fontId="9" fillId="0" borderId="2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65" fontId="5" fillId="0" borderId="49" xfId="0" applyNumberFormat="1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left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3" fontId="5" fillId="0" borderId="61" xfId="0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5" borderId="2" xfId="1" applyNumberFormat="1" applyFont="1" applyFill="1" applyBorder="1" applyAlignment="1">
      <alignment horizontal="left" vertical="center" wrapText="1"/>
    </xf>
    <xf numFmtId="0" fontId="15" fillId="5" borderId="3" xfId="1" applyNumberFormat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5" borderId="2" xfId="0" applyNumberFormat="1" applyFont="1" applyFill="1" applyBorder="1" applyAlignment="1">
      <alignment horizontal="left" vertical="top" wrapText="1"/>
    </xf>
    <xf numFmtId="4" fontId="5" fillId="5" borderId="3" xfId="0" applyNumberFormat="1" applyFont="1" applyFill="1" applyBorder="1" applyAlignment="1">
      <alignment horizontal="left" vertical="top" wrapText="1"/>
    </xf>
    <xf numFmtId="0" fontId="8" fillId="0" borderId="53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2" borderId="5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15" fillId="5" borderId="42" xfId="1" applyNumberFormat="1" applyFont="1" applyFill="1" applyBorder="1" applyAlignment="1">
      <alignment horizontal="left" vertical="center" wrapText="1"/>
    </xf>
    <xf numFmtId="0" fontId="15" fillId="5" borderId="46" xfId="1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5" fillId="0" borderId="43" xfId="0" applyNumberFormat="1" applyFont="1" applyFill="1" applyBorder="1" applyAlignment="1">
      <alignment horizontal="left" vertical="top" wrapText="1"/>
    </xf>
    <xf numFmtId="4" fontId="5" fillId="0" borderId="47" xfId="0" applyNumberFormat="1" applyFont="1" applyFill="1" applyBorder="1" applyAlignment="1">
      <alignment horizontal="left" vertical="top" wrapText="1"/>
    </xf>
    <xf numFmtId="0" fontId="15" fillId="5" borderId="42" xfId="0" applyFont="1" applyFill="1" applyBorder="1" applyAlignment="1">
      <alignment horizontal="left" vertical="center" wrapText="1"/>
    </xf>
    <xf numFmtId="0" fontId="15" fillId="5" borderId="46" xfId="0" applyFont="1" applyFill="1" applyBorder="1" applyAlignment="1">
      <alignment horizontal="left" vertical="center" wrapText="1"/>
    </xf>
    <xf numFmtId="0" fontId="5" fillId="5" borderId="23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5" fontId="5" fillId="5" borderId="43" xfId="0" applyNumberFormat="1" applyFont="1" applyFill="1" applyBorder="1" applyAlignment="1">
      <alignment horizontal="left" vertical="top" wrapText="1"/>
    </xf>
    <xf numFmtId="165" fontId="5" fillId="5" borderId="47" xfId="0" applyNumberFormat="1" applyFont="1" applyFill="1" applyBorder="1" applyAlignment="1">
      <alignment horizontal="left" vertical="top" wrapText="1"/>
    </xf>
    <xf numFmtId="49" fontId="15" fillId="5" borderId="48" xfId="0" applyNumberFormat="1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horizontal="center" vertical="top" wrapText="1"/>
    </xf>
    <xf numFmtId="165" fontId="5" fillId="2" borderId="49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" fontId="5" fillId="2" borderId="43" xfId="0" applyNumberFormat="1" applyFont="1" applyFill="1" applyBorder="1" applyAlignment="1">
      <alignment horizontal="left" vertical="top" wrapText="1"/>
    </xf>
    <xf numFmtId="4" fontId="5" fillId="2" borderId="47" xfId="0" applyNumberFormat="1" applyFont="1" applyFill="1" applyBorder="1" applyAlignment="1">
      <alignment horizontal="left" vertical="top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42" xfId="0" applyNumberFormat="1" applyFont="1" applyFill="1" applyBorder="1" applyAlignment="1">
      <alignment horizontal="left" vertical="center" wrapText="1"/>
    </xf>
    <xf numFmtId="0" fontId="15" fillId="5" borderId="46" xfId="0" applyNumberFormat="1" applyFont="1" applyFill="1" applyBorder="1" applyAlignment="1">
      <alignment horizontal="left" vertical="center" wrapText="1"/>
    </xf>
    <xf numFmtId="4" fontId="5" fillId="2" borderId="47" xfId="0" applyNumberFormat="1" applyFont="1" applyFill="1" applyBorder="1" applyAlignment="1">
      <alignment horizontal="left" vertical="top"/>
    </xf>
    <xf numFmtId="4" fontId="5" fillId="0" borderId="47" xfId="0" applyNumberFormat="1" applyFont="1" applyFill="1" applyBorder="1" applyAlignment="1">
      <alignment horizontal="left" vertical="top"/>
    </xf>
    <xf numFmtId="4" fontId="5" fillId="2" borderId="49" xfId="0" applyNumberFormat="1" applyFont="1" applyFill="1" applyBorder="1" applyAlignment="1">
      <alignment horizontal="left" vertical="top" wrapText="1"/>
    </xf>
    <xf numFmtId="0" fontId="5" fillId="2" borderId="43" xfId="0" applyFont="1" applyFill="1" applyBorder="1" applyAlignment="1">
      <alignment horizontal="left" vertical="top" wrapText="1"/>
    </xf>
    <xf numFmtId="0" fontId="5" fillId="2" borderId="47" xfId="0" applyFont="1" applyFill="1" applyBorder="1" applyAlignment="1">
      <alignment horizontal="left" vertical="top" wrapText="1"/>
    </xf>
    <xf numFmtId="0" fontId="15" fillId="5" borderId="2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164" fontId="5" fillId="6" borderId="2" xfId="0" applyNumberFormat="1" applyFont="1" applyFill="1" applyBorder="1" applyAlignment="1">
      <alignment horizontal="left" vertical="top" wrapText="1"/>
    </xf>
    <xf numFmtId="164" fontId="5" fillId="6" borderId="3" xfId="0" applyNumberFormat="1" applyFont="1" applyFill="1" applyBorder="1" applyAlignment="1">
      <alignment horizontal="left" vertical="top" wrapText="1"/>
    </xf>
    <xf numFmtId="0" fontId="8" fillId="5" borderId="52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34" fillId="0" borderId="53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left" vertical="center" wrapText="1"/>
    </xf>
    <xf numFmtId="0" fontId="15" fillId="5" borderId="56" xfId="0" applyFont="1" applyFill="1" applyBorder="1" applyAlignment="1">
      <alignment horizontal="left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164" fontId="5" fillId="0" borderId="43" xfId="0" applyNumberFormat="1" applyFont="1" applyFill="1" applyBorder="1" applyAlignment="1">
      <alignment horizontal="left" vertical="top" wrapText="1"/>
    </xf>
    <xf numFmtId="164" fontId="5" fillId="0" borderId="45" xfId="0" applyNumberFormat="1" applyFont="1" applyFill="1" applyBorder="1" applyAlignment="1">
      <alignment horizontal="left" vertical="top" wrapText="1"/>
    </xf>
    <xf numFmtId="0" fontId="15" fillId="5" borderId="4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top" wrapText="1"/>
    </xf>
    <xf numFmtId="4" fontId="5" fillId="2" borderId="45" xfId="0" applyNumberFormat="1" applyFont="1" applyFill="1" applyBorder="1" applyAlignment="1">
      <alignment horizontal="left" vertical="top" wrapText="1"/>
    </xf>
    <xf numFmtId="0" fontId="15" fillId="5" borderId="44" xfId="0" applyNumberFormat="1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4" fontId="5" fillId="0" borderId="45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top" wrapText="1"/>
    </xf>
    <xf numFmtId="0" fontId="33" fillId="0" borderId="45" xfId="0" applyFont="1" applyBorder="1" applyAlignment="1">
      <alignment horizontal="left" vertical="top" wrapText="1"/>
    </xf>
    <xf numFmtId="0" fontId="33" fillId="0" borderId="47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left" vertical="top" wrapText="1"/>
    </xf>
    <xf numFmtId="4" fontId="5" fillId="2" borderId="4" xfId="0" applyNumberFormat="1" applyFont="1" applyFill="1" applyBorder="1" applyAlignment="1">
      <alignment horizontal="left" vertical="top" wrapText="1"/>
    </xf>
    <xf numFmtId="4" fontId="5" fillId="2" borderId="3" xfId="0" applyNumberFormat="1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center" vertical="center" wrapText="1"/>
    </xf>
    <xf numFmtId="4" fontId="31" fillId="5" borderId="43" xfId="0" applyNumberFormat="1" applyFont="1" applyFill="1" applyBorder="1" applyAlignment="1">
      <alignment horizontal="left" vertical="top" wrapText="1"/>
    </xf>
    <xf numFmtId="4" fontId="31" fillId="5" borderId="45" xfId="0" applyNumberFormat="1" applyFont="1" applyFill="1" applyBorder="1" applyAlignment="1">
      <alignment horizontal="left" vertical="top" wrapText="1"/>
    </xf>
    <xf numFmtId="4" fontId="31" fillId="5" borderId="47" xfId="0" applyNumberFormat="1" applyFont="1" applyFill="1" applyBorder="1" applyAlignment="1">
      <alignment horizontal="left" vertical="top" wrapText="1"/>
    </xf>
    <xf numFmtId="0" fontId="32" fillId="2" borderId="53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5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5" fontId="5" fillId="0" borderId="43" xfId="0" applyNumberFormat="1" applyFont="1" applyFill="1" applyBorder="1" applyAlignment="1">
      <alignment horizontal="left" vertical="top" wrapText="1"/>
    </xf>
    <xf numFmtId="165" fontId="5" fillId="0" borderId="45" xfId="0" applyNumberFormat="1" applyFont="1" applyFill="1" applyBorder="1" applyAlignment="1">
      <alignment horizontal="left" vertical="top" wrapText="1"/>
    </xf>
    <xf numFmtId="165" fontId="5" fillId="0" borderId="47" xfId="0" applyNumberFormat="1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165" fontId="5" fillId="2" borderId="43" xfId="0" applyNumberFormat="1" applyFont="1" applyFill="1" applyBorder="1" applyAlignment="1">
      <alignment horizontal="left" vertical="top" wrapText="1"/>
    </xf>
    <xf numFmtId="165" fontId="5" fillId="2" borderId="45" xfId="0" applyNumberFormat="1" applyFont="1" applyFill="1" applyBorder="1" applyAlignment="1">
      <alignment horizontal="left" vertical="top" wrapText="1"/>
    </xf>
    <xf numFmtId="49" fontId="15" fillId="5" borderId="42" xfId="0" applyNumberFormat="1" applyFont="1" applyFill="1" applyBorder="1" applyAlignment="1">
      <alignment horizontal="left" vertical="center" wrapText="1"/>
    </xf>
    <xf numFmtId="49" fontId="15" fillId="5" borderId="44" xfId="0" applyNumberFormat="1" applyFont="1" applyFill="1" applyBorder="1" applyAlignment="1">
      <alignment horizontal="left" vertical="center" wrapText="1"/>
    </xf>
    <xf numFmtId="49" fontId="15" fillId="5" borderId="46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top" wrapText="1"/>
    </xf>
    <xf numFmtId="165" fontId="5" fillId="5" borderId="45" xfId="0" applyNumberFormat="1" applyFont="1" applyFill="1" applyBorder="1" applyAlignment="1">
      <alignment horizontal="left" vertical="top" wrapText="1"/>
    </xf>
    <xf numFmtId="4" fontId="15" fillId="5" borderId="42" xfId="0" applyNumberFormat="1" applyFont="1" applyFill="1" applyBorder="1" applyAlignment="1">
      <alignment horizontal="left" vertical="center" wrapText="1"/>
    </xf>
    <xf numFmtId="4" fontId="15" fillId="5" borderId="44" xfId="0" applyNumberFormat="1" applyFont="1" applyFill="1" applyBorder="1" applyAlignment="1">
      <alignment horizontal="left" vertical="center" wrapText="1"/>
    </xf>
    <xf numFmtId="4" fontId="15" fillId="5" borderId="46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top" wrapText="1"/>
    </xf>
    <xf numFmtId="0" fontId="5" fillId="0" borderId="4" xfId="0" applyNumberFormat="1" applyFont="1" applyFill="1" applyBorder="1" applyAlignment="1">
      <alignment horizontal="center" vertical="top" wrapText="1"/>
    </xf>
    <xf numFmtId="0" fontId="5" fillId="0" borderId="3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15" fillId="5" borderId="42" xfId="1" applyFont="1" applyFill="1" applyBorder="1" applyAlignment="1">
      <alignment horizontal="left" vertical="center" wrapText="1"/>
    </xf>
    <xf numFmtId="0" fontId="15" fillId="5" borderId="44" xfId="1" applyFont="1" applyFill="1" applyBorder="1" applyAlignment="1">
      <alignment horizontal="left" vertical="center" wrapText="1"/>
    </xf>
    <xf numFmtId="0" fontId="15" fillId="5" borderId="46" xfId="1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5" fillId="0" borderId="48" xfId="1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" fontId="31" fillId="0" borderId="43" xfId="0" applyNumberFormat="1" applyFont="1" applyFill="1" applyBorder="1" applyAlignment="1">
      <alignment horizontal="left" vertical="top" wrapText="1"/>
    </xf>
    <xf numFmtId="4" fontId="31" fillId="0" borderId="45" xfId="0" applyNumberFormat="1" applyFont="1" applyFill="1" applyBorder="1" applyAlignment="1">
      <alignment horizontal="left" vertical="top" wrapText="1"/>
    </xf>
    <xf numFmtId="0" fontId="15" fillId="5" borderId="48" xfId="0" applyNumberFormat="1" applyFont="1" applyFill="1" applyBorder="1" applyAlignment="1">
      <alignment horizontal="left" vertical="center" wrapText="1"/>
    </xf>
    <xf numFmtId="0" fontId="15" fillId="5" borderId="48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" fontId="5" fillId="0" borderId="49" xfId="0" applyNumberFormat="1" applyFont="1" applyFill="1" applyBorder="1" applyAlignment="1">
      <alignment horizontal="left" vertical="top" wrapText="1"/>
    </xf>
    <xf numFmtId="0" fontId="8" fillId="5" borderId="53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0" borderId="49" xfId="0" applyNumberFormat="1" applyFont="1" applyFill="1" applyBorder="1" applyAlignment="1">
      <alignment horizontal="left" vertical="top" wrapText="1"/>
    </xf>
    <xf numFmtId="165" fontId="5" fillId="2" borderId="47" xfId="0" applyNumberFormat="1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 wrapText="1"/>
    </xf>
    <xf numFmtId="49" fontId="5" fillId="0" borderId="49" xfId="0" applyNumberFormat="1" applyFont="1" applyFill="1" applyBorder="1" applyAlignment="1">
      <alignment horizontal="left" vertical="top" wrapText="1"/>
    </xf>
    <xf numFmtId="49" fontId="5" fillId="0" borderId="43" xfId="0" applyNumberFormat="1" applyFont="1" applyFill="1" applyBorder="1" applyAlignment="1">
      <alignment horizontal="left" vertical="top" wrapText="1"/>
    </xf>
    <xf numFmtId="49" fontId="5" fillId="0" borderId="45" xfId="0" applyNumberFormat="1" applyFont="1" applyFill="1" applyBorder="1" applyAlignment="1">
      <alignment horizontal="left" vertical="top" wrapText="1"/>
    </xf>
    <xf numFmtId="49" fontId="5" fillId="0" borderId="47" xfId="0" applyNumberFormat="1" applyFont="1" applyFill="1" applyBorder="1" applyAlignment="1">
      <alignment horizontal="left" vertical="top" wrapText="1"/>
    </xf>
    <xf numFmtId="0" fontId="5" fillId="0" borderId="43" xfId="0" applyNumberFormat="1" applyFont="1" applyFill="1" applyBorder="1" applyAlignment="1">
      <alignment horizontal="left" vertical="top" wrapText="1"/>
    </xf>
    <xf numFmtId="0" fontId="5" fillId="0" borderId="45" xfId="0" applyNumberFormat="1" applyFont="1" applyFill="1" applyBorder="1" applyAlignment="1">
      <alignment horizontal="left" vertical="top" wrapText="1"/>
    </xf>
    <xf numFmtId="0" fontId="5" fillId="0" borderId="47" xfId="0" applyNumberFormat="1" applyFont="1" applyFill="1" applyBorder="1" applyAlignment="1">
      <alignment horizontal="left" vertical="top" wrapText="1"/>
    </xf>
    <xf numFmtId="49" fontId="15" fillId="0" borderId="48" xfId="0" applyNumberFormat="1" applyFont="1" applyFill="1" applyBorder="1" applyAlignment="1">
      <alignment horizontal="left" vertical="center" wrapText="1"/>
    </xf>
    <xf numFmtId="49" fontId="5" fillId="5" borderId="49" xfId="0" applyNumberFormat="1" applyFont="1" applyFill="1" applyBorder="1" applyAlignment="1">
      <alignment horizontal="left" vertical="top" wrapText="1"/>
    </xf>
    <xf numFmtId="0" fontId="7" fillId="0" borderId="47" xfId="0" applyNumberFormat="1" applyFont="1" applyFill="1" applyBorder="1" applyAlignment="1">
      <alignment horizontal="left" vertical="top" wrapText="1"/>
    </xf>
    <xf numFmtId="49" fontId="15" fillId="5" borderId="50" xfId="0" applyNumberFormat="1" applyFont="1" applyFill="1" applyBorder="1" applyAlignment="1">
      <alignment horizontal="left" vertical="center" wrapText="1"/>
    </xf>
    <xf numFmtId="49" fontId="15" fillId="5" borderId="51" xfId="0" applyNumberFormat="1" applyFont="1" applyFill="1" applyBorder="1" applyAlignment="1">
      <alignment horizontal="left" vertical="center" wrapText="1"/>
    </xf>
    <xf numFmtId="49" fontId="15" fillId="5" borderId="52" xfId="0" applyNumberFormat="1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" fontId="26" fillId="0" borderId="43" xfId="0" applyNumberFormat="1" applyFont="1" applyFill="1" applyBorder="1" applyAlignment="1">
      <alignment horizontal="left" vertical="top" wrapText="1"/>
    </xf>
    <xf numFmtId="0" fontId="8" fillId="2" borderId="48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49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2" borderId="2" xfId="0" applyNumberFormat="1" applyFont="1" applyFill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8" fillId="2" borderId="48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49" xfId="0" applyNumberFormat="1" applyFont="1" applyFill="1" applyBorder="1" applyAlignment="1">
      <alignment horizontal="center" vertical="center" wrapText="1"/>
    </xf>
    <xf numFmtId="0" fontId="15" fillId="0" borderId="48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5" fontId="31" fillId="5" borderId="43" xfId="0" applyNumberFormat="1" applyFont="1" applyFill="1" applyBorder="1" applyAlignment="1">
      <alignment horizontal="left" vertical="top" wrapText="1"/>
    </xf>
    <xf numFmtId="165" fontId="31" fillId="5" borderId="45" xfId="0" applyNumberFormat="1" applyFont="1" applyFill="1" applyBorder="1" applyAlignment="1">
      <alignment horizontal="left" vertical="top" wrapText="1"/>
    </xf>
    <xf numFmtId="165" fontId="31" fillId="5" borderId="47" xfId="0" applyNumberFormat="1" applyFont="1" applyFill="1" applyBorder="1" applyAlignment="1">
      <alignment horizontal="left" vertical="top" wrapText="1"/>
    </xf>
    <xf numFmtId="3" fontId="5" fillId="5" borderId="2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165" fontId="5" fillId="0" borderId="47" xfId="0" applyNumberFormat="1" applyFont="1" applyFill="1" applyBorder="1" applyAlignment="1">
      <alignment horizontal="left" vertical="top"/>
    </xf>
    <xf numFmtId="49" fontId="8" fillId="0" borderId="4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49" xfId="0" applyNumberFormat="1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left" vertical="center" wrapText="1"/>
    </xf>
    <xf numFmtId="0" fontId="15" fillId="0" borderId="46" xfId="0" applyFont="1" applyFill="1" applyBorder="1" applyAlignment="1">
      <alignment horizontal="left" vertical="center" wrapText="1"/>
    </xf>
    <xf numFmtId="49" fontId="15" fillId="0" borderId="42" xfId="0" applyNumberFormat="1" applyFont="1" applyFill="1" applyBorder="1" applyAlignment="1">
      <alignment horizontal="left" vertical="center" wrapText="1"/>
    </xf>
    <xf numFmtId="49" fontId="15" fillId="0" borderId="46" xfId="0" applyNumberFormat="1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9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49" fontId="11" fillId="5" borderId="48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1" fillId="2" borderId="43" xfId="0" applyFont="1" applyFill="1" applyBorder="1" applyAlignment="1">
      <alignment horizontal="left" vertical="top" wrapText="1"/>
    </xf>
    <xf numFmtId="0" fontId="21" fillId="2" borderId="45" xfId="0" applyFont="1" applyFill="1" applyBorder="1" applyAlignment="1">
      <alignment horizontal="left" vertical="top" wrapText="1"/>
    </xf>
    <xf numFmtId="0" fontId="21" fillId="2" borderId="47" xfId="0" applyFont="1" applyFill="1" applyBorder="1" applyAlignment="1">
      <alignment horizontal="left" vertical="top" wrapText="1"/>
    </xf>
    <xf numFmtId="0" fontId="11" fillId="5" borderId="42" xfId="0" applyFont="1" applyFill="1" applyBorder="1" applyAlignment="1">
      <alignment horizontal="left" vertical="center" wrapText="1"/>
    </xf>
    <xf numFmtId="0" fontId="11" fillId="5" borderId="44" xfId="0" applyFont="1" applyFill="1" applyBorder="1" applyAlignment="1">
      <alignment horizontal="left" vertical="center" wrapText="1"/>
    </xf>
    <xf numFmtId="0" fontId="11" fillId="5" borderId="46" xfId="0" applyFont="1" applyFill="1" applyBorder="1" applyAlignment="1">
      <alignment horizontal="left" vertical="center" wrapText="1"/>
    </xf>
    <xf numFmtId="165" fontId="21" fillId="2" borderId="43" xfId="0" applyNumberFormat="1" applyFont="1" applyFill="1" applyBorder="1" applyAlignment="1">
      <alignment horizontal="left" vertical="top" wrapText="1"/>
    </xf>
    <xf numFmtId="165" fontId="21" fillId="2" borderId="45" xfId="0" applyNumberFormat="1" applyFont="1" applyFill="1" applyBorder="1" applyAlignment="1">
      <alignment horizontal="left" vertical="top" wrapText="1"/>
    </xf>
    <xf numFmtId="165" fontId="21" fillId="2" borderId="47" xfId="0" applyNumberFormat="1" applyFont="1" applyFill="1" applyBorder="1" applyAlignment="1">
      <alignment horizontal="left" vertical="top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15" fillId="5" borderId="62" xfId="0" applyFont="1" applyFill="1" applyBorder="1" applyAlignment="1">
      <alignment horizontal="left" vertical="center" wrapText="1"/>
    </xf>
    <xf numFmtId="0" fontId="5" fillId="5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4" fillId="5" borderId="42" xfId="0" applyFont="1" applyFill="1" applyBorder="1" applyAlignment="1">
      <alignment horizontal="center" vertical="center" wrapText="1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165" fontId="5" fillId="5" borderId="65" xfId="0" applyNumberFormat="1" applyFont="1" applyFill="1" applyBorder="1" applyAlignment="1">
      <alignment horizontal="left" vertical="top" wrapText="1"/>
    </xf>
  </cellXfs>
  <cellStyles count="7">
    <cellStyle name="Обычный" xfId="0" builtinId="0"/>
    <cellStyle name="Обычный 2" xfId="1"/>
    <cellStyle name="Обычный 3" xfId="2"/>
    <cellStyle name="Обычный_Копия Соц(1).прогноз 8-11" xfId="3"/>
    <cellStyle name="Процентный 2" xfId="5"/>
    <cellStyle name="Финансовый" xfId="4" builtin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S546"/>
  <sheetViews>
    <sheetView tabSelected="1" topLeftCell="A27" zoomScaleNormal="100" workbookViewId="0">
      <selection activeCell="M32" sqref="M32:M33"/>
    </sheetView>
  </sheetViews>
  <sheetFormatPr defaultColWidth="9.140625" defaultRowHeight="15"/>
  <cols>
    <col min="1" max="1" width="25.28515625" style="44" customWidth="1"/>
    <col min="2" max="2" width="14.42578125" style="61" customWidth="1"/>
    <col min="3" max="3" width="9.42578125" style="8" customWidth="1"/>
    <col min="4" max="4" width="17.28515625" style="7" customWidth="1"/>
    <col min="5" max="5" width="12.7109375" style="8" customWidth="1"/>
    <col min="6" max="6" width="14" style="163" customWidth="1"/>
    <col min="7" max="7" width="15.42578125" style="49" customWidth="1"/>
    <col min="8" max="8" width="14" style="50" customWidth="1"/>
    <col min="9" max="9" width="13.28515625" style="50" customWidth="1"/>
    <col min="10" max="10" width="13.5703125" style="51" customWidth="1"/>
    <col min="11" max="11" width="13.85546875" style="50" customWidth="1"/>
    <col min="12" max="12" width="12.85546875" style="50" customWidth="1"/>
    <col min="13" max="13" width="58" style="43" customWidth="1"/>
    <col min="14" max="14" width="21.42578125" style="94" customWidth="1"/>
    <col min="15" max="15" width="29.28515625" style="94" customWidth="1"/>
    <col min="16" max="16384" width="9.140625" style="94"/>
  </cols>
  <sheetData>
    <row r="1" spans="1:15">
      <c r="F1" s="49"/>
    </row>
    <row r="2" spans="1:15" ht="16.5" customHeight="1">
      <c r="A2" s="230" t="s">
        <v>163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</row>
    <row r="3" spans="1:15" ht="16.5">
      <c r="A3" s="481" t="s">
        <v>575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</row>
    <row r="4" spans="1:15" ht="16.5">
      <c r="A4" s="481" t="s">
        <v>603</v>
      </c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M4" s="481"/>
    </row>
    <row r="5" spans="1:15" ht="14.25" customHeight="1" thickBot="1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</row>
    <row r="6" spans="1:15" ht="19.5" customHeight="1">
      <c r="A6" s="482" t="s">
        <v>311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4"/>
    </row>
    <row r="7" spans="1:15" s="5" customFormat="1" ht="15" customHeight="1">
      <c r="A7" s="485" t="s">
        <v>34</v>
      </c>
      <c r="B7" s="488" t="s">
        <v>604</v>
      </c>
      <c r="C7" s="488" t="s">
        <v>8</v>
      </c>
      <c r="D7" s="488" t="s">
        <v>605</v>
      </c>
      <c r="E7" s="491" t="s">
        <v>292</v>
      </c>
      <c r="F7" s="468" t="s">
        <v>291</v>
      </c>
      <c r="G7" s="468" t="s">
        <v>293</v>
      </c>
      <c r="H7" s="468" t="s">
        <v>296</v>
      </c>
      <c r="I7" s="471" t="s">
        <v>35</v>
      </c>
      <c r="J7" s="471"/>
      <c r="K7" s="471"/>
      <c r="L7" s="471"/>
      <c r="M7" s="472" t="s">
        <v>63</v>
      </c>
    </row>
    <row r="8" spans="1:15" s="5" customFormat="1" ht="30" customHeight="1">
      <c r="A8" s="486"/>
      <c r="B8" s="489"/>
      <c r="C8" s="489"/>
      <c r="D8" s="489"/>
      <c r="E8" s="492"/>
      <c r="F8" s="469"/>
      <c r="G8" s="469"/>
      <c r="H8" s="469"/>
      <c r="I8" s="468" t="s">
        <v>314</v>
      </c>
      <c r="J8" s="475" t="s">
        <v>315</v>
      </c>
      <c r="K8" s="478" t="s">
        <v>294</v>
      </c>
      <c r="L8" s="478" t="s">
        <v>295</v>
      </c>
      <c r="M8" s="473"/>
    </row>
    <row r="9" spans="1:15" s="5" customFormat="1" ht="54" customHeight="1">
      <c r="A9" s="486"/>
      <c r="B9" s="489"/>
      <c r="C9" s="489"/>
      <c r="D9" s="489"/>
      <c r="E9" s="492"/>
      <c r="F9" s="469"/>
      <c r="G9" s="469"/>
      <c r="H9" s="469"/>
      <c r="I9" s="469"/>
      <c r="J9" s="476"/>
      <c r="K9" s="478"/>
      <c r="L9" s="478"/>
      <c r="M9" s="474"/>
    </row>
    <row r="10" spans="1:15" s="5" customFormat="1" ht="26.25" customHeight="1">
      <c r="A10" s="487"/>
      <c r="B10" s="490"/>
      <c r="C10" s="490"/>
      <c r="D10" s="490"/>
      <c r="E10" s="493"/>
      <c r="F10" s="470"/>
      <c r="G10" s="470"/>
      <c r="H10" s="470"/>
      <c r="I10" s="470"/>
      <c r="J10" s="477"/>
      <c r="K10" s="479" t="s">
        <v>316</v>
      </c>
      <c r="L10" s="480"/>
      <c r="M10" s="177"/>
    </row>
    <row r="11" spans="1:15" s="6" customFormat="1" ht="13.5" customHeight="1">
      <c r="A11" s="178">
        <v>1</v>
      </c>
      <c r="B11" s="179">
        <v>2</v>
      </c>
      <c r="C11" s="180">
        <v>3</v>
      </c>
      <c r="D11" s="180">
        <v>4</v>
      </c>
      <c r="E11" s="181">
        <v>5</v>
      </c>
      <c r="F11" s="52">
        <v>6</v>
      </c>
      <c r="G11" s="53">
        <v>7</v>
      </c>
      <c r="H11" s="53">
        <v>8</v>
      </c>
      <c r="I11" s="52">
        <v>9</v>
      </c>
      <c r="J11" s="54">
        <v>10</v>
      </c>
      <c r="K11" s="52">
        <v>11</v>
      </c>
      <c r="L11" s="52">
        <v>12</v>
      </c>
      <c r="M11" s="182">
        <v>13</v>
      </c>
    </row>
    <row r="12" spans="1:15" ht="19.5" thickBot="1">
      <c r="A12" s="461" t="s">
        <v>9</v>
      </c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3"/>
    </row>
    <row r="13" spans="1:15" ht="49.5" customHeight="1" thickBot="1">
      <c r="A13" s="464" t="s">
        <v>506</v>
      </c>
      <c r="B13" s="465" t="s">
        <v>172</v>
      </c>
      <c r="C13" s="466" t="s">
        <v>507</v>
      </c>
      <c r="D13" s="467" t="s">
        <v>508</v>
      </c>
      <c r="E13" s="90" t="s">
        <v>36</v>
      </c>
      <c r="F13" s="91">
        <f>F14+F15</f>
        <v>642709157.92999995</v>
      </c>
      <c r="G13" s="91">
        <f t="shared" ref="G13:L13" si="0">G14+G15</f>
        <v>304093986.97000003</v>
      </c>
      <c r="H13" s="91">
        <f>H14+H15</f>
        <v>420121667.54000002</v>
      </c>
      <c r="I13" s="91">
        <f>I14+I15</f>
        <v>146859023</v>
      </c>
      <c r="J13" s="91">
        <f t="shared" si="0"/>
        <v>273262644.54000002</v>
      </c>
      <c r="K13" s="91">
        <f t="shared" si="0"/>
        <v>0</v>
      </c>
      <c r="L13" s="91">
        <f t="shared" si="0"/>
        <v>0</v>
      </c>
      <c r="M13" s="494" t="s">
        <v>606</v>
      </c>
    </row>
    <row r="14" spans="1:15" ht="51" customHeight="1">
      <c r="A14" s="299"/>
      <c r="B14" s="333"/>
      <c r="C14" s="441"/>
      <c r="D14" s="315"/>
      <c r="E14" s="92" t="s">
        <v>65</v>
      </c>
      <c r="F14" s="91">
        <f>F15+F16</f>
        <v>438509298.19999999</v>
      </c>
      <c r="G14" s="216">
        <f>11259407+107000000+114166830.16+37091436.76</f>
        <v>269517673.92000002</v>
      </c>
      <c r="H14" s="101">
        <f>I14+J14+K14+L14</f>
        <v>373800000</v>
      </c>
      <c r="I14" s="216">
        <v>124392700</v>
      </c>
      <c r="J14" s="216">
        <v>249407300</v>
      </c>
      <c r="K14" s="99">
        <v>0</v>
      </c>
      <c r="L14" s="224">
        <v>0</v>
      </c>
      <c r="M14" s="354"/>
      <c r="O14" s="10"/>
    </row>
    <row r="15" spans="1:15" ht="174" customHeight="1">
      <c r="A15" s="258"/>
      <c r="B15" s="262"/>
      <c r="C15" s="442"/>
      <c r="D15" s="316"/>
      <c r="E15" s="92" t="s">
        <v>37</v>
      </c>
      <c r="F15" s="216">
        <f>31430194.61+165642394.67+7119731.43+7539.02</f>
        <v>204199859.72999999</v>
      </c>
      <c r="G15" s="216">
        <f>73145.98+397500+1579769.03+166793.88+11889000+17323985.72+3146118.44</f>
        <v>34576313.049999997</v>
      </c>
      <c r="H15" s="101">
        <f t="shared" ref="H15" si="1">I15+J15+K15+L15</f>
        <v>46321667.539999999</v>
      </c>
      <c r="I15" s="216">
        <f>22357993+100790+7540</f>
        <v>22466323</v>
      </c>
      <c r="J15" s="216">
        <v>23855344.539999999</v>
      </c>
      <c r="K15" s="99">
        <v>0</v>
      </c>
      <c r="L15" s="224">
        <v>0</v>
      </c>
      <c r="M15" s="264"/>
    </row>
    <row r="16" spans="1:15" ht="46.5" customHeight="1">
      <c r="A16" s="445" t="s">
        <v>61</v>
      </c>
      <c r="B16" s="446" t="s">
        <v>100</v>
      </c>
      <c r="C16" s="449" t="s">
        <v>60</v>
      </c>
      <c r="D16" s="449" t="s">
        <v>59</v>
      </c>
      <c r="E16" s="25" t="s">
        <v>36</v>
      </c>
      <c r="F16" s="100">
        <v>234309438.47</v>
      </c>
      <c r="G16" s="100">
        <v>6016560</v>
      </c>
      <c r="H16" s="101"/>
      <c r="I16" s="156"/>
      <c r="J16" s="156"/>
      <c r="K16" s="156"/>
      <c r="L16" s="156"/>
      <c r="M16" s="452" t="s">
        <v>590</v>
      </c>
    </row>
    <row r="17" spans="1:13" ht="93.75" customHeight="1">
      <c r="A17" s="445"/>
      <c r="B17" s="447"/>
      <c r="C17" s="450"/>
      <c r="D17" s="450"/>
      <c r="E17" s="25" t="s">
        <v>98</v>
      </c>
      <c r="F17" s="100">
        <f>F16-F18</f>
        <v>210878494.62</v>
      </c>
      <c r="G17" s="100">
        <v>5414904</v>
      </c>
      <c r="H17" s="101"/>
      <c r="I17" s="163"/>
      <c r="J17" s="224"/>
      <c r="K17" s="224"/>
      <c r="L17" s="224"/>
      <c r="M17" s="453"/>
    </row>
    <row r="18" spans="1:13" ht="92.25" customHeight="1">
      <c r="A18" s="445"/>
      <c r="B18" s="448"/>
      <c r="C18" s="451"/>
      <c r="D18" s="451"/>
      <c r="E18" s="25" t="s">
        <v>42</v>
      </c>
      <c r="F18" s="100">
        <v>23430943.850000001</v>
      </c>
      <c r="G18" s="100">
        <v>601656</v>
      </c>
      <c r="H18" s="101"/>
      <c r="I18" s="163"/>
      <c r="J18" s="224"/>
      <c r="K18" s="224"/>
      <c r="L18" s="224"/>
      <c r="M18" s="454"/>
    </row>
    <row r="19" spans="1:13" ht="110.25" customHeight="1">
      <c r="A19" s="455" t="s">
        <v>39</v>
      </c>
      <c r="B19" s="346" t="s">
        <v>101</v>
      </c>
      <c r="C19" s="340" t="s">
        <v>142</v>
      </c>
      <c r="D19" s="340" t="s">
        <v>18</v>
      </c>
      <c r="E19" s="12" t="s">
        <v>36</v>
      </c>
      <c r="F19" s="100">
        <v>346427176.33999997</v>
      </c>
      <c r="G19" s="100">
        <v>8700000</v>
      </c>
      <c r="H19" s="101"/>
      <c r="I19" s="163"/>
      <c r="J19" s="216"/>
      <c r="K19" s="100"/>
      <c r="L19" s="100"/>
      <c r="M19" s="458" t="s">
        <v>317</v>
      </c>
    </row>
    <row r="20" spans="1:13" ht="86.25" customHeight="1">
      <c r="A20" s="456"/>
      <c r="B20" s="347"/>
      <c r="C20" s="341"/>
      <c r="D20" s="341"/>
      <c r="E20" s="12" t="s">
        <v>38</v>
      </c>
      <c r="F20" s="100">
        <f>F19-F21</f>
        <v>311784458.70999998</v>
      </c>
      <c r="G20" s="100">
        <v>7830000</v>
      </c>
      <c r="H20" s="101"/>
      <c r="I20" s="163"/>
      <c r="J20" s="224"/>
      <c r="K20" s="99"/>
      <c r="L20" s="100"/>
      <c r="M20" s="459"/>
    </row>
    <row r="21" spans="1:13" ht="63" customHeight="1">
      <c r="A21" s="457"/>
      <c r="B21" s="353"/>
      <c r="C21" s="342"/>
      <c r="D21" s="342"/>
      <c r="E21" s="13" t="s">
        <v>37</v>
      </c>
      <c r="F21" s="100">
        <v>34642717.630000003</v>
      </c>
      <c r="G21" s="100">
        <v>870000</v>
      </c>
      <c r="H21" s="101"/>
      <c r="I21" s="163"/>
      <c r="J21" s="224"/>
      <c r="K21" s="99"/>
      <c r="L21" s="100"/>
      <c r="M21" s="460"/>
    </row>
    <row r="22" spans="1:13" ht="83.25" customHeight="1">
      <c r="A22" s="207" t="s">
        <v>430</v>
      </c>
      <c r="B22" s="204"/>
      <c r="C22" s="192"/>
      <c r="D22" s="192" t="s">
        <v>431</v>
      </c>
      <c r="E22" s="13" t="s">
        <v>432</v>
      </c>
      <c r="F22" s="100"/>
      <c r="G22" s="37"/>
      <c r="H22" s="101"/>
      <c r="I22" s="220"/>
      <c r="J22" s="202"/>
      <c r="K22" s="99"/>
      <c r="L22" s="201"/>
      <c r="M22" s="208"/>
    </row>
    <row r="23" spans="1:13" ht="91.5" customHeight="1">
      <c r="A23" s="195" t="s">
        <v>165</v>
      </c>
      <c r="B23" s="188" t="s">
        <v>168</v>
      </c>
      <c r="C23" s="219" t="s">
        <v>167</v>
      </c>
      <c r="D23" s="219"/>
      <c r="E23" s="221" t="s">
        <v>169</v>
      </c>
      <c r="F23" s="100"/>
      <c r="G23" s="37"/>
      <c r="H23" s="101">
        <f t="shared" ref="H23:H24" si="2">I23+J23+K23+L23</f>
        <v>19500000</v>
      </c>
      <c r="I23" s="202">
        <v>6000000</v>
      </c>
      <c r="J23" s="28">
        <v>13500000</v>
      </c>
      <c r="L23" s="201"/>
      <c r="M23" s="205" t="s">
        <v>394</v>
      </c>
    </row>
    <row r="24" spans="1:13" ht="53.25" customHeight="1">
      <c r="A24" s="195" t="s">
        <v>170</v>
      </c>
      <c r="B24" s="188" t="s">
        <v>166</v>
      </c>
      <c r="C24" s="219" t="s">
        <v>167</v>
      </c>
      <c r="D24" s="219"/>
      <c r="E24" s="221" t="s">
        <v>169</v>
      </c>
      <c r="F24" s="100"/>
      <c r="G24" s="100"/>
      <c r="H24" s="101">
        <f t="shared" si="2"/>
        <v>3000000</v>
      </c>
      <c r="I24" s="224">
        <v>3000000</v>
      </c>
      <c r="J24" s="99"/>
      <c r="K24" s="163"/>
      <c r="L24" s="100"/>
      <c r="M24" s="198" t="s">
        <v>351</v>
      </c>
    </row>
    <row r="25" spans="1:13" ht="60.75" customHeight="1">
      <c r="A25" s="195" t="s">
        <v>313</v>
      </c>
      <c r="B25" s="188" t="s">
        <v>152</v>
      </c>
      <c r="C25" s="222">
        <v>2015</v>
      </c>
      <c r="D25" s="219" t="s">
        <v>3</v>
      </c>
      <c r="E25" s="24" t="s">
        <v>95</v>
      </c>
      <c r="F25" s="103"/>
      <c r="G25" s="55"/>
      <c r="H25" s="101"/>
      <c r="I25" s="216"/>
      <c r="J25" s="216"/>
      <c r="K25" s="99"/>
      <c r="L25" s="224"/>
      <c r="M25" s="72" t="s">
        <v>427</v>
      </c>
    </row>
    <row r="26" spans="1:13" ht="48" customHeight="1">
      <c r="A26" s="195" t="s">
        <v>4</v>
      </c>
      <c r="B26" s="188" t="s">
        <v>151</v>
      </c>
      <c r="C26" s="1">
        <v>2015</v>
      </c>
      <c r="D26" s="219" t="s">
        <v>177</v>
      </c>
      <c r="E26" s="26" t="s">
        <v>95</v>
      </c>
      <c r="F26" s="103"/>
      <c r="G26" s="55"/>
      <c r="H26" s="101"/>
      <c r="I26" s="216"/>
      <c r="J26" s="216"/>
      <c r="K26" s="99"/>
      <c r="L26" s="224"/>
      <c r="M26" s="223" t="s">
        <v>463</v>
      </c>
    </row>
    <row r="27" spans="1:13" ht="41.25" customHeight="1">
      <c r="A27" s="257" t="s">
        <v>511</v>
      </c>
      <c r="B27" s="261" t="s">
        <v>510</v>
      </c>
      <c r="C27" s="440">
        <v>2015</v>
      </c>
      <c r="D27" s="314" t="s">
        <v>347</v>
      </c>
      <c r="E27" s="142" t="s">
        <v>36</v>
      </c>
      <c r="F27" s="100">
        <v>18985025.989999998</v>
      </c>
      <c r="G27" s="100">
        <v>18985025.989999998</v>
      </c>
      <c r="H27" s="100">
        <v>18985027</v>
      </c>
      <c r="I27" s="99">
        <v>18985027</v>
      </c>
      <c r="J27" s="224">
        <v>0</v>
      </c>
      <c r="K27" s="99">
        <v>0</v>
      </c>
      <c r="L27" s="99">
        <v>0</v>
      </c>
      <c r="M27" s="343" t="s">
        <v>607</v>
      </c>
    </row>
    <row r="28" spans="1:13" ht="51" customHeight="1">
      <c r="A28" s="299"/>
      <c r="B28" s="333"/>
      <c r="C28" s="441"/>
      <c r="D28" s="315"/>
      <c r="E28" s="170" t="s">
        <v>102</v>
      </c>
      <c r="F28" s="100">
        <v>0</v>
      </c>
      <c r="G28" s="102">
        <v>0</v>
      </c>
      <c r="H28" s="99">
        <v>0</v>
      </c>
      <c r="I28" s="99">
        <v>0</v>
      </c>
      <c r="J28" s="224">
        <v>0</v>
      </c>
      <c r="K28" s="99">
        <v>0</v>
      </c>
      <c r="L28" s="99">
        <v>0</v>
      </c>
      <c r="M28" s="344"/>
    </row>
    <row r="29" spans="1:13" ht="47.25" customHeight="1">
      <c r="A29" s="258"/>
      <c r="B29" s="262"/>
      <c r="C29" s="442"/>
      <c r="D29" s="316"/>
      <c r="E29" s="142" t="s">
        <v>37</v>
      </c>
      <c r="F29" s="100">
        <v>18985025.989999998</v>
      </c>
      <c r="G29" s="102">
        <v>18985025.989999998</v>
      </c>
      <c r="H29" s="99">
        <v>18985027</v>
      </c>
      <c r="I29" s="99">
        <v>18985027</v>
      </c>
      <c r="J29" s="93">
        <v>0</v>
      </c>
      <c r="K29" s="99">
        <v>0</v>
      </c>
      <c r="L29" s="99">
        <v>0</v>
      </c>
      <c r="M29" s="345"/>
    </row>
    <row r="30" spans="1:13" ht="57" customHeight="1">
      <c r="A30" s="257" t="s">
        <v>509</v>
      </c>
      <c r="B30" s="261" t="s">
        <v>510</v>
      </c>
      <c r="C30" s="443" t="s">
        <v>577</v>
      </c>
      <c r="D30" s="314" t="s">
        <v>576</v>
      </c>
      <c r="E30" s="170" t="s">
        <v>36</v>
      </c>
      <c r="F30" s="100">
        <v>454743747.42000002</v>
      </c>
      <c r="G30" s="100">
        <v>3834711</v>
      </c>
      <c r="H30" s="100">
        <v>7278965</v>
      </c>
      <c r="I30" s="216">
        <v>1679795</v>
      </c>
      <c r="J30" s="216">
        <v>5599170</v>
      </c>
      <c r="K30" s="100">
        <v>0</v>
      </c>
      <c r="L30" s="100">
        <v>0</v>
      </c>
      <c r="M30" s="343" t="s">
        <v>608</v>
      </c>
    </row>
    <row r="31" spans="1:13" ht="37.5" customHeight="1">
      <c r="A31" s="258"/>
      <c r="B31" s="262"/>
      <c r="C31" s="444"/>
      <c r="D31" s="316"/>
      <c r="E31" s="170" t="s">
        <v>62</v>
      </c>
      <c r="F31" s="100">
        <v>454743747.42000002</v>
      </c>
      <c r="G31" s="102">
        <v>3834711</v>
      </c>
      <c r="H31" s="101">
        <v>7278965</v>
      </c>
      <c r="I31" s="93">
        <v>1679795</v>
      </c>
      <c r="J31" s="224">
        <v>5599170</v>
      </c>
      <c r="K31" s="100">
        <v>0</v>
      </c>
      <c r="L31" s="99">
        <v>0</v>
      </c>
      <c r="M31" s="345"/>
    </row>
    <row r="32" spans="1:13" ht="66" customHeight="1">
      <c r="A32" s="435" t="s">
        <v>353</v>
      </c>
      <c r="B32" s="314" t="s">
        <v>512</v>
      </c>
      <c r="C32" s="314" t="s">
        <v>513</v>
      </c>
      <c r="D32" s="314" t="s">
        <v>514</v>
      </c>
      <c r="E32" s="143" t="s">
        <v>36</v>
      </c>
      <c r="F32" s="216">
        <v>692235092.16999996</v>
      </c>
      <c r="G32" s="216">
        <v>56000</v>
      </c>
      <c r="H32" s="224">
        <v>1866655</v>
      </c>
      <c r="I32" s="202">
        <v>0</v>
      </c>
      <c r="J32" s="202">
        <v>1866655</v>
      </c>
      <c r="K32" s="202">
        <v>0</v>
      </c>
      <c r="L32" s="202">
        <v>0</v>
      </c>
      <c r="M32" s="263" t="s">
        <v>578</v>
      </c>
    </row>
    <row r="33" spans="1:13" ht="37.5" customHeight="1">
      <c r="A33" s="436"/>
      <c r="B33" s="316"/>
      <c r="C33" s="316"/>
      <c r="D33" s="316"/>
      <c r="E33" s="143" t="s">
        <v>42</v>
      </c>
      <c r="F33" s="216">
        <v>692235092.16999996</v>
      </c>
      <c r="G33" s="132">
        <v>56000</v>
      </c>
      <c r="H33" s="224">
        <v>1866655</v>
      </c>
      <c r="I33" s="224">
        <v>0</v>
      </c>
      <c r="J33" s="224">
        <v>1866655</v>
      </c>
      <c r="K33" s="224">
        <v>0</v>
      </c>
      <c r="L33" s="105">
        <v>0</v>
      </c>
      <c r="M33" s="264"/>
    </row>
    <row r="34" spans="1:13" ht="41.25" customHeight="1">
      <c r="A34" s="207" t="s">
        <v>491</v>
      </c>
      <c r="B34" s="190"/>
      <c r="C34" s="187"/>
      <c r="D34" s="187" t="s">
        <v>492</v>
      </c>
      <c r="E34" s="81" t="s">
        <v>182</v>
      </c>
      <c r="F34" s="100"/>
      <c r="G34" s="102"/>
      <c r="H34" s="101"/>
      <c r="I34" s="32"/>
      <c r="J34" s="101"/>
      <c r="K34" s="156"/>
      <c r="L34" s="99"/>
      <c r="M34" s="85" t="s">
        <v>493</v>
      </c>
    </row>
    <row r="35" spans="1:13" ht="24.75" customHeight="1">
      <c r="A35" s="437" t="s">
        <v>10</v>
      </c>
      <c r="B35" s="438"/>
      <c r="C35" s="438"/>
      <c r="D35" s="438"/>
      <c r="E35" s="438"/>
      <c r="F35" s="438"/>
      <c r="G35" s="438"/>
      <c r="H35" s="438"/>
      <c r="I35" s="438"/>
      <c r="J35" s="438"/>
      <c r="K35" s="438"/>
      <c r="L35" s="438"/>
      <c r="M35" s="439"/>
    </row>
    <row r="36" spans="1:13" ht="63" customHeight="1">
      <c r="A36" s="376" t="s">
        <v>17</v>
      </c>
      <c r="B36" s="300" t="s">
        <v>143</v>
      </c>
      <c r="C36" s="372">
        <v>2016</v>
      </c>
      <c r="D36" s="229"/>
      <c r="E36" s="13" t="s">
        <v>36</v>
      </c>
      <c r="F36" s="100">
        <v>45589518.719999999</v>
      </c>
      <c r="G36" s="216">
        <v>2257192.8400000003</v>
      </c>
      <c r="H36" s="101">
        <v>46354050</v>
      </c>
      <c r="I36" s="156"/>
      <c r="J36" s="216"/>
      <c r="K36" s="99">
        <v>46354050</v>
      </c>
      <c r="L36" s="156"/>
      <c r="M36" s="268" t="s">
        <v>411</v>
      </c>
    </row>
    <row r="37" spans="1:13" ht="108.75" customHeight="1">
      <c r="A37" s="376"/>
      <c r="B37" s="300"/>
      <c r="C37" s="372"/>
      <c r="D37" s="229"/>
      <c r="E37" s="13" t="s">
        <v>37</v>
      </c>
      <c r="F37" s="100">
        <v>45589518.719999999</v>
      </c>
      <c r="G37" s="100">
        <v>2257192.8400000003</v>
      </c>
      <c r="H37" s="101">
        <v>46354050</v>
      </c>
      <c r="I37" s="156"/>
      <c r="J37" s="216"/>
      <c r="K37" s="99">
        <v>46354050</v>
      </c>
      <c r="L37" s="156"/>
      <c r="M37" s="268"/>
    </row>
    <row r="38" spans="1:13" ht="39" customHeight="1">
      <c r="A38" s="433" t="s">
        <v>515</v>
      </c>
      <c r="B38" s="314" t="s">
        <v>153</v>
      </c>
      <c r="C38" s="314" t="s">
        <v>303</v>
      </c>
      <c r="D38" s="314" t="s">
        <v>516</v>
      </c>
      <c r="E38" s="143" t="s">
        <v>36</v>
      </c>
      <c r="F38" s="216">
        <v>518287254.76999998</v>
      </c>
      <c r="G38" s="216">
        <v>0</v>
      </c>
      <c r="H38" s="216">
        <v>10371840</v>
      </c>
      <c r="I38" s="216">
        <v>0</v>
      </c>
      <c r="J38" s="216">
        <v>1358630</v>
      </c>
      <c r="K38" s="216">
        <v>9013210</v>
      </c>
      <c r="L38" s="216">
        <v>0</v>
      </c>
      <c r="M38" s="343" t="s">
        <v>593</v>
      </c>
    </row>
    <row r="39" spans="1:13" ht="87" customHeight="1">
      <c r="A39" s="434"/>
      <c r="B39" s="316"/>
      <c r="C39" s="316"/>
      <c r="D39" s="316"/>
      <c r="E39" s="143" t="s">
        <v>37</v>
      </c>
      <c r="F39" s="216">
        <v>518287254.76999998</v>
      </c>
      <c r="G39" s="216">
        <v>0</v>
      </c>
      <c r="H39" s="216">
        <v>10371840</v>
      </c>
      <c r="I39" s="216">
        <v>0</v>
      </c>
      <c r="J39" s="216">
        <v>1358630</v>
      </c>
      <c r="K39" s="224">
        <v>9013210</v>
      </c>
      <c r="L39" s="216">
        <v>0</v>
      </c>
      <c r="M39" s="345"/>
    </row>
    <row r="40" spans="1:13" ht="21" customHeight="1">
      <c r="A40" s="350" t="s">
        <v>517</v>
      </c>
      <c r="B40" s="423" t="s">
        <v>301</v>
      </c>
      <c r="C40" s="314" t="s">
        <v>518</v>
      </c>
      <c r="D40" s="314" t="s">
        <v>519</v>
      </c>
      <c r="E40" s="143" t="s">
        <v>36</v>
      </c>
      <c r="F40" s="216">
        <v>326858652.11000001</v>
      </c>
      <c r="G40" s="216">
        <v>97000</v>
      </c>
      <c r="H40" s="216">
        <v>359903</v>
      </c>
      <c r="I40" s="224">
        <v>0</v>
      </c>
      <c r="J40" s="224">
        <v>359903</v>
      </c>
      <c r="K40" s="224">
        <v>0</v>
      </c>
      <c r="L40" s="224">
        <v>0</v>
      </c>
      <c r="M40" s="343" t="s">
        <v>571</v>
      </c>
    </row>
    <row r="41" spans="1:13" ht="67.5" customHeight="1">
      <c r="A41" s="352"/>
      <c r="B41" s="424"/>
      <c r="C41" s="316"/>
      <c r="D41" s="316"/>
      <c r="E41" s="142" t="s">
        <v>37</v>
      </c>
      <c r="F41" s="216">
        <v>326858652.11000001</v>
      </c>
      <c r="G41" s="224">
        <v>97000</v>
      </c>
      <c r="H41" s="100">
        <v>359903</v>
      </c>
      <c r="I41" s="224">
        <v>0</v>
      </c>
      <c r="J41" s="224">
        <v>359903</v>
      </c>
      <c r="K41" s="224">
        <v>0</v>
      </c>
      <c r="L41" s="224">
        <v>0</v>
      </c>
      <c r="M41" s="345"/>
    </row>
    <row r="42" spans="1:13" ht="53.25" customHeight="1">
      <c r="A42" s="195" t="s">
        <v>0</v>
      </c>
      <c r="B42" s="188" t="s">
        <v>154</v>
      </c>
      <c r="C42" s="222">
        <v>2018</v>
      </c>
      <c r="D42" s="219" t="s">
        <v>1</v>
      </c>
      <c r="E42" s="14" t="s">
        <v>67</v>
      </c>
      <c r="F42" s="216"/>
      <c r="G42" s="101"/>
      <c r="H42" s="101"/>
      <c r="I42" s="99"/>
      <c r="J42" s="224"/>
      <c r="K42" s="99"/>
      <c r="L42" s="99"/>
      <c r="M42" s="95" t="s">
        <v>412</v>
      </c>
    </row>
    <row r="43" spans="1:13" ht="20.25" customHeight="1">
      <c r="A43" s="430" t="s">
        <v>66</v>
      </c>
      <c r="B43" s="431"/>
      <c r="C43" s="431"/>
      <c r="D43" s="431"/>
      <c r="E43" s="431"/>
      <c r="F43" s="431"/>
      <c r="G43" s="431"/>
      <c r="H43" s="431"/>
      <c r="I43" s="431"/>
      <c r="J43" s="431"/>
      <c r="K43" s="431"/>
      <c r="L43" s="431"/>
      <c r="M43" s="432"/>
    </row>
    <row r="44" spans="1:13" ht="25.5" customHeight="1">
      <c r="A44" s="257" t="s">
        <v>520</v>
      </c>
      <c r="B44" s="423" t="s">
        <v>173</v>
      </c>
      <c r="C44" s="425" t="s">
        <v>32</v>
      </c>
      <c r="D44" s="427" t="s">
        <v>521</v>
      </c>
      <c r="E44" s="143" t="s">
        <v>36</v>
      </c>
      <c r="F44" s="216">
        <v>44715908.330000006</v>
      </c>
      <c r="G44" s="100">
        <v>43068549.060000002</v>
      </c>
      <c r="H44" s="102">
        <v>30489136.57</v>
      </c>
      <c r="I44" s="99">
        <v>0</v>
      </c>
      <c r="J44" s="224">
        <v>30489136.57</v>
      </c>
      <c r="K44" s="99">
        <v>0</v>
      </c>
      <c r="L44" s="99">
        <v>0</v>
      </c>
      <c r="M44" s="420" t="s">
        <v>594</v>
      </c>
    </row>
    <row r="45" spans="1:13" s="2" customFormat="1" ht="110.25" customHeight="1">
      <c r="A45" s="258"/>
      <c r="B45" s="424"/>
      <c r="C45" s="426"/>
      <c r="D45" s="428"/>
      <c r="E45" s="143" t="s">
        <v>40</v>
      </c>
      <c r="F45" s="216">
        <v>44715908.329999998</v>
      </c>
      <c r="G45" s="100">
        <v>43068549.060000002</v>
      </c>
      <c r="H45" s="102">
        <v>30489136.57</v>
      </c>
      <c r="I45" s="99">
        <v>0</v>
      </c>
      <c r="J45" s="224">
        <v>30489136.57</v>
      </c>
      <c r="K45" s="99">
        <v>0</v>
      </c>
      <c r="L45" s="99">
        <v>0</v>
      </c>
      <c r="M45" s="422"/>
    </row>
    <row r="46" spans="1:13" ht="23.25" customHeight="1">
      <c r="A46" s="195" t="s">
        <v>435</v>
      </c>
      <c r="B46" s="73" t="s">
        <v>438</v>
      </c>
      <c r="C46" s="221"/>
      <c r="D46" s="89" t="s">
        <v>436</v>
      </c>
      <c r="E46" s="14"/>
      <c r="F46" s="216"/>
      <c r="G46" s="102"/>
      <c r="H46" s="102"/>
      <c r="I46" s="156"/>
      <c r="J46" s="102"/>
      <c r="K46" s="156"/>
      <c r="L46" s="99"/>
      <c r="M46" s="96" t="s">
        <v>437</v>
      </c>
    </row>
    <row r="47" spans="1:13" ht="57.75" customHeight="1">
      <c r="A47" s="195" t="s">
        <v>283</v>
      </c>
      <c r="B47" s="188" t="s">
        <v>144</v>
      </c>
      <c r="C47" s="222">
        <v>2016</v>
      </c>
      <c r="D47" s="219" t="s">
        <v>72</v>
      </c>
      <c r="E47" s="14" t="s">
        <v>67</v>
      </c>
      <c r="F47" s="216"/>
      <c r="G47" s="101"/>
      <c r="H47" s="102"/>
      <c r="I47" s="103"/>
      <c r="J47" s="103"/>
      <c r="K47" s="103"/>
      <c r="L47" s="103"/>
      <c r="M47" s="197" t="s">
        <v>405</v>
      </c>
    </row>
    <row r="48" spans="1:13" ht="95.25" customHeight="1">
      <c r="A48" s="195" t="s">
        <v>284</v>
      </c>
      <c r="B48" s="188" t="s">
        <v>145</v>
      </c>
      <c r="C48" s="222">
        <v>2015</v>
      </c>
      <c r="D48" s="219" t="s">
        <v>73</v>
      </c>
      <c r="E48" s="14" t="s">
        <v>67</v>
      </c>
      <c r="F48" s="216"/>
      <c r="G48" s="101"/>
      <c r="H48" s="102"/>
      <c r="I48" s="103"/>
      <c r="J48" s="103"/>
      <c r="K48" s="103"/>
      <c r="L48" s="103"/>
      <c r="M48" s="197" t="s">
        <v>462</v>
      </c>
    </row>
    <row r="49" spans="1:13" ht="61.5" customHeight="1">
      <c r="A49" s="195" t="s">
        <v>74</v>
      </c>
      <c r="B49" s="188" t="s">
        <v>146</v>
      </c>
      <c r="C49" s="222">
        <v>2017</v>
      </c>
      <c r="D49" s="219" t="s">
        <v>75</v>
      </c>
      <c r="E49" s="14" t="s">
        <v>67</v>
      </c>
      <c r="F49" s="216"/>
      <c r="G49" s="101"/>
      <c r="H49" s="102"/>
      <c r="I49" s="103"/>
      <c r="J49" s="103"/>
      <c r="K49" s="103"/>
      <c r="L49" s="103"/>
      <c r="M49" s="197" t="s">
        <v>174</v>
      </c>
    </row>
    <row r="50" spans="1:13" ht="76.5" customHeight="1">
      <c r="A50" s="195" t="s">
        <v>285</v>
      </c>
      <c r="B50" s="188" t="s">
        <v>147</v>
      </c>
      <c r="C50" s="222">
        <v>2016</v>
      </c>
      <c r="D50" s="219" t="s">
        <v>76</v>
      </c>
      <c r="E50" s="14" t="s">
        <v>67</v>
      </c>
      <c r="F50" s="216"/>
      <c r="G50" s="101"/>
      <c r="H50" s="102"/>
      <c r="I50" s="103"/>
      <c r="J50" s="103"/>
      <c r="K50" s="103"/>
      <c r="L50" s="103"/>
      <c r="M50" s="196" t="s">
        <v>485</v>
      </c>
    </row>
    <row r="51" spans="1:13" ht="70.5" customHeight="1">
      <c r="A51" s="195" t="s">
        <v>282</v>
      </c>
      <c r="B51" s="188" t="s">
        <v>156</v>
      </c>
      <c r="C51" s="222">
        <v>2017</v>
      </c>
      <c r="D51" s="219" t="s">
        <v>77</v>
      </c>
      <c r="E51" s="14" t="s">
        <v>67</v>
      </c>
      <c r="F51" s="216"/>
      <c r="G51" s="101"/>
      <c r="H51" s="102"/>
      <c r="I51" s="103"/>
      <c r="J51" s="103"/>
      <c r="K51" s="103"/>
      <c r="L51" s="103"/>
      <c r="M51" s="197" t="s">
        <v>175</v>
      </c>
    </row>
    <row r="52" spans="1:13" ht="42" customHeight="1">
      <c r="A52" s="195" t="s">
        <v>5</v>
      </c>
      <c r="B52" s="188" t="s">
        <v>157</v>
      </c>
      <c r="C52" s="221">
        <v>2018</v>
      </c>
      <c r="D52" s="219" t="s">
        <v>79</v>
      </c>
      <c r="E52" s="14" t="s">
        <v>67</v>
      </c>
      <c r="F52" s="216"/>
      <c r="G52" s="101"/>
      <c r="H52" s="102"/>
      <c r="I52" s="99"/>
      <c r="J52" s="224"/>
      <c r="K52" s="99"/>
      <c r="L52" s="99"/>
      <c r="M52" s="197" t="s">
        <v>176</v>
      </c>
    </row>
    <row r="53" spans="1:13" ht="56.25" customHeight="1">
      <c r="A53" s="195" t="s">
        <v>23</v>
      </c>
      <c r="B53" s="188" t="s">
        <v>155</v>
      </c>
      <c r="C53" s="221">
        <v>2016</v>
      </c>
      <c r="D53" s="219" t="s">
        <v>70</v>
      </c>
      <c r="E53" s="14" t="s">
        <v>67</v>
      </c>
      <c r="F53" s="216"/>
      <c r="G53" s="101"/>
      <c r="H53" s="102"/>
      <c r="I53" s="99"/>
      <c r="J53" s="224"/>
      <c r="K53" s="99"/>
      <c r="L53" s="99"/>
      <c r="M53" s="197" t="s">
        <v>486</v>
      </c>
    </row>
    <row r="54" spans="1:13" ht="30.75" customHeight="1">
      <c r="A54" s="195" t="s">
        <v>6</v>
      </c>
      <c r="B54" s="188">
        <v>14930</v>
      </c>
      <c r="C54" s="221">
        <v>2016</v>
      </c>
      <c r="D54" s="219" t="s">
        <v>2</v>
      </c>
      <c r="E54" s="14" t="s">
        <v>67</v>
      </c>
      <c r="F54" s="216"/>
      <c r="G54" s="101"/>
      <c r="H54" s="102"/>
      <c r="I54" s="99"/>
      <c r="J54" s="224"/>
      <c r="K54" s="99"/>
      <c r="L54" s="99"/>
      <c r="M54" s="197" t="s">
        <v>487</v>
      </c>
    </row>
    <row r="55" spans="1:13" ht="78.75" customHeight="1">
      <c r="A55" s="376" t="s">
        <v>94</v>
      </c>
      <c r="B55" s="300" t="s">
        <v>148</v>
      </c>
      <c r="C55" s="340" t="s">
        <v>352</v>
      </c>
      <c r="D55" s="229" t="s">
        <v>19</v>
      </c>
      <c r="E55" s="27" t="s">
        <v>36</v>
      </c>
      <c r="F55" s="216">
        <v>211069901</v>
      </c>
      <c r="G55" s="101">
        <v>10111167.58</v>
      </c>
      <c r="H55" s="102"/>
      <c r="I55" s="216"/>
      <c r="J55" s="216"/>
      <c r="K55" s="216"/>
      <c r="L55" s="163"/>
      <c r="M55" s="343" t="s">
        <v>572</v>
      </c>
    </row>
    <row r="56" spans="1:13" ht="81" customHeight="1">
      <c r="A56" s="376"/>
      <c r="B56" s="300"/>
      <c r="C56" s="342"/>
      <c r="D56" s="229"/>
      <c r="E56" s="27" t="s">
        <v>41</v>
      </c>
      <c r="F56" s="216">
        <v>211069901</v>
      </c>
      <c r="G56" s="101">
        <v>10111167.58</v>
      </c>
      <c r="H56" s="102"/>
      <c r="I56" s="216"/>
      <c r="J56" s="216"/>
      <c r="K56" s="216"/>
      <c r="L56" s="163"/>
      <c r="M56" s="429"/>
    </row>
    <row r="57" spans="1:13" ht="72.75" customHeight="1">
      <c r="A57" s="414" t="s">
        <v>11</v>
      </c>
      <c r="B57" s="415"/>
      <c r="C57" s="415"/>
      <c r="D57" s="415"/>
      <c r="E57" s="415"/>
      <c r="F57" s="415"/>
      <c r="G57" s="415"/>
      <c r="H57" s="415"/>
      <c r="I57" s="415"/>
      <c r="J57" s="415"/>
      <c r="K57" s="415"/>
      <c r="L57" s="415"/>
      <c r="M57" s="416"/>
    </row>
    <row r="58" spans="1:13" ht="73.5" customHeight="1">
      <c r="A58" s="417" t="s">
        <v>579</v>
      </c>
      <c r="B58" s="261" t="s">
        <v>171</v>
      </c>
      <c r="C58" s="418" t="s">
        <v>32</v>
      </c>
      <c r="D58" s="419" t="s">
        <v>53</v>
      </c>
      <c r="E58" s="142" t="s">
        <v>36</v>
      </c>
      <c r="F58" s="100">
        <v>1707466842.9300001</v>
      </c>
      <c r="G58" s="100">
        <v>1704997269.3599999</v>
      </c>
      <c r="H58" s="100">
        <v>822594243.74000001</v>
      </c>
      <c r="I58" s="156">
        <v>615997000</v>
      </c>
      <c r="J58" s="224">
        <v>206597243.74000001</v>
      </c>
      <c r="K58" s="156">
        <v>0</v>
      </c>
      <c r="L58" s="156">
        <v>0</v>
      </c>
      <c r="M58" s="420" t="s">
        <v>595</v>
      </c>
    </row>
    <row r="59" spans="1:13" ht="95.25" customHeight="1">
      <c r="A59" s="417"/>
      <c r="B59" s="333"/>
      <c r="C59" s="418"/>
      <c r="D59" s="419"/>
      <c r="E59" s="144" t="s">
        <v>68</v>
      </c>
      <c r="F59" s="100">
        <v>0</v>
      </c>
      <c r="G59" s="99">
        <v>0</v>
      </c>
      <c r="H59" s="224">
        <v>0</v>
      </c>
      <c r="I59" s="224">
        <v>0</v>
      </c>
      <c r="J59" s="224">
        <v>0</v>
      </c>
      <c r="K59" s="99">
        <v>0</v>
      </c>
      <c r="L59" s="99">
        <v>0</v>
      </c>
      <c r="M59" s="421"/>
    </row>
    <row r="60" spans="1:13" ht="58.5" customHeight="1">
      <c r="A60" s="417"/>
      <c r="B60" s="333"/>
      <c r="C60" s="418"/>
      <c r="D60" s="419"/>
      <c r="E60" s="144" t="s">
        <v>69</v>
      </c>
      <c r="F60" s="124">
        <v>1548864238.1800001</v>
      </c>
      <c r="G60" s="100">
        <v>1546394664.6099999</v>
      </c>
      <c r="H60" s="100">
        <v>778035700</v>
      </c>
      <c r="I60" s="156">
        <v>615997000</v>
      </c>
      <c r="J60" s="216">
        <v>162038700</v>
      </c>
      <c r="K60" s="99">
        <v>0</v>
      </c>
      <c r="L60" s="99">
        <v>0</v>
      </c>
      <c r="M60" s="421"/>
    </row>
    <row r="61" spans="1:13" ht="57.75" customHeight="1">
      <c r="A61" s="417"/>
      <c r="B61" s="262"/>
      <c r="C61" s="418"/>
      <c r="D61" s="419"/>
      <c r="E61" s="144" t="s">
        <v>37</v>
      </c>
      <c r="F61" s="100">
        <v>158602604.75</v>
      </c>
      <c r="G61" s="102">
        <v>158602604.75</v>
      </c>
      <c r="H61" s="100">
        <v>44558543.740000002</v>
      </c>
      <c r="I61" s="100">
        <v>0</v>
      </c>
      <c r="J61" s="216">
        <v>44558543.740000002</v>
      </c>
      <c r="K61" s="99">
        <v>0</v>
      </c>
      <c r="L61" s="99">
        <v>0</v>
      </c>
      <c r="M61" s="422"/>
    </row>
    <row r="62" spans="1:13" ht="68.25" customHeight="1">
      <c r="A62" s="195" t="s">
        <v>7</v>
      </c>
      <c r="B62" s="188" t="s">
        <v>149</v>
      </c>
      <c r="C62" s="97">
        <v>2015</v>
      </c>
      <c r="D62" s="219" t="s">
        <v>78</v>
      </c>
      <c r="E62" s="14" t="s">
        <v>83</v>
      </c>
      <c r="F62" s="216"/>
      <c r="G62" s="101"/>
      <c r="H62" s="102"/>
      <c r="I62" s="99"/>
      <c r="J62" s="224"/>
      <c r="K62" s="99"/>
      <c r="L62" s="99"/>
      <c r="M62" s="59" t="s">
        <v>522</v>
      </c>
    </row>
    <row r="63" spans="1:13" ht="70.5" customHeight="1">
      <c r="A63" s="193" t="s">
        <v>80</v>
      </c>
      <c r="B63" s="188" t="s">
        <v>150</v>
      </c>
      <c r="C63" s="11">
        <v>2015</v>
      </c>
      <c r="D63" s="219" t="s">
        <v>81</v>
      </c>
      <c r="E63" s="14" t="s">
        <v>83</v>
      </c>
      <c r="F63" s="216"/>
      <c r="G63" s="101"/>
      <c r="H63" s="102"/>
      <c r="I63" s="99"/>
      <c r="J63" s="224"/>
      <c r="K63" s="99"/>
      <c r="L63" s="99"/>
      <c r="M63" s="59" t="s">
        <v>406</v>
      </c>
    </row>
    <row r="64" spans="1:13" ht="74.25" customHeight="1">
      <c r="A64" s="195" t="s">
        <v>580</v>
      </c>
      <c r="B64" s="188" t="s">
        <v>164</v>
      </c>
      <c r="C64" s="98">
        <v>2016</v>
      </c>
      <c r="D64" s="219" t="s">
        <v>82</v>
      </c>
      <c r="E64" s="14" t="s">
        <v>169</v>
      </c>
      <c r="F64" s="216"/>
      <c r="G64" s="101"/>
      <c r="H64" s="102">
        <f t="shared" ref="H64" si="3">I64+J64+K64+L64</f>
        <v>481949000</v>
      </c>
      <c r="I64" s="224">
        <v>481949000</v>
      </c>
      <c r="J64" s="164"/>
      <c r="K64" s="99"/>
      <c r="L64" s="99"/>
      <c r="M64" s="59" t="s">
        <v>364</v>
      </c>
    </row>
    <row r="65" spans="1:19" ht="142.5" customHeight="1">
      <c r="A65" s="375" t="s">
        <v>433</v>
      </c>
      <c r="B65" s="300" t="s">
        <v>90</v>
      </c>
      <c r="C65" s="229">
        <v>2018</v>
      </c>
      <c r="D65" s="229" t="s">
        <v>91</v>
      </c>
      <c r="E65" s="411" t="s">
        <v>92</v>
      </c>
      <c r="F65" s="413"/>
      <c r="G65" s="405"/>
      <c r="H65" s="407"/>
      <c r="I65" s="409"/>
      <c r="J65" s="409"/>
      <c r="K65" s="409"/>
      <c r="L65" s="409"/>
      <c r="M65" s="378" t="s">
        <v>592</v>
      </c>
    </row>
    <row r="66" spans="1:19" ht="81.75" customHeight="1">
      <c r="A66" s="375"/>
      <c r="B66" s="300"/>
      <c r="C66" s="229"/>
      <c r="D66" s="229"/>
      <c r="E66" s="412"/>
      <c r="F66" s="413"/>
      <c r="G66" s="406"/>
      <c r="H66" s="408"/>
      <c r="I66" s="410"/>
      <c r="J66" s="410"/>
      <c r="K66" s="410"/>
      <c r="L66" s="410"/>
      <c r="M66" s="378"/>
    </row>
    <row r="67" spans="1:19" ht="28.5" customHeight="1">
      <c r="A67" s="402" t="s">
        <v>13</v>
      </c>
      <c r="B67" s="403"/>
      <c r="C67" s="403"/>
      <c r="D67" s="403"/>
      <c r="E67" s="403"/>
      <c r="F67" s="403"/>
      <c r="G67" s="403"/>
      <c r="H67" s="403"/>
      <c r="I67" s="403"/>
      <c r="J67" s="403"/>
      <c r="K67" s="403"/>
      <c r="L67" s="403"/>
      <c r="M67" s="404"/>
    </row>
    <row r="68" spans="1:19" ht="51" customHeight="1">
      <c r="A68" s="350" t="s">
        <v>407</v>
      </c>
      <c r="B68" s="311">
        <v>300</v>
      </c>
      <c r="C68" s="314" t="s">
        <v>104</v>
      </c>
      <c r="D68" s="314" t="s">
        <v>105</v>
      </c>
      <c r="E68" s="14" t="s">
        <v>36</v>
      </c>
      <c r="F68" s="216">
        <v>482002860</v>
      </c>
      <c r="G68" s="101"/>
      <c r="H68" s="101">
        <f t="shared" ref="H68:H79" si="4">I68+J68+K68+L68</f>
        <v>16066762</v>
      </c>
      <c r="I68" s="202"/>
      <c r="J68" s="202">
        <v>8033381</v>
      </c>
      <c r="K68" s="202">
        <v>8033381</v>
      </c>
      <c r="L68" s="202"/>
      <c r="M68" s="255" t="s">
        <v>532</v>
      </c>
    </row>
    <row r="69" spans="1:19" ht="55.5" customHeight="1">
      <c r="A69" s="351"/>
      <c r="B69" s="312"/>
      <c r="C69" s="315"/>
      <c r="D69" s="315"/>
      <c r="E69" s="14" t="s">
        <v>71</v>
      </c>
      <c r="F69" s="216">
        <v>457902717</v>
      </c>
      <c r="G69" s="101"/>
      <c r="H69" s="101"/>
      <c r="I69" s="202"/>
      <c r="J69" s="202"/>
      <c r="K69" s="202"/>
      <c r="L69" s="104"/>
      <c r="M69" s="310"/>
    </row>
    <row r="70" spans="1:19" s="3" customFormat="1" ht="22.5" customHeight="1">
      <c r="A70" s="352"/>
      <c r="B70" s="313"/>
      <c r="C70" s="316"/>
      <c r="D70" s="316"/>
      <c r="E70" s="14" t="s">
        <v>42</v>
      </c>
      <c r="F70" s="216">
        <v>24100143</v>
      </c>
      <c r="G70" s="101"/>
      <c r="H70" s="101">
        <f t="shared" si="4"/>
        <v>16066762</v>
      </c>
      <c r="I70" s="202"/>
      <c r="J70" s="202">
        <v>8033381</v>
      </c>
      <c r="K70" s="202">
        <v>8033381</v>
      </c>
      <c r="L70" s="104"/>
      <c r="M70" s="277"/>
      <c r="N70" s="94"/>
      <c r="O70" s="94"/>
      <c r="P70" s="94"/>
      <c r="Q70" s="94"/>
      <c r="R70" s="94"/>
      <c r="S70" s="94"/>
    </row>
    <row r="71" spans="1:19" ht="48.75" customHeight="1">
      <c r="A71" s="350" t="s">
        <v>408</v>
      </c>
      <c r="B71" s="311">
        <v>300</v>
      </c>
      <c r="C71" s="314" t="s">
        <v>28</v>
      </c>
      <c r="D71" s="314" t="s">
        <v>30</v>
      </c>
      <c r="E71" s="14" t="s">
        <v>36</v>
      </c>
      <c r="F71" s="216">
        <v>482002860</v>
      </c>
      <c r="G71" s="101"/>
      <c r="H71" s="101">
        <f t="shared" si="4"/>
        <v>16066762</v>
      </c>
      <c r="I71" s="202"/>
      <c r="J71" s="202"/>
      <c r="K71" s="202">
        <f>K73</f>
        <v>8033381</v>
      </c>
      <c r="L71" s="156">
        <f>L72+L73</f>
        <v>8033381</v>
      </c>
      <c r="M71" s="255" t="s">
        <v>417</v>
      </c>
    </row>
    <row r="72" spans="1:19" ht="63" customHeight="1">
      <c r="A72" s="351"/>
      <c r="B72" s="312"/>
      <c r="C72" s="315"/>
      <c r="D72" s="315"/>
      <c r="E72" s="14" t="s">
        <v>71</v>
      </c>
      <c r="F72" s="216">
        <v>457902717</v>
      </c>
      <c r="G72" s="101"/>
      <c r="H72" s="101"/>
      <c r="I72" s="202"/>
      <c r="J72" s="202"/>
      <c r="K72" s="202"/>
      <c r="L72" s="163"/>
      <c r="M72" s="310"/>
    </row>
    <row r="73" spans="1:19" ht="100.5" customHeight="1">
      <c r="A73" s="352"/>
      <c r="B73" s="313"/>
      <c r="C73" s="316"/>
      <c r="D73" s="316"/>
      <c r="E73" s="14" t="s">
        <v>42</v>
      </c>
      <c r="F73" s="156">
        <v>24100143</v>
      </c>
      <c r="G73" s="165"/>
      <c r="H73" s="101">
        <f t="shared" si="4"/>
        <v>16066762</v>
      </c>
      <c r="I73" s="224"/>
      <c r="J73" s="224"/>
      <c r="K73" s="224">
        <v>8033381</v>
      </c>
      <c r="L73" s="156">
        <v>8033381</v>
      </c>
      <c r="M73" s="256"/>
    </row>
    <row r="74" spans="1:19" ht="47.25" customHeight="1">
      <c r="A74" s="350" t="s">
        <v>387</v>
      </c>
      <c r="B74" s="311"/>
      <c r="C74" s="314" t="s">
        <v>388</v>
      </c>
      <c r="D74" s="314" t="s">
        <v>389</v>
      </c>
      <c r="E74" s="14" t="s">
        <v>36</v>
      </c>
      <c r="F74" s="202">
        <v>482002860</v>
      </c>
      <c r="G74" s="165"/>
      <c r="H74" s="101"/>
      <c r="I74" s="224"/>
      <c r="J74" s="224"/>
      <c r="K74" s="224"/>
      <c r="L74" s="156">
        <v>160667620</v>
      </c>
      <c r="M74" s="401" t="s">
        <v>533</v>
      </c>
    </row>
    <row r="75" spans="1:19" ht="58.5" customHeight="1">
      <c r="A75" s="351"/>
      <c r="B75" s="312"/>
      <c r="C75" s="315"/>
      <c r="D75" s="315"/>
      <c r="E75" s="14" t="s">
        <v>71</v>
      </c>
      <c r="F75" s="202">
        <v>457902717</v>
      </c>
      <c r="G75" s="165"/>
      <c r="H75" s="101"/>
      <c r="I75" s="224"/>
      <c r="J75" s="224"/>
      <c r="K75" s="224"/>
      <c r="L75" s="156">
        <v>152634239</v>
      </c>
      <c r="M75" s="310"/>
    </row>
    <row r="76" spans="1:19" ht="45.75" customHeight="1">
      <c r="A76" s="352"/>
      <c r="B76" s="313"/>
      <c r="C76" s="316"/>
      <c r="D76" s="316"/>
      <c r="E76" s="14" t="s">
        <v>42</v>
      </c>
      <c r="F76" s="202">
        <v>24100143</v>
      </c>
      <c r="G76" s="165"/>
      <c r="H76" s="101"/>
      <c r="I76" s="224"/>
      <c r="J76" s="224"/>
      <c r="K76" s="224"/>
      <c r="L76" s="156">
        <v>8033381</v>
      </c>
      <c r="M76" s="256"/>
    </row>
    <row r="77" spans="1:19" ht="49.5" customHeight="1">
      <c r="A77" s="350" t="s">
        <v>106</v>
      </c>
      <c r="B77" s="245">
        <v>80</v>
      </c>
      <c r="C77" s="238" t="s">
        <v>108</v>
      </c>
      <c r="D77" s="238" t="s">
        <v>138</v>
      </c>
      <c r="E77" s="14" t="s">
        <v>36</v>
      </c>
      <c r="F77" s="224">
        <v>116982444</v>
      </c>
      <c r="G77" s="107"/>
      <c r="H77" s="101">
        <f t="shared" si="4"/>
        <v>5849123</v>
      </c>
      <c r="I77" s="224"/>
      <c r="J77" s="224">
        <f>J78+J79</f>
        <v>5849123</v>
      </c>
      <c r="K77" s="163"/>
      <c r="L77" s="106"/>
      <c r="M77" s="255" t="s">
        <v>474</v>
      </c>
    </row>
    <row r="78" spans="1:19" ht="67.5" customHeight="1">
      <c r="A78" s="351"/>
      <c r="B78" s="399"/>
      <c r="C78" s="400"/>
      <c r="D78" s="400"/>
      <c r="E78" s="14" t="s">
        <v>102</v>
      </c>
      <c r="F78" s="224">
        <v>111133321</v>
      </c>
      <c r="G78" s="218"/>
      <c r="H78" s="101"/>
      <c r="I78" s="202"/>
      <c r="J78" s="202"/>
      <c r="K78" s="163"/>
      <c r="L78" s="122"/>
      <c r="M78" s="310"/>
    </row>
    <row r="79" spans="1:19" ht="123.75" customHeight="1">
      <c r="A79" s="351"/>
      <c r="B79" s="399"/>
      <c r="C79" s="400"/>
      <c r="D79" s="400"/>
      <c r="E79" s="206" t="s">
        <v>42</v>
      </c>
      <c r="F79" s="218">
        <v>5849123</v>
      </c>
      <c r="G79" s="202"/>
      <c r="H79" s="199">
        <f t="shared" si="4"/>
        <v>5849123</v>
      </c>
      <c r="I79" s="202"/>
      <c r="J79" s="202">
        <v>5849123</v>
      </c>
      <c r="K79" s="220"/>
      <c r="L79" s="202"/>
      <c r="M79" s="310"/>
    </row>
    <row r="80" spans="1:19" ht="33" customHeight="1">
      <c r="A80" s="396" t="s">
        <v>107</v>
      </c>
      <c r="B80" s="245">
        <v>40</v>
      </c>
      <c r="C80" s="238" t="s">
        <v>109</v>
      </c>
      <c r="D80" s="238" t="s">
        <v>325</v>
      </c>
      <c r="E80" s="33" t="s">
        <v>36</v>
      </c>
      <c r="F80" s="224">
        <v>60107637</v>
      </c>
      <c r="G80" s="107"/>
      <c r="H80" s="224">
        <f t="shared" ref="H80:H90" si="5">I80+J80+K80+L80</f>
        <v>60107637</v>
      </c>
      <c r="I80" s="224">
        <v>60107637</v>
      </c>
      <c r="J80" s="164"/>
      <c r="K80" s="224"/>
      <c r="L80" s="106"/>
      <c r="M80" s="255" t="s">
        <v>505</v>
      </c>
    </row>
    <row r="81" spans="1:13" ht="66" customHeight="1">
      <c r="A81" s="397"/>
      <c r="B81" s="399"/>
      <c r="C81" s="400"/>
      <c r="D81" s="400"/>
      <c r="E81" s="14" t="s">
        <v>102</v>
      </c>
      <c r="F81" s="224">
        <v>57102255</v>
      </c>
      <c r="G81" s="107"/>
      <c r="H81" s="224">
        <f t="shared" si="5"/>
        <v>57102255</v>
      </c>
      <c r="I81" s="224">
        <v>57102255</v>
      </c>
      <c r="J81" s="164"/>
      <c r="K81" s="224"/>
      <c r="L81" s="106"/>
      <c r="M81" s="310"/>
    </row>
    <row r="82" spans="1:13" ht="44.25" customHeight="1">
      <c r="A82" s="398"/>
      <c r="B82" s="246"/>
      <c r="C82" s="239"/>
      <c r="D82" s="239"/>
      <c r="E82" s="14" t="s">
        <v>42</v>
      </c>
      <c r="F82" s="216">
        <v>3005382</v>
      </c>
      <c r="G82" s="101"/>
      <c r="H82" s="224">
        <f>I82+J82+K82+L82</f>
        <v>3005382</v>
      </c>
      <c r="I82" s="224">
        <v>3005382</v>
      </c>
      <c r="J82" s="164"/>
      <c r="K82" s="224"/>
      <c r="L82" s="106"/>
      <c r="M82" s="256"/>
    </row>
    <row r="83" spans="1:13" ht="43.5" customHeight="1">
      <c r="A83" s="350" t="s">
        <v>354</v>
      </c>
      <c r="B83" s="245">
        <v>40</v>
      </c>
      <c r="C83" s="238" t="s">
        <v>355</v>
      </c>
      <c r="D83" s="238" t="s">
        <v>183</v>
      </c>
      <c r="E83" s="33" t="s">
        <v>36</v>
      </c>
      <c r="F83" s="216">
        <v>60107636.736000001</v>
      </c>
      <c r="G83" s="101"/>
      <c r="H83" s="224"/>
      <c r="I83" s="202"/>
      <c r="J83" s="58"/>
      <c r="K83" s="202"/>
      <c r="L83" s="106"/>
      <c r="M83" s="255" t="s">
        <v>534</v>
      </c>
    </row>
    <row r="84" spans="1:13" ht="54.75" customHeight="1">
      <c r="A84" s="352"/>
      <c r="B84" s="246"/>
      <c r="C84" s="239"/>
      <c r="D84" s="239"/>
      <c r="E84" s="14" t="s">
        <v>42</v>
      </c>
      <c r="F84" s="216">
        <v>60107636.736000001</v>
      </c>
      <c r="G84" s="101"/>
      <c r="H84" s="224"/>
      <c r="I84" s="202"/>
      <c r="J84" s="58"/>
      <c r="K84" s="202"/>
      <c r="L84" s="106"/>
      <c r="M84" s="256"/>
    </row>
    <row r="85" spans="1:13" ht="36" customHeight="1">
      <c r="A85" s="350" t="s">
        <v>110</v>
      </c>
      <c r="B85" s="346">
        <v>825</v>
      </c>
      <c r="C85" s="340" t="s">
        <v>319</v>
      </c>
      <c r="D85" s="340" t="s">
        <v>29</v>
      </c>
      <c r="E85" s="14" t="s">
        <v>36</v>
      </c>
      <c r="F85" s="216">
        <v>807383907</v>
      </c>
      <c r="G85" s="101"/>
      <c r="H85" s="224">
        <f t="shared" si="5"/>
        <v>26912796</v>
      </c>
      <c r="I85" s="202"/>
      <c r="J85" s="202"/>
      <c r="K85" s="202">
        <f>K87</f>
        <v>13456398</v>
      </c>
      <c r="L85" s="156">
        <f>L86+L87</f>
        <v>13456398</v>
      </c>
      <c r="M85" s="390" t="s">
        <v>504</v>
      </c>
    </row>
    <row r="86" spans="1:13" ht="55.5" customHeight="1">
      <c r="A86" s="351"/>
      <c r="B86" s="347"/>
      <c r="C86" s="341"/>
      <c r="D86" s="341"/>
      <c r="E86" s="14" t="s">
        <v>102</v>
      </c>
      <c r="F86" s="216">
        <v>767014713</v>
      </c>
      <c r="G86" s="101"/>
      <c r="H86" s="224"/>
      <c r="I86" s="202"/>
      <c r="J86" s="202"/>
      <c r="K86" s="202"/>
      <c r="L86" s="163"/>
      <c r="M86" s="391"/>
    </row>
    <row r="87" spans="1:13" ht="77.25" customHeight="1">
      <c r="A87" s="352"/>
      <c r="B87" s="353"/>
      <c r="C87" s="342"/>
      <c r="D87" s="342"/>
      <c r="E87" s="14" t="s">
        <v>42</v>
      </c>
      <c r="F87" s="216">
        <v>40369194</v>
      </c>
      <c r="G87" s="101"/>
      <c r="H87" s="224">
        <f t="shared" si="5"/>
        <v>26912796</v>
      </c>
      <c r="I87" s="224"/>
      <c r="J87" s="224"/>
      <c r="K87" s="224">
        <v>13456398</v>
      </c>
      <c r="L87" s="156">
        <v>13456398</v>
      </c>
      <c r="M87" s="395"/>
    </row>
    <row r="88" spans="1:13" ht="72" customHeight="1">
      <c r="A88" s="350" t="s">
        <v>416</v>
      </c>
      <c r="B88" s="346" t="s">
        <v>141</v>
      </c>
      <c r="C88" s="340" t="s">
        <v>320</v>
      </c>
      <c r="D88" s="340" t="s">
        <v>158</v>
      </c>
      <c r="E88" s="14" t="s">
        <v>36</v>
      </c>
      <c r="F88" s="216">
        <v>669486499</v>
      </c>
      <c r="G88" s="101"/>
      <c r="H88" s="224">
        <f t="shared" si="5"/>
        <v>22316216</v>
      </c>
      <c r="I88" s="202"/>
      <c r="J88" s="202"/>
      <c r="K88" s="104">
        <v>11158108</v>
      </c>
      <c r="L88" s="156">
        <f>L89+L90</f>
        <v>11158108</v>
      </c>
      <c r="M88" s="390" t="s">
        <v>535</v>
      </c>
    </row>
    <row r="89" spans="1:13" ht="81" customHeight="1">
      <c r="A89" s="351"/>
      <c r="B89" s="347"/>
      <c r="C89" s="341"/>
      <c r="D89" s="341"/>
      <c r="E89" s="14" t="s">
        <v>102</v>
      </c>
      <c r="F89" s="216">
        <v>636012175</v>
      </c>
      <c r="G89" s="101"/>
      <c r="H89" s="224"/>
      <c r="I89" s="202"/>
      <c r="J89" s="202"/>
      <c r="K89" s="104"/>
      <c r="L89" s="163"/>
      <c r="M89" s="391"/>
    </row>
    <row r="90" spans="1:13" ht="51" customHeight="1">
      <c r="A90" s="352"/>
      <c r="B90" s="353"/>
      <c r="C90" s="342"/>
      <c r="D90" s="342"/>
      <c r="E90" s="14" t="s">
        <v>42</v>
      </c>
      <c r="F90" s="216">
        <v>33474324</v>
      </c>
      <c r="G90" s="101"/>
      <c r="H90" s="224">
        <f t="shared" si="5"/>
        <v>22316216</v>
      </c>
      <c r="I90" s="224"/>
      <c r="J90" s="224"/>
      <c r="K90" s="105">
        <v>11158108</v>
      </c>
      <c r="L90" s="156">
        <v>11158108</v>
      </c>
      <c r="M90" s="392"/>
    </row>
    <row r="91" spans="1:13" ht="42.75" customHeight="1">
      <c r="A91" s="350" t="s">
        <v>111</v>
      </c>
      <c r="B91" s="346">
        <v>1500</v>
      </c>
      <c r="C91" s="340" t="s">
        <v>112</v>
      </c>
      <c r="D91" s="340" t="s">
        <v>472</v>
      </c>
      <c r="E91" s="14" t="s">
        <v>36</v>
      </c>
      <c r="F91" s="224">
        <v>1384947120</v>
      </c>
      <c r="G91" s="218"/>
      <c r="H91" s="224"/>
      <c r="I91" s="202"/>
      <c r="J91" s="202"/>
      <c r="K91" s="202"/>
      <c r="L91" s="104"/>
      <c r="M91" s="390" t="s">
        <v>536</v>
      </c>
    </row>
    <row r="92" spans="1:13" ht="53.25" customHeight="1">
      <c r="A92" s="351"/>
      <c r="B92" s="347"/>
      <c r="C92" s="341"/>
      <c r="D92" s="341"/>
      <c r="E92" s="14" t="s">
        <v>102</v>
      </c>
      <c r="F92" s="224">
        <v>1315699764</v>
      </c>
      <c r="G92" s="218"/>
      <c r="H92" s="224"/>
      <c r="I92" s="202"/>
      <c r="J92" s="202"/>
      <c r="K92" s="202"/>
      <c r="L92" s="104"/>
      <c r="M92" s="391"/>
    </row>
    <row r="93" spans="1:13" ht="48.75" customHeight="1">
      <c r="A93" s="352"/>
      <c r="B93" s="353"/>
      <c r="C93" s="342"/>
      <c r="D93" s="342"/>
      <c r="E93" s="14" t="s">
        <v>42</v>
      </c>
      <c r="F93" s="216">
        <v>69247356</v>
      </c>
      <c r="G93" s="132"/>
      <c r="H93" s="224"/>
      <c r="I93" s="202"/>
      <c r="J93" s="202"/>
      <c r="K93" s="202"/>
      <c r="L93" s="104"/>
      <c r="M93" s="392"/>
    </row>
    <row r="94" spans="1:13" ht="69.75" customHeight="1">
      <c r="A94" s="393" t="s">
        <v>312</v>
      </c>
      <c r="B94" s="252">
        <v>900</v>
      </c>
      <c r="C94" s="382" t="s">
        <v>523</v>
      </c>
      <c r="D94" s="382"/>
      <c r="E94" s="145" t="s">
        <v>36</v>
      </c>
      <c r="F94" s="216">
        <v>1077884297.1700001</v>
      </c>
      <c r="G94" s="216">
        <v>0</v>
      </c>
      <c r="H94" s="216">
        <v>0</v>
      </c>
      <c r="I94" s="224">
        <v>0</v>
      </c>
      <c r="J94" s="224">
        <v>1476000</v>
      </c>
      <c r="K94" s="224">
        <v>16036000</v>
      </c>
      <c r="L94" s="224">
        <v>16036000</v>
      </c>
      <c r="M94" s="394" t="s">
        <v>597</v>
      </c>
    </row>
    <row r="95" spans="1:13" ht="55.5" customHeight="1">
      <c r="A95" s="393"/>
      <c r="B95" s="252"/>
      <c r="C95" s="382"/>
      <c r="D95" s="382"/>
      <c r="E95" s="145" t="s">
        <v>102</v>
      </c>
      <c r="F95" s="216">
        <v>0</v>
      </c>
      <c r="G95" s="216">
        <v>0</v>
      </c>
      <c r="H95" s="216">
        <v>0</v>
      </c>
      <c r="I95" s="224">
        <v>0</v>
      </c>
      <c r="J95" s="224">
        <v>0</v>
      </c>
      <c r="K95" s="224">
        <v>0</v>
      </c>
      <c r="L95" s="224">
        <v>0</v>
      </c>
      <c r="M95" s="394"/>
    </row>
    <row r="96" spans="1:13" ht="87" customHeight="1">
      <c r="A96" s="393"/>
      <c r="B96" s="252"/>
      <c r="C96" s="382"/>
      <c r="D96" s="382"/>
      <c r="E96" s="145" t="s">
        <v>42</v>
      </c>
      <c r="F96" s="216">
        <v>1077884297.1700001</v>
      </c>
      <c r="G96" s="216">
        <v>0</v>
      </c>
      <c r="H96" s="216">
        <v>0</v>
      </c>
      <c r="I96" s="224">
        <v>0</v>
      </c>
      <c r="J96" s="224">
        <v>1476000</v>
      </c>
      <c r="K96" s="224">
        <v>16036000</v>
      </c>
      <c r="L96" s="224">
        <v>16036000</v>
      </c>
      <c r="M96" s="394"/>
    </row>
    <row r="97" spans="1:13" ht="52.5" customHeight="1">
      <c r="A97" s="265" t="s">
        <v>113</v>
      </c>
      <c r="B97" s="382">
        <v>900</v>
      </c>
      <c r="C97" s="382" t="s">
        <v>298</v>
      </c>
      <c r="D97" s="382" t="s">
        <v>29</v>
      </c>
      <c r="E97" s="23" t="s">
        <v>36</v>
      </c>
      <c r="F97" s="216">
        <v>1744528640</v>
      </c>
      <c r="G97" s="216"/>
      <c r="H97" s="224"/>
      <c r="I97" s="224"/>
      <c r="J97" s="224">
        <v>1476000</v>
      </c>
      <c r="K97" s="224"/>
      <c r="L97" s="224"/>
      <c r="M97" s="386" t="s">
        <v>596</v>
      </c>
    </row>
    <row r="98" spans="1:13" ht="57" customHeight="1">
      <c r="A98" s="265"/>
      <c r="B98" s="382"/>
      <c r="C98" s="382"/>
      <c r="D98" s="382"/>
      <c r="E98" s="23" t="s">
        <v>102</v>
      </c>
      <c r="F98" s="216"/>
      <c r="G98" s="216"/>
      <c r="H98" s="224"/>
      <c r="I98" s="224"/>
      <c r="J98" s="224"/>
      <c r="K98" s="224"/>
      <c r="L98" s="224"/>
      <c r="M98" s="386"/>
    </row>
    <row r="99" spans="1:13" ht="52.5" customHeight="1">
      <c r="A99" s="265"/>
      <c r="B99" s="382"/>
      <c r="C99" s="382"/>
      <c r="D99" s="382"/>
      <c r="E99" s="23" t="s">
        <v>42</v>
      </c>
      <c r="F99" s="216">
        <v>1744528640</v>
      </c>
      <c r="G99" s="216"/>
      <c r="H99" s="224"/>
      <c r="I99" s="224"/>
      <c r="J99" s="224">
        <v>1476000</v>
      </c>
      <c r="K99" s="224">
        <v>18409544.93</v>
      </c>
      <c r="L99" s="224"/>
      <c r="M99" s="386"/>
    </row>
    <row r="100" spans="1:13" ht="39.75" customHeight="1">
      <c r="A100" s="350" t="s">
        <v>413</v>
      </c>
      <c r="B100" s="346">
        <v>1500</v>
      </c>
      <c r="C100" s="340" t="s">
        <v>414</v>
      </c>
      <c r="D100" s="340" t="s">
        <v>415</v>
      </c>
      <c r="E100" s="14" t="s">
        <v>36</v>
      </c>
      <c r="F100" s="216">
        <v>1384947120</v>
      </c>
      <c r="G100" s="132"/>
      <c r="H100" s="224"/>
      <c r="I100" s="224"/>
      <c r="J100" s="224"/>
      <c r="K100" s="224"/>
      <c r="L100" s="224"/>
      <c r="M100" s="387" t="s">
        <v>537</v>
      </c>
    </row>
    <row r="101" spans="1:13" ht="57" customHeight="1">
      <c r="A101" s="351"/>
      <c r="B101" s="347"/>
      <c r="C101" s="341"/>
      <c r="D101" s="341"/>
      <c r="E101" s="23" t="s">
        <v>102</v>
      </c>
      <c r="F101" s="216"/>
      <c r="G101" s="132"/>
      <c r="H101" s="224"/>
      <c r="I101" s="224"/>
      <c r="J101" s="224"/>
      <c r="K101" s="224"/>
      <c r="L101" s="224"/>
      <c r="M101" s="388"/>
    </row>
    <row r="102" spans="1:13" ht="56.25" customHeight="1">
      <c r="A102" s="352"/>
      <c r="B102" s="353"/>
      <c r="C102" s="342"/>
      <c r="D102" s="342"/>
      <c r="E102" s="23" t="s">
        <v>42</v>
      </c>
      <c r="F102" s="216"/>
      <c r="G102" s="132"/>
      <c r="H102" s="224"/>
      <c r="I102" s="224"/>
      <c r="J102" s="224"/>
      <c r="K102" s="224"/>
      <c r="L102" s="224"/>
      <c r="M102" s="389"/>
    </row>
    <row r="103" spans="1:13" ht="39" customHeight="1">
      <c r="A103" s="257" t="s">
        <v>160</v>
      </c>
      <c r="B103" s="311"/>
      <c r="C103" s="340" t="s">
        <v>114</v>
      </c>
      <c r="D103" s="340" t="s">
        <v>58</v>
      </c>
      <c r="E103" s="14" t="s">
        <v>36</v>
      </c>
      <c r="F103" s="216">
        <v>792418621</v>
      </c>
      <c r="G103" s="132">
        <v>154692026.46000001</v>
      </c>
      <c r="H103" s="224">
        <f>H104+H105</f>
        <v>13206978</v>
      </c>
      <c r="I103" s="224"/>
      <c r="J103" s="224"/>
      <c r="K103" s="224"/>
      <c r="L103" s="224">
        <f>L104+L105</f>
        <v>13206978</v>
      </c>
      <c r="M103" s="348" t="s">
        <v>473</v>
      </c>
    </row>
    <row r="104" spans="1:13" ht="55.5" customHeight="1">
      <c r="A104" s="299"/>
      <c r="B104" s="312"/>
      <c r="C104" s="341"/>
      <c r="D104" s="341"/>
      <c r="E104" s="14" t="s">
        <v>14</v>
      </c>
      <c r="F104" s="216">
        <v>752797689</v>
      </c>
      <c r="G104" s="132"/>
      <c r="H104" s="224"/>
      <c r="I104" s="202"/>
      <c r="J104" s="202"/>
      <c r="K104" s="202"/>
      <c r="L104" s="224"/>
      <c r="M104" s="349"/>
    </row>
    <row r="105" spans="1:13" ht="50.25" customHeight="1">
      <c r="A105" s="258"/>
      <c r="B105" s="313"/>
      <c r="C105" s="342"/>
      <c r="D105" s="342"/>
      <c r="E105" s="14" t="s">
        <v>42</v>
      </c>
      <c r="F105" s="216">
        <v>39620932</v>
      </c>
      <c r="G105" s="101">
        <v>154692026.46000001</v>
      </c>
      <c r="H105" s="224">
        <f>I105+J105+K105+L105</f>
        <v>13206978</v>
      </c>
      <c r="I105" s="224"/>
      <c r="J105" s="224"/>
      <c r="K105" s="224"/>
      <c r="L105" s="224">
        <v>13206978</v>
      </c>
      <c r="M105" s="384"/>
    </row>
    <row r="106" spans="1:13" ht="45.75" customHeight="1">
      <c r="A106" s="257" t="s">
        <v>322</v>
      </c>
      <c r="B106" s="234">
        <v>300</v>
      </c>
      <c r="C106" s="340"/>
      <c r="D106" s="340"/>
      <c r="E106" s="14" t="s">
        <v>36</v>
      </c>
      <c r="F106" s="216">
        <f>F107+F108</f>
        <v>38954400</v>
      </c>
      <c r="G106" s="216"/>
      <c r="H106" s="216">
        <f t="shared" ref="H106" si="6">H107+H108</f>
        <v>6029666</v>
      </c>
      <c r="I106" s="216"/>
      <c r="J106" s="216"/>
      <c r="K106" s="216">
        <f>K108</f>
        <v>6029666</v>
      </c>
      <c r="L106" s="216"/>
      <c r="M106" s="348" t="s">
        <v>395</v>
      </c>
    </row>
    <row r="107" spans="1:13" ht="54.75" customHeight="1">
      <c r="A107" s="299"/>
      <c r="B107" s="385"/>
      <c r="C107" s="341"/>
      <c r="D107" s="341"/>
      <c r="E107" s="14" t="s">
        <v>14</v>
      </c>
      <c r="F107" s="216"/>
      <c r="G107" s="101"/>
      <c r="H107" s="101"/>
      <c r="I107" s="202"/>
      <c r="J107" s="202"/>
      <c r="K107" s="202"/>
      <c r="L107" s="224"/>
      <c r="M107" s="349"/>
    </row>
    <row r="108" spans="1:13" ht="54.75" customHeight="1">
      <c r="A108" s="258"/>
      <c r="B108" s="235"/>
      <c r="C108" s="342"/>
      <c r="D108" s="342"/>
      <c r="E108" s="143" t="s">
        <v>42</v>
      </c>
      <c r="F108" s="216">
        <v>38954400</v>
      </c>
      <c r="G108" s="101"/>
      <c r="H108" s="224">
        <f>I108+J108+K108+L108</f>
        <v>6029666</v>
      </c>
      <c r="I108" s="224"/>
      <c r="J108" s="224"/>
      <c r="K108" s="224">
        <v>6029666</v>
      </c>
      <c r="L108" s="224"/>
      <c r="M108" s="384"/>
    </row>
    <row r="109" spans="1:13" ht="42" customHeight="1">
      <c r="A109" s="379" t="s">
        <v>93</v>
      </c>
      <c r="B109" s="380"/>
      <c r="C109" s="380"/>
      <c r="D109" s="380"/>
      <c r="E109" s="380"/>
      <c r="F109" s="380"/>
      <c r="G109" s="380"/>
      <c r="H109" s="380"/>
      <c r="I109" s="380"/>
      <c r="J109" s="380"/>
      <c r="K109" s="380"/>
      <c r="L109" s="380"/>
      <c r="M109" s="381"/>
    </row>
    <row r="110" spans="1:13" ht="58.5" customHeight="1">
      <c r="A110" s="375" t="s">
        <v>286</v>
      </c>
      <c r="B110" s="252" t="s">
        <v>120</v>
      </c>
      <c r="C110" s="377" t="s">
        <v>121</v>
      </c>
      <c r="D110" s="382" t="s">
        <v>56</v>
      </c>
      <c r="E110" s="146" t="s">
        <v>36</v>
      </c>
      <c r="F110" s="140">
        <v>321037560</v>
      </c>
      <c r="G110" s="140">
        <v>0</v>
      </c>
      <c r="H110" s="140">
        <v>219433800</v>
      </c>
      <c r="I110" s="141">
        <v>0</v>
      </c>
      <c r="J110" s="141">
        <v>0</v>
      </c>
      <c r="K110" s="141">
        <v>117517500</v>
      </c>
      <c r="L110" s="141">
        <v>101916300</v>
      </c>
      <c r="M110" s="383" t="s">
        <v>538</v>
      </c>
    </row>
    <row r="111" spans="1:13" ht="61.5" customHeight="1">
      <c r="A111" s="375"/>
      <c r="B111" s="252"/>
      <c r="C111" s="377"/>
      <c r="D111" s="382"/>
      <c r="E111" s="146" t="s">
        <v>12</v>
      </c>
      <c r="F111" s="216">
        <v>209211800</v>
      </c>
      <c r="G111" s="216">
        <v>0</v>
      </c>
      <c r="H111" s="216">
        <v>170451200</v>
      </c>
      <c r="I111" s="224">
        <v>0</v>
      </c>
      <c r="J111" s="224">
        <v>0</v>
      </c>
      <c r="K111" s="224">
        <v>94014000</v>
      </c>
      <c r="L111" s="224">
        <v>76437200</v>
      </c>
      <c r="M111" s="383"/>
    </row>
    <row r="112" spans="1:13" ht="57.75" customHeight="1">
      <c r="A112" s="375"/>
      <c r="B112" s="252"/>
      <c r="C112" s="377"/>
      <c r="D112" s="382"/>
      <c r="E112" s="145" t="s">
        <v>42</v>
      </c>
      <c r="F112" s="216">
        <v>111825760</v>
      </c>
      <c r="G112" s="216">
        <v>0</v>
      </c>
      <c r="H112" s="216">
        <v>48982600</v>
      </c>
      <c r="I112" s="224">
        <v>0</v>
      </c>
      <c r="J112" s="224">
        <v>0</v>
      </c>
      <c r="K112" s="224">
        <v>23503500</v>
      </c>
      <c r="L112" s="224">
        <v>25479100</v>
      </c>
      <c r="M112" s="383"/>
    </row>
    <row r="113" spans="1:13" ht="48.75" customHeight="1">
      <c r="A113" s="375"/>
      <c r="B113" s="252" t="s">
        <v>136</v>
      </c>
      <c r="C113" s="254" t="s">
        <v>22</v>
      </c>
      <c r="D113" s="382"/>
      <c r="E113" s="145" t="s">
        <v>36</v>
      </c>
      <c r="F113" s="140">
        <v>377457612.22000003</v>
      </c>
      <c r="G113" s="140">
        <v>11455672.219999999</v>
      </c>
      <c r="H113" s="140">
        <v>333227223</v>
      </c>
      <c r="I113" s="141">
        <v>97223</v>
      </c>
      <c r="J113" s="141">
        <v>0</v>
      </c>
      <c r="K113" s="141">
        <v>220000000</v>
      </c>
      <c r="L113" s="141">
        <v>113130000</v>
      </c>
      <c r="M113" s="383"/>
    </row>
    <row r="114" spans="1:13" ht="66.75" customHeight="1">
      <c r="A114" s="375"/>
      <c r="B114" s="252"/>
      <c r="C114" s="254"/>
      <c r="D114" s="382"/>
      <c r="E114" s="146" t="s">
        <v>12</v>
      </c>
      <c r="F114" s="216">
        <v>0</v>
      </c>
      <c r="G114" s="216">
        <v>0</v>
      </c>
      <c r="H114" s="216">
        <v>333130000</v>
      </c>
      <c r="I114" s="224">
        <v>0</v>
      </c>
      <c r="J114" s="224">
        <v>0</v>
      </c>
      <c r="K114" s="224">
        <v>220000000</v>
      </c>
      <c r="L114" s="224">
        <v>113130000</v>
      </c>
      <c r="M114" s="383"/>
    </row>
    <row r="115" spans="1:13" ht="63" customHeight="1">
      <c r="A115" s="375"/>
      <c r="B115" s="252"/>
      <c r="C115" s="254"/>
      <c r="D115" s="382"/>
      <c r="E115" s="170" t="s">
        <v>62</v>
      </c>
      <c r="F115" s="216">
        <v>377457612.22000003</v>
      </c>
      <c r="G115" s="216">
        <v>11455672.219999999</v>
      </c>
      <c r="H115" s="216">
        <v>97223</v>
      </c>
      <c r="I115" s="224">
        <v>97223</v>
      </c>
      <c r="J115" s="224">
        <v>0</v>
      </c>
      <c r="K115" s="224">
        <v>0</v>
      </c>
      <c r="L115" s="224">
        <v>0</v>
      </c>
      <c r="M115" s="383"/>
    </row>
    <row r="116" spans="1:13" ht="27.75" customHeight="1">
      <c r="A116" s="376" t="s">
        <v>97</v>
      </c>
      <c r="B116" s="252" t="s">
        <v>103</v>
      </c>
      <c r="C116" s="377" t="s">
        <v>33</v>
      </c>
      <c r="D116" s="229" t="s">
        <v>133</v>
      </c>
      <c r="E116" s="146" t="s">
        <v>36</v>
      </c>
      <c r="F116" s="140">
        <v>180207609.25</v>
      </c>
      <c r="G116" s="140">
        <v>147212487.94</v>
      </c>
      <c r="H116" s="141">
        <v>226182009</v>
      </c>
      <c r="I116" s="141">
        <v>82829000</v>
      </c>
      <c r="J116" s="141">
        <v>340139104</v>
      </c>
      <c r="K116" s="141">
        <v>0</v>
      </c>
      <c r="L116" s="141">
        <v>0</v>
      </c>
      <c r="M116" s="378" t="s">
        <v>598</v>
      </c>
    </row>
    <row r="117" spans="1:13" ht="66" customHeight="1">
      <c r="A117" s="376"/>
      <c r="B117" s="252"/>
      <c r="C117" s="377"/>
      <c r="D117" s="229"/>
      <c r="E117" s="146" t="s">
        <v>12</v>
      </c>
      <c r="F117" s="216">
        <v>152448887.40000001</v>
      </c>
      <c r="G117" s="216">
        <v>123511420.66</v>
      </c>
      <c r="H117" s="224">
        <v>187780100</v>
      </c>
      <c r="I117" s="224">
        <v>74546000</v>
      </c>
      <c r="J117" s="224">
        <v>113234100</v>
      </c>
      <c r="K117" s="224">
        <v>0</v>
      </c>
      <c r="L117" s="224">
        <v>0</v>
      </c>
      <c r="M117" s="378"/>
    </row>
    <row r="118" spans="1:13" ht="177" customHeight="1">
      <c r="A118" s="376"/>
      <c r="B118" s="252"/>
      <c r="C118" s="377"/>
      <c r="D118" s="229"/>
      <c r="E118" s="146" t="s">
        <v>37</v>
      </c>
      <c r="F118" s="216">
        <v>27758721.850000001</v>
      </c>
      <c r="G118" s="216">
        <v>23701067.280000001</v>
      </c>
      <c r="H118" s="224">
        <v>38401909</v>
      </c>
      <c r="I118" s="224">
        <v>8283000</v>
      </c>
      <c r="J118" s="224">
        <v>30118909</v>
      </c>
      <c r="K118" s="224">
        <v>0</v>
      </c>
      <c r="L118" s="224">
        <v>0</v>
      </c>
      <c r="M118" s="378"/>
    </row>
    <row r="119" spans="1:13" ht="35.25" customHeight="1">
      <c r="A119" s="376"/>
      <c r="B119" s="252" t="s">
        <v>132</v>
      </c>
      <c r="C119" s="229" t="s">
        <v>33</v>
      </c>
      <c r="D119" s="229"/>
      <c r="E119" s="145" t="s">
        <v>36</v>
      </c>
      <c r="F119" s="140">
        <v>288140587.44</v>
      </c>
      <c r="G119" s="140">
        <v>70921465.310000002</v>
      </c>
      <c r="H119" s="141">
        <v>196786095</v>
      </c>
      <c r="I119" s="141">
        <v>0</v>
      </c>
      <c r="J119" s="141">
        <v>196786095</v>
      </c>
      <c r="K119" s="141">
        <v>0</v>
      </c>
      <c r="L119" s="141">
        <v>0</v>
      </c>
      <c r="M119" s="378"/>
    </row>
    <row r="120" spans="1:13" ht="43.5" customHeight="1">
      <c r="A120" s="376"/>
      <c r="B120" s="252"/>
      <c r="C120" s="229"/>
      <c r="D120" s="229"/>
      <c r="E120" s="147" t="s">
        <v>16</v>
      </c>
      <c r="F120" s="124">
        <v>210261166.02000001</v>
      </c>
      <c r="G120" s="216">
        <v>3903000</v>
      </c>
      <c r="H120" s="224">
        <v>0</v>
      </c>
      <c r="I120" s="224">
        <v>0</v>
      </c>
      <c r="J120" s="224">
        <v>0</v>
      </c>
      <c r="K120" s="224">
        <v>0</v>
      </c>
      <c r="L120" s="224">
        <v>0</v>
      </c>
      <c r="M120" s="378"/>
    </row>
    <row r="121" spans="1:13" ht="39" customHeight="1">
      <c r="A121" s="376"/>
      <c r="B121" s="252"/>
      <c r="C121" s="229"/>
      <c r="D121" s="229"/>
      <c r="E121" s="170" t="s">
        <v>62</v>
      </c>
      <c r="F121" s="124">
        <v>77879421.420000002</v>
      </c>
      <c r="G121" s="216">
        <v>67018465.310000002</v>
      </c>
      <c r="H121" s="224">
        <v>196786095</v>
      </c>
      <c r="I121" s="224">
        <v>0</v>
      </c>
      <c r="J121" s="224">
        <v>196786095</v>
      </c>
      <c r="K121" s="224">
        <v>0</v>
      </c>
      <c r="L121" s="224">
        <v>0</v>
      </c>
      <c r="M121" s="378"/>
    </row>
    <row r="122" spans="1:13" ht="51" customHeight="1">
      <c r="A122" s="375" t="s">
        <v>134</v>
      </c>
      <c r="B122" s="300" t="s">
        <v>140</v>
      </c>
      <c r="C122" s="229"/>
      <c r="D122" s="229"/>
      <c r="E122" s="23" t="s">
        <v>36</v>
      </c>
      <c r="F122" s="216">
        <f>F123+F124</f>
        <v>149277926.79000002</v>
      </c>
      <c r="G122" s="216">
        <v>3414517.15</v>
      </c>
      <c r="H122" s="224"/>
      <c r="I122" s="224"/>
      <c r="J122" s="224"/>
      <c r="K122" s="224"/>
      <c r="L122" s="224"/>
      <c r="M122" s="270" t="s">
        <v>475</v>
      </c>
    </row>
    <row r="123" spans="1:13" ht="56.25" customHeight="1">
      <c r="A123" s="375"/>
      <c r="B123" s="300"/>
      <c r="C123" s="229"/>
      <c r="D123" s="229"/>
      <c r="E123" s="45" t="s">
        <v>16</v>
      </c>
      <c r="F123" s="216">
        <v>73953600</v>
      </c>
      <c r="G123" s="216"/>
      <c r="H123" s="224"/>
      <c r="I123" s="224"/>
      <c r="J123" s="224"/>
      <c r="K123" s="224"/>
      <c r="L123" s="224"/>
      <c r="M123" s="301"/>
    </row>
    <row r="124" spans="1:13" ht="63.75" customHeight="1">
      <c r="A124" s="375"/>
      <c r="B124" s="300"/>
      <c r="C124" s="229"/>
      <c r="D124" s="229"/>
      <c r="E124" s="45" t="s">
        <v>62</v>
      </c>
      <c r="F124" s="216">
        <v>75324326.790000007</v>
      </c>
      <c r="G124" s="216">
        <v>3414517.15</v>
      </c>
      <c r="H124" s="224"/>
      <c r="I124" s="224"/>
      <c r="J124" s="224"/>
      <c r="K124" s="224"/>
      <c r="L124" s="224"/>
      <c r="M124" s="301"/>
    </row>
    <row r="125" spans="1:13" ht="45" customHeight="1">
      <c r="A125" s="375"/>
      <c r="B125" s="300" t="s">
        <v>139</v>
      </c>
      <c r="C125" s="229"/>
      <c r="D125" s="229"/>
      <c r="E125" s="23" t="s">
        <v>36</v>
      </c>
      <c r="F125" s="216">
        <f>F126+F127</f>
        <v>487895244.63</v>
      </c>
      <c r="G125" s="216">
        <v>2996434.63</v>
      </c>
      <c r="H125" s="224">
        <f>I125+J125+K125+L125</f>
        <v>106980983</v>
      </c>
      <c r="I125" s="224">
        <v>87778</v>
      </c>
      <c r="J125" s="224">
        <f>J126+J127</f>
        <v>23205</v>
      </c>
      <c r="K125" s="224"/>
      <c r="L125" s="224">
        <v>106870000</v>
      </c>
      <c r="M125" s="301"/>
    </row>
    <row r="126" spans="1:13" ht="54.75" customHeight="1">
      <c r="A126" s="375"/>
      <c r="B126" s="300"/>
      <c r="C126" s="229"/>
      <c r="D126" s="229"/>
      <c r="E126" s="45" t="s">
        <v>16</v>
      </c>
      <c r="F126" s="216"/>
      <c r="G126" s="216"/>
      <c r="H126" s="224">
        <f>I126+J126+K126+L126</f>
        <v>106870000</v>
      </c>
      <c r="I126" s="224"/>
      <c r="J126" s="224"/>
      <c r="K126" s="224"/>
      <c r="L126" s="224">
        <v>106870000</v>
      </c>
      <c r="M126" s="301"/>
    </row>
    <row r="127" spans="1:13" ht="45.75" customHeight="1">
      <c r="A127" s="375"/>
      <c r="B127" s="300"/>
      <c r="C127" s="229"/>
      <c r="D127" s="229"/>
      <c r="E127" s="48" t="s">
        <v>62</v>
      </c>
      <c r="F127" s="200">
        <v>487895244.63</v>
      </c>
      <c r="G127" s="200">
        <v>2996434.63</v>
      </c>
      <c r="H127" s="203">
        <f>I127+J127+K127+L127</f>
        <v>110983</v>
      </c>
      <c r="I127" s="203">
        <v>87778</v>
      </c>
      <c r="J127" s="203">
        <v>23205</v>
      </c>
      <c r="K127" s="203"/>
      <c r="L127" s="203"/>
      <c r="M127" s="271"/>
    </row>
    <row r="128" spans="1:13" ht="39.75" customHeight="1">
      <c r="A128" s="370" t="s">
        <v>96</v>
      </c>
      <c r="B128" s="371" t="s">
        <v>159</v>
      </c>
      <c r="C128" s="372" t="s">
        <v>524</v>
      </c>
      <c r="D128" s="229" t="s">
        <v>43</v>
      </c>
      <c r="E128" s="225" t="s">
        <v>36</v>
      </c>
      <c r="F128" s="216">
        <v>147760757.16999999</v>
      </c>
      <c r="G128" s="216">
        <v>27920700.57</v>
      </c>
      <c r="H128" s="216">
        <v>62198392</v>
      </c>
      <c r="I128" s="125">
        <v>759759</v>
      </c>
      <c r="J128" s="125">
        <v>21038122</v>
      </c>
      <c r="K128" s="125">
        <v>40400511</v>
      </c>
      <c r="L128" s="125">
        <v>0</v>
      </c>
      <c r="M128" s="373" t="s">
        <v>599</v>
      </c>
    </row>
    <row r="129" spans="1:13" ht="57" customHeight="1">
      <c r="A129" s="370"/>
      <c r="B129" s="371"/>
      <c r="C129" s="372"/>
      <c r="D129" s="229"/>
      <c r="E129" s="225" t="s">
        <v>12</v>
      </c>
      <c r="F129" s="216">
        <v>9259311.8499999996</v>
      </c>
      <c r="G129" s="216">
        <v>9259311.8499999996</v>
      </c>
      <c r="H129" s="216">
        <v>0</v>
      </c>
      <c r="I129" s="224">
        <v>0</v>
      </c>
      <c r="J129" s="125">
        <v>0</v>
      </c>
      <c r="K129" s="125">
        <v>0</v>
      </c>
      <c r="L129" s="216">
        <v>0</v>
      </c>
      <c r="M129" s="374"/>
    </row>
    <row r="130" spans="1:13" ht="60.75" customHeight="1">
      <c r="A130" s="370"/>
      <c r="B130" s="371"/>
      <c r="C130" s="372"/>
      <c r="D130" s="229"/>
      <c r="E130" s="225" t="s">
        <v>37</v>
      </c>
      <c r="F130" s="216">
        <v>138501445.31999999</v>
      </c>
      <c r="G130" s="199">
        <v>18661388.719999999</v>
      </c>
      <c r="H130" s="202">
        <v>62198392</v>
      </c>
      <c r="I130" s="224">
        <v>759759</v>
      </c>
      <c r="J130" s="224">
        <v>21038122</v>
      </c>
      <c r="K130" s="224">
        <v>40400511</v>
      </c>
      <c r="L130" s="224">
        <v>0</v>
      </c>
      <c r="M130" s="374"/>
    </row>
    <row r="131" spans="1:13" ht="47.25" customHeight="1">
      <c r="A131" s="364" t="s">
        <v>115</v>
      </c>
      <c r="B131" s="358" t="s">
        <v>116</v>
      </c>
      <c r="C131" s="367">
        <v>2017</v>
      </c>
      <c r="D131" s="340"/>
      <c r="E131" s="88" t="s">
        <v>36</v>
      </c>
      <c r="F131" s="216">
        <v>59662253</v>
      </c>
      <c r="G131" s="105"/>
      <c r="H131" s="105">
        <f>I131+J131+K131+L131</f>
        <v>29831253</v>
      </c>
      <c r="I131" s="105"/>
      <c r="J131" s="105"/>
      <c r="K131" s="105">
        <f>K132+K133</f>
        <v>29831253</v>
      </c>
      <c r="L131" s="105"/>
      <c r="M131" s="184"/>
    </row>
    <row r="132" spans="1:13" ht="66.75" customHeight="1">
      <c r="A132" s="365"/>
      <c r="B132" s="359"/>
      <c r="C132" s="368"/>
      <c r="D132" s="341"/>
      <c r="E132" s="88" t="s">
        <v>102</v>
      </c>
      <c r="F132" s="216">
        <v>26848000</v>
      </c>
      <c r="G132" s="101"/>
      <c r="H132" s="105"/>
      <c r="I132" s="125"/>
      <c r="J132" s="224"/>
      <c r="K132" s="105"/>
      <c r="L132" s="163"/>
      <c r="M132" s="184"/>
    </row>
    <row r="133" spans="1:13" ht="49.5" customHeight="1">
      <c r="A133" s="366"/>
      <c r="B133" s="360"/>
      <c r="C133" s="369"/>
      <c r="D133" s="342"/>
      <c r="E133" s="88" t="s">
        <v>37</v>
      </c>
      <c r="F133" s="216">
        <v>32814253</v>
      </c>
      <c r="G133" s="101"/>
      <c r="H133" s="105">
        <f t="shared" ref="H133" si="7">I133+J133+K133+L133</f>
        <v>29831253</v>
      </c>
      <c r="I133" s="125"/>
      <c r="J133" s="224"/>
      <c r="K133" s="105">
        <v>29831253</v>
      </c>
      <c r="L133" s="163"/>
      <c r="M133" s="185"/>
    </row>
    <row r="134" spans="1:13" ht="34.5" customHeight="1">
      <c r="A134" s="350" t="s">
        <v>117</v>
      </c>
      <c r="B134" s="346" t="s">
        <v>356</v>
      </c>
      <c r="C134" s="340" t="s">
        <v>21</v>
      </c>
      <c r="D134" s="340" t="s">
        <v>47</v>
      </c>
      <c r="E134" s="88" t="s">
        <v>36</v>
      </c>
      <c r="F134" s="216">
        <f>F135+F136</f>
        <v>130748445.73</v>
      </c>
      <c r="G134" s="101">
        <v>3117761.6100000003</v>
      </c>
      <c r="H134" s="112">
        <v>61294911</v>
      </c>
      <c r="I134" s="224">
        <v>211</v>
      </c>
      <c r="J134" s="224">
        <f>J135+J136</f>
        <v>752424.73</v>
      </c>
      <c r="K134" s="224"/>
      <c r="L134" s="156"/>
      <c r="M134" s="263" t="s">
        <v>573</v>
      </c>
    </row>
    <row r="135" spans="1:13" ht="59.25" customHeight="1">
      <c r="A135" s="351"/>
      <c r="B135" s="347"/>
      <c r="C135" s="341"/>
      <c r="D135" s="341"/>
      <c r="E135" s="88" t="s">
        <v>12</v>
      </c>
      <c r="F135" s="216">
        <v>30652300</v>
      </c>
      <c r="G135" s="101"/>
      <c r="H135" s="112">
        <v>46886800</v>
      </c>
      <c r="I135" s="125"/>
      <c r="J135" s="125"/>
      <c r="K135" s="224"/>
      <c r="L135" s="156"/>
      <c r="M135" s="354"/>
    </row>
    <row r="136" spans="1:13" ht="138" customHeight="1">
      <c r="A136" s="352"/>
      <c r="B136" s="353"/>
      <c r="C136" s="342"/>
      <c r="D136" s="342"/>
      <c r="E136" s="14" t="s">
        <v>42</v>
      </c>
      <c r="F136" s="216">
        <v>100096145.73</v>
      </c>
      <c r="G136" s="101">
        <v>3117761.6100000003</v>
      </c>
      <c r="H136" s="112">
        <v>14408111</v>
      </c>
      <c r="I136" s="224">
        <v>211</v>
      </c>
      <c r="J136" s="125">
        <v>752424.73</v>
      </c>
      <c r="K136" s="224"/>
      <c r="L136" s="156"/>
      <c r="M136" s="264"/>
    </row>
    <row r="137" spans="1:13" ht="29.25" customHeight="1">
      <c r="A137" s="355" t="s">
        <v>99</v>
      </c>
      <c r="B137" s="358" t="s">
        <v>348</v>
      </c>
      <c r="C137" s="361" t="s">
        <v>60</v>
      </c>
      <c r="D137" s="361" t="s">
        <v>45</v>
      </c>
      <c r="E137" s="88" t="s">
        <v>36</v>
      </c>
      <c r="F137" s="216">
        <v>501453921.68000001</v>
      </c>
      <c r="G137" s="101">
        <v>8939151.6799999997</v>
      </c>
      <c r="H137" s="112">
        <v>754813</v>
      </c>
      <c r="I137" s="224">
        <v>754813</v>
      </c>
      <c r="J137" s="224"/>
      <c r="K137" s="224"/>
      <c r="L137" s="105"/>
      <c r="M137" s="278" t="s">
        <v>409</v>
      </c>
    </row>
    <row r="138" spans="1:13" ht="60.75" customHeight="1">
      <c r="A138" s="356"/>
      <c r="B138" s="359"/>
      <c r="C138" s="362"/>
      <c r="D138" s="362"/>
      <c r="E138" s="88" t="s">
        <v>12</v>
      </c>
      <c r="F138" s="216">
        <v>443263293</v>
      </c>
      <c r="G138" s="216"/>
      <c r="H138" s="112"/>
      <c r="I138" s="224"/>
      <c r="J138" s="224"/>
      <c r="K138" s="224"/>
      <c r="L138" s="224"/>
      <c r="M138" s="278"/>
    </row>
    <row r="139" spans="1:13" ht="134.25" customHeight="1">
      <c r="A139" s="357"/>
      <c r="B139" s="360"/>
      <c r="C139" s="363"/>
      <c r="D139" s="363"/>
      <c r="E139" s="19" t="s">
        <v>37</v>
      </c>
      <c r="F139" s="216">
        <v>58190628.68</v>
      </c>
      <c r="G139" s="216">
        <v>8939151.6799999997</v>
      </c>
      <c r="H139" s="112">
        <v>754813</v>
      </c>
      <c r="I139" s="224">
        <v>754813</v>
      </c>
      <c r="J139" s="224"/>
      <c r="K139" s="224"/>
      <c r="L139" s="224"/>
      <c r="M139" s="278"/>
    </row>
    <row r="140" spans="1:13" ht="55.5" customHeight="1">
      <c r="A140" s="274" t="s">
        <v>119</v>
      </c>
      <c r="B140" s="261" t="s">
        <v>525</v>
      </c>
      <c r="C140" s="340" t="s">
        <v>161</v>
      </c>
      <c r="D140" s="340" t="s">
        <v>45</v>
      </c>
      <c r="E140" s="225" t="s">
        <v>36</v>
      </c>
      <c r="F140" s="216">
        <v>390248142.05000001</v>
      </c>
      <c r="G140" s="216">
        <v>5724322.6699999999</v>
      </c>
      <c r="H140" s="216">
        <v>702080</v>
      </c>
      <c r="I140" s="224">
        <v>702080</v>
      </c>
      <c r="J140" s="224">
        <v>0</v>
      </c>
      <c r="K140" s="224">
        <v>0</v>
      </c>
      <c r="L140" s="224">
        <v>0</v>
      </c>
      <c r="M140" s="343" t="s">
        <v>539</v>
      </c>
    </row>
    <row r="141" spans="1:13" ht="102" customHeight="1">
      <c r="A141" s="302"/>
      <c r="B141" s="333"/>
      <c r="C141" s="341"/>
      <c r="D141" s="341"/>
      <c r="E141" s="225" t="s">
        <v>12</v>
      </c>
      <c r="F141" s="216">
        <v>0</v>
      </c>
      <c r="G141" s="216">
        <v>0</v>
      </c>
      <c r="H141" s="216">
        <v>0</v>
      </c>
      <c r="I141" s="216">
        <v>0</v>
      </c>
      <c r="J141" s="216">
        <v>0</v>
      </c>
      <c r="K141" s="216">
        <v>0</v>
      </c>
      <c r="L141" s="156">
        <v>0</v>
      </c>
      <c r="M141" s="344"/>
    </row>
    <row r="142" spans="1:13" ht="60" customHeight="1">
      <c r="A142" s="275"/>
      <c r="B142" s="262"/>
      <c r="C142" s="342"/>
      <c r="D142" s="342"/>
      <c r="E142" s="143" t="s">
        <v>42</v>
      </c>
      <c r="F142" s="216">
        <v>390248142.05000001</v>
      </c>
      <c r="G142" s="133">
        <v>5724322.6699999999</v>
      </c>
      <c r="H142" s="216">
        <v>702080</v>
      </c>
      <c r="I142" s="202">
        <v>702080</v>
      </c>
      <c r="J142" s="202">
        <v>0</v>
      </c>
      <c r="K142" s="104">
        <v>0</v>
      </c>
      <c r="L142" s="156">
        <v>0</v>
      </c>
      <c r="M142" s="345"/>
    </row>
    <row r="143" spans="1:13" ht="42" customHeight="1">
      <c r="A143" s="274" t="s">
        <v>118</v>
      </c>
      <c r="B143" s="346" t="s">
        <v>135</v>
      </c>
      <c r="C143" s="340" t="s">
        <v>20</v>
      </c>
      <c r="D143" s="340" t="s">
        <v>46</v>
      </c>
      <c r="E143" s="88" t="s">
        <v>36</v>
      </c>
      <c r="F143" s="216">
        <v>494305002</v>
      </c>
      <c r="G143" s="101">
        <v>6786839.2199999997</v>
      </c>
      <c r="H143" s="112">
        <f t="shared" ref="H143:H145" si="8">I143+J143+K143+L143</f>
        <v>245534257</v>
      </c>
      <c r="I143" s="224"/>
      <c r="J143" s="224"/>
      <c r="K143" s="224">
        <v>95818502</v>
      </c>
      <c r="L143" s="156">
        <v>149715755</v>
      </c>
      <c r="M143" s="348" t="s">
        <v>357</v>
      </c>
    </row>
    <row r="144" spans="1:13" ht="64.5" customHeight="1">
      <c r="A144" s="302"/>
      <c r="B144" s="347"/>
      <c r="C144" s="341"/>
      <c r="D144" s="341"/>
      <c r="E144" s="88" t="s">
        <v>12</v>
      </c>
      <c r="F144" s="216">
        <v>395444004</v>
      </c>
      <c r="G144" s="133"/>
      <c r="H144" s="112">
        <f t="shared" si="8"/>
        <v>187688000</v>
      </c>
      <c r="I144" s="203"/>
      <c r="J144" s="203"/>
      <c r="K144" s="203">
        <v>76654000</v>
      </c>
      <c r="L144" s="156">
        <v>111034000</v>
      </c>
      <c r="M144" s="349"/>
    </row>
    <row r="145" spans="1:15" ht="59.25" customHeight="1">
      <c r="A145" s="302"/>
      <c r="B145" s="347"/>
      <c r="C145" s="341"/>
      <c r="D145" s="341"/>
      <c r="E145" s="226" t="s">
        <v>37</v>
      </c>
      <c r="F145" s="199">
        <v>98860998</v>
      </c>
      <c r="G145" s="199">
        <v>6786839.2199999997</v>
      </c>
      <c r="H145" s="211">
        <f t="shared" si="8"/>
        <v>57846257</v>
      </c>
      <c r="I145" s="202"/>
      <c r="J145" s="202"/>
      <c r="K145" s="202">
        <v>19164502</v>
      </c>
      <c r="L145" s="209">
        <v>38681755</v>
      </c>
      <c r="M145" s="349"/>
    </row>
    <row r="146" spans="1:15" ht="34.5" customHeight="1">
      <c r="A146" s="337" t="s">
        <v>15</v>
      </c>
      <c r="B146" s="338"/>
      <c r="C146" s="338"/>
      <c r="D146" s="338"/>
      <c r="E146" s="338"/>
      <c r="F146" s="338"/>
      <c r="G146" s="338"/>
      <c r="H146" s="338"/>
      <c r="I146" s="338"/>
      <c r="J146" s="338"/>
      <c r="K146" s="338"/>
      <c r="L146" s="338"/>
      <c r="M146" s="339"/>
    </row>
    <row r="147" spans="1:15" ht="78.75" customHeight="1">
      <c r="A147" s="183" t="s">
        <v>425</v>
      </c>
      <c r="B147" s="212"/>
      <c r="C147" s="212"/>
      <c r="D147" s="191" t="s">
        <v>190</v>
      </c>
      <c r="E147" s="191" t="s">
        <v>182</v>
      </c>
      <c r="F147" s="212"/>
      <c r="G147" s="212"/>
      <c r="H147" s="212"/>
      <c r="I147" s="212"/>
      <c r="J147" s="212"/>
      <c r="K147" s="212"/>
      <c r="L147" s="212"/>
      <c r="M147" s="228" t="s">
        <v>426</v>
      </c>
      <c r="N147" s="9"/>
      <c r="O147" s="9"/>
    </row>
    <row r="148" spans="1:15" ht="65.25" customHeight="1">
      <c r="A148" s="332" t="s">
        <v>358</v>
      </c>
      <c r="B148" s="300" t="s">
        <v>127</v>
      </c>
      <c r="C148" s="229">
        <v>2017</v>
      </c>
      <c r="D148" s="229"/>
      <c r="E148" s="23" t="s">
        <v>36</v>
      </c>
      <c r="F148" s="216">
        <v>409344705.81</v>
      </c>
      <c r="G148" s="216"/>
      <c r="H148" s="224">
        <v>538275</v>
      </c>
      <c r="I148" s="224">
        <v>538275</v>
      </c>
      <c r="J148" s="224"/>
      <c r="K148" s="224"/>
      <c r="L148" s="224"/>
      <c r="M148" s="328" t="s">
        <v>574</v>
      </c>
    </row>
    <row r="149" spans="1:15" ht="70.5" customHeight="1">
      <c r="A149" s="332"/>
      <c r="B149" s="300"/>
      <c r="C149" s="229"/>
      <c r="D149" s="229"/>
      <c r="E149" s="45" t="s">
        <v>38</v>
      </c>
      <c r="F149" s="216">
        <v>388273464.5</v>
      </c>
      <c r="G149" s="216"/>
      <c r="H149" s="224"/>
      <c r="I149" s="224"/>
      <c r="J149" s="224"/>
      <c r="K149" s="224"/>
      <c r="L149" s="224"/>
      <c r="M149" s="329"/>
    </row>
    <row r="150" spans="1:15" ht="57" customHeight="1">
      <c r="A150" s="332"/>
      <c r="B150" s="300"/>
      <c r="C150" s="229"/>
      <c r="D150" s="229"/>
      <c r="E150" s="45" t="s">
        <v>62</v>
      </c>
      <c r="F150" s="216">
        <v>21071241.309999999</v>
      </c>
      <c r="G150" s="216"/>
      <c r="H150" s="224">
        <v>538275</v>
      </c>
      <c r="I150" s="224">
        <v>538275</v>
      </c>
      <c r="J150" s="224"/>
      <c r="K150" s="224"/>
      <c r="L150" s="224"/>
      <c r="M150" s="330"/>
    </row>
    <row r="151" spans="1:15" ht="49.5" customHeight="1">
      <c r="A151" s="299" t="s">
        <v>123</v>
      </c>
      <c r="B151" s="333" t="s">
        <v>128</v>
      </c>
      <c r="C151" s="315" t="s">
        <v>33</v>
      </c>
      <c r="D151" s="326" t="s">
        <v>326</v>
      </c>
      <c r="E151" s="227" t="s">
        <v>36</v>
      </c>
      <c r="F151" s="200">
        <v>595342724.36000001</v>
      </c>
      <c r="G151" s="200">
        <v>481426862.31999999</v>
      </c>
      <c r="H151" s="200">
        <v>591226731</v>
      </c>
      <c r="I151" s="200">
        <v>233233353</v>
      </c>
      <c r="J151" s="203">
        <v>357993378</v>
      </c>
      <c r="K151" s="203">
        <v>0</v>
      </c>
      <c r="L151" s="203">
        <v>0</v>
      </c>
      <c r="M151" s="334" t="s">
        <v>600</v>
      </c>
    </row>
    <row r="152" spans="1:15" ht="54" customHeight="1">
      <c r="A152" s="299"/>
      <c r="B152" s="333"/>
      <c r="C152" s="315"/>
      <c r="D152" s="326"/>
      <c r="E152" s="148" t="s">
        <v>289</v>
      </c>
      <c r="F152" s="216">
        <v>177363400</v>
      </c>
      <c r="G152" s="101">
        <v>177363400</v>
      </c>
      <c r="H152" s="107">
        <v>177363400</v>
      </c>
      <c r="I152" s="224">
        <v>177363400</v>
      </c>
      <c r="J152" s="224">
        <v>0</v>
      </c>
      <c r="K152" s="224">
        <v>0</v>
      </c>
      <c r="L152" s="224">
        <v>0</v>
      </c>
      <c r="M152" s="335"/>
    </row>
    <row r="153" spans="1:15" ht="67.5" customHeight="1">
      <c r="A153" s="299"/>
      <c r="B153" s="333"/>
      <c r="C153" s="315"/>
      <c r="D153" s="326"/>
      <c r="E153" s="149" t="s">
        <v>38</v>
      </c>
      <c r="F153" s="216">
        <v>386955419.09000003</v>
      </c>
      <c r="G153" s="101">
        <v>277236336.61000001</v>
      </c>
      <c r="H153" s="107">
        <v>380038400</v>
      </c>
      <c r="I153" s="224">
        <v>39947300</v>
      </c>
      <c r="J153" s="224">
        <v>340091100</v>
      </c>
      <c r="K153" s="224">
        <v>0</v>
      </c>
      <c r="L153" s="224">
        <v>0</v>
      </c>
      <c r="M153" s="335"/>
    </row>
    <row r="154" spans="1:15" ht="162.75" customHeight="1">
      <c r="A154" s="258"/>
      <c r="B154" s="262"/>
      <c r="C154" s="316"/>
      <c r="D154" s="327"/>
      <c r="E154" s="159" t="s">
        <v>62</v>
      </c>
      <c r="F154" s="101">
        <v>31023905.27</v>
      </c>
      <c r="G154" s="101">
        <v>26827125.710000001</v>
      </c>
      <c r="H154" s="107">
        <v>33824931</v>
      </c>
      <c r="I154" s="224">
        <v>15922653</v>
      </c>
      <c r="J154" s="224">
        <v>17902278</v>
      </c>
      <c r="K154" s="224">
        <v>0</v>
      </c>
      <c r="L154" s="224">
        <v>0</v>
      </c>
      <c r="M154" s="336"/>
    </row>
    <row r="155" spans="1:15" ht="42.75" customHeight="1">
      <c r="A155" s="257" t="s">
        <v>124</v>
      </c>
      <c r="B155" s="311" t="s">
        <v>129</v>
      </c>
      <c r="C155" s="314"/>
      <c r="D155" s="325"/>
      <c r="E155" s="30" t="s">
        <v>36</v>
      </c>
      <c r="F155" s="156">
        <f>F156+F157</f>
        <v>411484376.16000003</v>
      </c>
      <c r="G155" s="165">
        <v>5308299.29</v>
      </c>
      <c r="H155" s="107">
        <v>313931</v>
      </c>
      <c r="I155" s="224">
        <v>313931</v>
      </c>
      <c r="J155" s="224"/>
      <c r="K155" s="224"/>
      <c r="L155" s="224"/>
      <c r="M155" s="328" t="s">
        <v>540</v>
      </c>
    </row>
    <row r="156" spans="1:15" ht="63.75" customHeight="1">
      <c r="A156" s="299"/>
      <c r="B156" s="312"/>
      <c r="C156" s="315"/>
      <c r="D156" s="326"/>
      <c r="E156" s="29" t="s">
        <v>38</v>
      </c>
      <c r="F156" s="216">
        <v>390611923.74000001</v>
      </c>
      <c r="G156" s="101">
        <v>1304254.44</v>
      </c>
      <c r="H156" s="107"/>
      <c r="I156" s="224"/>
      <c r="J156" s="224"/>
      <c r="K156" s="224"/>
      <c r="L156" s="224"/>
      <c r="M156" s="329"/>
    </row>
    <row r="157" spans="1:15" ht="57.75" customHeight="1">
      <c r="A157" s="258"/>
      <c r="B157" s="313"/>
      <c r="C157" s="316"/>
      <c r="D157" s="327"/>
      <c r="E157" s="31" t="s">
        <v>62</v>
      </c>
      <c r="F157" s="216">
        <v>20872452.420000002</v>
      </c>
      <c r="G157" s="132">
        <v>4004044.85</v>
      </c>
      <c r="H157" s="107">
        <v>313931</v>
      </c>
      <c r="I157" s="202">
        <v>313931</v>
      </c>
      <c r="J157" s="202"/>
      <c r="K157" s="202"/>
      <c r="L157" s="202"/>
      <c r="M157" s="330"/>
    </row>
    <row r="158" spans="1:15" ht="53.25" customHeight="1">
      <c r="A158" s="257" t="s">
        <v>125</v>
      </c>
      <c r="B158" s="311" t="s">
        <v>130</v>
      </c>
      <c r="C158" s="314"/>
      <c r="D158" s="317"/>
      <c r="E158" s="30" t="s">
        <v>36</v>
      </c>
      <c r="F158" s="216">
        <f>F159+F160</f>
        <v>234673117.69</v>
      </c>
      <c r="G158" s="101">
        <v>1022887.69</v>
      </c>
      <c r="H158" s="107">
        <v>215300</v>
      </c>
      <c r="I158" s="224">
        <v>215300</v>
      </c>
      <c r="J158" s="224"/>
      <c r="K158" s="224"/>
      <c r="L158" s="224"/>
      <c r="M158" s="270" t="s">
        <v>349</v>
      </c>
    </row>
    <row r="159" spans="1:15" ht="60" customHeight="1">
      <c r="A159" s="299"/>
      <c r="B159" s="312"/>
      <c r="C159" s="315"/>
      <c r="D159" s="318"/>
      <c r="E159" s="29" t="s">
        <v>38</v>
      </c>
      <c r="F159" s="216">
        <v>222734927</v>
      </c>
      <c r="G159" s="101">
        <v>767208.5</v>
      </c>
      <c r="H159" s="107"/>
      <c r="I159" s="224"/>
      <c r="J159" s="224"/>
      <c r="K159" s="224"/>
      <c r="L159" s="224"/>
      <c r="M159" s="301"/>
    </row>
    <row r="160" spans="1:15" ht="56.25" customHeight="1">
      <c r="A160" s="258"/>
      <c r="B160" s="313"/>
      <c r="C160" s="316"/>
      <c r="D160" s="331"/>
      <c r="E160" s="31" t="s">
        <v>62</v>
      </c>
      <c r="F160" s="216">
        <v>11938190.689999999</v>
      </c>
      <c r="G160" s="101">
        <v>255679.19</v>
      </c>
      <c r="H160" s="107">
        <v>215300</v>
      </c>
      <c r="I160" s="202">
        <v>215300</v>
      </c>
      <c r="J160" s="202"/>
      <c r="K160" s="202"/>
      <c r="L160" s="202"/>
      <c r="M160" s="271"/>
    </row>
    <row r="161" spans="1:19" ht="51" customHeight="1">
      <c r="A161" s="257" t="s">
        <v>126</v>
      </c>
      <c r="B161" s="311" t="s">
        <v>131</v>
      </c>
      <c r="C161" s="314"/>
      <c r="D161" s="317"/>
      <c r="E161" s="30" t="s">
        <v>36</v>
      </c>
      <c r="F161" s="216">
        <f>F162+F163</f>
        <v>490151487.5</v>
      </c>
      <c r="G161" s="101">
        <v>2319278.5300000003</v>
      </c>
      <c r="H161" s="107">
        <v>300309</v>
      </c>
      <c r="I161" s="224">
        <v>300309</v>
      </c>
      <c r="J161" s="224"/>
      <c r="K161" s="224"/>
      <c r="L161" s="224"/>
      <c r="M161" s="319" t="s">
        <v>541</v>
      </c>
    </row>
    <row r="162" spans="1:19" ht="66.75" customHeight="1">
      <c r="A162" s="299"/>
      <c r="B162" s="312"/>
      <c r="C162" s="315"/>
      <c r="D162" s="318"/>
      <c r="E162" s="29" t="s">
        <v>38</v>
      </c>
      <c r="F162" s="216">
        <v>464979533.69999999</v>
      </c>
      <c r="G162" s="101">
        <v>1624523.2</v>
      </c>
      <c r="H162" s="107"/>
      <c r="I162" s="224"/>
      <c r="J162" s="224"/>
      <c r="K162" s="224"/>
      <c r="L162" s="224"/>
      <c r="M162" s="320"/>
    </row>
    <row r="163" spans="1:19" ht="77.25" customHeight="1">
      <c r="A163" s="258"/>
      <c r="B163" s="313"/>
      <c r="C163" s="316"/>
      <c r="D163" s="318"/>
      <c r="E163" s="31" t="s">
        <v>62</v>
      </c>
      <c r="F163" s="216">
        <v>25171953.800000001</v>
      </c>
      <c r="G163" s="101">
        <v>694755.33000000007</v>
      </c>
      <c r="H163" s="107">
        <v>300309</v>
      </c>
      <c r="I163" s="224">
        <v>300309</v>
      </c>
      <c r="J163" s="224"/>
      <c r="K163" s="224"/>
      <c r="L163" s="224"/>
      <c r="M163" s="321"/>
    </row>
    <row r="164" spans="1:19" ht="46.5" customHeight="1">
      <c r="A164" s="257" t="s">
        <v>396</v>
      </c>
      <c r="B164" s="311"/>
      <c r="C164" s="314"/>
      <c r="D164" s="314"/>
      <c r="E164" s="45" t="s">
        <v>36</v>
      </c>
      <c r="F164" s="216">
        <f>F165+F166</f>
        <v>453609255.05000001</v>
      </c>
      <c r="G164" s="101"/>
      <c r="H164" s="107">
        <f>H166</f>
        <v>635795.81000000006</v>
      </c>
      <c r="I164" s="224"/>
      <c r="J164" s="224">
        <f>J166</f>
        <v>635795.81000000006</v>
      </c>
      <c r="K164" s="224"/>
      <c r="L164" s="224"/>
      <c r="M164" s="322" t="s">
        <v>476</v>
      </c>
    </row>
    <row r="165" spans="1:19" ht="62.25" customHeight="1">
      <c r="A165" s="299"/>
      <c r="B165" s="312"/>
      <c r="C165" s="315"/>
      <c r="D165" s="315"/>
      <c r="E165" s="29" t="s">
        <v>38</v>
      </c>
      <c r="F165" s="216">
        <v>380766573.62</v>
      </c>
      <c r="G165" s="101"/>
      <c r="H165" s="107"/>
      <c r="I165" s="224"/>
      <c r="J165" s="224"/>
      <c r="K165" s="224"/>
      <c r="L165" s="224"/>
      <c r="M165" s="323"/>
    </row>
    <row r="166" spans="1:19" ht="57" customHeight="1">
      <c r="A166" s="258"/>
      <c r="B166" s="313"/>
      <c r="C166" s="316"/>
      <c r="D166" s="316"/>
      <c r="E166" s="45" t="s">
        <v>397</v>
      </c>
      <c r="F166" s="216">
        <v>72842681.430000007</v>
      </c>
      <c r="G166" s="101"/>
      <c r="H166" s="107">
        <f>J166+K166+L166</f>
        <v>635795.81000000006</v>
      </c>
      <c r="I166" s="224"/>
      <c r="J166" s="224">
        <v>635795.81000000006</v>
      </c>
      <c r="K166" s="224"/>
      <c r="L166" s="224"/>
      <c r="M166" s="324"/>
    </row>
    <row r="167" spans="1:19" ht="36.75" customHeight="1">
      <c r="A167" s="257" t="s">
        <v>122</v>
      </c>
      <c r="B167" s="300" t="s">
        <v>137</v>
      </c>
      <c r="C167" s="229" t="s">
        <v>57</v>
      </c>
      <c r="D167" s="229" t="s">
        <v>48</v>
      </c>
      <c r="E167" s="15" t="s">
        <v>36</v>
      </c>
      <c r="F167" s="216">
        <v>744045412.75</v>
      </c>
      <c r="G167" s="101">
        <v>6756312.75</v>
      </c>
      <c r="H167" s="107">
        <v>176446</v>
      </c>
      <c r="I167" s="108">
        <v>176446</v>
      </c>
      <c r="J167" s="22"/>
      <c r="K167" s="22"/>
      <c r="L167" s="22"/>
      <c r="M167" s="270" t="s">
        <v>350</v>
      </c>
    </row>
    <row r="168" spans="1:19" ht="71.25" customHeight="1">
      <c r="A168" s="299"/>
      <c r="B168" s="300"/>
      <c r="C168" s="229"/>
      <c r="D168" s="229"/>
      <c r="E168" s="29" t="s">
        <v>38</v>
      </c>
      <c r="F168" s="216">
        <v>700424645</v>
      </c>
      <c r="G168" s="216"/>
      <c r="H168" s="107"/>
      <c r="I168" s="135"/>
      <c r="J168" s="224"/>
      <c r="K168" s="224"/>
      <c r="L168" s="224"/>
      <c r="M168" s="301"/>
    </row>
    <row r="169" spans="1:19" ht="61.5" customHeight="1">
      <c r="A169" s="258"/>
      <c r="B169" s="300"/>
      <c r="C169" s="229"/>
      <c r="D169" s="229"/>
      <c r="E169" s="16" t="s">
        <v>397</v>
      </c>
      <c r="F169" s="216">
        <v>43620767.75</v>
      </c>
      <c r="G169" s="216">
        <v>6756312.75</v>
      </c>
      <c r="H169" s="107">
        <v>176446</v>
      </c>
      <c r="I169" s="113">
        <v>176446</v>
      </c>
      <c r="J169" s="203"/>
      <c r="K169" s="203"/>
      <c r="L169" s="203"/>
      <c r="M169" s="271"/>
    </row>
    <row r="170" spans="1:19" ht="56.25" customHeight="1">
      <c r="A170" s="274" t="s">
        <v>54</v>
      </c>
      <c r="B170" s="303" t="s">
        <v>162</v>
      </c>
      <c r="C170" s="295"/>
      <c r="D170" s="307"/>
      <c r="E170" s="150" t="s">
        <v>36</v>
      </c>
      <c r="F170" s="216">
        <v>13514800</v>
      </c>
      <c r="G170" s="216">
        <v>0</v>
      </c>
      <c r="H170" s="216">
        <v>13514800</v>
      </c>
      <c r="I170" s="114">
        <v>13514800</v>
      </c>
      <c r="J170" s="114">
        <v>0</v>
      </c>
      <c r="K170" s="114">
        <v>0</v>
      </c>
      <c r="L170" s="114">
        <v>0</v>
      </c>
      <c r="M170" s="255" t="s">
        <v>542</v>
      </c>
    </row>
    <row r="171" spans="1:19" ht="53.25" customHeight="1">
      <c r="A171" s="302"/>
      <c r="B171" s="304"/>
      <c r="C171" s="296"/>
      <c r="D171" s="308"/>
      <c r="E171" s="160" t="s">
        <v>16</v>
      </c>
      <c r="F171" s="216">
        <v>0</v>
      </c>
      <c r="G171" s="216">
        <v>0</v>
      </c>
      <c r="H171" s="216">
        <v>0</v>
      </c>
      <c r="I171" s="136">
        <v>0</v>
      </c>
      <c r="J171" s="109">
        <v>0</v>
      </c>
      <c r="K171" s="109">
        <v>0</v>
      </c>
      <c r="L171" s="203">
        <v>0</v>
      </c>
      <c r="M171" s="310"/>
    </row>
    <row r="172" spans="1:19" ht="45.75" customHeight="1">
      <c r="A172" s="275"/>
      <c r="B172" s="305"/>
      <c r="C172" s="306"/>
      <c r="D172" s="309"/>
      <c r="E172" s="151" t="s">
        <v>62</v>
      </c>
      <c r="F172" s="216">
        <v>13514800</v>
      </c>
      <c r="G172" s="216">
        <v>0</v>
      </c>
      <c r="H172" s="107">
        <v>13514800</v>
      </c>
      <c r="I172" s="113">
        <v>13514800</v>
      </c>
      <c r="J172" s="110">
        <v>0</v>
      </c>
      <c r="K172" s="110">
        <v>0</v>
      </c>
      <c r="L172" s="115">
        <v>0</v>
      </c>
      <c r="M172" s="256"/>
    </row>
    <row r="173" spans="1:19" ht="58.5" customHeight="1">
      <c r="A173" s="291" t="s">
        <v>526</v>
      </c>
      <c r="B173" s="293" t="s">
        <v>527</v>
      </c>
      <c r="C173" s="295" t="s">
        <v>33</v>
      </c>
      <c r="D173" s="295"/>
      <c r="E173" s="152" t="s">
        <v>36</v>
      </c>
      <c r="F173" s="116">
        <v>39225880</v>
      </c>
      <c r="G173" s="116">
        <v>0</v>
      </c>
      <c r="H173" s="116">
        <v>0</v>
      </c>
      <c r="I173" s="137">
        <v>0</v>
      </c>
      <c r="J173" s="161">
        <v>0</v>
      </c>
      <c r="K173" s="137">
        <v>0</v>
      </c>
      <c r="L173" s="137">
        <v>0</v>
      </c>
      <c r="M173" s="297" t="s">
        <v>581</v>
      </c>
    </row>
    <row r="174" spans="1:19" ht="132" customHeight="1">
      <c r="A174" s="292"/>
      <c r="B174" s="294"/>
      <c r="C174" s="296"/>
      <c r="D174" s="296"/>
      <c r="E174" s="153" t="s">
        <v>27</v>
      </c>
      <c r="F174" s="123">
        <v>39225880</v>
      </c>
      <c r="G174" s="116">
        <v>0</v>
      </c>
      <c r="H174" s="107">
        <v>0</v>
      </c>
      <c r="I174" s="117">
        <v>0</v>
      </c>
      <c r="J174" s="111">
        <v>0</v>
      </c>
      <c r="K174" s="118">
        <v>0</v>
      </c>
      <c r="L174" s="119">
        <v>0</v>
      </c>
      <c r="M174" s="298"/>
      <c r="R174" s="9"/>
      <c r="S174" s="9"/>
    </row>
    <row r="175" spans="1:19" ht="75" customHeight="1">
      <c r="A175" s="281" t="s">
        <v>398</v>
      </c>
      <c r="B175" s="234" t="s">
        <v>327</v>
      </c>
      <c r="C175" s="214"/>
      <c r="D175" s="166"/>
      <c r="E175" s="39" t="s">
        <v>36</v>
      </c>
      <c r="F175" s="129">
        <v>49999451</v>
      </c>
      <c r="G175" s="129"/>
      <c r="H175" s="107">
        <f>H176</f>
        <v>7642853</v>
      </c>
      <c r="I175" s="163"/>
      <c r="J175" s="128"/>
      <c r="K175" s="128">
        <v>7642853</v>
      </c>
      <c r="L175" s="128"/>
      <c r="M175" s="283" t="s">
        <v>399</v>
      </c>
      <c r="R175" s="9"/>
      <c r="S175" s="9"/>
    </row>
    <row r="176" spans="1:19" ht="73.5" customHeight="1">
      <c r="A176" s="282"/>
      <c r="B176" s="235"/>
      <c r="C176" s="214"/>
      <c r="D176" s="166"/>
      <c r="E176" s="40" t="s">
        <v>62</v>
      </c>
      <c r="F176" s="129">
        <v>49999451</v>
      </c>
      <c r="G176" s="129"/>
      <c r="H176" s="107">
        <f>I176+J176+K176+L176</f>
        <v>7642853</v>
      </c>
      <c r="I176" s="163"/>
      <c r="J176" s="128"/>
      <c r="K176" s="128">
        <v>7642853</v>
      </c>
      <c r="L176" s="128"/>
      <c r="M176" s="284"/>
      <c r="R176" s="9"/>
      <c r="S176" s="9"/>
    </row>
    <row r="177" spans="1:15" ht="42" customHeight="1">
      <c r="A177" s="281" t="s">
        <v>287</v>
      </c>
      <c r="B177" s="234" t="s">
        <v>288</v>
      </c>
      <c r="C177" s="214"/>
      <c r="D177" s="130"/>
      <c r="E177" s="41" t="s">
        <v>36</v>
      </c>
      <c r="F177" s="129">
        <v>47595163</v>
      </c>
      <c r="G177" s="129"/>
      <c r="H177" s="107">
        <f>H178</f>
        <v>47595163</v>
      </c>
      <c r="I177" s="128"/>
      <c r="J177" s="128"/>
      <c r="K177" s="128">
        <f>K178</f>
        <v>47595163</v>
      </c>
      <c r="L177" s="128"/>
      <c r="M177" s="283" t="s">
        <v>399</v>
      </c>
    </row>
    <row r="178" spans="1:15" ht="98.25" customHeight="1">
      <c r="A178" s="282"/>
      <c r="B178" s="235"/>
      <c r="C178" s="214"/>
      <c r="D178" s="131"/>
      <c r="E178" s="42" t="s">
        <v>62</v>
      </c>
      <c r="F178" s="129">
        <v>47595163</v>
      </c>
      <c r="G178" s="129"/>
      <c r="H178" s="107">
        <f>I178+J178+K178+L178</f>
        <v>47595163</v>
      </c>
      <c r="I178" s="128"/>
      <c r="J178" s="128"/>
      <c r="K178" s="127">
        <v>47595163</v>
      </c>
      <c r="L178" s="127"/>
      <c r="M178" s="284"/>
    </row>
    <row r="179" spans="1:15" ht="30.75" customHeight="1">
      <c r="A179" s="285" t="s">
        <v>591</v>
      </c>
      <c r="B179" s="286"/>
      <c r="C179" s="286"/>
      <c r="D179" s="286"/>
      <c r="E179" s="286"/>
      <c r="F179" s="286"/>
      <c r="G179" s="286"/>
      <c r="H179" s="286"/>
      <c r="I179" s="286"/>
      <c r="J179" s="286"/>
      <c r="K179" s="286"/>
      <c r="L179" s="286"/>
      <c r="M179" s="287"/>
    </row>
    <row r="180" spans="1:15" ht="28.5" customHeight="1">
      <c r="A180" s="288" t="s">
        <v>582</v>
      </c>
      <c r="B180" s="289"/>
      <c r="C180" s="289"/>
      <c r="D180" s="289"/>
      <c r="E180" s="289"/>
      <c r="F180" s="289"/>
      <c r="G180" s="289"/>
      <c r="H180" s="289"/>
      <c r="I180" s="289"/>
      <c r="J180" s="289"/>
      <c r="K180" s="289"/>
      <c r="L180" s="289"/>
      <c r="M180" s="290"/>
    </row>
    <row r="181" spans="1:15" ht="70.5" customHeight="1">
      <c r="A181" s="274" t="s">
        <v>477</v>
      </c>
      <c r="B181" s="245" t="s">
        <v>328</v>
      </c>
      <c r="C181" s="238" t="s">
        <v>31</v>
      </c>
      <c r="D181" s="238" t="s">
        <v>48</v>
      </c>
      <c r="E181" s="13" t="s">
        <v>36</v>
      </c>
      <c r="F181" s="100">
        <f>F182</f>
        <v>16379699.67</v>
      </c>
      <c r="G181" s="102">
        <v>905478.83000000007</v>
      </c>
      <c r="H181" s="101">
        <v>26770396</v>
      </c>
      <c r="I181" s="216">
        <v>405479</v>
      </c>
      <c r="J181" s="216"/>
      <c r="K181" s="216"/>
      <c r="L181" s="216">
        <v>26364917</v>
      </c>
      <c r="M181" s="270" t="s">
        <v>324</v>
      </c>
    </row>
    <row r="182" spans="1:15" ht="39" customHeight="1">
      <c r="A182" s="275"/>
      <c r="B182" s="246"/>
      <c r="C182" s="239"/>
      <c r="D182" s="239"/>
      <c r="E182" s="13" t="s">
        <v>37</v>
      </c>
      <c r="F182" s="100">
        <v>16379699.67</v>
      </c>
      <c r="G182" s="102">
        <v>905478.83000000007</v>
      </c>
      <c r="H182" s="101">
        <v>26770396</v>
      </c>
      <c r="I182" s="216">
        <v>405479</v>
      </c>
      <c r="J182" s="216"/>
      <c r="K182" s="216"/>
      <c r="L182" s="216">
        <v>26364917</v>
      </c>
      <c r="M182" s="271"/>
    </row>
    <row r="183" spans="1:15" ht="48.75" customHeight="1">
      <c r="A183" s="274" t="s">
        <v>478</v>
      </c>
      <c r="B183" s="269" t="s">
        <v>50</v>
      </c>
      <c r="C183" s="254" t="s">
        <v>33</v>
      </c>
      <c r="D183" s="254" t="s">
        <v>49</v>
      </c>
      <c r="E183" s="17" t="s">
        <v>36</v>
      </c>
      <c r="F183" s="100">
        <f>F184</f>
        <v>10035784.119999999</v>
      </c>
      <c r="G183" s="102">
        <v>475014.93</v>
      </c>
      <c r="H183" s="101">
        <v>9435640</v>
      </c>
      <c r="I183" s="99">
        <v>475015</v>
      </c>
      <c r="J183" s="224"/>
      <c r="K183" s="99">
        <v>8960625</v>
      </c>
      <c r="L183" s="99"/>
      <c r="M183" s="279" t="s">
        <v>583</v>
      </c>
    </row>
    <row r="184" spans="1:15" ht="33.75">
      <c r="A184" s="275"/>
      <c r="B184" s="269"/>
      <c r="C184" s="254"/>
      <c r="D184" s="254"/>
      <c r="E184" s="17" t="s">
        <v>37</v>
      </c>
      <c r="F184" s="100">
        <v>10035784.119999999</v>
      </c>
      <c r="G184" s="102">
        <v>475014.93</v>
      </c>
      <c r="H184" s="101">
        <v>9435640</v>
      </c>
      <c r="I184" s="99">
        <v>475015</v>
      </c>
      <c r="J184" s="224"/>
      <c r="K184" s="99">
        <v>8960625</v>
      </c>
      <c r="L184" s="99"/>
      <c r="M184" s="280"/>
    </row>
    <row r="185" spans="1:15" ht="57" customHeight="1">
      <c r="A185" s="274" t="s">
        <v>84</v>
      </c>
      <c r="B185" s="269" t="s">
        <v>52</v>
      </c>
      <c r="C185" s="253" t="s">
        <v>33</v>
      </c>
      <c r="D185" s="254" t="s">
        <v>51</v>
      </c>
      <c r="E185" s="13" t="s">
        <v>36</v>
      </c>
      <c r="F185" s="100">
        <f>F186</f>
        <v>4867142.4000000004</v>
      </c>
      <c r="G185" s="102">
        <v>373340</v>
      </c>
      <c r="H185" s="101">
        <v>373340</v>
      </c>
      <c r="I185" s="216">
        <v>373340</v>
      </c>
      <c r="J185" s="216"/>
      <c r="K185" s="216"/>
      <c r="L185" s="216"/>
      <c r="M185" s="279" t="s">
        <v>359</v>
      </c>
    </row>
    <row r="186" spans="1:15" ht="63" customHeight="1">
      <c r="A186" s="275"/>
      <c r="B186" s="269"/>
      <c r="C186" s="253"/>
      <c r="D186" s="254"/>
      <c r="E186" s="13" t="s">
        <v>37</v>
      </c>
      <c r="F186" s="100">
        <v>4867142.4000000004</v>
      </c>
      <c r="G186" s="102">
        <v>373340</v>
      </c>
      <c r="H186" s="101">
        <v>373340</v>
      </c>
      <c r="I186" s="216">
        <v>373340</v>
      </c>
      <c r="J186" s="216"/>
      <c r="K186" s="216"/>
      <c r="L186" s="216"/>
      <c r="M186" s="280"/>
    </row>
    <row r="187" spans="1:15" ht="35.25" customHeight="1">
      <c r="A187" s="274" t="s">
        <v>85</v>
      </c>
      <c r="B187" s="269" t="s">
        <v>329</v>
      </c>
      <c r="C187" s="253" t="s">
        <v>31</v>
      </c>
      <c r="D187" s="254" t="s">
        <v>55</v>
      </c>
      <c r="E187" s="14" t="s">
        <v>36</v>
      </c>
      <c r="F187" s="216">
        <f>F188</f>
        <v>17949760.989999998</v>
      </c>
      <c r="G187" s="101">
        <v>949223.23</v>
      </c>
      <c r="H187" s="101">
        <v>277474</v>
      </c>
      <c r="I187" s="216">
        <v>277474</v>
      </c>
      <c r="J187" s="216"/>
      <c r="K187" s="216"/>
      <c r="L187" s="216"/>
      <c r="M187" s="270" t="s">
        <v>330</v>
      </c>
    </row>
    <row r="188" spans="1:15" ht="94.5" customHeight="1">
      <c r="A188" s="275"/>
      <c r="B188" s="269"/>
      <c r="C188" s="253"/>
      <c r="D188" s="254"/>
      <c r="E188" s="14" t="s">
        <v>37</v>
      </c>
      <c r="F188" s="216">
        <v>17949760.989999998</v>
      </c>
      <c r="G188" s="101">
        <v>949223.23</v>
      </c>
      <c r="H188" s="101">
        <v>277474</v>
      </c>
      <c r="I188" s="216">
        <v>277474</v>
      </c>
      <c r="J188" s="216"/>
      <c r="K188" s="216"/>
      <c r="L188" s="216"/>
      <c r="M188" s="271"/>
    </row>
    <row r="189" spans="1:15" ht="54.75" customHeight="1">
      <c r="A189" s="274" t="s">
        <v>479</v>
      </c>
      <c r="B189" s="269" t="s">
        <v>331</v>
      </c>
      <c r="C189" s="253" t="s">
        <v>32</v>
      </c>
      <c r="D189" s="254" t="s">
        <v>51</v>
      </c>
      <c r="E189" s="14" t="s">
        <v>36</v>
      </c>
      <c r="F189" s="216">
        <f>F190</f>
        <v>8463645.0500000007</v>
      </c>
      <c r="G189" s="101">
        <v>9500</v>
      </c>
      <c r="H189" s="101">
        <v>998931</v>
      </c>
      <c r="I189" s="224"/>
      <c r="J189" s="224"/>
      <c r="K189" s="224"/>
      <c r="L189" s="224">
        <v>998931</v>
      </c>
      <c r="M189" s="270" t="s">
        <v>338</v>
      </c>
    </row>
    <row r="190" spans="1:15" ht="66.75" customHeight="1">
      <c r="A190" s="275"/>
      <c r="B190" s="269"/>
      <c r="C190" s="253"/>
      <c r="D190" s="254"/>
      <c r="E190" s="14" t="s">
        <v>37</v>
      </c>
      <c r="F190" s="216">
        <v>8463645.0500000007</v>
      </c>
      <c r="G190" s="101">
        <v>9500</v>
      </c>
      <c r="H190" s="101">
        <v>998931</v>
      </c>
      <c r="I190" s="224"/>
      <c r="J190" s="224"/>
      <c r="K190" s="224"/>
      <c r="L190" s="224">
        <v>998931</v>
      </c>
      <c r="M190" s="271"/>
    </row>
    <row r="191" spans="1:15" ht="62.25" customHeight="1">
      <c r="A191" s="274" t="s">
        <v>480</v>
      </c>
      <c r="B191" s="269" t="s">
        <v>332</v>
      </c>
      <c r="C191" s="253" t="s">
        <v>32</v>
      </c>
      <c r="D191" s="254" t="s">
        <v>51</v>
      </c>
      <c r="E191" s="14" t="s">
        <v>36</v>
      </c>
      <c r="F191" s="216">
        <f>F192</f>
        <v>6897666.4400000004</v>
      </c>
      <c r="G191" s="101">
        <v>5000</v>
      </c>
      <c r="H191" s="101">
        <v>998931</v>
      </c>
      <c r="I191" s="224"/>
      <c r="J191" s="224"/>
      <c r="K191" s="224"/>
      <c r="L191" s="224">
        <v>998931</v>
      </c>
      <c r="M191" s="270" t="s">
        <v>339</v>
      </c>
    </row>
    <row r="192" spans="1:15" ht="69.75" customHeight="1">
      <c r="A192" s="275"/>
      <c r="B192" s="269"/>
      <c r="C192" s="253"/>
      <c r="D192" s="254"/>
      <c r="E192" s="14" t="s">
        <v>37</v>
      </c>
      <c r="F192" s="216">
        <v>6897666.4400000004</v>
      </c>
      <c r="G192" s="101">
        <v>5000</v>
      </c>
      <c r="H192" s="101">
        <v>998931</v>
      </c>
      <c r="I192" s="224"/>
      <c r="J192" s="224"/>
      <c r="K192" s="224"/>
      <c r="L192" s="224">
        <v>998931</v>
      </c>
      <c r="M192" s="271"/>
      <c r="N192" s="9"/>
      <c r="O192" s="9"/>
    </row>
    <row r="193" spans="1:15" ht="45" customHeight="1">
      <c r="A193" s="274" t="s">
        <v>481</v>
      </c>
      <c r="B193" s="269" t="s">
        <v>333</v>
      </c>
      <c r="C193" s="254" t="s">
        <v>26</v>
      </c>
      <c r="D193" s="254" t="s">
        <v>51</v>
      </c>
      <c r="E193" s="14" t="s">
        <v>36</v>
      </c>
      <c r="F193" s="216">
        <f>F194</f>
        <v>10851106.15</v>
      </c>
      <c r="G193" s="101">
        <v>5000</v>
      </c>
      <c r="H193" s="101">
        <v>998931</v>
      </c>
      <c r="I193" s="224"/>
      <c r="J193" s="224"/>
      <c r="K193" s="224"/>
      <c r="L193" s="224">
        <v>998931</v>
      </c>
      <c r="M193" s="270" t="s">
        <v>418</v>
      </c>
    </row>
    <row r="194" spans="1:15" ht="87.75" customHeight="1">
      <c r="A194" s="275"/>
      <c r="B194" s="269"/>
      <c r="C194" s="254"/>
      <c r="D194" s="254"/>
      <c r="E194" s="14" t="s">
        <v>37</v>
      </c>
      <c r="F194" s="216">
        <v>10851106.15</v>
      </c>
      <c r="G194" s="101">
        <v>5000</v>
      </c>
      <c r="H194" s="101">
        <v>998931</v>
      </c>
      <c r="I194" s="224"/>
      <c r="J194" s="224"/>
      <c r="K194" s="224"/>
      <c r="L194" s="224">
        <v>998931</v>
      </c>
      <c r="M194" s="276"/>
      <c r="N194" s="9"/>
      <c r="O194" s="9"/>
    </row>
    <row r="195" spans="1:15" ht="44.25" customHeight="1">
      <c r="A195" s="274" t="s">
        <v>482</v>
      </c>
      <c r="B195" s="269" t="s">
        <v>52</v>
      </c>
      <c r="C195" s="253" t="s">
        <v>33</v>
      </c>
      <c r="D195" s="254" t="s">
        <v>51</v>
      </c>
      <c r="E195" s="14" t="s">
        <v>36</v>
      </c>
      <c r="F195" s="216">
        <f>F196</f>
        <v>9180007.0800000001</v>
      </c>
      <c r="G195" s="101">
        <v>373330</v>
      </c>
      <c r="H195" s="101">
        <v>13365840</v>
      </c>
      <c r="I195" s="224">
        <v>373330</v>
      </c>
      <c r="J195" s="224"/>
      <c r="K195" s="224">
        <v>12992510</v>
      </c>
      <c r="L195" s="224"/>
      <c r="M195" s="278" t="s">
        <v>360</v>
      </c>
    </row>
    <row r="196" spans="1:15" ht="63.75" customHeight="1">
      <c r="A196" s="275"/>
      <c r="B196" s="245"/>
      <c r="C196" s="236"/>
      <c r="D196" s="238"/>
      <c r="E196" s="217" t="s">
        <v>37</v>
      </c>
      <c r="F196" s="216">
        <v>9180007.0800000001</v>
      </c>
      <c r="G196" s="101">
        <v>373330</v>
      </c>
      <c r="H196" s="101">
        <v>13365840</v>
      </c>
      <c r="I196" s="202">
        <v>373330</v>
      </c>
      <c r="J196" s="202"/>
      <c r="K196" s="202">
        <v>12992510</v>
      </c>
      <c r="L196" s="202"/>
      <c r="M196" s="278"/>
      <c r="N196" s="9"/>
      <c r="O196" s="9"/>
    </row>
    <row r="197" spans="1:15" ht="38.25" customHeight="1">
      <c r="A197" s="274" t="s">
        <v>483</v>
      </c>
      <c r="B197" s="269" t="s">
        <v>334</v>
      </c>
      <c r="C197" s="253" t="s">
        <v>33</v>
      </c>
      <c r="D197" s="254" t="s">
        <v>51</v>
      </c>
      <c r="E197" s="14" t="s">
        <v>36</v>
      </c>
      <c r="F197" s="216">
        <f>F198</f>
        <v>7685013.21</v>
      </c>
      <c r="G197" s="101">
        <v>373330</v>
      </c>
      <c r="H197" s="101">
        <v>6343240</v>
      </c>
      <c r="I197" s="224">
        <v>373330</v>
      </c>
      <c r="J197" s="224"/>
      <c r="K197" s="224">
        <v>5969910</v>
      </c>
      <c r="L197" s="224"/>
      <c r="M197" s="270" t="s">
        <v>419</v>
      </c>
    </row>
    <row r="198" spans="1:15" ht="45" customHeight="1">
      <c r="A198" s="275"/>
      <c r="B198" s="269"/>
      <c r="C198" s="253"/>
      <c r="D198" s="254"/>
      <c r="E198" s="14" t="s">
        <v>37</v>
      </c>
      <c r="F198" s="216">
        <v>7685013.21</v>
      </c>
      <c r="G198" s="101">
        <v>373330</v>
      </c>
      <c r="H198" s="101">
        <v>6343240</v>
      </c>
      <c r="I198" s="224">
        <v>373330</v>
      </c>
      <c r="J198" s="224"/>
      <c r="K198" s="224">
        <v>5969910</v>
      </c>
      <c r="L198" s="224"/>
      <c r="M198" s="271"/>
    </row>
    <row r="199" spans="1:15" ht="40.5" customHeight="1">
      <c r="A199" s="274" t="s">
        <v>86</v>
      </c>
      <c r="B199" s="252"/>
      <c r="C199" s="254" t="s">
        <v>528</v>
      </c>
      <c r="D199" s="254" t="s">
        <v>51</v>
      </c>
      <c r="E199" s="143" t="s">
        <v>36</v>
      </c>
      <c r="F199" s="216">
        <v>50804592.200000003</v>
      </c>
      <c r="G199" s="216">
        <v>1200</v>
      </c>
      <c r="H199" s="216">
        <v>1172067</v>
      </c>
      <c r="I199" s="224">
        <v>0</v>
      </c>
      <c r="J199" s="224">
        <v>1172067</v>
      </c>
      <c r="K199" s="224">
        <v>0</v>
      </c>
      <c r="L199" s="224">
        <v>0</v>
      </c>
      <c r="M199" s="255" t="s">
        <v>601</v>
      </c>
    </row>
    <row r="200" spans="1:15" ht="55.5" customHeight="1">
      <c r="A200" s="275"/>
      <c r="B200" s="252"/>
      <c r="C200" s="254"/>
      <c r="D200" s="254"/>
      <c r="E200" s="143" t="s">
        <v>37</v>
      </c>
      <c r="F200" s="216">
        <v>50804592.200000003</v>
      </c>
      <c r="G200" s="101">
        <v>1200</v>
      </c>
      <c r="H200" s="101">
        <v>1172067</v>
      </c>
      <c r="I200" s="224">
        <v>0</v>
      </c>
      <c r="J200" s="224">
        <v>1172067</v>
      </c>
      <c r="K200" s="224">
        <v>0</v>
      </c>
      <c r="L200" s="224">
        <v>0</v>
      </c>
      <c r="M200" s="277"/>
    </row>
    <row r="201" spans="1:15" ht="87.75" customHeight="1">
      <c r="A201" s="274" t="s">
        <v>87</v>
      </c>
      <c r="B201" s="252"/>
      <c r="C201" s="254" t="s">
        <v>529</v>
      </c>
      <c r="D201" s="254" t="s">
        <v>51</v>
      </c>
      <c r="E201" s="143" t="s">
        <v>36</v>
      </c>
      <c r="F201" s="216">
        <v>19798392.300000001</v>
      </c>
      <c r="G201" s="216">
        <v>19798382.5</v>
      </c>
      <c r="H201" s="216">
        <v>19813328</v>
      </c>
      <c r="I201" s="224">
        <v>474433</v>
      </c>
      <c r="J201" s="224">
        <v>19338895</v>
      </c>
      <c r="K201" s="224">
        <v>0</v>
      </c>
      <c r="L201" s="224">
        <v>0</v>
      </c>
      <c r="M201" s="255" t="s">
        <v>543</v>
      </c>
    </row>
    <row r="202" spans="1:15" ht="54" customHeight="1">
      <c r="A202" s="275"/>
      <c r="B202" s="252"/>
      <c r="C202" s="254"/>
      <c r="D202" s="254"/>
      <c r="E202" s="143" t="s">
        <v>37</v>
      </c>
      <c r="F202" s="216">
        <v>19798392.300000001</v>
      </c>
      <c r="G202" s="101">
        <v>19798382.5</v>
      </c>
      <c r="H202" s="101">
        <v>19813328</v>
      </c>
      <c r="I202" s="224">
        <v>474433</v>
      </c>
      <c r="J202" s="224">
        <v>19338895</v>
      </c>
      <c r="K202" s="224">
        <v>0</v>
      </c>
      <c r="L202" s="224">
        <v>0</v>
      </c>
      <c r="M202" s="277"/>
      <c r="N202" s="9"/>
      <c r="O202" s="9"/>
    </row>
    <row r="203" spans="1:15" ht="48" customHeight="1">
      <c r="A203" s="274" t="s">
        <v>89</v>
      </c>
      <c r="B203" s="252"/>
      <c r="C203" s="254" t="s">
        <v>530</v>
      </c>
      <c r="D203" s="254" t="s">
        <v>51</v>
      </c>
      <c r="E203" s="143" t="s">
        <v>36</v>
      </c>
      <c r="F203" s="216">
        <v>18135712.600000001</v>
      </c>
      <c r="G203" s="216">
        <v>18135712.600000001</v>
      </c>
      <c r="H203" s="216">
        <v>19937643</v>
      </c>
      <c r="I203" s="224">
        <v>5247709</v>
      </c>
      <c r="J203" s="224">
        <v>14689934</v>
      </c>
      <c r="K203" s="224">
        <v>0</v>
      </c>
      <c r="L203" s="224">
        <v>0</v>
      </c>
      <c r="M203" s="255" t="s">
        <v>544</v>
      </c>
    </row>
    <row r="204" spans="1:15" ht="51" customHeight="1">
      <c r="A204" s="275"/>
      <c r="B204" s="252"/>
      <c r="C204" s="254"/>
      <c r="D204" s="254"/>
      <c r="E204" s="143" t="s">
        <v>37</v>
      </c>
      <c r="F204" s="216">
        <v>18135712.600000001</v>
      </c>
      <c r="G204" s="101">
        <v>18135712.600000001</v>
      </c>
      <c r="H204" s="101">
        <v>19937643</v>
      </c>
      <c r="I204" s="224">
        <v>5247709</v>
      </c>
      <c r="J204" s="224">
        <v>14689934</v>
      </c>
      <c r="K204" s="224">
        <v>0</v>
      </c>
      <c r="L204" s="224">
        <v>0</v>
      </c>
      <c r="M204" s="256"/>
      <c r="N204" s="9"/>
      <c r="O204" s="9"/>
    </row>
    <row r="205" spans="1:15" ht="32.25" customHeight="1">
      <c r="A205" s="274" t="s">
        <v>88</v>
      </c>
      <c r="B205" s="269"/>
      <c r="C205" s="254" t="s">
        <v>24</v>
      </c>
      <c r="D205" s="254" t="s">
        <v>25</v>
      </c>
      <c r="E205" s="14" t="s">
        <v>36</v>
      </c>
      <c r="F205" s="216">
        <f>F206</f>
        <v>42329168.109999999</v>
      </c>
      <c r="G205" s="101">
        <v>465099.12</v>
      </c>
      <c r="H205" s="101">
        <v>27786678</v>
      </c>
      <c r="I205" s="224">
        <v>460678</v>
      </c>
      <c r="J205" s="224"/>
      <c r="K205" s="224">
        <v>27326000</v>
      </c>
      <c r="L205" s="224"/>
      <c r="M205" s="270" t="s">
        <v>335</v>
      </c>
    </row>
    <row r="206" spans="1:15" ht="74.25" customHeight="1">
      <c r="A206" s="275"/>
      <c r="B206" s="269"/>
      <c r="C206" s="254"/>
      <c r="D206" s="254"/>
      <c r="E206" s="14" t="s">
        <v>37</v>
      </c>
      <c r="F206" s="216">
        <v>42329168.109999999</v>
      </c>
      <c r="G206" s="101">
        <v>465099.12</v>
      </c>
      <c r="H206" s="101">
        <v>27786678</v>
      </c>
      <c r="I206" s="224">
        <v>460678</v>
      </c>
      <c r="J206" s="224"/>
      <c r="K206" s="224">
        <v>27326000</v>
      </c>
      <c r="L206" s="224"/>
      <c r="M206" s="276"/>
      <c r="N206" s="9"/>
      <c r="O206" s="9"/>
    </row>
    <row r="207" spans="1:15" ht="44.25" customHeight="1">
      <c r="A207" s="250" t="s">
        <v>64</v>
      </c>
      <c r="B207" s="269" t="s">
        <v>336</v>
      </c>
      <c r="C207" s="253" t="s">
        <v>32</v>
      </c>
      <c r="D207" s="254" t="s">
        <v>44</v>
      </c>
      <c r="E207" s="18" t="s">
        <v>36</v>
      </c>
      <c r="F207" s="120">
        <f>F208</f>
        <v>54812899.539999999</v>
      </c>
      <c r="G207" s="134">
        <v>6512039.7599999998</v>
      </c>
      <c r="H207" s="101">
        <v>33675805</v>
      </c>
      <c r="I207" s="120">
        <v>6851182</v>
      </c>
      <c r="J207" s="120"/>
      <c r="K207" s="120">
        <v>26824623</v>
      </c>
      <c r="L207" s="120"/>
      <c r="M207" s="270" t="s">
        <v>420</v>
      </c>
    </row>
    <row r="208" spans="1:15" ht="78.75" customHeight="1">
      <c r="A208" s="251"/>
      <c r="B208" s="269"/>
      <c r="C208" s="253"/>
      <c r="D208" s="254"/>
      <c r="E208" s="18" t="s">
        <v>37</v>
      </c>
      <c r="F208" s="120">
        <v>54812899.539999999</v>
      </c>
      <c r="G208" s="134">
        <v>6512039.7599999998</v>
      </c>
      <c r="H208" s="101">
        <v>33675805</v>
      </c>
      <c r="I208" s="121">
        <v>6851182</v>
      </c>
      <c r="J208" s="121"/>
      <c r="K208" s="224">
        <v>26824623</v>
      </c>
      <c r="L208" s="224"/>
      <c r="M208" s="271"/>
      <c r="N208" s="9"/>
      <c r="O208" s="9"/>
    </row>
    <row r="209" spans="1:17" ht="42.75" customHeight="1">
      <c r="A209" s="257" t="s">
        <v>321</v>
      </c>
      <c r="B209" s="234" t="s">
        <v>308</v>
      </c>
      <c r="C209" s="272" t="s">
        <v>303</v>
      </c>
      <c r="D209" s="261" t="s">
        <v>361</v>
      </c>
      <c r="E209" s="171" t="s">
        <v>36</v>
      </c>
      <c r="F209" s="124">
        <f>F210</f>
        <v>48981561.649999999</v>
      </c>
      <c r="G209" s="124"/>
      <c r="H209" s="124">
        <f>H210</f>
        <v>1099937</v>
      </c>
      <c r="I209" s="124"/>
      <c r="J209" s="124">
        <f t="shared" ref="J209:K209" si="9">J210</f>
        <v>549969</v>
      </c>
      <c r="K209" s="124">
        <f t="shared" si="9"/>
        <v>549968</v>
      </c>
      <c r="L209" s="124"/>
      <c r="M209" s="263" t="s">
        <v>410</v>
      </c>
    </row>
    <row r="210" spans="1:17" ht="43.5" customHeight="1">
      <c r="A210" s="258"/>
      <c r="B210" s="235"/>
      <c r="C210" s="273"/>
      <c r="D210" s="262"/>
      <c r="E210" s="171" t="s">
        <v>62</v>
      </c>
      <c r="F210" s="124">
        <v>48981561.649999999</v>
      </c>
      <c r="G210" s="162"/>
      <c r="H210" s="162">
        <f>I210+J210+K210+L210</f>
        <v>1099937</v>
      </c>
      <c r="I210" s="56"/>
      <c r="J210" s="128">
        <v>549969</v>
      </c>
      <c r="K210" s="124">
        <v>549968</v>
      </c>
      <c r="L210" s="128"/>
      <c r="M210" s="264"/>
    </row>
    <row r="211" spans="1:17" ht="34.5" customHeight="1">
      <c r="A211" s="257" t="s">
        <v>309</v>
      </c>
      <c r="B211" s="234" t="s">
        <v>310</v>
      </c>
      <c r="C211" s="259" t="s">
        <v>307</v>
      </c>
      <c r="D211" s="261" t="s">
        <v>361</v>
      </c>
      <c r="E211" s="171" t="s">
        <v>36</v>
      </c>
      <c r="F211" s="124">
        <v>7783076.6100000003</v>
      </c>
      <c r="G211" s="124"/>
      <c r="H211" s="124">
        <f>H212</f>
        <v>899190</v>
      </c>
      <c r="I211" s="124"/>
      <c r="J211" s="124">
        <f t="shared" ref="J211" si="10">J212</f>
        <v>899190</v>
      </c>
      <c r="K211" s="124"/>
      <c r="L211" s="124"/>
      <c r="M211" s="263" t="s">
        <v>484</v>
      </c>
    </row>
    <row r="212" spans="1:17" ht="60.75" customHeight="1">
      <c r="A212" s="258"/>
      <c r="B212" s="235"/>
      <c r="C212" s="260"/>
      <c r="D212" s="262"/>
      <c r="E212" s="171" t="s">
        <v>62</v>
      </c>
      <c r="F212" s="124">
        <v>9915714.75</v>
      </c>
      <c r="G212" s="162"/>
      <c r="H212" s="162">
        <f>I212+J212+K212+L212</f>
        <v>899190</v>
      </c>
      <c r="I212" s="56"/>
      <c r="J212" s="128">
        <v>899190</v>
      </c>
      <c r="K212" s="124"/>
      <c r="L212" s="128"/>
      <c r="M212" s="264"/>
    </row>
    <row r="213" spans="1:17" ht="33" customHeight="1">
      <c r="A213" s="265" t="s">
        <v>318</v>
      </c>
      <c r="B213" s="266" t="s">
        <v>302</v>
      </c>
      <c r="C213" s="229" t="s">
        <v>303</v>
      </c>
      <c r="D213" s="229" t="s">
        <v>361</v>
      </c>
      <c r="E213" s="143" t="s">
        <v>36</v>
      </c>
      <c r="F213" s="216">
        <v>12964989.75</v>
      </c>
      <c r="G213" s="216"/>
      <c r="H213" s="216">
        <f t="shared" ref="H213" si="11">H214</f>
        <v>13077148</v>
      </c>
      <c r="I213" s="224"/>
      <c r="J213" s="224">
        <f t="shared" ref="J213:L213" si="12">J214</f>
        <v>551444</v>
      </c>
      <c r="K213" s="224">
        <f t="shared" si="12"/>
        <v>551444</v>
      </c>
      <c r="L213" s="224">
        <f t="shared" si="12"/>
        <v>11974260</v>
      </c>
      <c r="M213" s="268" t="s">
        <v>362</v>
      </c>
    </row>
    <row r="214" spans="1:17" ht="39.75" customHeight="1">
      <c r="A214" s="265"/>
      <c r="B214" s="267"/>
      <c r="C214" s="229"/>
      <c r="D214" s="229"/>
      <c r="E214" s="143" t="s">
        <v>67</v>
      </c>
      <c r="F214" s="216">
        <v>20498993.43</v>
      </c>
      <c r="G214" s="224"/>
      <c r="H214" s="100">
        <f t="shared" ref="H214" si="13">I214+J214+K214+L214</f>
        <v>13077148</v>
      </c>
      <c r="I214" s="224"/>
      <c r="J214" s="224">
        <v>551444</v>
      </c>
      <c r="K214" s="224">
        <v>551444</v>
      </c>
      <c r="L214" s="224">
        <v>11974260</v>
      </c>
      <c r="M214" s="268"/>
    </row>
    <row r="215" spans="1:17" ht="27" customHeight="1">
      <c r="A215" s="247" t="s">
        <v>178</v>
      </c>
      <c r="B215" s="248"/>
      <c r="C215" s="248"/>
      <c r="D215" s="248"/>
      <c r="E215" s="248"/>
      <c r="F215" s="248"/>
      <c r="G215" s="248"/>
      <c r="H215" s="248"/>
      <c r="I215" s="248"/>
      <c r="J215" s="248"/>
      <c r="K215" s="248"/>
      <c r="L215" s="248"/>
      <c r="M215" s="249"/>
    </row>
    <row r="216" spans="1:17" ht="76.5" customHeight="1">
      <c r="A216" s="250" t="s">
        <v>179</v>
      </c>
      <c r="B216" s="252"/>
      <c r="C216" s="253">
        <v>2018</v>
      </c>
      <c r="D216" s="254" t="s">
        <v>531</v>
      </c>
      <c r="E216" s="154" t="s">
        <v>36</v>
      </c>
      <c r="F216" s="120">
        <v>5169507.4000000004</v>
      </c>
      <c r="G216" s="120">
        <v>237654.61</v>
      </c>
      <c r="H216" s="120">
        <v>6615570</v>
      </c>
      <c r="I216" s="120">
        <v>2790266</v>
      </c>
      <c r="J216" s="120">
        <v>870890</v>
      </c>
      <c r="K216" s="120">
        <v>2954414</v>
      </c>
      <c r="L216" s="120">
        <v>0</v>
      </c>
      <c r="M216" s="255" t="s">
        <v>602</v>
      </c>
    </row>
    <row r="217" spans="1:17" ht="221.25" customHeight="1">
      <c r="A217" s="251"/>
      <c r="B217" s="252"/>
      <c r="C217" s="253"/>
      <c r="D217" s="254"/>
      <c r="E217" s="154" t="s">
        <v>37</v>
      </c>
      <c r="F217" s="120">
        <v>5169507.4000000004</v>
      </c>
      <c r="G217" s="134">
        <v>237654.61</v>
      </c>
      <c r="H217" s="101">
        <v>6615570</v>
      </c>
      <c r="I217" s="121">
        <v>2790266</v>
      </c>
      <c r="J217" s="121">
        <v>870890</v>
      </c>
      <c r="K217" s="224">
        <v>2954414</v>
      </c>
      <c r="L217" s="224">
        <v>0</v>
      </c>
      <c r="M217" s="256"/>
    </row>
    <row r="218" spans="1:17" ht="48.75" customHeight="1">
      <c r="A218" s="232" t="s">
        <v>297</v>
      </c>
      <c r="B218" s="245"/>
      <c r="C218" s="236" t="s">
        <v>363</v>
      </c>
      <c r="D218" s="238" t="s">
        <v>337</v>
      </c>
      <c r="E218" s="38" t="s">
        <v>36</v>
      </c>
      <c r="F218" s="120">
        <v>245867.2</v>
      </c>
      <c r="G218" s="120">
        <v>245867.2</v>
      </c>
      <c r="H218" s="216">
        <v>470721</v>
      </c>
      <c r="I218" s="121">
        <v>470721</v>
      </c>
      <c r="J218" s="121"/>
      <c r="K218" s="224"/>
      <c r="L218" s="224"/>
      <c r="M218" s="240" t="s">
        <v>421</v>
      </c>
    </row>
    <row r="219" spans="1:17" ht="38.25" customHeight="1">
      <c r="A219" s="233"/>
      <c r="B219" s="246"/>
      <c r="C219" s="237"/>
      <c r="D219" s="239"/>
      <c r="E219" s="38" t="s">
        <v>37</v>
      </c>
      <c r="F219" s="120">
        <v>245867.2</v>
      </c>
      <c r="G219" s="120">
        <v>245867.2</v>
      </c>
      <c r="H219" s="216">
        <v>470721</v>
      </c>
      <c r="I219" s="121">
        <v>470721</v>
      </c>
      <c r="J219" s="121"/>
      <c r="K219" s="224"/>
      <c r="L219" s="224"/>
      <c r="M219" s="241"/>
      <c r="N219" s="4"/>
      <c r="O219" s="4"/>
      <c r="P219" s="4"/>
      <c r="Q219" s="4"/>
    </row>
    <row r="220" spans="1:17" ht="76.5" customHeight="1">
      <c r="A220" s="232" t="s">
        <v>304</v>
      </c>
      <c r="B220" s="234"/>
      <c r="C220" s="236" t="s">
        <v>305</v>
      </c>
      <c r="D220" s="238"/>
      <c r="E220" s="155" t="s">
        <v>36</v>
      </c>
      <c r="F220" s="120">
        <v>245101.62</v>
      </c>
      <c r="G220" s="46"/>
      <c r="H220" s="120">
        <f>H221</f>
        <v>245101.62</v>
      </c>
      <c r="I220" s="47"/>
      <c r="J220" s="121">
        <f>J221</f>
        <v>245101.62</v>
      </c>
      <c r="K220" s="121"/>
      <c r="L220" s="121"/>
      <c r="M220" s="240" t="s">
        <v>422</v>
      </c>
    </row>
    <row r="221" spans="1:17" ht="42.75" customHeight="1">
      <c r="A221" s="233"/>
      <c r="B221" s="235"/>
      <c r="C221" s="237"/>
      <c r="D221" s="239"/>
      <c r="E221" s="155" t="s">
        <v>37</v>
      </c>
      <c r="F221" s="120">
        <v>245101.62</v>
      </c>
      <c r="G221" s="46"/>
      <c r="H221" s="216">
        <f>J221+K221+L221</f>
        <v>245101.62</v>
      </c>
      <c r="I221" s="47"/>
      <c r="J221" s="121">
        <v>245101.62</v>
      </c>
      <c r="K221" s="224"/>
      <c r="L221" s="224"/>
      <c r="M221" s="241"/>
    </row>
    <row r="222" spans="1:17" ht="26.25" customHeight="1">
      <c r="A222" s="232" t="s">
        <v>306</v>
      </c>
      <c r="B222" s="234"/>
      <c r="C222" s="236" t="s">
        <v>307</v>
      </c>
      <c r="D222" s="238"/>
      <c r="E222" s="155" t="s">
        <v>36</v>
      </c>
      <c r="F222" s="120">
        <v>64259307.75</v>
      </c>
      <c r="G222" s="120"/>
      <c r="H222" s="120">
        <f t="shared" ref="H222" si="14">H223</f>
        <v>2000000.54</v>
      </c>
      <c r="I222" s="121"/>
      <c r="J222" s="121">
        <f t="shared" ref="J222" si="15">J223</f>
        <v>2000000.54</v>
      </c>
      <c r="K222" s="121"/>
      <c r="L222" s="121"/>
      <c r="M222" s="240" t="s">
        <v>423</v>
      </c>
    </row>
    <row r="223" spans="1:17" s="4" customFormat="1" ht="45.75" customHeight="1">
      <c r="A223" s="233"/>
      <c r="B223" s="235"/>
      <c r="C223" s="237"/>
      <c r="D223" s="239"/>
      <c r="E223" s="155" t="s">
        <v>37</v>
      </c>
      <c r="F223" s="120">
        <v>64864175.509999998</v>
      </c>
      <c r="G223" s="120"/>
      <c r="H223" s="216">
        <f>I223+J223+K223+L223</f>
        <v>2000000.54</v>
      </c>
      <c r="I223" s="121"/>
      <c r="J223" s="121">
        <v>2000000.54</v>
      </c>
      <c r="K223" s="224"/>
      <c r="L223" s="224"/>
      <c r="M223" s="241"/>
      <c r="N223" s="94"/>
      <c r="O223" s="94"/>
      <c r="P223" s="94"/>
      <c r="Q223" s="94"/>
    </row>
    <row r="224" spans="1:17" ht="54.75" customHeight="1">
      <c r="A224" s="172" t="s">
        <v>459</v>
      </c>
      <c r="B224" s="215"/>
      <c r="C224" s="213"/>
      <c r="D224" s="210" t="s">
        <v>460</v>
      </c>
      <c r="E224" s="155"/>
      <c r="F224" s="120"/>
      <c r="G224" s="120"/>
      <c r="H224" s="216"/>
      <c r="I224" s="121"/>
      <c r="J224" s="121"/>
      <c r="K224" s="224"/>
      <c r="L224" s="224"/>
      <c r="M224" s="74" t="s">
        <v>461</v>
      </c>
    </row>
    <row r="225" spans="1:17" ht="33.75" customHeight="1">
      <c r="A225" s="242" t="s">
        <v>180</v>
      </c>
      <c r="B225" s="243"/>
      <c r="C225" s="243"/>
      <c r="D225" s="243"/>
      <c r="E225" s="243"/>
      <c r="F225" s="243"/>
      <c r="G225" s="243"/>
      <c r="H225" s="243"/>
      <c r="I225" s="243"/>
      <c r="J225" s="243"/>
      <c r="K225" s="243"/>
      <c r="L225" s="243"/>
      <c r="M225" s="244"/>
    </row>
    <row r="226" spans="1:17" ht="93.75" customHeight="1">
      <c r="A226" s="138" t="s">
        <v>454</v>
      </c>
      <c r="B226" s="173"/>
      <c r="C226" s="173"/>
      <c r="D226" s="174" t="s">
        <v>455</v>
      </c>
      <c r="E226" s="174" t="s">
        <v>182</v>
      </c>
      <c r="F226" s="173"/>
      <c r="G226" s="173"/>
      <c r="H226" s="173"/>
      <c r="I226" s="173"/>
      <c r="J226" s="173"/>
      <c r="K226" s="173"/>
      <c r="L226" s="173"/>
      <c r="M226" s="175" t="s">
        <v>456</v>
      </c>
    </row>
    <row r="227" spans="1:17" ht="75.75" customHeight="1">
      <c r="A227" s="138" t="s">
        <v>441</v>
      </c>
      <c r="B227" s="173"/>
      <c r="C227" s="173"/>
      <c r="D227" s="174" t="s">
        <v>443</v>
      </c>
      <c r="E227" s="174" t="s">
        <v>182</v>
      </c>
      <c r="F227" s="173"/>
      <c r="G227" s="173"/>
      <c r="H227" s="173"/>
      <c r="I227" s="173"/>
      <c r="J227" s="173"/>
      <c r="K227" s="173"/>
      <c r="L227" s="173"/>
      <c r="M227" s="175" t="s">
        <v>442</v>
      </c>
    </row>
    <row r="228" spans="1:17" ht="64.5" customHeight="1">
      <c r="A228" s="138" t="s">
        <v>444</v>
      </c>
      <c r="B228" s="173"/>
      <c r="C228" s="173"/>
      <c r="D228" s="174" t="s">
        <v>193</v>
      </c>
      <c r="E228" s="174" t="s">
        <v>182</v>
      </c>
      <c r="F228" s="173"/>
      <c r="G228" s="173"/>
      <c r="H228" s="173"/>
      <c r="I228" s="173"/>
      <c r="J228" s="173"/>
      <c r="K228" s="173"/>
      <c r="L228" s="173"/>
      <c r="M228" s="175" t="s">
        <v>445</v>
      </c>
    </row>
    <row r="229" spans="1:17" ht="38.25" customHeight="1">
      <c r="A229" s="138" t="s">
        <v>449</v>
      </c>
      <c r="B229" s="173"/>
      <c r="C229" s="173"/>
      <c r="D229" s="174" t="s">
        <v>193</v>
      </c>
      <c r="E229" s="174" t="s">
        <v>182</v>
      </c>
      <c r="F229" s="173"/>
      <c r="G229" s="173"/>
      <c r="H229" s="173"/>
      <c r="I229" s="173"/>
      <c r="J229" s="173"/>
      <c r="K229" s="173"/>
      <c r="L229" s="173"/>
      <c r="M229" s="175" t="s">
        <v>450</v>
      </c>
    </row>
    <row r="230" spans="1:17" ht="41.25" customHeight="1">
      <c r="A230" s="138" t="s">
        <v>382</v>
      </c>
      <c r="B230" s="189" t="s">
        <v>231</v>
      </c>
      <c r="C230" s="194"/>
      <c r="D230" s="194" t="s">
        <v>181</v>
      </c>
      <c r="E230" s="210" t="s">
        <v>182</v>
      </c>
      <c r="F230" s="167"/>
      <c r="G230" s="167"/>
      <c r="H230" s="167"/>
      <c r="I230" s="167"/>
      <c r="J230" s="167"/>
      <c r="K230" s="167"/>
      <c r="L230" s="167"/>
      <c r="M230" s="60" t="s">
        <v>545</v>
      </c>
    </row>
    <row r="231" spans="1:17" ht="95.25" customHeight="1">
      <c r="A231" s="138" t="s">
        <v>434</v>
      </c>
      <c r="B231" s="34" t="s">
        <v>232</v>
      </c>
      <c r="C231" s="210"/>
      <c r="D231" s="210" t="s">
        <v>183</v>
      </c>
      <c r="E231" s="210" t="s">
        <v>182</v>
      </c>
      <c r="F231" s="167"/>
      <c r="G231" s="167"/>
      <c r="H231" s="167"/>
      <c r="I231" s="167"/>
      <c r="J231" s="216"/>
      <c r="K231" s="167"/>
      <c r="L231" s="167"/>
      <c r="M231" s="60" t="s">
        <v>546</v>
      </c>
    </row>
    <row r="232" spans="1:17" ht="125.25" customHeight="1">
      <c r="A232" s="138" t="s">
        <v>276</v>
      </c>
      <c r="B232" s="34" t="s">
        <v>233</v>
      </c>
      <c r="C232" s="126"/>
      <c r="D232" s="194" t="s">
        <v>400</v>
      </c>
      <c r="E232" s="210" t="s">
        <v>182</v>
      </c>
      <c r="F232" s="168"/>
      <c r="G232" s="168"/>
      <c r="H232" s="167"/>
      <c r="I232" s="168"/>
      <c r="J232" s="169"/>
      <c r="K232" s="168"/>
      <c r="L232" s="168"/>
      <c r="M232" s="60" t="s">
        <v>547</v>
      </c>
    </row>
    <row r="233" spans="1:17" ht="50.25" customHeight="1">
      <c r="A233" s="138" t="s">
        <v>277</v>
      </c>
      <c r="B233" s="189" t="s">
        <v>234</v>
      </c>
      <c r="C233" s="194"/>
      <c r="D233" s="194" t="s">
        <v>184</v>
      </c>
      <c r="E233" s="210" t="s">
        <v>182</v>
      </c>
      <c r="F233" s="168"/>
      <c r="G233" s="168"/>
      <c r="H233" s="167"/>
      <c r="I233" s="168"/>
      <c r="J233" s="169"/>
      <c r="K233" s="168"/>
      <c r="L233" s="168"/>
      <c r="M233" s="60" t="s">
        <v>488</v>
      </c>
    </row>
    <row r="234" spans="1:17" ht="45.75" customHeight="1">
      <c r="A234" s="138" t="s">
        <v>278</v>
      </c>
      <c r="B234" s="34" t="s">
        <v>236</v>
      </c>
      <c r="C234" s="194"/>
      <c r="D234" s="194" t="s">
        <v>185</v>
      </c>
      <c r="E234" s="210" t="s">
        <v>182</v>
      </c>
      <c r="F234" s="168"/>
      <c r="G234" s="168"/>
      <c r="H234" s="167"/>
      <c r="I234" s="168"/>
      <c r="J234" s="169"/>
      <c r="K234" s="168"/>
      <c r="L234" s="168"/>
      <c r="M234" s="60" t="s">
        <v>548</v>
      </c>
    </row>
    <row r="235" spans="1:17" ht="37.5" customHeight="1">
      <c r="A235" s="138" t="s">
        <v>279</v>
      </c>
      <c r="B235" s="34" t="s">
        <v>236</v>
      </c>
      <c r="C235" s="194"/>
      <c r="D235" s="194" t="s">
        <v>186</v>
      </c>
      <c r="E235" s="210" t="s">
        <v>182</v>
      </c>
      <c r="F235" s="168"/>
      <c r="G235" s="168"/>
      <c r="H235" s="167"/>
      <c r="I235" s="168"/>
      <c r="J235" s="169"/>
      <c r="K235" s="168"/>
      <c r="L235" s="168"/>
      <c r="M235" s="60" t="s">
        <v>549</v>
      </c>
    </row>
    <row r="236" spans="1:17" ht="38.25" customHeight="1">
      <c r="A236" s="138" t="s">
        <v>280</v>
      </c>
      <c r="B236" s="34" t="s">
        <v>235</v>
      </c>
      <c r="C236" s="194"/>
      <c r="D236" s="194" t="s">
        <v>187</v>
      </c>
      <c r="E236" s="210" t="s">
        <v>182</v>
      </c>
      <c r="F236" s="168"/>
      <c r="G236" s="168"/>
      <c r="H236" s="167"/>
      <c r="I236" s="168"/>
      <c r="J236" s="169"/>
      <c r="K236" s="168"/>
      <c r="L236" s="168"/>
      <c r="M236" s="60" t="s">
        <v>550</v>
      </c>
    </row>
    <row r="237" spans="1:17" ht="60" customHeight="1">
      <c r="A237" s="139" t="s">
        <v>281</v>
      </c>
      <c r="B237" s="157">
        <v>7272.32</v>
      </c>
      <c r="C237" s="214"/>
      <c r="D237" s="214" t="s">
        <v>393</v>
      </c>
      <c r="E237" s="214" t="s">
        <v>182</v>
      </c>
      <c r="F237" s="82"/>
      <c r="G237" s="82"/>
      <c r="H237" s="124"/>
      <c r="I237" s="82"/>
      <c r="J237" s="82"/>
      <c r="K237" s="82"/>
      <c r="L237" s="82"/>
      <c r="M237" s="176" t="s">
        <v>551</v>
      </c>
    </row>
    <row r="238" spans="1:17" ht="42.75" customHeight="1">
      <c r="A238" s="139" t="s">
        <v>275</v>
      </c>
      <c r="B238" s="34" t="s">
        <v>237</v>
      </c>
      <c r="C238" s="194"/>
      <c r="D238" s="194" t="s">
        <v>300</v>
      </c>
      <c r="E238" s="210" t="s">
        <v>182</v>
      </c>
      <c r="F238" s="168"/>
      <c r="G238" s="168"/>
      <c r="H238" s="167"/>
      <c r="I238" s="168"/>
      <c r="J238" s="169"/>
      <c r="K238" s="168"/>
      <c r="L238" s="168"/>
      <c r="M238" s="60" t="s">
        <v>365</v>
      </c>
    </row>
    <row r="239" spans="1:17" ht="37.5" customHeight="1">
      <c r="A239" s="139" t="s">
        <v>340</v>
      </c>
      <c r="B239" s="35" t="s">
        <v>238</v>
      </c>
      <c r="C239" s="194"/>
      <c r="D239" s="194" t="s">
        <v>189</v>
      </c>
      <c r="E239" s="210" t="s">
        <v>182</v>
      </c>
      <c r="F239" s="168"/>
      <c r="G239" s="168"/>
      <c r="H239" s="167"/>
      <c r="I239" s="168"/>
      <c r="J239" s="169"/>
      <c r="K239" s="168"/>
      <c r="L239" s="168"/>
      <c r="M239" s="60" t="s">
        <v>489</v>
      </c>
    </row>
    <row r="240" spans="1:17" ht="65.25" customHeight="1">
      <c r="A240" s="139" t="s">
        <v>274</v>
      </c>
      <c r="B240" s="35" t="s">
        <v>239</v>
      </c>
      <c r="C240" s="194"/>
      <c r="D240" s="194" t="s">
        <v>190</v>
      </c>
      <c r="E240" s="210" t="s">
        <v>182</v>
      </c>
      <c r="F240" s="168"/>
      <c r="G240" s="168"/>
      <c r="H240" s="167"/>
      <c r="I240" s="168"/>
      <c r="J240" s="169"/>
      <c r="K240" s="168"/>
      <c r="L240" s="168"/>
      <c r="M240" s="60" t="s">
        <v>464</v>
      </c>
      <c r="N240" s="83"/>
      <c r="O240" s="83"/>
      <c r="P240" s="83"/>
      <c r="Q240" s="83"/>
    </row>
    <row r="241" spans="1:17" ht="46.5" customHeight="1">
      <c r="A241" s="139" t="s">
        <v>273</v>
      </c>
      <c r="B241" s="35">
        <v>19869</v>
      </c>
      <c r="C241" s="194"/>
      <c r="D241" s="194" t="s">
        <v>191</v>
      </c>
      <c r="E241" s="210" t="s">
        <v>182</v>
      </c>
      <c r="F241" s="168"/>
      <c r="G241" s="168"/>
      <c r="H241" s="167"/>
      <c r="I241" s="168"/>
      <c r="J241" s="169"/>
      <c r="K241" s="168"/>
      <c r="L241" s="168"/>
      <c r="M241" s="60" t="s">
        <v>465</v>
      </c>
    </row>
    <row r="242" spans="1:17" ht="77.25" customHeight="1">
      <c r="A242" s="139" t="s">
        <v>502</v>
      </c>
      <c r="B242" s="35"/>
      <c r="C242" s="194"/>
      <c r="D242" s="194" t="s">
        <v>191</v>
      </c>
      <c r="E242" s="210" t="s">
        <v>182</v>
      </c>
      <c r="F242" s="168"/>
      <c r="G242" s="168"/>
      <c r="H242" s="167"/>
      <c r="I242" s="168"/>
      <c r="J242" s="169"/>
      <c r="K242" s="168"/>
      <c r="L242" s="168"/>
      <c r="M242" s="75" t="s">
        <v>503</v>
      </c>
    </row>
    <row r="243" spans="1:17" ht="81.75" customHeight="1">
      <c r="A243" s="139" t="s">
        <v>192</v>
      </c>
      <c r="B243" s="35" t="s">
        <v>240</v>
      </c>
      <c r="C243" s="194"/>
      <c r="D243" s="194" t="s">
        <v>193</v>
      </c>
      <c r="E243" s="210" t="s">
        <v>182</v>
      </c>
      <c r="F243" s="168"/>
      <c r="G243" s="168"/>
      <c r="H243" s="167"/>
      <c r="I243" s="168"/>
      <c r="J243" s="169"/>
      <c r="K243" s="168"/>
      <c r="L243" s="168"/>
      <c r="M243" s="60" t="s">
        <v>466</v>
      </c>
    </row>
    <row r="244" spans="1:17" s="83" customFormat="1" ht="51" customHeight="1">
      <c r="A244" s="139" t="s">
        <v>584</v>
      </c>
      <c r="B244" s="35" t="s">
        <v>241</v>
      </c>
      <c r="C244" s="194"/>
      <c r="D244" s="194" t="s">
        <v>585</v>
      </c>
      <c r="E244" s="210" t="s">
        <v>182</v>
      </c>
      <c r="F244" s="168"/>
      <c r="G244" s="168"/>
      <c r="H244" s="167"/>
      <c r="I244" s="168"/>
      <c r="J244" s="169"/>
      <c r="K244" s="168"/>
      <c r="L244" s="168"/>
      <c r="M244" s="60" t="s">
        <v>467</v>
      </c>
      <c r="N244" s="94"/>
      <c r="O244" s="94"/>
      <c r="P244" s="94"/>
      <c r="Q244" s="94"/>
    </row>
    <row r="245" spans="1:17" ht="63.75" customHeight="1">
      <c r="A245" s="139" t="s">
        <v>380</v>
      </c>
      <c r="B245" s="35" t="s">
        <v>242</v>
      </c>
      <c r="C245" s="194"/>
      <c r="D245" s="194" t="s">
        <v>195</v>
      </c>
      <c r="E245" s="210" t="s">
        <v>182</v>
      </c>
      <c r="F245" s="168"/>
      <c r="G245" s="168"/>
      <c r="H245" s="167"/>
      <c r="I245" s="168"/>
      <c r="J245" s="169"/>
      <c r="K245" s="168"/>
      <c r="L245" s="168"/>
      <c r="M245" s="60" t="s">
        <v>552</v>
      </c>
    </row>
    <row r="246" spans="1:17" ht="59.25" customHeight="1">
      <c r="A246" s="139" t="s">
        <v>379</v>
      </c>
      <c r="B246" s="35" t="s">
        <v>243</v>
      </c>
      <c r="C246" s="194"/>
      <c r="D246" s="194" t="s">
        <v>195</v>
      </c>
      <c r="E246" s="210" t="s">
        <v>182</v>
      </c>
      <c r="F246" s="168"/>
      <c r="G246" s="168"/>
      <c r="H246" s="167"/>
      <c r="I246" s="168"/>
      <c r="J246" s="169"/>
      <c r="K246" s="168"/>
      <c r="L246" s="168"/>
      <c r="M246" s="60" t="s">
        <v>553</v>
      </c>
    </row>
    <row r="247" spans="1:17" ht="35.25" customHeight="1">
      <c r="A247" s="139" t="s">
        <v>378</v>
      </c>
      <c r="B247" s="35" t="s">
        <v>241</v>
      </c>
      <c r="C247" s="194"/>
      <c r="D247" s="194" t="s">
        <v>585</v>
      </c>
      <c r="E247" s="210" t="s">
        <v>182</v>
      </c>
      <c r="F247" s="168"/>
      <c r="G247" s="168"/>
      <c r="H247" s="167"/>
      <c r="I247" s="168"/>
      <c r="J247" s="169"/>
      <c r="K247" s="168"/>
      <c r="L247" s="168"/>
      <c r="M247" s="60" t="s">
        <v>366</v>
      </c>
    </row>
    <row r="248" spans="1:17" ht="58.5" customHeight="1">
      <c r="A248" s="139" t="s">
        <v>272</v>
      </c>
      <c r="B248" s="35" t="s">
        <v>244</v>
      </c>
      <c r="C248" s="194"/>
      <c r="D248" s="194" t="s">
        <v>188</v>
      </c>
      <c r="E248" s="210" t="s">
        <v>182</v>
      </c>
      <c r="F248" s="168"/>
      <c r="G248" s="168"/>
      <c r="H248" s="167"/>
      <c r="I248" s="168"/>
      <c r="J248" s="169"/>
      <c r="K248" s="168"/>
      <c r="L248" s="168"/>
      <c r="M248" s="60" t="s">
        <v>554</v>
      </c>
    </row>
    <row r="249" spans="1:17" ht="30.75" customHeight="1">
      <c r="A249" s="139" t="s">
        <v>381</v>
      </c>
      <c r="B249" s="35" t="s">
        <v>245</v>
      </c>
      <c r="C249" s="194"/>
      <c r="D249" s="194" t="s">
        <v>585</v>
      </c>
      <c r="E249" s="210" t="s">
        <v>182</v>
      </c>
      <c r="F249" s="168"/>
      <c r="G249" s="168"/>
      <c r="H249" s="167"/>
      <c r="I249" s="168"/>
      <c r="J249" s="169"/>
      <c r="K249" s="168"/>
      <c r="L249" s="168"/>
      <c r="M249" s="60" t="s">
        <v>555</v>
      </c>
    </row>
    <row r="250" spans="1:17" ht="51.75" customHeight="1">
      <c r="A250" s="139" t="s">
        <v>196</v>
      </c>
      <c r="B250" s="35" t="s">
        <v>246</v>
      </c>
      <c r="C250" s="194"/>
      <c r="D250" s="194" t="s">
        <v>191</v>
      </c>
      <c r="E250" s="210" t="s">
        <v>182</v>
      </c>
      <c r="F250" s="168"/>
      <c r="G250" s="168"/>
      <c r="H250" s="167"/>
      <c r="I250" s="168"/>
      <c r="J250" s="169"/>
      <c r="K250" s="168"/>
      <c r="L250" s="168"/>
      <c r="M250" s="60" t="s">
        <v>556</v>
      </c>
    </row>
    <row r="251" spans="1:17" ht="51" customHeight="1">
      <c r="A251" s="139" t="s">
        <v>197</v>
      </c>
      <c r="B251" s="35" t="s">
        <v>246</v>
      </c>
      <c r="C251" s="194"/>
      <c r="D251" s="194" t="s">
        <v>191</v>
      </c>
      <c r="E251" s="210" t="s">
        <v>182</v>
      </c>
      <c r="F251" s="168"/>
      <c r="G251" s="168"/>
      <c r="H251" s="167"/>
      <c r="I251" s="168"/>
      <c r="J251" s="169"/>
      <c r="K251" s="168"/>
      <c r="L251" s="168"/>
      <c r="M251" s="60" t="s">
        <v>557</v>
      </c>
    </row>
    <row r="252" spans="1:17" ht="50.25" customHeight="1">
      <c r="A252" s="139" t="s">
        <v>198</v>
      </c>
      <c r="B252" s="35" t="s">
        <v>246</v>
      </c>
      <c r="C252" s="194"/>
      <c r="D252" s="194" t="s">
        <v>191</v>
      </c>
      <c r="E252" s="210" t="s">
        <v>182</v>
      </c>
      <c r="F252" s="168"/>
      <c r="G252" s="168"/>
      <c r="H252" s="167"/>
      <c r="I252" s="168"/>
      <c r="J252" s="169"/>
      <c r="K252" s="168"/>
      <c r="L252" s="168"/>
      <c r="M252" s="60" t="s">
        <v>558</v>
      </c>
    </row>
    <row r="253" spans="1:17" ht="126.75" customHeight="1">
      <c r="A253" s="139" t="s">
        <v>229</v>
      </c>
      <c r="B253" s="35" t="s">
        <v>247</v>
      </c>
      <c r="C253" s="194"/>
      <c r="D253" s="194" t="s">
        <v>199</v>
      </c>
      <c r="E253" s="210" t="s">
        <v>182</v>
      </c>
      <c r="F253" s="168"/>
      <c r="G253" s="168"/>
      <c r="H253" s="167"/>
      <c r="I253" s="168"/>
      <c r="J253" s="169"/>
      <c r="K253" s="168"/>
      <c r="L253" s="168"/>
      <c r="M253" s="60" t="s">
        <v>391</v>
      </c>
    </row>
    <row r="254" spans="1:17" ht="65.25" customHeight="1">
      <c r="A254" s="139" t="s">
        <v>446</v>
      </c>
      <c r="B254" s="35" t="s">
        <v>447</v>
      </c>
      <c r="C254" s="194"/>
      <c r="D254" s="194" t="s">
        <v>199</v>
      </c>
      <c r="E254" s="210" t="s">
        <v>182</v>
      </c>
      <c r="F254" s="168"/>
      <c r="G254" s="168"/>
      <c r="H254" s="167"/>
      <c r="I254" s="168"/>
      <c r="J254" s="169"/>
      <c r="K254" s="168"/>
      <c r="L254" s="168"/>
      <c r="M254" s="75" t="s">
        <v>448</v>
      </c>
    </row>
    <row r="255" spans="1:17" ht="71.25" customHeight="1">
      <c r="A255" s="139" t="s">
        <v>457</v>
      </c>
      <c r="B255" s="35"/>
      <c r="C255" s="194"/>
      <c r="D255" s="194" t="s">
        <v>199</v>
      </c>
      <c r="E255" s="210" t="s">
        <v>182</v>
      </c>
      <c r="F255" s="168"/>
      <c r="G255" s="168"/>
      <c r="H255" s="167"/>
      <c r="I255" s="168"/>
      <c r="J255" s="169"/>
      <c r="K255" s="168"/>
      <c r="L255" s="168"/>
      <c r="M255" s="75" t="s">
        <v>458</v>
      </c>
    </row>
    <row r="256" spans="1:17" ht="97.5" customHeight="1">
      <c r="A256" s="139" t="s">
        <v>271</v>
      </c>
      <c r="B256" s="35" t="s">
        <v>248</v>
      </c>
      <c r="C256" s="194"/>
      <c r="D256" s="194" t="s">
        <v>200</v>
      </c>
      <c r="E256" s="210" t="s">
        <v>182</v>
      </c>
      <c r="F256" s="168"/>
      <c r="G256" s="168"/>
      <c r="H256" s="167"/>
      <c r="I256" s="168"/>
      <c r="J256" s="169"/>
      <c r="K256" s="168"/>
      <c r="L256" s="168"/>
      <c r="M256" s="60" t="s">
        <v>559</v>
      </c>
    </row>
    <row r="257" spans="1:13" ht="64.5" customHeight="1">
      <c r="A257" s="139" t="s">
        <v>586</v>
      </c>
      <c r="B257" s="35" t="s">
        <v>249</v>
      </c>
      <c r="C257" s="194"/>
      <c r="D257" s="194" t="s">
        <v>201</v>
      </c>
      <c r="E257" s="210" t="s">
        <v>182</v>
      </c>
      <c r="F257" s="168"/>
      <c r="G257" s="168"/>
      <c r="H257" s="167"/>
      <c r="I257" s="168"/>
      <c r="J257" s="169"/>
      <c r="K257" s="168"/>
      <c r="L257" s="168"/>
      <c r="M257" s="60" t="s">
        <v>560</v>
      </c>
    </row>
    <row r="258" spans="1:13" ht="62.25" customHeight="1">
      <c r="A258" s="139" t="s">
        <v>587</v>
      </c>
      <c r="B258" s="35" t="s">
        <v>250</v>
      </c>
      <c r="C258" s="194"/>
      <c r="D258" s="194" t="s">
        <v>201</v>
      </c>
      <c r="E258" s="210" t="s">
        <v>182</v>
      </c>
      <c r="F258" s="168"/>
      <c r="G258" s="168"/>
      <c r="H258" s="167"/>
      <c r="I258" s="168"/>
      <c r="J258" s="169"/>
      <c r="K258" s="168"/>
      <c r="L258" s="168"/>
      <c r="M258" s="60" t="s">
        <v>561</v>
      </c>
    </row>
    <row r="259" spans="1:13" ht="74.25" customHeight="1">
      <c r="A259" s="139" t="s">
        <v>588</v>
      </c>
      <c r="B259" s="35" t="s">
        <v>251</v>
      </c>
      <c r="C259" s="194"/>
      <c r="D259" s="194" t="s">
        <v>201</v>
      </c>
      <c r="E259" s="210" t="s">
        <v>182</v>
      </c>
      <c r="F259" s="168"/>
      <c r="G259" s="168"/>
      <c r="H259" s="167"/>
      <c r="I259" s="168"/>
      <c r="J259" s="169"/>
      <c r="K259" s="168"/>
      <c r="L259" s="168"/>
      <c r="M259" s="60" t="s">
        <v>562</v>
      </c>
    </row>
    <row r="260" spans="1:13" ht="43.5" customHeight="1">
      <c r="A260" s="139" t="s">
        <v>202</v>
      </c>
      <c r="B260" s="35" t="s">
        <v>252</v>
      </c>
      <c r="C260" s="194"/>
      <c r="D260" s="194" t="s">
        <v>194</v>
      </c>
      <c r="E260" s="210" t="s">
        <v>182</v>
      </c>
      <c r="F260" s="168"/>
      <c r="G260" s="168"/>
      <c r="H260" s="167"/>
      <c r="I260" s="168"/>
      <c r="J260" s="169"/>
      <c r="K260" s="168"/>
      <c r="L260" s="168"/>
      <c r="M260" s="60" t="s">
        <v>563</v>
      </c>
    </row>
    <row r="261" spans="1:13" ht="36.75" customHeight="1">
      <c r="A261" s="139" t="s">
        <v>392</v>
      </c>
      <c r="B261" s="35" t="s">
        <v>252</v>
      </c>
      <c r="C261" s="194"/>
      <c r="D261" s="194" t="s">
        <v>194</v>
      </c>
      <c r="E261" s="210" t="s">
        <v>182</v>
      </c>
      <c r="F261" s="168"/>
      <c r="G261" s="168"/>
      <c r="H261" s="167"/>
      <c r="I261" s="168"/>
      <c r="J261" s="169"/>
      <c r="K261" s="168"/>
      <c r="L261" s="168"/>
      <c r="M261" s="60" t="s">
        <v>564</v>
      </c>
    </row>
    <row r="262" spans="1:13" ht="64.5" customHeight="1">
      <c r="A262" s="139" t="s">
        <v>376</v>
      </c>
      <c r="B262" s="35" t="s">
        <v>253</v>
      </c>
      <c r="C262" s="194"/>
      <c r="D262" s="194" t="s">
        <v>203</v>
      </c>
      <c r="E262" s="210" t="s">
        <v>182</v>
      </c>
      <c r="F262" s="168"/>
      <c r="G262" s="168"/>
      <c r="H262" s="167"/>
      <c r="I262" s="168"/>
      <c r="J262" s="169"/>
      <c r="K262" s="168"/>
      <c r="L262" s="168"/>
      <c r="M262" s="60" t="s">
        <v>402</v>
      </c>
    </row>
    <row r="263" spans="1:13" ht="62.25" customHeight="1">
      <c r="A263" s="139" t="s">
        <v>377</v>
      </c>
      <c r="B263" s="35" t="s">
        <v>254</v>
      </c>
      <c r="C263" s="194"/>
      <c r="D263" s="194" t="s">
        <v>203</v>
      </c>
      <c r="E263" s="210" t="s">
        <v>182</v>
      </c>
      <c r="F263" s="168"/>
      <c r="G263" s="168"/>
      <c r="H263" s="167"/>
      <c r="I263" s="168"/>
      <c r="J263" s="169"/>
      <c r="K263" s="168"/>
      <c r="L263" s="168"/>
      <c r="M263" s="60" t="s">
        <v>401</v>
      </c>
    </row>
    <row r="264" spans="1:13" ht="59.25" customHeight="1">
      <c r="A264" s="139" t="s">
        <v>403</v>
      </c>
      <c r="B264" s="35" t="s">
        <v>254</v>
      </c>
      <c r="C264" s="194"/>
      <c r="D264" s="194" t="s">
        <v>203</v>
      </c>
      <c r="E264" s="210" t="s">
        <v>182</v>
      </c>
      <c r="F264" s="168"/>
      <c r="G264" s="168"/>
      <c r="H264" s="167"/>
      <c r="I264" s="168"/>
      <c r="J264" s="169"/>
      <c r="K264" s="168"/>
      <c r="L264" s="168"/>
      <c r="M264" s="60" t="s">
        <v>404</v>
      </c>
    </row>
    <row r="265" spans="1:13" ht="86.25" customHeight="1">
      <c r="A265" s="139" t="s">
        <v>270</v>
      </c>
      <c r="B265" s="35" t="s">
        <v>255</v>
      </c>
      <c r="C265" s="194"/>
      <c r="D265" s="194" t="s">
        <v>204</v>
      </c>
      <c r="E265" s="210" t="s">
        <v>182</v>
      </c>
      <c r="F265" s="168"/>
      <c r="G265" s="168"/>
      <c r="H265" s="167"/>
      <c r="I265" s="168"/>
      <c r="J265" s="169"/>
      <c r="K265" s="168"/>
      <c r="L265" s="168"/>
      <c r="M265" s="60" t="s">
        <v>565</v>
      </c>
    </row>
    <row r="266" spans="1:13" ht="60" customHeight="1">
      <c r="A266" s="139" t="s">
        <v>205</v>
      </c>
      <c r="B266" s="35" t="s">
        <v>256</v>
      </c>
      <c r="C266" s="194"/>
      <c r="D266" s="194" t="s">
        <v>206</v>
      </c>
      <c r="E266" s="210" t="s">
        <v>182</v>
      </c>
      <c r="F266" s="168"/>
      <c r="G266" s="168"/>
      <c r="H266" s="167"/>
      <c r="I266" s="168"/>
      <c r="J266" s="169"/>
      <c r="K266" s="168"/>
      <c r="L266" s="168"/>
      <c r="M266" s="60" t="s">
        <v>566</v>
      </c>
    </row>
    <row r="267" spans="1:13" ht="45" customHeight="1">
      <c r="A267" s="139" t="s">
        <v>207</v>
      </c>
      <c r="B267" s="35" t="s">
        <v>257</v>
      </c>
      <c r="C267" s="194"/>
      <c r="D267" s="194" t="s">
        <v>206</v>
      </c>
      <c r="E267" s="210" t="s">
        <v>182</v>
      </c>
      <c r="F267" s="168"/>
      <c r="G267" s="168"/>
      <c r="H267" s="167"/>
      <c r="I267" s="168"/>
      <c r="J267" s="169"/>
      <c r="K267" s="168"/>
      <c r="L267" s="168"/>
      <c r="M267" s="60" t="s">
        <v>567</v>
      </c>
    </row>
    <row r="268" spans="1:13" ht="63" customHeight="1">
      <c r="A268" s="139" t="s">
        <v>371</v>
      </c>
      <c r="B268" s="35" t="s">
        <v>258</v>
      </c>
      <c r="C268" s="194"/>
      <c r="D268" s="194" t="s">
        <v>208</v>
      </c>
      <c r="E268" s="210" t="s">
        <v>182</v>
      </c>
      <c r="F268" s="168"/>
      <c r="G268" s="168"/>
      <c r="H268" s="167"/>
      <c r="I268" s="168"/>
      <c r="J268" s="169"/>
      <c r="K268" s="168"/>
      <c r="L268" s="168"/>
      <c r="M268" s="60" t="s">
        <v>568</v>
      </c>
    </row>
    <row r="269" spans="1:13" ht="48.75" customHeight="1">
      <c r="A269" s="139" t="s">
        <v>372</v>
      </c>
      <c r="B269" s="35" t="s">
        <v>259</v>
      </c>
      <c r="C269" s="194"/>
      <c r="D269" s="194" t="s">
        <v>209</v>
      </c>
      <c r="E269" s="210" t="s">
        <v>182</v>
      </c>
      <c r="F269" s="168"/>
      <c r="G269" s="168"/>
      <c r="H269" s="167"/>
      <c r="I269" s="168"/>
      <c r="J269" s="169"/>
      <c r="K269" s="168"/>
      <c r="L269" s="168"/>
      <c r="M269" s="60" t="s">
        <v>569</v>
      </c>
    </row>
    <row r="270" spans="1:13" ht="51.75" customHeight="1">
      <c r="A270" s="139" t="s">
        <v>439</v>
      </c>
      <c r="B270" s="35" t="s">
        <v>260</v>
      </c>
      <c r="C270" s="194"/>
      <c r="D270" s="194" t="s">
        <v>210</v>
      </c>
      <c r="E270" s="210" t="s">
        <v>182</v>
      </c>
      <c r="F270" s="168"/>
      <c r="G270" s="168"/>
      <c r="H270" s="167"/>
      <c r="I270" s="168"/>
      <c r="J270" s="169"/>
      <c r="K270" s="168"/>
      <c r="L270" s="168"/>
      <c r="M270" s="60" t="s">
        <v>440</v>
      </c>
    </row>
    <row r="271" spans="1:13" ht="63" customHeight="1">
      <c r="A271" s="139" t="s">
        <v>373</v>
      </c>
      <c r="B271" s="158" t="s">
        <v>261</v>
      </c>
      <c r="C271" s="214"/>
      <c r="D271" s="214" t="s">
        <v>211</v>
      </c>
      <c r="E271" s="214" t="s">
        <v>182</v>
      </c>
      <c r="F271" s="82"/>
      <c r="G271" s="82"/>
      <c r="H271" s="124"/>
      <c r="I271" s="82"/>
      <c r="J271" s="82"/>
      <c r="K271" s="82"/>
      <c r="L271" s="82"/>
      <c r="M271" s="176" t="s">
        <v>570</v>
      </c>
    </row>
    <row r="272" spans="1:13" ht="43.5" customHeight="1">
      <c r="A272" s="139" t="s">
        <v>374</v>
      </c>
      <c r="B272" s="35" t="s">
        <v>262</v>
      </c>
      <c r="C272" s="194"/>
      <c r="D272" s="194" t="s">
        <v>211</v>
      </c>
      <c r="E272" s="210" t="s">
        <v>182</v>
      </c>
      <c r="F272" s="168"/>
      <c r="G272" s="168"/>
      <c r="H272" s="167"/>
      <c r="I272" s="168"/>
      <c r="J272" s="169"/>
      <c r="K272" s="168"/>
      <c r="L272" s="168"/>
      <c r="M272" s="60" t="s">
        <v>468</v>
      </c>
    </row>
    <row r="273" spans="1:17" ht="42" customHeight="1">
      <c r="A273" s="139" t="s">
        <v>375</v>
      </c>
      <c r="B273" s="35" t="s">
        <v>261</v>
      </c>
      <c r="C273" s="194"/>
      <c r="D273" s="194" t="s">
        <v>211</v>
      </c>
      <c r="E273" s="81" t="s">
        <v>182</v>
      </c>
      <c r="F273" s="168"/>
      <c r="G273" s="168"/>
      <c r="H273" s="167"/>
      <c r="I273" s="168"/>
      <c r="J273" s="169"/>
      <c r="K273" s="168"/>
      <c r="L273" s="168"/>
      <c r="M273" s="60" t="s">
        <v>469</v>
      </c>
    </row>
    <row r="274" spans="1:17" ht="37.5" customHeight="1">
      <c r="A274" s="139" t="s">
        <v>212</v>
      </c>
      <c r="B274" s="35" t="s">
        <v>263</v>
      </c>
      <c r="C274" s="194"/>
      <c r="D274" s="194" t="s">
        <v>213</v>
      </c>
      <c r="E274" s="81" t="s">
        <v>182</v>
      </c>
      <c r="F274" s="168"/>
      <c r="G274" s="168"/>
      <c r="H274" s="167"/>
      <c r="I274" s="168"/>
      <c r="J274" s="169"/>
      <c r="K274" s="168"/>
      <c r="L274" s="168"/>
      <c r="M274" s="36" t="s">
        <v>341</v>
      </c>
      <c r="N274" s="83"/>
      <c r="O274" s="83"/>
      <c r="P274" s="83"/>
      <c r="Q274" s="83"/>
    </row>
    <row r="275" spans="1:17" ht="93" customHeight="1">
      <c r="A275" s="139" t="s">
        <v>290</v>
      </c>
      <c r="B275" s="35" t="s">
        <v>264</v>
      </c>
      <c r="C275" s="194"/>
      <c r="D275" s="194" t="s">
        <v>214</v>
      </c>
      <c r="E275" s="81" t="s">
        <v>182</v>
      </c>
      <c r="F275" s="168"/>
      <c r="G275" s="168"/>
      <c r="H275" s="167"/>
      <c r="I275" s="168"/>
      <c r="J275" s="169"/>
      <c r="K275" s="168"/>
      <c r="L275" s="168"/>
      <c r="M275" s="36" t="s">
        <v>342</v>
      </c>
    </row>
    <row r="276" spans="1:17" ht="67.5" customHeight="1">
      <c r="A276" s="139" t="s">
        <v>453</v>
      </c>
      <c r="B276" s="35" t="s">
        <v>265</v>
      </c>
      <c r="C276" s="194"/>
      <c r="D276" s="194" t="s">
        <v>214</v>
      </c>
      <c r="E276" s="81" t="s">
        <v>182</v>
      </c>
      <c r="F276" s="168"/>
      <c r="G276" s="168"/>
      <c r="H276" s="167"/>
      <c r="I276" s="168"/>
      <c r="J276" s="169"/>
      <c r="K276" s="168"/>
      <c r="L276" s="168"/>
      <c r="M276" s="36" t="s">
        <v>343</v>
      </c>
    </row>
    <row r="277" spans="1:17" ht="36" customHeight="1">
      <c r="A277" s="139" t="s">
        <v>390</v>
      </c>
      <c r="B277" s="35" t="s">
        <v>266</v>
      </c>
      <c r="C277" s="194"/>
      <c r="D277" s="194" t="s">
        <v>215</v>
      </c>
      <c r="E277" s="81" t="s">
        <v>182</v>
      </c>
      <c r="F277" s="168"/>
      <c r="G277" s="168"/>
      <c r="H277" s="167"/>
      <c r="I277" s="168"/>
      <c r="J277" s="169"/>
      <c r="K277" s="168"/>
      <c r="L277" s="168"/>
      <c r="M277" s="36" t="s">
        <v>344</v>
      </c>
    </row>
    <row r="278" spans="1:17" s="83" customFormat="1" ht="39.75" customHeight="1">
      <c r="A278" s="139" t="s">
        <v>216</v>
      </c>
      <c r="B278" s="35" t="s">
        <v>267</v>
      </c>
      <c r="C278" s="194"/>
      <c r="D278" s="194" t="s">
        <v>215</v>
      </c>
      <c r="E278" s="81" t="s">
        <v>182</v>
      </c>
      <c r="F278" s="168"/>
      <c r="G278" s="168"/>
      <c r="H278" s="167"/>
      <c r="I278" s="168"/>
      <c r="J278" s="169"/>
      <c r="K278" s="168"/>
      <c r="L278" s="168"/>
      <c r="M278" s="36" t="s">
        <v>345</v>
      </c>
      <c r="N278" s="94"/>
      <c r="O278" s="94"/>
      <c r="P278" s="94"/>
      <c r="Q278" s="94"/>
    </row>
    <row r="279" spans="1:17" ht="50.25" customHeight="1">
      <c r="A279" s="139" t="s">
        <v>470</v>
      </c>
      <c r="B279" s="35" t="s">
        <v>268</v>
      </c>
      <c r="C279" s="194"/>
      <c r="D279" s="194" t="s">
        <v>217</v>
      </c>
      <c r="E279" s="81" t="s">
        <v>182</v>
      </c>
      <c r="F279" s="168"/>
      <c r="G279" s="168"/>
      <c r="H279" s="167" t="s">
        <v>323</v>
      </c>
      <c r="I279" s="168"/>
      <c r="J279" s="169"/>
      <c r="K279" s="168"/>
      <c r="L279" s="168"/>
      <c r="M279" s="60" t="s">
        <v>490</v>
      </c>
    </row>
    <row r="280" spans="1:17" ht="65.25" customHeight="1">
      <c r="A280" s="139" t="s">
        <v>218</v>
      </c>
      <c r="B280" s="35" t="s">
        <v>269</v>
      </c>
      <c r="C280" s="194"/>
      <c r="D280" s="194" t="s">
        <v>219</v>
      </c>
      <c r="E280" s="81" t="s">
        <v>182</v>
      </c>
      <c r="F280" s="168"/>
      <c r="G280" s="168"/>
      <c r="H280" s="167"/>
      <c r="I280" s="168"/>
      <c r="J280" s="169"/>
      <c r="K280" s="168"/>
      <c r="L280" s="168"/>
      <c r="M280" s="60" t="s">
        <v>471</v>
      </c>
    </row>
    <row r="281" spans="1:17" ht="42" customHeight="1">
      <c r="A281" s="139" t="s">
        <v>589</v>
      </c>
      <c r="B281" s="35">
        <f>SUM(B282,B283,B284,B285)</f>
        <v>7239.3300000000017</v>
      </c>
      <c r="C281" s="194"/>
      <c r="D281" s="194" t="s">
        <v>220</v>
      </c>
      <c r="E281" s="81" t="s">
        <v>182</v>
      </c>
      <c r="F281" s="168"/>
      <c r="G281" s="168"/>
      <c r="H281" s="167"/>
      <c r="I281" s="168"/>
      <c r="J281" s="169"/>
      <c r="K281" s="168"/>
      <c r="L281" s="168"/>
      <c r="M281" s="36" t="s">
        <v>346</v>
      </c>
    </row>
    <row r="282" spans="1:17" ht="19.5" customHeight="1">
      <c r="A282" s="139" t="s">
        <v>221</v>
      </c>
      <c r="B282" s="35">
        <v>2068.38</v>
      </c>
      <c r="C282" s="229"/>
      <c r="D282" s="194"/>
      <c r="E282" s="80"/>
      <c r="F282" s="168"/>
      <c r="G282" s="168"/>
      <c r="H282" s="167"/>
      <c r="I282" s="168"/>
      <c r="J282" s="169"/>
      <c r="K282" s="168"/>
      <c r="L282" s="168"/>
      <c r="M282" s="36" t="s">
        <v>230</v>
      </c>
    </row>
    <row r="283" spans="1:17" ht="19.5" customHeight="1">
      <c r="A283" s="139" t="s">
        <v>222</v>
      </c>
      <c r="B283" s="35">
        <v>3102.57</v>
      </c>
      <c r="C283" s="229"/>
      <c r="D283" s="194"/>
      <c r="E283" s="80"/>
      <c r="F283" s="168"/>
      <c r="G283" s="168"/>
      <c r="H283" s="167"/>
      <c r="I283" s="168"/>
      <c r="J283" s="169"/>
      <c r="K283" s="168"/>
      <c r="L283" s="168"/>
      <c r="M283" s="36" t="s">
        <v>230</v>
      </c>
    </row>
    <row r="284" spans="1:17" ht="19.5" customHeight="1">
      <c r="A284" s="139" t="s">
        <v>223</v>
      </c>
      <c r="B284" s="35">
        <v>1034.19</v>
      </c>
      <c r="C284" s="229"/>
      <c r="D284" s="194"/>
      <c r="E284" s="80"/>
      <c r="F284" s="168"/>
      <c r="G284" s="168"/>
      <c r="H284" s="167"/>
      <c r="I284" s="168"/>
      <c r="J284" s="169"/>
      <c r="K284" s="168"/>
      <c r="L284" s="168"/>
      <c r="M284" s="36" t="s">
        <v>230</v>
      </c>
    </row>
    <row r="285" spans="1:17" ht="21.75" customHeight="1">
      <c r="A285" s="139" t="s">
        <v>224</v>
      </c>
      <c r="B285" s="35">
        <v>1034.19</v>
      </c>
      <c r="C285" s="229"/>
      <c r="D285" s="194"/>
      <c r="E285" s="80"/>
      <c r="F285" s="168"/>
      <c r="G285" s="168"/>
      <c r="H285" s="167"/>
      <c r="I285" s="168"/>
      <c r="J285" s="169"/>
      <c r="K285" s="168"/>
      <c r="L285" s="168"/>
      <c r="M285" s="36" t="s">
        <v>230</v>
      </c>
    </row>
    <row r="286" spans="1:17" ht="39" customHeight="1">
      <c r="A286" s="139" t="s">
        <v>225</v>
      </c>
      <c r="B286" s="35">
        <f>SUM(B287,B288)</f>
        <v>15195.82</v>
      </c>
      <c r="C286" s="194"/>
      <c r="D286" s="194" t="s">
        <v>226</v>
      </c>
      <c r="E286" s="81" t="s">
        <v>182</v>
      </c>
      <c r="F286" s="168"/>
      <c r="G286" s="168"/>
      <c r="H286" s="167"/>
      <c r="I286" s="168"/>
      <c r="J286" s="169"/>
      <c r="K286" s="168"/>
      <c r="L286" s="168"/>
      <c r="M286" s="36" t="s">
        <v>299</v>
      </c>
    </row>
    <row r="287" spans="1:17" ht="18" customHeight="1">
      <c r="A287" s="139" t="s">
        <v>227</v>
      </c>
      <c r="B287" s="35">
        <v>8751.02</v>
      </c>
      <c r="C287" s="194"/>
      <c r="D287" s="194"/>
      <c r="E287" s="80"/>
      <c r="F287" s="168"/>
      <c r="G287" s="168"/>
      <c r="H287" s="167"/>
      <c r="I287" s="168"/>
      <c r="J287" s="169"/>
      <c r="K287" s="168"/>
      <c r="L287" s="168"/>
      <c r="M287" s="36" t="s">
        <v>230</v>
      </c>
    </row>
    <row r="288" spans="1:17" ht="18.75" customHeight="1">
      <c r="A288" s="139" t="s">
        <v>228</v>
      </c>
      <c r="B288" s="35">
        <v>6444.8</v>
      </c>
      <c r="C288" s="194"/>
      <c r="D288" s="194"/>
      <c r="E288" s="80"/>
      <c r="F288" s="168"/>
      <c r="G288" s="168"/>
      <c r="H288" s="167"/>
      <c r="I288" s="168"/>
      <c r="J288" s="169"/>
      <c r="K288" s="168"/>
      <c r="L288" s="168"/>
      <c r="M288" s="36" t="s">
        <v>230</v>
      </c>
    </row>
    <row r="289" spans="1:17" ht="27" customHeight="1">
      <c r="A289" s="139" t="s">
        <v>452</v>
      </c>
      <c r="B289" s="35"/>
      <c r="C289" s="194"/>
      <c r="D289" s="194" t="s">
        <v>190</v>
      </c>
      <c r="E289" s="81" t="s">
        <v>182</v>
      </c>
      <c r="F289" s="168"/>
      <c r="G289" s="168"/>
      <c r="H289" s="167"/>
      <c r="I289" s="168"/>
      <c r="J289" s="169"/>
      <c r="K289" s="168"/>
      <c r="L289" s="168"/>
      <c r="M289" s="63" t="s">
        <v>429</v>
      </c>
    </row>
    <row r="290" spans="1:17" ht="26.25" customHeight="1">
      <c r="A290" s="139" t="s">
        <v>451</v>
      </c>
      <c r="B290" s="158"/>
      <c r="C290" s="214"/>
      <c r="D290" s="214" t="s">
        <v>190</v>
      </c>
      <c r="E290" s="214" t="s">
        <v>182</v>
      </c>
      <c r="F290" s="82"/>
      <c r="G290" s="82"/>
      <c r="H290" s="124"/>
      <c r="I290" s="82"/>
      <c r="J290" s="82"/>
      <c r="K290" s="82"/>
      <c r="L290" s="82"/>
      <c r="M290" s="86" t="s">
        <v>501</v>
      </c>
    </row>
    <row r="291" spans="1:17" ht="27" customHeight="1">
      <c r="A291" s="139" t="s">
        <v>367</v>
      </c>
      <c r="B291" s="35"/>
      <c r="C291" s="194"/>
      <c r="D291" s="194" t="s">
        <v>190</v>
      </c>
      <c r="E291" s="81" t="s">
        <v>182</v>
      </c>
      <c r="F291" s="168"/>
      <c r="G291" s="168"/>
      <c r="H291" s="167"/>
      <c r="I291" s="168"/>
      <c r="J291" s="169"/>
      <c r="K291" s="168"/>
      <c r="L291" s="168"/>
      <c r="M291" s="63" t="s">
        <v>428</v>
      </c>
    </row>
    <row r="292" spans="1:17" ht="25.5" customHeight="1">
      <c r="A292" s="139" t="s">
        <v>497</v>
      </c>
      <c r="B292" s="35"/>
      <c r="C292" s="194"/>
      <c r="D292" s="194" t="s">
        <v>190</v>
      </c>
      <c r="E292" s="81" t="s">
        <v>182</v>
      </c>
      <c r="F292" s="168"/>
      <c r="G292" s="168"/>
      <c r="H292" s="167"/>
      <c r="I292" s="168"/>
      <c r="J292" s="169"/>
      <c r="K292" s="168"/>
      <c r="L292" s="168"/>
      <c r="M292" s="63" t="s">
        <v>500</v>
      </c>
    </row>
    <row r="293" spans="1:17" ht="37.5" customHeight="1">
      <c r="A293" s="139" t="s">
        <v>498</v>
      </c>
      <c r="B293" s="35"/>
      <c r="C293" s="194"/>
      <c r="D293" s="194" t="s">
        <v>190</v>
      </c>
      <c r="E293" s="81" t="s">
        <v>182</v>
      </c>
      <c r="F293" s="168"/>
      <c r="G293" s="168"/>
      <c r="H293" s="167"/>
      <c r="I293" s="168"/>
      <c r="J293" s="169"/>
      <c r="K293" s="168"/>
      <c r="L293" s="168"/>
      <c r="M293" s="63" t="s">
        <v>499</v>
      </c>
      <c r="N293" s="87"/>
      <c r="O293" s="87"/>
      <c r="P293" s="87"/>
      <c r="Q293" s="87"/>
    </row>
    <row r="294" spans="1:17" ht="26.25" customHeight="1">
      <c r="A294" s="139" t="s">
        <v>369</v>
      </c>
      <c r="B294" s="35"/>
      <c r="C294" s="194"/>
      <c r="D294" s="194" t="s">
        <v>368</v>
      </c>
      <c r="E294" s="81" t="s">
        <v>182</v>
      </c>
      <c r="F294" s="168"/>
      <c r="G294" s="168"/>
      <c r="H294" s="167"/>
      <c r="I294" s="168"/>
      <c r="J294" s="169"/>
      <c r="K294" s="168"/>
      <c r="L294" s="168"/>
      <c r="M294" s="63" t="s">
        <v>370</v>
      </c>
    </row>
    <row r="295" spans="1:17" ht="26.25" customHeight="1">
      <c r="A295" s="64" t="s">
        <v>369</v>
      </c>
      <c r="B295" s="65"/>
      <c r="C295" s="186"/>
      <c r="D295" s="186" t="s">
        <v>368</v>
      </c>
      <c r="E295" s="57" t="s">
        <v>182</v>
      </c>
      <c r="F295" s="66"/>
      <c r="G295" s="66"/>
      <c r="H295" s="67"/>
      <c r="I295" s="66"/>
      <c r="J295" s="68"/>
      <c r="K295" s="66"/>
      <c r="L295" s="66"/>
      <c r="M295" s="69" t="s">
        <v>370</v>
      </c>
    </row>
    <row r="296" spans="1:17" ht="24.75" customHeight="1">
      <c r="A296" s="70" t="s">
        <v>384</v>
      </c>
      <c r="B296" s="79"/>
      <c r="C296" s="80"/>
      <c r="D296" s="81" t="s">
        <v>383</v>
      </c>
      <c r="E296" s="81" t="s">
        <v>182</v>
      </c>
      <c r="G296" s="163"/>
      <c r="H296" s="163"/>
      <c r="I296" s="163"/>
      <c r="J296" s="164"/>
      <c r="K296" s="163"/>
      <c r="L296" s="163"/>
      <c r="M296" s="63" t="s">
        <v>385</v>
      </c>
    </row>
    <row r="297" spans="1:17" s="87" customFormat="1" ht="115.5" customHeight="1">
      <c r="A297" s="70" t="s">
        <v>386</v>
      </c>
      <c r="B297" s="71">
        <v>7185.7</v>
      </c>
      <c r="C297" s="80"/>
      <c r="D297" s="81" t="s">
        <v>383</v>
      </c>
      <c r="E297" s="81" t="s">
        <v>182</v>
      </c>
      <c r="F297" s="163"/>
      <c r="G297" s="163"/>
      <c r="H297" s="163"/>
      <c r="I297" s="163"/>
      <c r="J297" s="164"/>
      <c r="K297" s="163"/>
      <c r="L297" s="163"/>
      <c r="M297" s="63" t="s">
        <v>424</v>
      </c>
      <c r="N297" s="94"/>
      <c r="O297" s="94"/>
      <c r="P297" s="94"/>
      <c r="Q297" s="94"/>
    </row>
    <row r="298" spans="1:17" ht="79.5" customHeight="1">
      <c r="A298" s="84" t="s">
        <v>494</v>
      </c>
      <c r="B298" s="79"/>
      <c r="C298" s="80"/>
      <c r="D298" s="81" t="s">
        <v>495</v>
      </c>
      <c r="E298" s="81" t="s">
        <v>182</v>
      </c>
      <c r="G298" s="163"/>
      <c r="H298" s="163"/>
      <c r="I298" s="163"/>
      <c r="J298" s="164"/>
      <c r="K298" s="163"/>
      <c r="L298" s="163"/>
      <c r="M298" s="63" t="s">
        <v>496</v>
      </c>
    </row>
    <row r="299" spans="1:17" ht="54.75" customHeight="1">
      <c r="A299" s="76"/>
      <c r="B299" s="62"/>
      <c r="C299" s="21"/>
      <c r="D299" s="20"/>
      <c r="E299" s="21"/>
      <c r="F299" s="49"/>
      <c r="H299" s="49"/>
      <c r="I299" s="49"/>
      <c r="J299" s="77"/>
      <c r="K299" s="49"/>
      <c r="L299" s="49"/>
      <c r="M299" s="78"/>
    </row>
    <row r="300" spans="1:17" ht="54.75" customHeight="1">
      <c r="A300" s="76"/>
      <c r="B300" s="62"/>
      <c r="C300" s="21"/>
      <c r="D300" s="20"/>
      <c r="E300" s="21"/>
      <c r="F300" s="49"/>
      <c r="H300" s="49"/>
      <c r="I300" s="49"/>
      <c r="J300" s="77"/>
      <c r="K300" s="49"/>
      <c r="L300" s="49"/>
      <c r="M300" s="78"/>
    </row>
    <row r="301" spans="1:17" ht="48.75" customHeight="1">
      <c r="A301" s="76"/>
      <c r="B301" s="62"/>
      <c r="C301" s="21"/>
      <c r="D301" s="20"/>
      <c r="E301" s="21"/>
      <c r="F301" s="49"/>
      <c r="H301" s="49"/>
      <c r="I301" s="49"/>
      <c r="J301" s="77"/>
      <c r="K301" s="49"/>
      <c r="L301" s="49"/>
      <c r="M301" s="78"/>
    </row>
    <row r="302" spans="1:17" ht="47.25" customHeight="1">
      <c r="A302" s="76"/>
      <c r="B302" s="62"/>
      <c r="C302" s="21"/>
      <c r="D302" s="20"/>
      <c r="E302" s="21"/>
      <c r="F302" s="49"/>
      <c r="H302" s="49"/>
      <c r="I302" s="49"/>
      <c r="J302" s="77"/>
      <c r="K302" s="49"/>
      <c r="L302" s="49"/>
      <c r="M302" s="78"/>
    </row>
    <row r="303" spans="1:17" ht="110.25" hidden="1" customHeight="1">
      <c r="F303" s="49"/>
      <c r="H303" s="49"/>
    </row>
    <row r="304" spans="1:17" ht="71.25" customHeight="1">
      <c r="F304" s="49"/>
      <c r="H304" s="49"/>
    </row>
    <row r="305" spans="6:8">
      <c r="F305" s="49"/>
      <c r="H305" s="49"/>
    </row>
    <row r="306" spans="6:8">
      <c r="F306" s="49"/>
      <c r="H306" s="49"/>
    </row>
    <row r="307" spans="6:8">
      <c r="F307" s="49"/>
      <c r="H307" s="49"/>
    </row>
    <row r="308" spans="6:8" ht="54.75" customHeight="1">
      <c r="F308" s="49"/>
      <c r="H308" s="49"/>
    </row>
    <row r="309" spans="6:8">
      <c r="F309" s="49"/>
      <c r="H309" s="49"/>
    </row>
    <row r="310" spans="6:8">
      <c r="F310" s="49"/>
      <c r="H310" s="49"/>
    </row>
    <row r="311" spans="6:8">
      <c r="F311" s="49"/>
      <c r="H311" s="49"/>
    </row>
    <row r="312" spans="6:8">
      <c r="F312" s="49"/>
      <c r="H312" s="49"/>
    </row>
    <row r="313" spans="6:8">
      <c r="F313" s="49"/>
      <c r="H313" s="49"/>
    </row>
    <row r="314" spans="6:8">
      <c r="F314" s="49"/>
      <c r="H314" s="49"/>
    </row>
    <row r="315" spans="6:8">
      <c r="F315" s="49"/>
      <c r="H315" s="49"/>
    </row>
    <row r="316" spans="6:8">
      <c r="F316" s="49"/>
      <c r="H316" s="49"/>
    </row>
    <row r="317" spans="6:8">
      <c r="F317" s="49"/>
      <c r="H317" s="49"/>
    </row>
    <row r="318" spans="6:8">
      <c r="F318" s="49"/>
      <c r="H318" s="49"/>
    </row>
    <row r="319" spans="6:8">
      <c r="F319" s="49"/>
      <c r="H319" s="49"/>
    </row>
    <row r="320" spans="6:8">
      <c r="F320" s="49"/>
      <c r="H320" s="49"/>
    </row>
    <row r="321" spans="6:8">
      <c r="F321" s="49"/>
      <c r="H321" s="49"/>
    </row>
    <row r="322" spans="6:8">
      <c r="F322" s="49"/>
      <c r="H322" s="49"/>
    </row>
    <row r="323" spans="6:8">
      <c r="F323" s="49"/>
      <c r="H323" s="49"/>
    </row>
    <row r="324" spans="6:8">
      <c r="F324" s="49"/>
      <c r="H324" s="49"/>
    </row>
    <row r="325" spans="6:8">
      <c r="F325" s="49"/>
      <c r="H325" s="49"/>
    </row>
    <row r="326" spans="6:8">
      <c r="F326" s="49"/>
      <c r="H326" s="49"/>
    </row>
    <row r="327" spans="6:8">
      <c r="F327" s="49"/>
      <c r="H327" s="49"/>
    </row>
    <row r="328" spans="6:8">
      <c r="F328" s="49"/>
      <c r="H328" s="49"/>
    </row>
    <row r="329" spans="6:8">
      <c r="F329" s="49"/>
      <c r="H329" s="49"/>
    </row>
    <row r="330" spans="6:8">
      <c r="F330" s="49"/>
      <c r="H330" s="49"/>
    </row>
    <row r="331" spans="6:8">
      <c r="F331" s="49"/>
      <c r="H331" s="49"/>
    </row>
    <row r="332" spans="6:8">
      <c r="F332" s="49"/>
      <c r="H332" s="49"/>
    </row>
    <row r="333" spans="6:8">
      <c r="F333" s="49"/>
      <c r="H333" s="49"/>
    </row>
    <row r="334" spans="6:8">
      <c r="F334" s="49"/>
      <c r="H334" s="49"/>
    </row>
    <row r="335" spans="6:8">
      <c r="F335" s="49"/>
      <c r="H335" s="49"/>
    </row>
    <row r="336" spans="6:8">
      <c r="F336" s="49"/>
      <c r="H336" s="49"/>
    </row>
    <row r="337" spans="6:8">
      <c r="F337" s="49"/>
      <c r="H337" s="49"/>
    </row>
    <row r="338" spans="6:8">
      <c r="F338" s="49"/>
      <c r="H338" s="49"/>
    </row>
    <row r="339" spans="6:8">
      <c r="F339" s="49"/>
      <c r="H339" s="49"/>
    </row>
    <row r="340" spans="6:8">
      <c r="F340" s="49"/>
      <c r="H340" s="49"/>
    </row>
    <row r="341" spans="6:8">
      <c r="F341" s="49"/>
      <c r="H341" s="49"/>
    </row>
    <row r="342" spans="6:8">
      <c r="F342" s="49"/>
      <c r="H342" s="49"/>
    </row>
    <row r="343" spans="6:8">
      <c r="F343" s="49"/>
      <c r="H343" s="49"/>
    </row>
    <row r="344" spans="6:8">
      <c r="F344" s="49"/>
      <c r="H344" s="49"/>
    </row>
    <row r="345" spans="6:8">
      <c r="F345" s="49"/>
      <c r="H345" s="49"/>
    </row>
    <row r="346" spans="6:8">
      <c r="F346" s="49"/>
      <c r="H346" s="49"/>
    </row>
    <row r="347" spans="6:8">
      <c r="F347" s="49"/>
      <c r="H347" s="49"/>
    </row>
    <row r="348" spans="6:8">
      <c r="F348" s="49"/>
      <c r="H348" s="49"/>
    </row>
    <row r="349" spans="6:8">
      <c r="F349" s="49"/>
      <c r="H349" s="49"/>
    </row>
    <row r="350" spans="6:8">
      <c r="F350" s="49"/>
      <c r="H350" s="49"/>
    </row>
    <row r="351" spans="6:8">
      <c r="F351" s="49"/>
      <c r="H351" s="49"/>
    </row>
    <row r="352" spans="6:8">
      <c r="F352" s="49"/>
      <c r="H352" s="49"/>
    </row>
    <row r="353" spans="6:8">
      <c r="F353" s="49"/>
      <c r="H353" s="49"/>
    </row>
    <row r="354" spans="6:8">
      <c r="F354" s="49"/>
      <c r="H354" s="49"/>
    </row>
    <row r="355" spans="6:8">
      <c r="F355" s="49"/>
      <c r="H355" s="49"/>
    </row>
    <row r="356" spans="6:8">
      <c r="F356" s="49"/>
      <c r="H356" s="49"/>
    </row>
    <row r="357" spans="6:8">
      <c r="F357" s="49"/>
      <c r="H357" s="49"/>
    </row>
    <row r="358" spans="6:8">
      <c r="F358" s="49"/>
      <c r="H358" s="49"/>
    </row>
    <row r="359" spans="6:8">
      <c r="F359" s="49"/>
      <c r="H359" s="49"/>
    </row>
    <row r="360" spans="6:8">
      <c r="F360" s="49"/>
      <c r="H360" s="49"/>
    </row>
    <row r="361" spans="6:8">
      <c r="F361" s="49"/>
      <c r="H361" s="49"/>
    </row>
    <row r="362" spans="6:8">
      <c r="F362" s="49"/>
      <c r="H362" s="49"/>
    </row>
    <row r="363" spans="6:8">
      <c r="F363" s="49"/>
      <c r="H363" s="49"/>
    </row>
    <row r="364" spans="6:8">
      <c r="F364" s="49"/>
      <c r="H364" s="49"/>
    </row>
    <row r="365" spans="6:8">
      <c r="F365" s="49"/>
      <c r="H365" s="49"/>
    </row>
    <row r="366" spans="6:8">
      <c r="F366" s="49"/>
      <c r="H366" s="49"/>
    </row>
    <row r="367" spans="6:8">
      <c r="F367" s="49"/>
      <c r="H367" s="49"/>
    </row>
    <row r="368" spans="6:8">
      <c r="F368" s="49"/>
      <c r="H368" s="49"/>
    </row>
    <row r="369" spans="5:13">
      <c r="F369" s="49"/>
      <c r="H369" s="49"/>
    </row>
    <row r="370" spans="5:13">
      <c r="F370" s="49"/>
      <c r="H370" s="49"/>
    </row>
    <row r="371" spans="5:13">
      <c r="F371" s="49"/>
      <c r="H371" s="49"/>
    </row>
    <row r="372" spans="5:13">
      <c r="F372" s="49"/>
      <c r="H372" s="49"/>
    </row>
    <row r="373" spans="5:13">
      <c r="F373" s="49"/>
      <c r="H373" s="49"/>
    </row>
    <row r="374" spans="5:13">
      <c r="F374" s="49"/>
      <c r="H374" s="49"/>
    </row>
    <row r="375" spans="5:13">
      <c r="F375" s="49"/>
      <c r="H375" s="49"/>
    </row>
    <row r="376" spans="5:13">
      <c r="F376" s="49"/>
      <c r="H376" s="49"/>
    </row>
    <row r="377" spans="5:13">
      <c r="E377" s="49"/>
      <c r="F377" s="50"/>
      <c r="G377" s="51"/>
      <c r="J377" s="43"/>
      <c r="K377" s="94"/>
      <c r="L377" s="94"/>
      <c r="M377" s="94"/>
    </row>
    <row r="378" spans="5:13">
      <c r="E378" s="50"/>
      <c r="F378" s="50"/>
      <c r="G378" s="51"/>
      <c r="J378" s="43"/>
      <c r="K378" s="94"/>
      <c r="L378" s="94"/>
      <c r="M378" s="94"/>
    </row>
    <row r="379" spans="5:13">
      <c r="E379" s="50"/>
      <c r="F379" s="50"/>
      <c r="G379" s="51"/>
      <c r="J379" s="43"/>
      <c r="K379" s="94"/>
      <c r="L379" s="94"/>
      <c r="M379" s="94"/>
    </row>
    <row r="380" spans="5:13">
      <c r="E380" s="50"/>
      <c r="F380" s="50"/>
      <c r="G380" s="51"/>
      <c r="J380" s="43"/>
      <c r="K380" s="94"/>
      <c r="L380" s="94"/>
      <c r="M380" s="94"/>
    </row>
    <row r="381" spans="5:13">
      <c r="E381" s="50"/>
      <c r="F381" s="50"/>
      <c r="G381" s="51"/>
      <c r="J381" s="43"/>
      <c r="K381" s="94"/>
      <c r="L381" s="94"/>
      <c r="M381" s="94"/>
    </row>
    <row r="382" spans="5:13">
      <c r="E382" s="50"/>
      <c r="F382" s="50"/>
      <c r="G382" s="51"/>
      <c r="J382" s="43"/>
      <c r="K382" s="94"/>
      <c r="L382" s="94"/>
      <c r="M382" s="94"/>
    </row>
    <row r="383" spans="5:13">
      <c r="E383" s="50"/>
      <c r="F383" s="50"/>
      <c r="G383" s="51"/>
      <c r="J383" s="43"/>
      <c r="K383" s="94"/>
      <c r="L383" s="94"/>
      <c r="M383" s="94"/>
    </row>
    <row r="384" spans="5:13">
      <c r="E384" s="50"/>
      <c r="F384" s="50"/>
      <c r="G384" s="51"/>
      <c r="J384" s="43"/>
      <c r="K384" s="94"/>
      <c r="L384" s="94"/>
      <c r="M384" s="94"/>
    </row>
    <row r="385" spans="5:13">
      <c r="E385" s="50"/>
      <c r="F385" s="50"/>
      <c r="G385" s="51"/>
      <c r="J385" s="43"/>
      <c r="K385" s="94"/>
      <c r="L385" s="94"/>
      <c r="M385" s="94"/>
    </row>
    <row r="386" spans="5:13">
      <c r="E386" s="50"/>
      <c r="F386" s="50"/>
      <c r="G386" s="51"/>
      <c r="J386" s="43"/>
      <c r="K386" s="94"/>
      <c r="L386" s="94"/>
      <c r="M386" s="94"/>
    </row>
    <row r="387" spans="5:13">
      <c r="E387" s="50"/>
      <c r="F387" s="50"/>
      <c r="G387" s="51"/>
      <c r="J387" s="43"/>
      <c r="K387" s="94"/>
      <c r="L387" s="94"/>
      <c r="M387" s="94"/>
    </row>
    <row r="388" spans="5:13">
      <c r="E388" s="50"/>
      <c r="F388" s="50"/>
      <c r="G388" s="51"/>
      <c r="J388" s="43"/>
      <c r="K388" s="94"/>
      <c r="L388" s="94"/>
      <c r="M388" s="94"/>
    </row>
    <row r="389" spans="5:13">
      <c r="E389" s="50"/>
      <c r="F389" s="50"/>
      <c r="G389" s="51"/>
      <c r="J389" s="43"/>
      <c r="K389" s="94"/>
      <c r="L389" s="94"/>
      <c r="M389" s="94"/>
    </row>
    <row r="390" spans="5:13">
      <c r="E390" s="50"/>
      <c r="F390" s="50"/>
      <c r="G390" s="51"/>
      <c r="J390" s="43"/>
      <c r="K390" s="94"/>
      <c r="L390" s="94"/>
      <c r="M390" s="94"/>
    </row>
    <row r="391" spans="5:13">
      <c r="E391" s="50"/>
      <c r="F391" s="50"/>
      <c r="G391" s="51"/>
      <c r="J391" s="43"/>
      <c r="K391" s="94"/>
      <c r="L391" s="94"/>
      <c r="M391" s="94"/>
    </row>
    <row r="392" spans="5:13">
      <c r="E392" s="50"/>
      <c r="F392" s="50"/>
      <c r="G392" s="51"/>
      <c r="J392" s="43"/>
      <c r="K392" s="94"/>
      <c r="L392" s="94"/>
      <c r="M392" s="94"/>
    </row>
    <row r="393" spans="5:13">
      <c r="E393" s="50"/>
      <c r="F393" s="50"/>
      <c r="G393" s="51"/>
      <c r="J393" s="43"/>
      <c r="K393" s="94"/>
      <c r="L393" s="94"/>
      <c r="M393" s="94"/>
    </row>
    <row r="394" spans="5:13">
      <c r="E394" s="50"/>
      <c r="F394" s="50"/>
      <c r="G394" s="51"/>
      <c r="J394" s="43"/>
      <c r="K394" s="94"/>
      <c r="L394" s="94"/>
      <c r="M394" s="94"/>
    </row>
    <row r="395" spans="5:13">
      <c r="E395" s="50"/>
      <c r="F395" s="50"/>
      <c r="G395" s="51"/>
      <c r="J395" s="43"/>
      <c r="K395" s="94"/>
      <c r="L395" s="94"/>
      <c r="M395" s="94"/>
    </row>
    <row r="396" spans="5:13">
      <c r="E396" s="50"/>
      <c r="F396" s="50"/>
      <c r="G396" s="51"/>
      <c r="J396" s="43"/>
      <c r="K396" s="94"/>
      <c r="L396" s="94"/>
      <c r="M396" s="94"/>
    </row>
    <row r="397" spans="5:13">
      <c r="E397" s="50"/>
      <c r="F397" s="50"/>
      <c r="G397" s="51"/>
      <c r="J397" s="43"/>
      <c r="K397" s="94"/>
      <c r="L397" s="94"/>
      <c r="M397" s="94"/>
    </row>
    <row r="398" spans="5:13">
      <c r="E398" s="50"/>
      <c r="F398" s="50"/>
      <c r="G398" s="51"/>
      <c r="J398" s="43"/>
      <c r="K398" s="94"/>
      <c r="L398" s="94"/>
      <c r="M398" s="94"/>
    </row>
    <row r="399" spans="5:13">
      <c r="E399" s="50"/>
      <c r="F399" s="50"/>
      <c r="G399" s="51"/>
      <c r="J399" s="43"/>
      <c r="K399" s="94"/>
      <c r="L399" s="94"/>
      <c r="M399" s="94"/>
    </row>
    <row r="400" spans="5:13">
      <c r="E400" s="50"/>
      <c r="F400" s="50"/>
      <c r="G400" s="51"/>
      <c r="J400" s="43"/>
      <c r="K400" s="94"/>
      <c r="L400" s="94"/>
      <c r="M400" s="94"/>
    </row>
    <row r="401" spans="5:13">
      <c r="E401" s="50"/>
      <c r="F401" s="50"/>
      <c r="G401" s="51"/>
      <c r="J401" s="43"/>
      <c r="K401" s="94"/>
      <c r="L401" s="94"/>
      <c r="M401" s="94"/>
    </row>
    <row r="402" spans="5:13">
      <c r="E402" s="50"/>
      <c r="F402" s="50"/>
      <c r="G402" s="51"/>
      <c r="J402" s="43"/>
      <c r="K402" s="94"/>
      <c r="L402" s="94"/>
      <c r="M402" s="94"/>
    </row>
    <row r="403" spans="5:13">
      <c r="E403" s="50"/>
      <c r="F403" s="50"/>
      <c r="G403" s="51"/>
      <c r="J403" s="43"/>
      <c r="K403" s="94"/>
      <c r="L403" s="94"/>
      <c r="M403" s="94"/>
    </row>
    <row r="404" spans="5:13">
      <c r="E404" s="50"/>
      <c r="F404" s="50"/>
      <c r="G404" s="51"/>
      <c r="J404" s="43"/>
      <c r="K404" s="94"/>
      <c r="L404" s="94"/>
      <c r="M404" s="94"/>
    </row>
    <row r="405" spans="5:13">
      <c r="E405" s="50"/>
      <c r="F405" s="50"/>
      <c r="G405" s="51"/>
      <c r="J405" s="43"/>
      <c r="K405" s="94"/>
      <c r="L405" s="94"/>
      <c r="M405" s="94"/>
    </row>
    <row r="406" spans="5:13">
      <c r="E406" s="50"/>
      <c r="F406" s="50"/>
      <c r="G406" s="51"/>
      <c r="J406" s="43"/>
      <c r="K406" s="94"/>
      <c r="L406" s="94"/>
      <c r="M406" s="94"/>
    </row>
    <row r="407" spans="5:13">
      <c r="E407" s="50"/>
      <c r="F407" s="50"/>
      <c r="G407" s="51"/>
      <c r="J407" s="43"/>
      <c r="K407" s="94"/>
      <c r="L407" s="94"/>
      <c r="M407" s="94"/>
    </row>
    <row r="408" spans="5:13">
      <c r="E408" s="50"/>
      <c r="F408" s="50"/>
      <c r="G408" s="51"/>
      <c r="J408" s="43"/>
      <c r="K408" s="94"/>
      <c r="L408" s="94"/>
      <c r="M408" s="94"/>
    </row>
    <row r="409" spans="5:13">
      <c r="E409" s="50"/>
      <c r="F409" s="50"/>
      <c r="G409" s="51"/>
      <c r="J409" s="43"/>
      <c r="K409" s="94"/>
      <c r="L409" s="94"/>
      <c r="M409" s="94"/>
    </row>
    <row r="410" spans="5:13">
      <c r="E410" s="50"/>
      <c r="F410" s="50"/>
      <c r="G410" s="51"/>
      <c r="J410" s="43"/>
      <c r="K410" s="94"/>
      <c r="L410" s="94"/>
      <c r="M410" s="94"/>
    </row>
    <row r="411" spans="5:13">
      <c r="E411" s="50"/>
      <c r="F411" s="50"/>
      <c r="G411" s="51"/>
      <c r="J411" s="43"/>
      <c r="K411" s="94"/>
      <c r="L411" s="94"/>
      <c r="M411" s="94"/>
    </row>
    <row r="412" spans="5:13">
      <c r="E412" s="50"/>
      <c r="F412" s="50"/>
      <c r="G412" s="51"/>
      <c r="J412" s="43"/>
      <c r="K412" s="94"/>
      <c r="L412" s="94"/>
      <c r="M412" s="94"/>
    </row>
    <row r="413" spans="5:13">
      <c r="E413" s="50"/>
      <c r="F413" s="50"/>
      <c r="G413" s="51"/>
      <c r="J413" s="43"/>
      <c r="K413" s="94"/>
      <c r="L413" s="94"/>
      <c r="M413" s="94"/>
    </row>
    <row r="414" spans="5:13">
      <c r="E414" s="50"/>
      <c r="F414" s="50"/>
      <c r="G414" s="51"/>
      <c r="J414" s="43"/>
      <c r="K414" s="94"/>
      <c r="L414" s="94"/>
      <c r="M414" s="94"/>
    </row>
    <row r="415" spans="5:13">
      <c r="E415" s="50"/>
      <c r="F415" s="50"/>
      <c r="G415" s="51"/>
      <c r="J415" s="43"/>
      <c r="K415" s="94"/>
      <c r="L415" s="94"/>
      <c r="M415" s="94"/>
    </row>
    <row r="416" spans="5:13">
      <c r="E416" s="50"/>
      <c r="F416" s="50"/>
      <c r="G416" s="51"/>
      <c r="J416" s="43"/>
      <c r="K416" s="94"/>
      <c r="L416" s="94"/>
      <c r="M416" s="94"/>
    </row>
    <row r="417" spans="5:13">
      <c r="E417" s="50"/>
      <c r="F417" s="50"/>
      <c r="G417" s="51"/>
      <c r="J417" s="43"/>
      <c r="K417" s="94"/>
      <c r="L417" s="94"/>
      <c r="M417" s="94"/>
    </row>
    <row r="418" spans="5:13">
      <c r="E418" s="50"/>
      <c r="F418" s="50"/>
      <c r="G418" s="51"/>
      <c r="J418" s="43"/>
      <c r="K418" s="94"/>
      <c r="L418" s="94"/>
      <c r="M418" s="94"/>
    </row>
    <row r="419" spans="5:13">
      <c r="E419" s="50"/>
      <c r="F419" s="50"/>
      <c r="G419" s="51"/>
      <c r="J419" s="43"/>
      <c r="K419" s="94"/>
      <c r="L419" s="94"/>
      <c r="M419" s="94"/>
    </row>
    <row r="420" spans="5:13">
      <c r="E420" s="50"/>
      <c r="F420" s="50"/>
      <c r="G420" s="51"/>
      <c r="J420" s="43"/>
      <c r="K420" s="94"/>
      <c r="L420" s="94"/>
      <c r="M420" s="94"/>
    </row>
    <row r="421" spans="5:13">
      <c r="E421" s="50"/>
      <c r="F421" s="50"/>
      <c r="G421" s="51"/>
      <c r="J421" s="43"/>
      <c r="K421" s="94"/>
      <c r="L421" s="94"/>
      <c r="M421" s="94"/>
    </row>
    <row r="422" spans="5:13">
      <c r="E422" s="50"/>
      <c r="F422" s="50"/>
      <c r="G422" s="51"/>
      <c r="J422" s="43"/>
      <c r="K422" s="94"/>
      <c r="L422" s="94"/>
      <c r="M422" s="94"/>
    </row>
    <row r="423" spans="5:13">
      <c r="E423" s="50"/>
      <c r="F423" s="50"/>
      <c r="G423" s="51"/>
      <c r="J423" s="43"/>
      <c r="K423" s="94"/>
      <c r="L423" s="94"/>
      <c r="M423" s="94"/>
    </row>
    <row r="424" spans="5:13">
      <c r="E424" s="50"/>
      <c r="F424" s="50"/>
      <c r="G424" s="51"/>
      <c r="J424" s="43"/>
      <c r="K424" s="94"/>
      <c r="L424" s="94"/>
      <c r="M424" s="94"/>
    </row>
    <row r="425" spans="5:13">
      <c r="E425" s="50"/>
      <c r="F425" s="50"/>
      <c r="G425" s="51"/>
      <c r="J425" s="43"/>
      <c r="K425" s="94"/>
      <c r="L425" s="94"/>
      <c r="M425" s="94"/>
    </row>
    <row r="426" spans="5:13">
      <c r="E426" s="50"/>
      <c r="F426" s="50"/>
      <c r="G426" s="51"/>
      <c r="J426" s="43"/>
      <c r="K426" s="94"/>
      <c r="L426" s="94"/>
      <c r="M426" s="94"/>
    </row>
    <row r="427" spans="5:13">
      <c r="E427" s="50"/>
      <c r="F427" s="50"/>
      <c r="G427" s="51"/>
      <c r="J427" s="43"/>
      <c r="K427" s="94"/>
      <c r="L427" s="94"/>
      <c r="M427" s="94"/>
    </row>
    <row r="428" spans="5:13">
      <c r="E428" s="50"/>
      <c r="F428" s="50"/>
      <c r="G428" s="51"/>
      <c r="J428" s="43"/>
      <c r="K428" s="94"/>
      <c r="L428" s="94"/>
      <c r="M428" s="94"/>
    </row>
    <row r="429" spans="5:13">
      <c r="E429" s="50"/>
      <c r="F429" s="50"/>
      <c r="G429" s="51"/>
      <c r="J429" s="43"/>
      <c r="K429" s="94"/>
      <c r="L429" s="94"/>
      <c r="M429" s="94"/>
    </row>
    <row r="430" spans="5:13">
      <c r="E430" s="50"/>
      <c r="F430" s="50"/>
      <c r="G430" s="51"/>
      <c r="J430" s="43"/>
      <c r="K430" s="94"/>
      <c r="L430" s="94"/>
      <c r="M430" s="94"/>
    </row>
    <row r="431" spans="5:13">
      <c r="E431" s="50"/>
      <c r="F431" s="50"/>
      <c r="G431" s="51"/>
      <c r="J431" s="43"/>
      <c r="K431" s="94"/>
      <c r="L431" s="94"/>
      <c r="M431" s="94"/>
    </row>
    <row r="432" spans="5:13">
      <c r="E432" s="50"/>
      <c r="F432" s="50"/>
      <c r="G432" s="51"/>
      <c r="J432" s="43"/>
      <c r="K432" s="94"/>
      <c r="L432" s="94"/>
      <c r="M432" s="94"/>
    </row>
    <row r="433" spans="5:13">
      <c r="E433" s="50"/>
      <c r="F433" s="50"/>
      <c r="G433" s="51"/>
      <c r="J433" s="43"/>
      <c r="K433" s="94"/>
      <c r="L433" s="94"/>
      <c r="M433" s="94"/>
    </row>
    <row r="434" spans="5:13">
      <c r="E434" s="50"/>
      <c r="F434" s="50"/>
      <c r="G434" s="51"/>
      <c r="J434" s="43"/>
      <c r="K434" s="94"/>
      <c r="L434" s="94"/>
      <c r="M434" s="94"/>
    </row>
    <row r="435" spans="5:13">
      <c r="E435" s="50"/>
      <c r="F435" s="50"/>
      <c r="G435" s="51"/>
      <c r="J435" s="43"/>
      <c r="K435" s="94"/>
      <c r="L435" s="94"/>
      <c r="M435" s="94"/>
    </row>
    <row r="436" spans="5:13">
      <c r="E436" s="50"/>
      <c r="F436" s="50"/>
      <c r="G436" s="51"/>
      <c r="J436" s="43"/>
      <c r="K436" s="94"/>
      <c r="L436" s="94"/>
      <c r="M436" s="94"/>
    </row>
    <row r="437" spans="5:13">
      <c r="E437" s="50"/>
      <c r="F437" s="50"/>
      <c r="G437" s="51"/>
      <c r="J437" s="43"/>
      <c r="K437" s="94"/>
      <c r="L437" s="94"/>
      <c r="M437" s="94"/>
    </row>
    <row r="438" spans="5:13">
      <c r="E438" s="50"/>
      <c r="F438" s="50"/>
      <c r="G438" s="51"/>
      <c r="J438" s="43"/>
      <c r="K438" s="94"/>
      <c r="L438" s="94"/>
      <c r="M438" s="94"/>
    </row>
    <row r="439" spans="5:13">
      <c r="E439" s="50"/>
      <c r="F439" s="50"/>
      <c r="G439" s="51"/>
      <c r="J439" s="43"/>
      <c r="K439" s="94"/>
      <c r="L439" s="94"/>
      <c r="M439" s="94"/>
    </row>
    <row r="440" spans="5:13">
      <c r="E440" s="50"/>
      <c r="F440" s="50"/>
      <c r="G440" s="51"/>
      <c r="J440" s="43"/>
      <c r="K440" s="94"/>
      <c r="L440" s="94"/>
      <c r="M440" s="94"/>
    </row>
    <row r="441" spans="5:13">
      <c r="E441" s="50"/>
      <c r="F441" s="50"/>
      <c r="G441" s="51"/>
      <c r="J441" s="43"/>
      <c r="K441" s="94"/>
      <c r="L441" s="94"/>
      <c r="M441" s="94"/>
    </row>
    <row r="442" spans="5:13">
      <c r="E442" s="50"/>
      <c r="F442" s="50"/>
      <c r="G442" s="51"/>
      <c r="J442" s="43"/>
      <c r="K442" s="94"/>
      <c r="L442" s="94"/>
      <c r="M442" s="94"/>
    </row>
    <row r="443" spans="5:13">
      <c r="E443" s="50"/>
      <c r="F443" s="50"/>
      <c r="G443" s="51"/>
      <c r="J443" s="43"/>
      <c r="K443" s="94"/>
      <c r="L443" s="94"/>
      <c r="M443" s="94"/>
    </row>
    <row r="444" spans="5:13">
      <c r="E444" s="50"/>
      <c r="F444" s="50"/>
      <c r="G444" s="51"/>
      <c r="J444" s="43"/>
      <c r="K444" s="94"/>
      <c r="L444" s="94"/>
      <c r="M444" s="94"/>
    </row>
    <row r="445" spans="5:13">
      <c r="E445" s="50"/>
      <c r="F445" s="50"/>
      <c r="G445" s="51"/>
      <c r="J445" s="43"/>
      <c r="K445" s="94"/>
      <c r="L445" s="94"/>
      <c r="M445" s="94"/>
    </row>
    <row r="446" spans="5:13">
      <c r="E446" s="50"/>
      <c r="F446" s="50"/>
      <c r="G446" s="51"/>
      <c r="J446" s="43"/>
      <c r="K446" s="94"/>
      <c r="L446" s="94"/>
      <c r="M446" s="94"/>
    </row>
    <row r="447" spans="5:13">
      <c r="E447" s="50"/>
      <c r="F447" s="50"/>
      <c r="G447" s="51"/>
      <c r="J447" s="43"/>
      <c r="K447" s="94"/>
      <c r="L447" s="94"/>
      <c r="M447" s="94"/>
    </row>
    <row r="448" spans="5:13">
      <c r="E448" s="50"/>
      <c r="F448" s="50"/>
      <c r="G448" s="51"/>
      <c r="J448" s="43"/>
      <c r="K448" s="94"/>
      <c r="L448" s="94"/>
      <c r="M448" s="94"/>
    </row>
    <row r="449" spans="5:13">
      <c r="E449" s="50"/>
      <c r="F449" s="50"/>
      <c r="G449" s="51"/>
      <c r="J449" s="43"/>
      <c r="K449" s="94"/>
      <c r="L449" s="94"/>
      <c r="M449" s="94"/>
    </row>
    <row r="450" spans="5:13">
      <c r="E450" s="50"/>
      <c r="F450" s="50"/>
      <c r="G450" s="51"/>
      <c r="J450" s="43"/>
      <c r="K450" s="94"/>
      <c r="L450" s="94"/>
      <c r="M450" s="94"/>
    </row>
    <row r="451" spans="5:13">
      <c r="E451" s="50"/>
      <c r="F451" s="50"/>
      <c r="G451" s="51"/>
      <c r="J451" s="43"/>
      <c r="K451" s="94"/>
      <c r="L451" s="94"/>
      <c r="M451" s="94"/>
    </row>
    <row r="452" spans="5:13">
      <c r="E452" s="50"/>
      <c r="F452" s="50"/>
      <c r="G452" s="51"/>
      <c r="J452" s="43"/>
      <c r="K452" s="94"/>
      <c r="L452" s="94"/>
      <c r="M452" s="94"/>
    </row>
    <row r="453" spans="5:13">
      <c r="E453" s="50"/>
      <c r="F453" s="50"/>
      <c r="G453" s="51"/>
      <c r="J453" s="43"/>
      <c r="K453" s="94"/>
      <c r="L453" s="94"/>
      <c r="M453" s="94"/>
    </row>
    <row r="454" spans="5:13">
      <c r="E454" s="50"/>
      <c r="F454" s="50"/>
      <c r="G454" s="51"/>
      <c r="J454" s="43"/>
      <c r="K454" s="94"/>
      <c r="L454" s="94"/>
      <c r="M454" s="94"/>
    </row>
    <row r="455" spans="5:13">
      <c r="E455" s="50"/>
      <c r="F455" s="50"/>
      <c r="G455" s="51"/>
      <c r="J455" s="43"/>
      <c r="K455" s="94"/>
      <c r="L455" s="94"/>
      <c r="M455" s="94"/>
    </row>
    <row r="456" spans="5:13">
      <c r="E456" s="50"/>
      <c r="F456" s="50"/>
      <c r="G456" s="51"/>
      <c r="J456" s="43"/>
      <c r="K456" s="94"/>
      <c r="L456" s="94"/>
      <c r="M456" s="94"/>
    </row>
    <row r="457" spans="5:13">
      <c r="E457" s="50"/>
      <c r="F457" s="50"/>
      <c r="G457" s="51"/>
      <c r="J457" s="43"/>
      <c r="K457" s="94"/>
      <c r="L457" s="94"/>
      <c r="M457" s="94"/>
    </row>
    <row r="458" spans="5:13">
      <c r="E458" s="50"/>
      <c r="F458" s="50"/>
      <c r="G458" s="51"/>
      <c r="J458" s="43"/>
      <c r="K458" s="94"/>
      <c r="L458" s="94"/>
      <c r="M458" s="94"/>
    </row>
    <row r="459" spans="5:13">
      <c r="E459" s="50"/>
      <c r="F459" s="50"/>
      <c r="G459" s="51"/>
      <c r="J459" s="43"/>
      <c r="K459" s="94"/>
      <c r="L459" s="94"/>
      <c r="M459" s="94"/>
    </row>
    <row r="460" spans="5:13">
      <c r="E460" s="50"/>
      <c r="F460" s="50"/>
      <c r="G460" s="51"/>
      <c r="J460" s="43"/>
      <c r="K460" s="94"/>
      <c r="L460" s="94"/>
      <c r="M460" s="94"/>
    </row>
    <row r="461" spans="5:13">
      <c r="E461" s="50"/>
      <c r="F461" s="50"/>
      <c r="G461" s="51"/>
      <c r="J461" s="43"/>
      <c r="K461" s="94"/>
      <c r="L461" s="94"/>
      <c r="M461" s="94"/>
    </row>
    <row r="462" spans="5:13">
      <c r="E462" s="50"/>
      <c r="F462" s="50"/>
      <c r="G462" s="51"/>
      <c r="J462" s="43"/>
      <c r="K462" s="94"/>
      <c r="L462" s="94"/>
      <c r="M462" s="94"/>
    </row>
    <row r="463" spans="5:13">
      <c r="E463" s="50"/>
      <c r="F463" s="50"/>
      <c r="G463" s="51"/>
      <c r="J463" s="43"/>
      <c r="K463" s="94"/>
      <c r="L463" s="94"/>
      <c r="M463" s="94"/>
    </row>
    <row r="464" spans="5:13">
      <c r="E464" s="50"/>
      <c r="F464" s="50"/>
      <c r="G464" s="51"/>
      <c r="J464" s="43"/>
      <c r="K464" s="94"/>
      <c r="L464" s="94"/>
      <c r="M464" s="94"/>
    </row>
    <row r="465" spans="5:13">
      <c r="E465" s="50"/>
      <c r="F465" s="50"/>
      <c r="G465" s="51"/>
      <c r="J465" s="43"/>
      <c r="K465" s="94"/>
      <c r="L465" s="94"/>
      <c r="M465" s="94"/>
    </row>
    <row r="466" spans="5:13">
      <c r="E466" s="50"/>
      <c r="F466" s="50"/>
      <c r="G466" s="51"/>
      <c r="J466" s="43"/>
      <c r="K466" s="94"/>
      <c r="L466" s="94"/>
      <c r="M466" s="94"/>
    </row>
    <row r="467" spans="5:13">
      <c r="E467" s="50"/>
      <c r="F467" s="50"/>
      <c r="G467" s="51"/>
      <c r="J467" s="43"/>
      <c r="K467" s="94"/>
      <c r="L467" s="94"/>
      <c r="M467" s="94"/>
    </row>
    <row r="468" spans="5:13">
      <c r="E468" s="50"/>
      <c r="F468" s="50"/>
      <c r="G468" s="51"/>
      <c r="J468" s="43"/>
      <c r="K468" s="94"/>
      <c r="L468" s="94"/>
      <c r="M468" s="94"/>
    </row>
    <row r="469" spans="5:13">
      <c r="E469" s="50"/>
      <c r="F469" s="50"/>
      <c r="G469" s="51"/>
      <c r="J469" s="43"/>
      <c r="K469" s="94"/>
      <c r="L469" s="94"/>
      <c r="M469" s="94"/>
    </row>
    <row r="470" spans="5:13">
      <c r="E470" s="50"/>
      <c r="F470" s="50"/>
      <c r="G470" s="51"/>
      <c r="J470" s="43"/>
      <c r="K470" s="94"/>
      <c r="L470" s="94"/>
      <c r="M470" s="94"/>
    </row>
    <row r="471" spans="5:13">
      <c r="E471" s="50"/>
      <c r="F471" s="50"/>
      <c r="G471" s="51"/>
      <c r="J471" s="43"/>
      <c r="K471" s="94"/>
      <c r="L471" s="94"/>
      <c r="M471" s="94"/>
    </row>
    <row r="472" spans="5:13">
      <c r="E472" s="50"/>
      <c r="F472" s="50"/>
      <c r="G472" s="51"/>
      <c r="J472" s="43"/>
      <c r="K472" s="94"/>
      <c r="L472" s="94"/>
      <c r="M472" s="94"/>
    </row>
    <row r="473" spans="5:13">
      <c r="E473" s="50"/>
      <c r="F473" s="50"/>
      <c r="G473" s="51"/>
      <c r="J473" s="43"/>
      <c r="K473" s="94"/>
      <c r="L473" s="94"/>
      <c r="M473" s="94"/>
    </row>
    <row r="474" spans="5:13">
      <c r="E474" s="50"/>
      <c r="F474" s="50"/>
      <c r="G474" s="51"/>
      <c r="J474" s="43"/>
      <c r="K474" s="94"/>
      <c r="L474" s="94"/>
      <c r="M474" s="94"/>
    </row>
    <row r="475" spans="5:13">
      <c r="E475" s="50"/>
      <c r="F475" s="50"/>
      <c r="G475" s="51"/>
      <c r="J475" s="43"/>
      <c r="K475" s="94"/>
      <c r="L475" s="94"/>
      <c r="M475" s="94"/>
    </row>
    <row r="476" spans="5:13">
      <c r="E476" s="50"/>
      <c r="F476" s="50"/>
      <c r="G476" s="51"/>
      <c r="J476" s="43"/>
      <c r="K476" s="94"/>
      <c r="L476" s="94"/>
      <c r="M476" s="94"/>
    </row>
    <row r="477" spans="5:13">
      <c r="E477" s="50"/>
      <c r="F477" s="50"/>
      <c r="G477" s="51"/>
      <c r="J477" s="43"/>
      <c r="K477" s="94"/>
      <c r="L477" s="94"/>
      <c r="M477" s="94"/>
    </row>
    <row r="478" spans="5:13">
      <c r="E478" s="50"/>
      <c r="F478" s="50"/>
      <c r="G478" s="51"/>
      <c r="J478" s="43"/>
      <c r="K478" s="94"/>
      <c r="L478" s="94"/>
      <c r="M478" s="94"/>
    </row>
    <row r="479" spans="5:13">
      <c r="E479" s="50"/>
      <c r="F479" s="50"/>
      <c r="G479" s="51"/>
      <c r="J479" s="43"/>
      <c r="K479" s="94"/>
      <c r="L479" s="94"/>
      <c r="M479" s="94"/>
    </row>
    <row r="480" spans="5:13">
      <c r="E480" s="50"/>
      <c r="F480" s="50"/>
      <c r="G480" s="51"/>
      <c r="J480" s="43"/>
      <c r="K480" s="94"/>
      <c r="L480" s="94"/>
      <c r="M480" s="94"/>
    </row>
    <row r="481" spans="5:13">
      <c r="E481" s="50"/>
      <c r="F481" s="50"/>
      <c r="G481" s="51"/>
      <c r="J481" s="43"/>
      <c r="K481" s="94"/>
      <c r="L481" s="94"/>
      <c r="M481" s="94"/>
    </row>
    <row r="482" spans="5:13">
      <c r="E482" s="50"/>
      <c r="F482" s="50"/>
      <c r="G482" s="51"/>
      <c r="J482" s="43"/>
      <c r="K482" s="94"/>
      <c r="L482" s="94"/>
      <c r="M482" s="94"/>
    </row>
    <row r="483" spans="5:13">
      <c r="E483" s="50"/>
      <c r="F483" s="50"/>
      <c r="G483" s="51"/>
      <c r="J483" s="43"/>
      <c r="K483" s="94"/>
      <c r="L483" s="94"/>
      <c r="M483" s="94"/>
    </row>
    <row r="484" spans="5:13">
      <c r="E484" s="50"/>
      <c r="F484" s="50"/>
      <c r="G484" s="51"/>
      <c r="J484" s="43"/>
      <c r="K484" s="94"/>
      <c r="L484" s="94"/>
      <c r="M484" s="94"/>
    </row>
    <row r="485" spans="5:13">
      <c r="E485" s="50"/>
      <c r="F485" s="50"/>
      <c r="G485" s="51"/>
      <c r="J485" s="43"/>
      <c r="K485" s="94"/>
      <c r="L485" s="94"/>
      <c r="M485" s="94"/>
    </row>
    <row r="486" spans="5:13">
      <c r="E486" s="50"/>
      <c r="F486" s="50"/>
      <c r="G486" s="51"/>
      <c r="J486" s="43"/>
      <c r="K486" s="94"/>
      <c r="L486" s="94"/>
      <c r="M486" s="94"/>
    </row>
    <row r="487" spans="5:13">
      <c r="E487" s="50"/>
      <c r="F487" s="50"/>
      <c r="G487" s="51"/>
      <c r="J487" s="43"/>
      <c r="K487" s="94"/>
      <c r="L487" s="94"/>
      <c r="M487" s="94"/>
    </row>
    <row r="488" spans="5:13">
      <c r="E488" s="50"/>
      <c r="F488" s="50"/>
      <c r="G488" s="51"/>
      <c r="J488" s="43"/>
      <c r="K488" s="94"/>
      <c r="L488" s="94"/>
      <c r="M488" s="94"/>
    </row>
    <row r="489" spans="5:13">
      <c r="E489" s="50"/>
      <c r="F489" s="50"/>
      <c r="G489" s="51"/>
      <c r="J489" s="43"/>
      <c r="K489" s="94"/>
      <c r="L489" s="94"/>
      <c r="M489" s="94"/>
    </row>
    <row r="490" spans="5:13">
      <c r="E490" s="50"/>
      <c r="F490" s="50"/>
      <c r="G490" s="51"/>
      <c r="J490" s="43"/>
      <c r="K490" s="94"/>
      <c r="L490" s="94"/>
      <c r="M490" s="94"/>
    </row>
    <row r="491" spans="5:13">
      <c r="E491" s="50"/>
      <c r="F491" s="50"/>
      <c r="G491" s="51"/>
      <c r="J491" s="43"/>
      <c r="K491" s="94"/>
      <c r="L491" s="94"/>
      <c r="M491" s="94"/>
    </row>
    <row r="492" spans="5:13">
      <c r="E492" s="50"/>
      <c r="F492" s="50"/>
      <c r="G492" s="51"/>
      <c r="J492" s="43"/>
      <c r="K492" s="94"/>
      <c r="L492" s="94"/>
      <c r="M492" s="94"/>
    </row>
    <row r="493" spans="5:13">
      <c r="E493" s="50"/>
      <c r="F493" s="50"/>
      <c r="G493" s="51"/>
      <c r="J493" s="43"/>
      <c r="K493" s="94"/>
      <c r="L493" s="94"/>
      <c r="M493" s="94"/>
    </row>
    <row r="494" spans="5:13">
      <c r="E494" s="50"/>
      <c r="F494" s="50"/>
      <c r="G494" s="51"/>
      <c r="J494" s="43"/>
      <c r="K494" s="94"/>
      <c r="L494" s="94"/>
      <c r="M494" s="94"/>
    </row>
    <row r="495" spans="5:13">
      <c r="E495" s="50"/>
      <c r="F495" s="50"/>
      <c r="G495" s="51"/>
      <c r="J495" s="43"/>
      <c r="K495" s="94"/>
      <c r="L495" s="94"/>
      <c r="M495" s="94"/>
    </row>
    <row r="496" spans="5:13">
      <c r="E496" s="50"/>
      <c r="F496" s="50"/>
      <c r="G496" s="51"/>
      <c r="J496" s="43"/>
      <c r="K496" s="94"/>
      <c r="L496" s="94"/>
      <c r="M496" s="94"/>
    </row>
    <row r="497" spans="5:13">
      <c r="E497" s="50"/>
      <c r="F497" s="50"/>
      <c r="G497" s="51"/>
      <c r="J497" s="43"/>
      <c r="K497" s="94"/>
      <c r="L497" s="94"/>
      <c r="M497" s="94"/>
    </row>
    <row r="498" spans="5:13">
      <c r="E498" s="50"/>
      <c r="F498" s="50"/>
      <c r="G498" s="51"/>
      <c r="J498" s="43"/>
      <c r="K498" s="94"/>
      <c r="L498" s="94"/>
      <c r="M498" s="94"/>
    </row>
    <row r="499" spans="5:13">
      <c r="E499" s="50"/>
      <c r="F499" s="50"/>
      <c r="G499" s="51"/>
      <c r="J499" s="43"/>
      <c r="K499" s="94"/>
      <c r="L499" s="94"/>
      <c r="M499" s="94"/>
    </row>
    <row r="500" spans="5:13">
      <c r="E500" s="50"/>
      <c r="F500" s="50"/>
      <c r="G500" s="51"/>
      <c r="J500" s="43"/>
      <c r="K500" s="94"/>
      <c r="L500" s="94"/>
      <c r="M500" s="94"/>
    </row>
    <row r="501" spans="5:13">
      <c r="E501" s="50"/>
      <c r="F501" s="50"/>
      <c r="G501" s="51"/>
      <c r="J501" s="43"/>
      <c r="K501" s="94"/>
      <c r="L501" s="94"/>
      <c r="M501" s="94"/>
    </row>
    <row r="502" spans="5:13">
      <c r="E502" s="50"/>
      <c r="F502" s="50"/>
      <c r="G502" s="51"/>
      <c r="J502" s="43"/>
      <c r="K502" s="94"/>
      <c r="L502" s="94"/>
      <c r="M502" s="94"/>
    </row>
    <row r="503" spans="5:13">
      <c r="E503" s="50"/>
      <c r="F503" s="50"/>
      <c r="G503" s="51"/>
      <c r="J503" s="43"/>
      <c r="K503" s="94"/>
      <c r="L503" s="94"/>
      <c r="M503" s="94"/>
    </row>
    <row r="504" spans="5:13">
      <c r="E504" s="50"/>
      <c r="F504" s="50"/>
      <c r="G504" s="51"/>
      <c r="J504" s="43"/>
      <c r="K504" s="94"/>
      <c r="L504" s="94"/>
      <c r="M504" s="94"/>
    </row>
    <row r="505" spans="5:13">
      <c r="E505" s="50"/>
      <c r="F505" s="50"/>
      <c r="G505" s="51"/>
      <c r="J505" s="43"/>
      <c r="K505" s="94"/>
      <c r="L505" s="94"/>
      <c r="M505" s="94"/>
    </row>
    <row r="506" spans="5:13">
      <c r="E506" s="50"/>
      <c r="F506" s="50"/>
      <c r="G506" s="51"/>
      <c r="J506" s="43"/>
      <c r="K506" s="94"/>
      <c r="L506" s="94"/>
      <c r="M506" s="94"/>
    </row>
    <row r="507" spans="5:13">
      <c r="E507" s="50"/>
      <c r="F507" s="50"/>
      <c r="G507" s="51"/>
      <c r="J507" s="43"/>
      <c r="K507" s="94"/>
      <c r="L507" s="94"/>
      <c r="M507" s="94"/>
    </row>
    <row r="508" spans="5:13">
      <c r="E508" s="50"/>
      <c r="F508" s="50"/>
      <c r="G508" s="51"/>
      <c r="J508" s="43"/>
      <c r="K508" s="94"/>
      <c r="L508" s="94"/>
      <c r="M508" s="94"/>
    </row>
    <row r="509" spans="5:13">
      <c r="E509" s="50"/>
      <c r="F509" s="50"/>
      <c r="G509" s="51"/>
      <c r="J509" s="43"/>
      <c r="K509" s="94"/>
      <c r="L509" s="94"/>
      <c r="M509" s="94"/>
    </row>
    <row r="510" spans="5:13">
      <c r="E510" s="50"/>
      <c r="F510" s="50"/>
      <c r="G510" s="51"/>
      <c r="J510" s="43"/>
      <c r="K510" s="94"/>
      <c r="L510" s="94"/>
      <c r="M510" s="94"/>
    </row>
    <row r="511" spans="5:13">
      <c r="E511" s="50"/>
      <c r="F511" s="50"/>
      <c r="G511" s="51"/>
      <c r="J511" s="43"/>
      <c r="K511" s="94"/>
      <c r="L511" s="94"/>
      <c r="M511" s="94"/>
    </row>
    <row r="512" spans="5:13">
      <c r="E512" s="50"/>
      <c r="F512" s="50"/>
      <c r="G512" s="51"/>
      <c r="J512" s="43"/>
      <c r="K512" s="94"/>
      <c r="L512" s="94"/>
      <c r="M512" s="94"/>
    </row>
    <row r="513" spans="5:13">
      <c r="E513" s="50"/>
      <c r="F513" s="50"/>
      <c r="G513" s="51"/>
      <c r="J513" s="43"/>
      <c r="K513" s="94"/>
      <c r="L513" s="94"/>
      <c r="M513" s="94"/>
    </row>
    <row r="514" spans="5:13">
      <c r="E514" s="50"/>
      <c r="F514" s="50"/>
      <c r="G514" s="51"/>
      <c r="J514" s="43"/>
      <c r="K514" s="94"/>
      <c r="L514" s="94"/>
      <c r="M514" s="94"/>
    </row>
    <row r="515" spans="5:13">
      <c r="E515" s="50"/>
      <c r="F515" s="50"/>
      <c r="G515" s="51"/>
      <c r="J515" s="43"/>
      <c r="K515" s="94"/>
      <c r="L515" s="94"/>
      <c r="M515" s="94"/>
    </row>
    <row r="516" spans="5:13">
      <c r="E516" s="50"/>
      <c r="F516" s="50"/>
      <c r="G516" s="51"/>
      <c r="J516" s="43"/>
      <c r="K516" s="94"/>
      <c r="L516" s="94"/>
      <c r="M516" s="94"/>
    </row>
    <row r="517" spans="5:13">
      <c r="E517" s="50"/>
      <c r="F517" s="50"/>
      <c r="G517" s="51"/>
      <c r="J517" s="43"/>
      <c r="K517" s="94"/>
      <c r="L517" s="94"/>
      <c r="M517" s="94"/>
    </row>
    <row r="518" spans="5:13">
      <c r="E518" s="50"/>
      <c r="F518" s="50"/>
      <c r="G518" s="51"/>
      <c r="J518" s="43"/>
      <c r="K518" s="94"/>
      <c r="L518" s="94"/>
      <c r="M518" s="94"/>
    </row>
    <row r="519" spans="5:13">
      <c r="E519" s="50"/>
      <c r="F519" s="50"/>
      <c r="G519" s="51"/>
      <c r="J519" s="43"/>
      <c r="K519" s="94"/>
      <c r="L519" s="94"/>
      <c r="M519" s="94"/>
    </row>
    <row r="520" spans="5:13">
      <c r="E520" s="50"/>
      <c r="F520" s="50"/>
      <c r="G520" s="51"/>
      <c r="J520" s="43"/>
      <c r="K520" s="94"/>
      <c r="L520" s="94"/>
      <c r="M520" s="94"/>
    </row>
    <row r="521" spans="5:13">
      <c r="E521" s="50"/>
      <c r="F521" s="50"/>
      <c r="G521" s="51"/>
      <c r="J521" s="43"/>
      <c r="K521" s="94"/>
      <c r="L521" s="94"/>
      <c r="M521" s="94"/>
    </row>
    <row r="522" spans="5:13">
      <c r="E522" s="50"/>
      <c r="F522" s="50"/>
      <c r="G522" s="51"/>
      <c r="J522" s="43"/>
      <c r="K522" s="94"/>
      <c r="L522" s="94"/>
      <c r="M522" s="94"/>
    </row>
    <row r="523" spans="5:13">
      <c r="E523" s="50"/>
      <c r="F523" s="50"/>
      <c r="G523" s="51"/>
      <c r="J523" s="43"/>
      <c r="K523" s="94"/>
      <c r="L523" s="94"/>
      <c r="M523" s="94"/>
    </row>
    <row r="524" spans="5:13">
      <c r="E524" s="50"/>
      <c r="F524" s="50"/>
      <c r="G524" s="51"/>
      <c r="J524" s="43"/>
      <c r="K524" s="94"/>
      <c r="L524" s="94"/>
      <c r="M524" s="94"/>
    </row>
    <row r="525" spans="5:13">
      <c r="E525" s="50"/>
      <c r="F525" s="50"/>
      <c r="G525" s="51"/>
      <c r="J525" s="43"/>
      <c r="K525" s="94"/>
      <c r="L525" s="94"/>
      <c r="M525" s="94"/>
    </row>
    <row r="526" spans="5:13">
      <c r="E526" s="50"/>
      <c r="F526" s="50"/>
      <c r="G526" s="51"/>
      <c r="J526" s="43"/>
      <c r="K526" s="94"/>
      <c r="L526" s="94"/>
      <c r="M526" s="94"/>
    </row>
    <row r="527" spans="5:13">
      <c r="E527" s="50"/>
      <c r="F527" s="50"/>
      <c r="G527" s="51"/>
      <c r="J527" s="43"/>
      <c r="K527" s="94"/>
      <c r="L527" s="94"/>
      <c r="M527" s="94"/>
    </row>
    <row r="528" spans="5:13">
      <c r="E528" s="50"/>
      <c r="F528" s="50"/>
      <c r="G528" s="51"/>
      <c r="J528" s="43"/>
      <c r="K528" s="94"/>
      <c r="L528" s="94"/>
      <c r="M528" s="94"/>
    </row>
    <row r="529" spans="5:13">
      <c r="E529" s="50"/>
      <c r="F529" s="50"/>
      <c r="G529" s="51"/>
      <c r="J529" s="43"/>
      <c r="K529" s="94"/>
      <c r="L529" s="94"/>
      <c r="M529" s="94"/>
    </row>
    <row r="530" spans="5:13">
      <c r="E530" s="50"/>
      <c r="F530" s="50"/>
      <c r="G530" s="51"/>
      <c r="J530" s="43"/>
      <c r="K530" s="94"/>
      <c r="L530" s="94"/>
      <c r="M530" s="94"/>
    </row>
    <row r="531" spans="5:13">
      <c r="E531" s="50"/>
      <c r="F531" s="50"/>
      <c r="G531" s="51"/>
      <c r="J531" s="43"/>
      <c r="K531" s="94"/>
      <c r="L531" s="94"/>
      <c r="M531" s="94"/>
    </row>
    <row r="532" spans="5:13">
      <c r="E532" s="50"/>
      <c r="F532" s="50"/>
      <c r="G532" s="51"/>
      <c r="J532" s="43"/>
      <c r="K532" s="94"/>
      <c r="L532" s="94"/>
      <c r="M532" s="94"/>
    </row>
    <row r="533" spans="5:13">
      <c r="E533" s="50"/>
      <c r="F533" s="50"/>
      <c r="G533" s="51"/>
      <c r="J533" s="43"/>
      <c r="K533" s="94"/>
      <c r="L533" s="94"/>
      <c r="M533" s="94"/>
    </row>
    <row r="534" spans="5:13">
      <c r="E534" s="50"/>
      <c r="F534" s="50"/>
      <c r="G534" s="51"/>
      <c r="J534" s="43"/>
      <c r="K534" s="94"/>
      <c r="L534" s="94"/>
      <c r="M534" s="94"/>
    </row>
    <row r="535" spans="5:13">
      <c r="E535" s="50"/>
      <c r="F535" s="50"/>
      <c r="G535" s="51"/>
      <c r="J535" s="43"/>
      <c r="K535" s="94"/>
      <c r="L535" s="94"/>
      <c r="M535" s="94"/>
    </row>
    <row r="536" spans="5:13">
      <c r="E536" s="50"/>
      <c r="F536" s="50"/>
      <c r="G536" s="51"/>
      <c r="J536" s="43"/>
      <c r="K536" s="94"/>
      <c r="L536" s="94"/>
      <c r="M536" s="94"/>
    </row>
    <row r="537" spans="5:13">
      <c r="E537" s="50"/>
      <c r="F537" s="50"/>
      <c r="G537" s="51"/>
      <c r="J537" s="43"/>
      <c r="K537" s="94"/>
      <c r="L537" s="94"/>
      <c r="M537" s="94"/>
    </row>
    <row r="538" spans="5:13">
      <c r="E538" s="50"/>
      <c r="F538" s="50"/>
      <c r="G538" s="51"/>
      <c r="J538" s="43"/>
      <c r="K538" s="94"/>
      <c r="L538" s="94"/>
      <c r="M538" s="94"/>
    </row>
    <row r="539" spans="5:13">
      <c r="E539" s="50"/>
      <c r="F539" s="50"/>
      <c r="G539" s="51"/>
      <c r="J539" s="43"/>
      <c r="K539" s="94"/>
      <c r="L539" s="94"/>
      <c r="M539" s="94"/>
    </row>
    <row r="540" spans="5:13">
      <c r="E540" s="50"/>
      <c r="F540" s="50"/>
      <c r="G540" s="51"/>
      <c r="J540" s="43"/>
      <c r="K540" s="94"/>
      <c r="L540" s="94"/>
      <c r="M540" s="94"/>
    </row>
    <row r="541" spans="5:13">
      <c r="E541" s="50"/>
      <c r="F541" s="50"/>
      <c r="G541" s="51"/>
      <c r="J541" s="43"/>
      <c r="K541" s="94"/>
      <c r="L541" s="94"/>
      <c r="M541" s="94"/>
    </row>
    <row r="542" spans="5:13">
      <c r="E542" s="50"/>
      <c r="F542" s="50"/>
      <c r="G542" s="51"/>
      <c r="J542" s="43"/>
      <c r="K542" s="94"/>
      <c r="L542" s="94"/>
      <c r="M542" s="94"/>
    </row>
    <row r="543" spans="5:13">
      <c r="E543" s="50"/>
      <c r="F543" s="50"/>
      <c r="G543" s="51"/>
      <c r="J543" s="43"/>
      <c r="K543" s="94"/>
      <c r="L543" s="94"/>
      <c r="M543" s="94"/>
    </row>
    <row r="544" spans="5:13">
      <c r="E544" s="50"/>
      <c r="F544" s="50"/>
      <c r="G544" s="51"/>
      <c r="J544" s="43"/>
      <c r="K544" s="94"/>
      <c r="L544" s="94"/>
      <c r="M544" s="94"/>
    </row>
    <row r="545" spans="5:13">
      <c r="E545" s="50"/>
      <c r="F545" s="50"/>
      <c r="G545" s="51"/>
      <c r="J545" s="43"/>
      <c r="K545" s="94"/>
      <c r="L545" s="94"/>
      <c r="M545" s="94"/>
    </row>
    <row r="546" spans="5:13">
      <c r="E546" s="50"/>
      <c r="F546" s="50"/>
      <c r="G546" s="51"/>
      <c r="J546" s="43"/>
      <c r="K546" s="94"/>
      <c r="L546" s="94"/>
      <c r="M546" s="94"/>
    </row>
  </sheetData>
  <mergeCells count="382">
    <mergeCell ref="A3:M3"/>
    <mergeCell ref="A4:M4"/>
    <mergeCell ref="A5:M5"/>
    <mergeCell ref="A6:M6"/>
    <mergeCell ref="A7:A10"/>
    <mergeCell ref="B7:B10"/>
    <mergeCell ref="C7:C10"/>
    <mergeCell ref="D7:D10"/>
    <mergeCell ref="E7:E10"/>
    <mergeCell ref="A12:M12"/>
    <mergeCell ref="A13:A15"/>
    <mergeCell ref="B13:B15"/>
    <mergeCell ref="C13:C15"/>
    <mergeCell ref="D13:D15"/>
    <mergeCell ref="M13:M15"/>
    <mergeCell ref="F7:F10"/>
    <mergeCell ref="G7:G10"/>
    <mergeCell ref="H7:H10"/>
    <mergeCell ref="I7:L7"/>
    <mergeCell ref="M7:M9"/>
    <mergeCell ref="I8:I10"/>
    <mergeCell ref="J8:J10"/>
    <mergeCell ref="K8:K9"/>
    <mergeCell ref="L8:L9"/>
    <mergeCell ref="K10:L10"/>
    <mergeCell ref="A16:A18"/>
    <mergeCell ref="B16:B18"/>
    <mergeCell ref="C16:C18"/>
    <mergeCell ref="D16:D18"/>
    <mergeCell ref="M16:M18"/>
    <mergeCell ref="A19:A21"/>
    <mergeCell ref="B19:B21"/>
    <mergeCell ref="C19:C21"/>
    <mergeCell ref="D19:D21"/>
    <mergeCell ref="M19:M21"/>
    <mergeCell ref="A27:A29"/>
    <mergeCell ref="B27:B29"/>
    <mergeCell ref="C27:C29"/>
    <mergeCell ref="D27:D29"/>
    <mergeCell ref="M27:M29"/>
    <mergeCell ref="A30:A31"/>
    <mergeCell ref="B30:B31"/>
    <mergeCell ref="C30:C31"/>
    <mergeCell ref="D30:D31"/>
    <mergeCell ref="M30:M31"/>
    <mergeCell ref="A36:A37"/>
    <mergeCell ref="B36:B37"/>
    <mergeCell ref="C36:C37"/>
    <mergeCell ref="D36:D37"/>
    <mergeCell ref="M36:M37"/>
    <mergeCell ref="A32:A33"/>
    <mergeCell ref="B32:B33"/>
    <mergeCell ref="C32:C33"/>
    <mergeCell ref="D32:D33"/>
    <mergeCell ref="M32:M33"/>
    <mergeCell ref="A35:M35"/>
    <mergeCell ref="A43:M43"/>
    <mergeCell ref="A38:A39"/>
    <mergeCell ref="B38:B39"/>
    <mergeCell ref="C38:C39"/>
    <mergeCell ref="D38:D39"/>
    <mergeCell ref="M38:M39"/>
    <mergeCell ref="A40:A41"/>
    <mergeCell ref="B40:B41"/>
    <mergeCell ref="C40:C41"/>
    <mergeCell ref="D40:D41"/>
    <mergeCell ref="M40:M41"/>
    <mergeCell ref="A57:M57"/>
    <mergeCell ref="A58:A61"/>
    <mergeCell ref="B58:B61"/>
    <mergeCell ref="C58:C61"/>
    <mergeCell ref="D58:D61"/>
    <mergeCell ref="M58:M61"/>
    <mergeCell ref="A44:A45"/>
    <mergeCell ref="B44:B45"/>
    <mergeCell ref="C44:C45"/>
    <mergeCell ref="D44:D45"/>
    <mergeCell ref="M44:M45"/>
    <mergeCell ref="A55:A56"/>
    <mergeCell ref="B55:B56"/>
    <mergeCell ref="C55:C56"/>
    <mergeCell ref="D55:D56"/>
    <mergeCell ref="M55:M56"/>
    <mergeCell ref="M65:M66"/>
    <mergeCell ref="A67:M67"/>
    <mergeCell ref="A68:A70"/>
    <mergeCell ref="B68:B70"/>
    <mergeCell ref="C68:C70"/>
    <mergeCell ref="D68:D70"/>
    <mergeCell ref="M68:M70"/>
    <mergeCell ref="G65:G66"/>
    <mergeCell ref="H65:H66"/>
    <mergeCell ref="I65:I66"/>
    <mergeCell ref="J65:J66"/>
    <mergeCell ref="K65:K66"/>
    <mergeCell ref="L65:L66"/>
    <mergeCell ref="A65:A66"/>
    <mergeCell ref="B65:B66"/>
    <mergeCell ref="C65:C66"/>
    <mergeCell ref="D65:D66"/>
    <mergeCell ref="E65:E66"/>
    <mergeCell ref="F65:F66"/>
    <mergeCell ref="A77:A79"/>
    <mergeCell ref="B77:B79"/>
    <mergeCell ref="C77:C79"/>
    <mergeCell ref="D77:D79"/>
    <mergeCell ref="M77:M79"/>
    <mergeCell ref="A71:A73"/>
    <mergeCell ref="B71:B73"/>
    <mergeCell ref="C71:C73"/>
    <mergeCell ref="D71:D73"/>
    <mergeCell ref="M71:M73"/>
    <mergeCell ref="A74:A76"/>
    <mergeCell ref="B74:B76"/>
    <mergeCell ref="C74:C76"/>
    <mergeCell ref="D74:D76"/>
    <mergeCell ref="M74:M76"/>
    <mergeCell ref="M80:M82"/>
    <mergeCell ref="A83:A84"/>
    <mergeCell ref="B83:B84"/>
    <mergeCell ref="C83:C84"/>
    <mergeCell ref="D83:D84"/>
    <mergeCell ref="M83:M84"/>
    <mergeCell ref="A80:A82"/>
    <mergeCell ref="B80:B82"/>
    <mergeCell ref="C80:C82"/>
    <mergeCell ref="D80:D82"/>
    <mergeCell ref="A85:A87"/>
    <mergeCell ref="B85:B87"/>
    <mergeCell ref="C85:C87"/>
    <mergeCell ref="D85:D87"/>
    <mergeCell ref="M85:M87"/>
    <mergeCell ref="A88:A90"/>
    <mergeCell ref="B88:B90"/>
    <mergeCell ref="C88:C90"/>
    <mergeCell ref="D88:D90"/>
    <mergeCell ref="M88:M90"/>
    <mergeCell ref="A91:A93"/>
    <mergeCell ref="B91:B93"/>
    <mergeCell ref="C91:C93"/>
    <mergeCell ref="D91:D93"/>
    <mergeCell ref="M91:M93"/>
    <mergeCell ref="A94:A96"/>
    <mergeCell ref="B94:B96"/>
    <mergeCell ref="C94:C96"/>
    <mergeCell ref="D94:D96"/>
    <mergeCell ref="M94:M96"/>
    <mergeCell ref="A97:A99"/>
    <mergeCell ref="B97:B99"/>
    <mergeCell ref="C97:C99"/>
    <mergeCell ref="D97:D99"/>
    <mergeCell ref="M97:M99"/>
    <mergeCell ref="A100:A102"/>
    <mergeCell ref="B100:B102"/>
    <mergeCell ref="C100:C102"/>
    <mergeCell ref="D100:D102"/>
    <mergeCell ref="M100:M102"/>
    <mergeCell ref="A109:M109"/>
    <mergeCell ref="A110:A115"/>
    <mergeCell ref="B110:B112"/>
    <mergeCell ref="C110:C112"/>
    <mergeCell ref="D110:D115"/>
    <mergeCell ref="M110:M115"/>
    <mergeCell ref="B113:B115"/>
    <mergeCell ref="C113:C115"/>
    <mergeCell ref="A103:A105"/>
    <mergeCell ref="B103:B105"/>
    <mergeCell ref="C103:C105"/>
    <mergeCell ref="D103:D105"/>
    <mergeCell ref="M103:M105"/>
    <mergeCell ref="A106:A108"/>
    <mergeCell ref="B106:B108"/>
    <mergeCell ref="C106:C108"/>
    <mergeCell ref="D106:D108"/>
    <mergeCell ref="M106:M108"/>
    <mergeCell ref="A122:A127"/>
    <mergeCell ref="B122:B124"/>
    <mergeCell ref="C122:C124"/>
    <mergeCell ref="D122:D124"/>
    <mergeCell ref="M122:M127"/>
    <mergeCell ref="B125:B127"/>
    <mergeCell ref="C125:C127"/>
    <mergeCell ref="D125:D127"/>
    <mergeCell ref="A116:A121"/>
    <mergeCell ref="B116:B118"/>
    <mergeCell ref="C116:C118"/>
    <mergeCell ref="D116:D121"/>
    <mergeCell ref="M116:M121"/>
    <mergeCell ref="B119:B121"/>
    <mergeCell ref="C119:C121"/>
    <mergeCell ref="A131:A133"/>
    <mergeCell ref="B131:B133"/>
    <mergeCell ref="C131:C133"/>
    <mergeCell ref="D131:D133"/>
    <mergeCell ref="A128:A130"/>
    <mergeCell ref="B128:B130"/>
    <mergeCell ref="C128:C130"/>
    <mergeCell ref="D128:D130"/>
    <mergeCell ref="M128:M130"/>
    <mergeCell ref="A134:A136"/>
    <mergeCell ref="B134:B136"/>
    <mergeCell ref="C134:C136"/>
    <mergeCell ref="D134:D136"/>
    <mergeCell ref="M134:M136"/>
    <mergeCell ref="A137:A139"/>
    <mergeCell ref="B137:B139"/>
    <mergeCell ref="C137:C139"/>
    <mergeCell ref="D137:D139"/>
    <mergeCell ref="M137:M139"/>
    <mergeCell ref="A146:M146"/>
    <mergeCell ref="A140:A142"/>
    <mergeCell ref="B140:B142"/>
    <mergeCell ref="C140:C142"/>
    <mergeCell ref="D140:D142"/>
    <mergeCell ref="M140:M142"/>
    <mergeCell ref="A143:A145"/>
    <mergeCell ref="B143:B145"/>
    <mergeCell ref="C143:C145"/>
    <mergeCell ref="D143:D145"/>
    <mergeCell ref="M143:M145"/>
    <mergeCell ref="A148:A150"/>
    <mergeCell ref="B148:B150"/>
    <mergeCell ref="C148:C150"/>
    <mergeCell ref="D148:D150"/>
    <mergeCell ref="M148:M150"/>
    <mergeCell ref="A151:A154"/>
    <mergeCell ref="B151:B154"/>
    <mergeCell ref="C151:C154"/>
    <mergeCell ref="D151:D154"/>
    <mergeCell ref="M151:M154"/>
    <mergeCell ref="A155:A157"/>
    <mergeCell ref="B155:B157"/>
    <mergeCell ref="C155:C157"/>
    <mergeCell ref="D155:D157"/>
    <mergeCell ref="M155:M157"/>
    <mergeCell ref="A158:A160"/>
    <mergeCell ref="B158:B160"/>
    <mergeCell ref="C158:C160"/>
    <mergeCell ref="D158:D160"/>
    <mergeCell ref="M158:M160"/>
    <mergeCell ref="A161:A163"/>
    <mergeCell ref="B161:B163"/>
    <mergeCell ref="C161:C163"/>
    <mergeCell ref="D161:D163"/>
    <mergeCell ref="M161:M163"/>
    <mergeCell ref="A164:A166"/>
    <mergeCell ref="B164:B166"/>
    <mergeCell ref="C164:C166"/>
    <mergeCell ref="D164:D166"/>
    <mergeCell ref="M164:M166"/>
    <mergeCell ref="A173:A174"/>
    <mergeCell ref="B173:B174"/>
    <mergeCell ref="C173:C174"/>
    <mergeCell ref="D173:D174"/>
    <mergeCell ref="M173:M174"/>
    <mergeCell ref="A175:A176"/>
    <mergeCell ref="B175:B176"/>
    <mergeCell ref="M175:M176"/>
    <mergeCell ref="A167:A169"/>
    <mergeCell ref="B167:B169"/>
    <mergeCell ref="C167:C169"/>
    <mergeCell ref="D167:D169"/>
    <mergeCell ref="M167:M169"/>
    <mergeCell ref="A170:A172"/>
    <mergeCell ref="B170:B172"/>
    <mergeCell ref="C170:C172"/>
    <mergeCell ref="D170:D172"/>
    <mergeCell ref="M170:M172"/>
    <mergeCell ref="A177:A178"/>
    <mergeCell ref="B177:B178"/>
    <mergeCell ref="M177:M178"/>
    <mergeCell ref="A179:M179"/>
    <mergeCell ref="A180:M180"/>
    <mergeCell ref="A181:A182"/>
    <mergeCell ref="B181:B182"/>
    <mergeCell ref="C181:C182"/>
    <mergeCell ref="D181:D182"/>
    <mergeCell ref="M181:M182"/>
    <mergeCell ref="A183:A184"/>
    <mergeCell ref="B183:B184"/>
    <mergeCell ref="C183:C184"/>
    <mergeCell ref="D183:D184"/>
    <mergeCell ref="M183:M184"/>
    <mergeCell ref="A185:A186"/>
    <mergeCell ref="B185:B186"/>
    <mergeCell ref="C185:C186"/>
    <mergeCell ref="D185:D186"/>
    <mergeCell ref="M185:M186"/>
    <mergeCell ref="A187:A188"/>
    <mergeCell ref="B187:B188"/>
    <mergeCell ref="C187:C188"/>
    <mergeCell ref="D187:D188"/>
    <mergeCell ref="M187:M188"/>
    <mergeCell ref="A189:A190"/>
    <mergeCell ref="B189:B190"/>
    <mergeCell ref="C189:C190"/>
    <mergeCell ref="D189:D190"/>
    <mergeCell ref="M189:M190"/>
    <mergeCell ref="A191:A192"/>
    <mergeCell ref="B191:B192"/>
    <mergeCell ref="C191:C192"/>
    <mergeCell ref="D191:D192"/>
    <mergeCell ref="M191:M192"/>
    <mergeCell ref="A193:A194"/>
    <mergeCell ref="B193:B194"/>
    <mergeCell ref="C193:C194"/>
    <mergeCell ref="D193:D194"/>
    <mergeCell ref="M193:M194"/>
    <mergeCell ref="A195:A196"/>
    <mergeCell ref="B195:B196"/>
    <mergeCell ref="C195:C196"/>
    <mergeCell ref="D195:D196"/>
    <mergeCell ref="M195:M196"/>
    <mergeCell ref="A197:A198"/>
    <mergeCell ref="B197:B198"/>
    <mergeCell ref="C197:C198"/>
    <mergeCell ref="D197:D198"/>
    <mergeCell ref="M197:M198"/>
    <mergeCell ref="A199:A200"/>
    <mergeCell ref="B199:B200"/>
    <mergeCell ref="C199:C200"/>
    <mergeCell ref="D199:D200"/>
    <mergeCell ref="M199:M200"/>
    <mergeCell ref="A201:A202"/>
    <mergeCell ref="B201:B202"/>
    <mergeCell ref="C201:C202"/>
    <mergeCell ref="D201:D202"/>
    <mergeCell ref="M201:M202"/>
    <mergeCell ref="A203:A204"/>
    <mergeCell ref="B203:B204"/>
    <mergeCell ref="C203:C204"/>
    <mergeCell ref="D203:D204"/>
    <mergeCell ref="M203:M204"/>
    <mergeCell ref="A205:A206"/>
    <mergeCell ref="B205:B206"/>
    <mergeCell ref="C205:C206"/>
    <mergeCell ref="D205:D206"/>
    <mergeCell ref="M205:M206"/>
    <mergeCell ref="A207:A208"/>
    <mergeCell ref="B207:B208"/>
    <mergeCell ref="C207:C208"/>
    <mergeCell ref="D207:D208"/>
    <mergeCell ref="M207:M208"/>
    <mergeCell ref="A209:A210"/>
    <mergeCell ref="B209:B210"/>
    <mergeCell ref="C209:C210"/>
    <mergeCell ref="D209:D210"/>
    <mergeCell ref="M209:M210"/>
    <mergeCell ref="A211:A212"/>
    <mergeCell ref="B211:B212"/>
    <mergeCell ref="C211:C212"/>
    <mergeCell ref="D211:D212"/>
    <mergeCell ref="M211:M212"/>
    <mergeCell ref="A213:A214"/>
    <mergeCell ref="B213:B214"/>
    <mergeCell ref="C213:C214"/>
    <mergeCell ref="D213:D214"/>
    <mergeCell ref="M213:M214"/>
    <mergeCell ref="C282:C285"/>
    <mergeCell ref="A2:M2"/>
    <mergeCell ref="A222:A223"/>
    <mergeCell ref="B222:B223"/>
    <mergeCell ref="C222:C223"/>
    <mergeCell ref="D222:D223"/>
    <mergeCell ref="M222:M223"/>
    <mergeCell ref="A225:M225"/>
    <mergeCell ref="A218:A219"/>
    <mergeCell ref="B218:B219"/>
    <mergeCell ref="C218:C219"/>
    <mergeCell ref="D218:D219"/>
    <mergeCell ref="M218:M219"/>
    <mergeCell ref="A220:A221"/>
    <mergeCell ref="B220:B221"/>
    <mergeCell ref="C220:C221"/>
    <mergeCell ref="D220:D221"/>
    <mergeCell ref="M220:M221"/>
    <mergeCell ref="A215:M215"/>
    <mergeCell ref="A216:A217"/>
    <mergeCell ref="B216:B217"/>
    <mergeCell ref="C216:C217"/>
    <mergeCell ref="D216:D217"/>
    <mergeCell ref="M216:M217"/>
  </mergeCells>
  <pageMargins left="0.25" right="0.25" top="0.75" bottom="0.75" header="0.3" footer="0.3"/>
  <pageSetup paperSize="9" scale="6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Строительство 2015-17</vt:lpstr>
      <vt:lpstr>Лист1</vt:lpstr>
      <vt:lpstr>'Строительство 2015-17'!Область_печати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Абубакирова Лариса Зинфировна</dc:creator>
  <cp:lastModifiedBy>Суржко Елена </cp:lastModifiedBy>
  <cp:lastPrinted>2016-12-09T11:54:25Z</cp:lastPrinted>
  <dcterms:created xsi:type="dcterms:W3CDTF">2015-01-21T07:14:33Z</dcterms:created>
  <dcterms:modified xsi:type="dcterms:W3CDTF">2017-01-10T09:18:45Z</dcterms:modified>
</cp:coreProperties>
</file>