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2016\10.07\"/>
    </mc:Choice>
  </mc:AlternateContent>
  <bookViews>
    <workbookView xWindow="0" yWindow="0" windowWidth="19200" windowHeight="11505" firstSheet="1" activeTab="1"/>
  </bookViews>
  <sheets>
    <sheet name="Лист1" sheetId="2" r:id="rId1"/>
    <sheet name="Строительство 2015-2017г." sheetId="1" r:id="rId2"/>
  </sheets>
  <definedNames>
    <definedName name="_xlnm.Print_Titles" localSheetId="1">'Строительство 2015-2017г.'!$8:$12</definedName>
    <definedName name="_xlnm.Print_Area" localSheetId="1">'Строительство 2015-2017г.'!$A$1:$M$302</definedName>
  </definedNames>
  <calcPr calcId="162913"/>
</workbook>
</file>

<file path=xl/calcChain.xml><?xml version="1.0" encoding="utf-8"?>
<calcChain xmlns="http://schemas.openxmlformats.org/spreadsheetml/2006/main">
  <c r="H66" i="1" l="1"/>
  <c r="H65" i="1"/>
  <c r="H63" i="1" s="1"/>
  <c r="J63" i="1"/>
  <c r="H15" i="1"/>
  <c r="H14" i="1" s="1"/>
  <c r="H16" i="1"/>
  <c r="J14" i="1"/>
  <c r="H188" i="1"/>
  <c r="H187" i="1" s="1"/>
  <c r="K187" i="1"/>
  <c r="H185" i="1"/>
  <c r="H186" i="1"/>
  <c r="K183" i="1"/>
  <c r="H184" i="1"/>
  <c r="H183" i="1" s="1"/>
  <c r="H181" i="1"/>
  <c r="H180" i="1"/>
  <c r="H182" i="1"/>
  <c r="K180" i="1"/>
  <c r="H133" i="1"/>
  <c r="H132" i="1"/>
  <c r="J131" i="1"/>
  <c r="H131" i="1" s="1"/>
  <c r="H176" i="1"/>
  <c r="H175" i="1" s="1"/>
  <c r="J175" i="1"/>
  <c r="H162" i="1" l="1"/>
  <c r="H164" i="1"/>
  <c r="J162" i="1"/>
  <c r="K112" i="1" l="1"/>
  <c r="H231" i="1"/>
  <c r="H230" i="1" s="1"/>
  <c r="J230" i="1"/>
  <c r="K44" i="1"/>
  <c r="H51" i="1"/>
  <c r="H50" i="1" s="1"/>
  <c r="J50" i="1"/>
  <c r="J143" i="1" l="1"/>
  <c r="I63" i="1" l="1"/>
  <c r="H224" i="1" l="1"/>
  <c r="H223" i="1" s="1"/>
  <c r="L223" i="1"/>
  <c r="K223" i="1"/>
  <c r="J223" i="1"/>
  <c r="H114" i="1"/>
  <c r="H112" i="1" s="1"/>
  <c r="F112" i="1"/>
  <c r="J105" i="1"/>
  <c r="J103" i="1" s="1"/>
  <c r="L103" i="1"/>
  <c r="K103" i="1"/>
  <c r="J43" i="1"/>
  <c r="H43" i="1" s="1"/>
  <c r="H42" i="1" s="1"/>
  <c r="K42" i="1"/>
  <c r="H222" i="1"/>
  <c r="H221" i="1" s="1"/>
  <c r="J221" i="1"/>
  <c r="H220" i="1"/>
  <c r="H219" i="1" s="1"/>
  <c r="K219" i="1"/>
  <c r="J219" i="1"/>
  <c r="H233" i="1"/>
  <c r="H232" i="1" s="1"/>
  <c r="J232" i="1"/>
  <c r="J42" i="1" l="1"/>
  <c r="H45" i="1" l="1"/>
  <c r="H44" i="1" s="1"/>
  <c r="F45" i="1"/>
  <c r="F44" i="1" s="1"/>
  <c r="J44" i="1"/>
  <c r="H111" i="1" l="1"/>
  <c r="L109" i="1"/>
  <c r="L97" i="1"/>
  <c r="L94" i="1"/>
  <c r="L79" i="1"/>
  <c r="H142" i="1"/>
  <c r="K140" i="1"/>
  <c r="H91" i="1"/>
  <c r="J85" i="1"/>
  <c r="H140" i="1" l="1"/>
  <c r="H154" i="1"/>
  <c r="H153" i="1"/>
  <c r="H152" i="1"/>
  <c r="H109" i="1"/>
  <c r="H99" i="1"/>
  <c r="H97" i="1"/>
  <c r="H96" i="1"/>
  <c r="H90" i="1"/>
  <c r="H89" i="1"/>
  <c r="H87" i="1"/>
  <c r="H85" i="1"/>
  <c r="H81" i="1"/>
  <c r="H75" i="1"/>
  <c r="H73" i="1"/>
  <c r="H69" i="1"/>
  <c r="H47" i="1"/>
  <c r="H46" i="1"/>
  <c r="H24" i="1"/>
  <c r="H23" i="1"/>
  <c r="B283" i="1" l="1"/>
  <c r="B288" i="1"/>
  <c r="K94" i="1" l="1"/>
  <c r="H94" i="1" s="1"/>
  <c r="K79" i="1"/>
  <c r="H79" i="1" s="1"/>
</calcChain>
</file>

<file path=xl/comments1.xml><?xml version="1.0" encoding="utf-8"?>
<comments xmlns="http://schemas.openxmlformats.org/spreadsheetml/2006/main">
  <authors>
    <author>Тришина О.В.</author>
  </authors>
  <commentList>
    <comment ref="M143"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<sst xmlns="http://schemas.openxmlformats.org/spreadsheetml/2006/main" count="888" uniqueCount="572">
  <si>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</si>
  <si>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</si>
  <si>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</si>
  <si>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</si>
  <si>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</si>
  <si>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</si>
  <si>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</si>
  <si>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</si>
  <si>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</si>
  <si>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</si>
  <si>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</si>
  <si>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</si>
  <si>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</si>
  <si>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</si>
  <si>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</si>
  <si>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</si>
  <si>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</si>
  <si>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</si>
  <si>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</si>
  <si>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</si>
  <si>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</si>
  <si>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</si>
  <si>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</si>
  <si>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</si>
  <si>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</si>
  <si>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</si>
  <si>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</si>
  <si>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</si>
  <si>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</si>
  <si>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</si>
  <si>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</si>
  <si>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2015 (выкуп 2016, 2017, 2018)</t>
  </si>
  <si>
    <t xml:space="preserve">привлеченные средства </t>
  </si>
  <si>
    <t>привлеченные средства 
ЗАО "ЮИСП"</t>
  </si>
  <si>
    <t>2014-2016</t>
  </si>
  <si>
    <t>окружной бюджет</t>
  </si>
  <si>
    <t>2014-2015</t>
  </si>
  <si>
    <t>привлеченные средства</t>
  </si>
  <si>
    <t>2015-2016</t>
  </si>
  <si>
    <t xml:space="preserve">Наименование </t>
  </si>
  <si>
    <t xml:space="preserve"> В том числе по годам:</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</si>
  <si>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</si>
  <si>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</si>
  <si>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</si>
  <si>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</si>
  <si>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</si>
  <si>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</si>
  <si>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</si>
  <si>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2014 год - ЗАО "Природный камень"</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</si>
  <si>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</si>
  <si>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</si>
  <si>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</si>
  <si>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</si>
  <si>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</si>
  <si>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</si>
  <si>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</si>
  <si>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</si>
  <si>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</si>
  <si>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</si>
  <si>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</si>
  <si>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</si>
  <si>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</si>
  <si>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</si>
  <si>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</si>
  <si>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</si>
  <si>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</si>
  <si>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</si>
  <si>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</si>
  <si>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</si>
  <si>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</si>
  <si>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</si>
  <si>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</si>
  <si>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</si>
  <si>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</si>
  <si>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</si>
  <si>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</si>
  <si>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</si>
  <si>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</si>
  <si>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</si>
  <si>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</si>
  <si>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</si>
  <si>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</si>
  <si>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</si>
  <si>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</si>
  <si>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</si>
  <si>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</si>
  <si>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</si>
  <si>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</si>
  <si>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</si>
  <si>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</si>
  <si>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</si>
  <si>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</si>
  <si>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</si>
  <si>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</si>
  <si>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</si>
  <si>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</si>
  <si>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</si>
  <si>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</si>
  <si>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</si>
  <si>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</si>
  <si>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</si>
  <si>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</si>
  <si>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</si>
  <si>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</si>
  <si>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</si>
  <si>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</si>
  <si>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</si>
  <si>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</si>
  <si>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</si>
  <si>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 xml:space="preserve"> за счет внебюджетных источников</t>
  </si>
  <si>
    <t xml:space="preserve">
Инженерные сети в посёлке Снежный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</si>
  <si>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</si>
  <si>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</si>
  <si>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</si>
  <si>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</si>
  <si>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</si>
  <si>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Перинатальный центр в                          г. Сургуте</t>
  </si>
  <si>
    <t>за счет межбюджетных трансфертов из окружного бюджета</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</si>
  <si>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</si>
  <si>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</si>
  <si>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</si>
  <si>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Развитие застроенной территории - части квартала 23А в г.Сургуте" X этап строительства, встроенно-пристроенный детский сад на 80 мест</t>
  </si>
  <si>
    <t>Билдинг-сад на 40 мест, ул.Каролинского, 10</t>
  </si>
  <si>
    <t>выкуп 2016-2017-2018</t>
  </si>
  <si>
    <t>выкуп 2015-2016-2017</t>
  </si>
  <si>
    <t>Детский сад по ул.Профсоюзов, д.38</t>
  </si>
  <si>
    <t>Детский сад в микрорайоне №30 г.Сургута                                                                                                           ( №35 «Тополек»)</t>
  </si>
  <si>
    <t>2014 (выкуп 2015-2016-2017)</t>
  </si>
  <si>
    <t>Средняя общеобразовательная школа в  16 А микрорайоне г.Сургута</t>
  </si>
  <si>
    <t xml:space="preserve">Школа - детский сад № 1 в микрорайоне 38 (100 учащ. / 200 мест)                                    </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</si>
  <si>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</si>
  <si>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</si>
  <si>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</si>
  <si>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</si>
  <si>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</si>
  <si>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</si>
  <si>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</si>
  <si>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</si>
  <si>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</si>
  <si>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</si>
  <si>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</si>
  <si>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</si>
  <si>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</si>
  <si>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</si>
  <si>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</si>
  <si>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</si>
  <si>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</si>
  <si>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</si>
  <si>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</si>
  <si>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</si>
  <si>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</si>
  <si>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</si>
  <si>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</si>
  <si>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</si>
  <si>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</si>
  <si>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</si>
  <si>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Поликлиника "Нефтяник" на 700 посещений в смену в мкр. 37 г. Сургута</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</si>
  <si>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</si>
  <si>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</si>
  <si>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</si>
  <si>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</si>
  <si>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 xml:space="preserve">привлеченные средства                    ООО "СеверСтрой"                           </t>
  </si>
  <si>
    <t>привлеченные средства                     Самборский Владимир Трофимович</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</si>
  <si>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</si>
  <si>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</si>
  <si>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</si>
  <si>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</si>
  <si>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</si>
  <si>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</si>
  <si>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6664,0 м2</t>
  </si>
  <si>
    <t>2206 м2</t>
  </si>
  <si>
    <t>13896,4 м2.</t>
  </si>
  <si>
    <t>5131,14 м2</t>
  </si>
  <si>
    <t xml:space="preserve">
4065,32 м2 </t>
  </si>
  <si>
    <t>8398,3 м2</t>
  </si>
  <si>
    <t>5882,08 м2</t>
  </si>
  <si>
    <t>1108,3 м2</t>
  </si>
  <si>
    <t>14583 м2</t>
  </si>
  <si>
    <t>5512 м2</t>
  </si>
  <si>
    <t>2449,5м2</t>
  </si>
  <si>
    <t>25609,1 м2</t>
  </si>
  <si>
    <t>36876,1 м2</t>
  </si>
  <si>
    <t>25478,75 м2</t>
  </si>
  <si>
    <t>привлеченные средства    
ООО  "Версо-Монолит"</t>
  </si>
  <si>
    <t>Застройщик/инве-стор</t>
  </si>
  <si>
    <t xml:space="preserve"> сети водоснабжения, км-                                                                          1,60;                                            переустройство сетей газоснабжения, ед.-                                           0,7;                                                                                                                                                                                                      </t>
  </si>
  <si>
    <t>Выполнение работ по строительству объекта "Станция юных натуралистов                                                                                                                                                                                                          в лесопарковой зоне междуречья р.Сайма"</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</si>
  <si>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</si>
  <si>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</si>
  <si>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</si>
  <si>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</si>
  <si>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</si>
  <si>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</si>
  <si>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</si>
  <si>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</si>
  <si>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</si>
  <si>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</si>
  <si>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</si>
  <si>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</si>
  <si>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220 чел./час                                     7937,5 м2</t>
  </si>
  <si>
    <t>585,7 м2</t>
  </si>
  <si>
    <t xml:space="preserve">Разрешение на строительство №119 от 15.09.11 до 15.09.16г.   </t>
  </si>
  <si>
    <t xml:space="preserve">Разрешение на строительство №141 от 15.09.14 до 31.01.18г.   </t>
  </si>
  <si>
    <t xml:space="preserve">Разрешение на строительство №157 от 29.10.14 до 29.01.17г.   </t>
  </si>
  <si>
    <t xml:space="preserve">Разрешение на строительство №163 от19.11.14 до 16.10.16г.   </t>
  </si>
  <si>
    <t xml:space="preserve">Разрешение на строительство №167 от 21.11.14 до 21.05.17г.   </t>
  </si>
  <si>
    <t xml:space="preserve">Разрешение на строительство №97 от 26.07.12 до 27.01.18г.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</si>
  <si>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</si>
  <si>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</si>
  <si>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</si>
  <si>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</si>
  <si>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Строительство объекта ДИ "Нефтяник"</t>
  </si>
  <si>
    <t>47 297м2</t>
  </si>
  <si>
    <t>Многоквартирные жилые дома и малоэтажное жилищное строительство</t>
  </si>
  <si>
    <t>ЖСК "БАРК"</t>
  </si>
  <si>
    <t>частные  инвестиции</t>
  </si>
  <si>
    <t>ООО "Салаир"</t>
  </si>
  <si>
    <t>ЗАО "ЮграИнвестСтройПроект"</t>
  </si>
  <si>
    <t>ООО "Александрия                  6-10"</t>
  </si>
  <si>
    <t>ООО "Александрия                     6-10"</t>
  </si>
  <si>
    <t>ООО "Александрия                       6-10"</t>
  </si>
  <si>
    <t>ООО "Сибпромстрой"</t>
  </si>
  <si>
    <t>ОАО "Югра-консалтинг"</t>
  </si>
  <si>
    <t>ООО "Северстрой"</t>
  </si>
  <si>
    <t>ООО  "Северстрой"</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</si>
  <si>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</si>
  <si>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</si>
  <si>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</si>
  <si>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</si>
  <si>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</si>
  <si>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</si>
  <si>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</si>
  <si>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</si>
  <si>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</si>
  <si>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</si>
  <si>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</si>
  <si>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</si>
  <si>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</si>
  <si>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</si>
  <si>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</si>
  <si>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</si>
  <si>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</si>
  <si>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</si>
  <si>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</si>
  <si>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</si>
  <si>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t>
  </si>
  <si>
    <t>ООО "ЕВРОСТРОЙ-С"</t>
  </si>
  <si>
    <t>ООО ФСК "Запсибинтерстрой"</t>
  </si>
  <si>
    <t>Жилой комплекс "Лунный" со встроенно-пристроенными помещениями общественного назаначения и подземной автостоянкой.                     Дом №2</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</si>
  <si>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</si>
  <si>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</si>
  <si>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</si>
  <si>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</si>
  <si>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</si>
  <si>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</si>
  <si>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</si>
  <si>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</si>
  <si>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</si>
  <si>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</si>
  <si>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</si>
  <si>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</si>
  <si>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</si>
  <si>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</si>
  <si>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</si>
  <si>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</si>
  <si>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</si>
  <si>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</si>
  <si>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</si>
  <si>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</si>
  <si>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</si>
  <si>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</si>
  <si>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</si>
  <si>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12288,3 м2</t>
  </si>
  <si>
    <t>5359,94 м2</t>
  </si>
  <si>
    <t>15174 м2</t>
  </si>
  <si>
    <t>30240 м2</t>
  </si>
  <si>
    <t>11941,57 м2</t>
  </si>
  <si>
    <t>14470,32 м2</t>
  </si>
  <si>
    <t>22721,7 м2</t>
  </si>
  <si>
    <t>39566,18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</si>
  <si>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</si>
  <si>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</si>
  <si>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</si>
  <si>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</si>
  <si>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</si>
  <si>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</si>
  <si>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</si>
  <si>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</si>
  <si>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</si>
  <si>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</si>
  <si>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</si>
  <si>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</si>
  <si>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</si>
  <si>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</si>
  <si>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</si>
  <si>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</si>
  <si>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</si>
  <si>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</si>
  <si>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</si>
  <si>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</si>
  <si>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</si>
  <si>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</si>
  <si>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</si>
  <si>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</si>
  <si>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</si>
  <si>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</si>
  <si>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</si>
  <si>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</si>
  <si>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</si>
  <si>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</si>
  <si>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</si>
  <si>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</si>
  <si>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</si>
  <si>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№7.                                   4 этап строительства</t>
  </si>
  <si>
    <t>Мкр. 39, жилой дом №8.                               3 этап строительства</t>
  </si>
  <si>
    <t>Мкр. 39, жилой дом №9                                 1 этап строительства</t>
  </si>
  <si>
    <t>Многоквартирный жилой дом №26 со встроено-пристроенными помещениями общественного назначения</t>
  </si>
  <si>
    <t>1 этап- 9 этажный 4 подъездный жилой дом. 
2 этап-закрытая автостоянка</t>
  </si>
  <si>
    <t>"Специализированный торговый центр" по адресу
г. Сургут, Нефтеюганское шоссе, 21". Северный промрайон.</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</si>
  <si>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</si>
  <si>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</si>
  <si>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</si>
  <si>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Детский сад № 2 на 300 мест в 38 микрорайоне 
г. Сургута
(№45 «Малышок»)</t>
  </si>
  <si>
    <t xml:space="preserve">Улица Киртбая от ул. 1 "З" 
до ул. 3 "З"                                                                                                                                                                                                                    </t>
  </si>
  <si>
    <t>Подъезд к школе в мкр. ПИКС</t>
  </si>
  <si>
    <t>Протяженность введенных в эксплуатацию внутриквартальных проездов, м.- 412</t>
  </si>
  <si>
    <t>за счет межбюджетных трансфертов из федерального  бюджета</t>
  </si>
  <si>
    <t>Жилой комплекс "Лунный" со встроенно-пристроенными помещениями общественного назаначения и подземной автостоянкой.                    
Дом №1 
(секции 1.1,1.2,  1.3,1.4)</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</si>
  <si>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</si>
  <si>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</si>
  <si>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</si>
  <si>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</si>
  <si>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</si>
  <si>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</si>
  <si>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t>Нежилое здание, расположенное по адресу: город Сургут, поселок Юность, улица Саянская, дом 6б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</si>
  <si>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</si>
  <si>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</si>
  <si>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</si>
  <si>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t>2017-2019 (выкуп 2019-2020)</t>
  </si>
  <si>
    <r>
      <t xml:space="preserve">Строительство осуществляется
</t>
    </r>
    <r>
      <rPr>
        <b/>
        <i/>
        <sz val="8"/>
        <color theme="1"/>
        <rFont val="Times New Roman"/>
        <family val="1"/>
        <charset val="204"/>
      </rPr>
      <t>Разрешение на строительство № ru86310000-194 от 25.10.2013  до 25.10.2016</t>
    </r>
  </si>
  <si>
    <r>
      <t xml:space="preserve">Строительствоосуществляется
</t>
    </r>
    <r>
      <rPr>
        <b/>
        <i/>
        <sz val="8"/>
        <color theme="1"/>
        <rFont val="Times New Roman"/>
        <family val="1"/>
        <charset val="204"/>
      </rPr>
      <t>Разрешение на строительство № ru86310000-207 от 29.11.2013  до 01.07.2015, продлено до 03.11.2016</t>
    </r>
  </si>
  <si>
    <r>
      <t xml:space="preserve">Строительство осуществляется
</t>
    </r>
    <r>
      <rPr>
        <b/>
        <i/>
        <sz val="8"/>
        <color theme="1"/>
        <rFont val="Times New Roman"/>
        <family val="1"/>
        <charset val="204"/>
      </rPr>
      <t>Разрешение на строительство № ru86310000-225 от 20.12.2013до 28.02.2017</t>
    </r>
  </si>
  <si>
    <r>
      <t xml:space="preserve">Строительство осуществляется
</t>
    </r>
    <r>
      <rPr>
        <b/>
        <i/>
        <sz val="8"/>
        <color theme="1"/>
        <rFont val="Times New Roman"/>
        <family val="1"/>
        <charset val="204"/>
      </rPr>
      <t>Разрешение на строительство № ru86310000-225 от 20.12.2013  до 28.02.2017</t>
    </r>
  </si>
  <si>
    <r>
      <t xml:space="preserve">Строительство осуществляется
</t>
    </r>
    <r>
      <rPr>
        <b/>
        <i/>
        <sz val="8"/>
        <color theme="1"/>
        <rFont val="Times New Roman"/>
        <family val="1"/>
        <charset val="204"/>
      </rPr>
      <t>Разрешение на строительство № ru86310000-239 от 30.12.2013  до 12.01.2018</t>
    </r>
  </si>
  <si>
    <r>
      <t xml:space="preserve">Строительство осуществляется
</t>
    </r>
    <r>
      <rPr>
        <b/>
        <i/>
        <sz val="8"/>
        <color theme="1"/>
        <rFont val="Times New Roman"/>
        <family val="1"/>
        <charset val="204"/>
      </rPr>
      <t>Разрешение на строительство № ru86310000-85  от 03.06.2014   до 06.03.2017</t>
    </r>
  </si>
  <si>
    <r>
      <t xml:space="preserve">Строительство осуществляется
</t>
    </r>
    <r>
      <rPr>
        <b/>
        <i/>
        <sz val="8"/>
        <color theme="1"/>
        <rFont val="Times New Roman"/>
        <family val="1"/>
        <charset val="204"/>
      </rPr>
      <t>Разрешение на строительство № ru86310000-98 от 20.06.2014  до 20.02.2017</t>
    </r>
  </si>
  <si>
    <r>
      <t xml:space="preserve">Строительство осуществляется
</t>
    </r>
    <r>
      <rPr>
        <b/>
        <i/>
        <sz val="8"/>
        <color theme="1"/>
        <rFont val="Times New Roman"/>
        <family val="1"/>
        <charset val="204"/>
      </rPr>
      <t>Разрешение на строительство № ru86310000-36 от 06.04.2015 до 06.12.2016</t>
    </r>
  </si>
  <si>
    <r>
      <t xml:space="preserve">Строительство осуществляется
</t>
    </r>
    <r>
      <rPr>
        <b/>
        <i/>
        <sz val="8"/>
        <color theme="1"/>
        <rFont val="Times New Roman"/>
        <family val="1"/>
        <charset val="204"/>
      </rPr>
      <t>Разрешение на строительство № 86-ru86310000-91-2015  от 29.07.2015 до 05.05.2018</t>
    </r>
  </si>
  <si>
    <t>ООО "Формат плюс"</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</si>
  <si>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Сумма по контракту  
6 016,56 тыс.рублей.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t>
  </si>
  <si>
    <t>МАУ ТАиК "Петрушка". Реконструкция</t>
  </si>
  <si>
    <t>430 мест</t>
  </si>
  <si>
    <t>2016 (Обследование) 2016-2017 (ПИР)</t>
  </si>
  <si>
    <t>Общая площадь здания -8 887,3 м2; мощность посадочных мест - 1023 зрит. мест.</t>
  </si>
  <si>
    <t>2016-2017 (ПИР)</t>
  </si>
  <si>
    <t>Нежилое здание, расположенное по адресу: Ханты-Мансийский округ, город Сургут, улица 60 лет Октября, 16</t>
  </si>
  <si>
    <t>2016 (снос)</t>
  </si>
  <si>
    <t>Парк в районе ручья Кедровый лог. Западный жилой район г. Сургута. Пешеходный мост через ручей Кедровый лог.</t>
  </si>
  <si>
    <t>2016 (ПИР)</t>
  </si>
  <si>
    <t>Общая площадь здания - 21247,8 м2</t>
  </si>
  <si>
    <t>МБУ ЦФП "Надежда" "Спортивный зал, ул. Мелик-Карамова, 74а</t>
  </si>
  <si>
    <t>Общая площадь здания 627,7 м2</t>
  </si>
  <si>
    <t>Проектирование и строительство (капитальный ремонт) на 2015-2018 годы.</t>
  </si>
  <si>
    <t>Детская школа искусств 
в мкр. 25</t>
  </si>
  <si>
    <t xml:space="preserve">Средняя общеобразовательная школа в микрорайоне 32  г.Сургута
</t>
  </si>
  <si>
    <t>300 уч.</t>
  </si>
  <si>
    <t>"Водно-оздоровительный комплекс", ул. Профсоюзов</t>
  </si>
  <si>
    <t xml:space="preserve">Проектирование и строительство объекта реализуется в рамках муниципальной программы "Молодёжная политика Сургута на 2014 - 2030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На 2017 год необходимо предусмотреть средства в размере 46354,050 тыс. руб. на выполнение работ по капитальному ремонту объекта.                                                                                                             </t>
  </si>
  <si>
    <t>2015 год (в соответствии с решением Думы города от 22.12.2015 № 819-V ДГ)</t>
  </si>
  <si>
    <t>2016 год (в соответствии с решением Думы города от 22.12.2015 № 820-V ДГ )</t>
  </si>
  <si>
    <t>Плановая потребность</t>
  </si>
  <si>
    <t xml:space="preserve">Проектирование и строительство реализуется в рамках муниципальной программы"Молодёжная политика Сургута на 2014 - 2030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t>
  </si>
  <si>
    <t>МАУ "Сургутская Филармония"</t>
  </si>
  <si>
    <t>2016-2018 (выкуп 2018 – 2019- 2020)</t>
  </si>
  <si>
    <t>2016-2017 (выкуп 2017-2019)</t>
  </si>
  <si>
    <t xml:space="preserve">Проектирование и строительство объекта реализуется в рамках муниципальной программы "Развитие образования города Сургута на 2014-2030 годы"                                                                                                                  Сумма по контракту с  ООО "Сибпроектстрой 1" №18/П-2013 от 31.12.2013г. - 12042,380 тыс.руб. Срок выполнения работ - 9 месяцев с даты заключения контракта.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НЗП (незавершенное производство) по состоянию на 01.01.2015-154 690 026,46 рублей ( в том числе окружной бюджет - 45 472,90308 тыс. рублей, местный бюджет - 109 217,12338 тыс. рблей).
</t>
  </si>
  <si>
    <t>МАУ "Ледовый дворец спорта"</t>
  </si>
  <si>
    <t>МБОУ НШ "Перспектива"
расположенная по адресу: 
г. Сургут, ул. 30 лет Победы,54/1</t>
  </si>
  <si>
    <t>,</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</si>
  <si>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 в полном объеме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</si>
  <si>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Разработанный  ООО "Стройинжиниринг" проектно-сметная документация 
по МК №06-П-2013 от 16.05.2013,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сметной документации. Заключен МК с  ОАО ИЦ "Сургутстройцена" №02/П-2015 от 10.07.2015 г. 
( 97,22250 тыс. руб.) на выполнение работ по корректировке сметной документации. Работы выполнены и оплачены.
Строительство магистральных сетей в составе улицы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Строительство дорожного полотна планируется реализовать в рамках  муниципальной программы  "Развитие транспортной системы города Сургута на 2014-2030 годы".  
Позволит обеспечить инженерную подготовку мкр. 35, 35 "А"                                                                                                                                                  Строительство объекта планируется в 2017-2018 годах.                                                                                              
</t>
  </si>
  <si>
    <t xml:space="preserve">привлеченные средства                      ЗАО "ЮграИнвестСтрой
Партнер"                        </t>
  </si>
  <si>
    <t>АО "Автодорстрой"</t>
  </si>
  <si>
    <t>0,25 км</t>
  </si>
  <si>
    <t>740 чел. в день/ до 3000 человек</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</si>
  <si>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 1" № 17/П-2014 от 23.12.2014 на сумму 475,01493 тыс.руб. Срок выполнения работ - 10 месяцев (23.10.2015).  Работы. выполнены 
и  оплачены.
</t>
  </si>
  <si>
    <t>общая площадь 4015,2 м2</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</si>
  <si>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В настоящее время проектно-изыскательские работы завершены, проектная документация выдана в полном объеме, ОАО ИЦ "Сургустройцена" проведена финансовая экспертиза сметной документации. 
                                                    </t>
  </si>
  <si>
    <t>общая площадь 2416,3 м2</t>
  </si>
  <si>
    <t>общая площадь 4675,6 м2</t>
  </si>
  <si>
    <t>общая площадь 5087,3 м2</t>
  </si>
  <si>
    <t>общая площадь 791,8 м2</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</si>
  <si>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Работы выполнены и оплачены в декабре 2015 года.   </t>
  </si>
  <si>
    <t xml:space="preserve">Капитальный ремонт реализуется в рамках муниципальной прогрммы "Доступная среда  г. Сургута на 2014-2030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 
Проектно-изыскательские работы в 2015 году выполнены и оплачены, проведена экспертиза сметной документации.
</t>
  </si>
  <si>
    <t>общая площадь 7585,2 м2</t>
  </si>
  <si>
    <t>ООО "Сантехремстрой"</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</si>
  <si>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Информацияо земельном участке со схемой размещена на сайте департамента архитектуры и градостроительства Администрации города Сургута в разделе "Земельные участки" для инвесторов. Выданы технические условия на присоединение к существующим инженерным сетям.                                                                                                                                                          Строительная готовность - 0%      </t>
  </si>
  <si>
    <t xml:space="preserve">Приобретение реализуется в рамках муниципальной программы "Развитие образования города Сургута на 2014-2030 годы"                                                                                                                                                                                                                                                                                                                            Территория под строительство объекта включена в реестр земельных участков, которые могут быть предоставлены юридическим лицам в аренду без проведения торгов для размещения объектов социально-культурного и коммунально-бытового назначения, реализации масштабных инвестиционных проектов в ХМАО-Югре. Участок сформирован и поставлен на государственный кадастровый учет, в настоящее время опубликована информация о предоставлении земельного участка без проведения торгов.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            
Договор аренды №568 от 23.07.12 до 22.02.2017. Кадастровый номер 
№ 86:10:0101131:41 площадь Sзем.участка = 11049 м2.
Информацияо земельном участке со схемой размещена на сайте департамента архитектуры и градостроительства Администрации города Сургута в разделе "Земельные участки" для инвесторов.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</si>
  <si>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 
</t>
  </si>
  <si>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 от 18.06.2015г. №43-02-1661/15) МК считается расторгнутым -  30.06.2015.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</si>
  <si>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
</t>
  </si>
  <si>
    <t>Разрешение на строительство №107 от 21.06.13 до 06.12.15г.   
Продлено до 24.11.2016 года.</t>
  </si>
  <si>
    <r>
      <t xml:space="preserve">Смена застройщика, строительство не осуществляется. 
</t>
    </r>
    <r>
      <rPr>
        <b/>
        <i/>
        <sz val="8"/>
        <color theme="1"/>
        <rFont val="Times New Roman"/>
        <family val="1"/>
        <charset val="204"/>
      </rPr>
      <t xml:space="preserve">Разрешение на строительство №  ru 86310000-№43 продлено  до 24.02.2017 </t>
    </r>
  </si>
  <si>
    <r>
      <t xml:space="preserve">Строительство осуществляется
</t>
    </r>
    <r>
      <rPr>
        <b/>
        <i/>
        <sz val="8"/>
        <color theme="1"/>
        <rFont val="Times New Roman"/>
        <family val="1"/>
        <charset val="204"/>
      </rPr>
      <t xml:space="preserve">Разрешение на строительство № ru 86310000-72  от 27.11.2014, продлен  
до 31.12.2015.
Разрешение на ввод объекта в эксплуатацию № 57 от 26.02.2016, № 25 от 25.03.2016, № 65 от 26.02.2016 (сдача по блокам).
             </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</si>
  <si>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</si>
  <si>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</si>
  <si>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</si>
  <si>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t>Многоэтажный жилой дом 
№ 1 города Сургута</t>
  </si>
  <si>
    <r>
      <t xml:space="preserve">Строительство осуществляется
</t>
    </r>
    <r>
      <rPr>
        <i/>
        <sz val="8"/>
        <color theme="1"/>
        <rFont val="Times New Roman"/>
        <family val="1"/>
        <charset val="204"/>
      </rPr>
      <t>Ра</t>
    </r>
    <r>
      <rPr>
        <b/>
        <i/>
        <sz val="8"/>
        <color theme="1"/>
        <rFont val="Times New Roman"/>
        <family val="1"/>
        <charset val="204"/>
      </rPr>
      <t>зрешение на строительство № ru86310000-177 от 04.10.2013 до до 24.12.2016</t>
    </r>
  </si>
  <si>
    <r>
      <t xml:space="preserve">Строительство осуществляется
</t>
    </r>
    <r>
      <rPr>
        <b/>
        <i/>
        <sz val="8"/>
        <color theme="1"/>
        <rFont val="Times New Roman"/>
        <family val="1"/>
        <charset val="204"/>
      </rPr>
      <t>Разрешение на строительство № ru86310000-146   от 24.09.2014   
до 01.03.17</t>
    </r>
  </si>
  <si>
    <r>
      <t xml:space="preserve">Строительство осуществляется
</t>
    </r>
    <r>
      <rPr>
        <b/>
        <i/>
        <sz val="8"/>
        <color theme="1"/>
        <rFont val="Times New Roman"/>
        <family val="1"/>
        <charset val="204"/>
      </rPr>
      <t>Разрешение на строительство № ru86310000-152  от 14.10.2014  
до 17.09.2016</t>
    </r>
  </si>
  <si>
    <r>
      <t xml:space="preserve">Строительство осуществляется
</t>
    </r>
    <r>
      <rPr>
        <b/>
        <i/>
        <sz val="8"/>
        <color theme="1"/>
        <rFont val="Times New Roman"/>
        <family val="1"/>
        <charset val="204"/>
      </rPr>
      <t>Разрешение на строительство № ru86310000-154  от 17.10.2014  
до 26.10.2017</t>
    </r>
  </si>
  <si>
    <r>
      <t xml:space="preserve">Строительство осуществляется
</t>
    </r>
    <r>
      <rPr>
        <b/>
        <i/>
        <sz val="8"/>
        <color theme="1"/>
        <rFont val="Times New Roman"/>
        <family val="1"/>
        <charset val="204"/>
      </rPr>
      <t>Разрешение на строительство № ru86310000-165   от 19.11.2014   
до 23.08.2019</t>
    </r>
  </si>
  <si>
    <r>
      <t xml:space="preserve">Строительство осуществляется
</t>
    </r>
    <r>
      <rPr>
        <b/>
        <i/>
        <sz val="8"/>
        <color theme="1"/>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</si>
  <si>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theme="1"/>
        <rFont val="Times New Roman"/>
        <family val="1"/>
        <charset val="204"/>
      </rPr>
      <t>Разрешение на строительство № ru86310000-174  от  28.11.2014  
до 28.11.2018</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</si>
  <si>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</si>
  <si>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</si>
  <si>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ru86310000-14  от 27.02.2015  
до 06.11.2016</t>
    </r>
  </si>
  <si>
    <r>
      <t xml:space="preserve">Строительство осуществляется
</t>
    </r>
    <r>
      <rPr>
        <b/>
        <i/>
        <sz val="8"/>
        <color theme="1"/>
        <rFont val="Times New Roman"/>
        <family val="1"/>
        <charset val="204"/>
      </rPr>
      <t>Разрешение на строительство № 86-ru86310000-93-2015 от 30.07.2015  
до 30.04.2017</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</si>
  <si>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</si>
  <si>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ru86310000-166 от 19.11.2014   
до 23.11.2016</t>
    </r>
  </si>
  <si>
    <r>
      <t xml:space="preserve">Строительство осуществляется
</t>
    </r>
    <r>
      <rPr>
        <b/>
        <i/>
        <sz val="8"/>
        <color theme="1"/>
        <rFont val="Times New Roman"/>
        <family val="1"/>
        <charset val="204"/>
      </rPr>
      <t>Разрешение на строительство № ru86310000-144  от 19.10.2014   
до 23.11.2016</t>
    </r>
  </si>
  <si>
    <t>вместимость 200 чел; длина трассы - 2200 м.</t>
  </si>
  <si>
    <t>ООО "ВОРТ"</t>
  </si>
  <si>
    <t>в 2014 году - ООО "Строительство 21 век"
ООО "ВОРТ"</t>
  </si>
  <si>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Проектирование ДДУ на 80 мест, согласованы архитектурные и технологические решения в департаменте образования г.Сургута) на данный момент согласовываем изменения в проекте детский сад будет на 150 мест. Идет разработка проектной документации.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Выполнены отделочные работы и работы по меблировке.
По информации застройщика ввод планируется в III квартале 2017 года.
</t>
  </si>
  <si>
    <t>улицы - 331,485 км.
наружные сети газоснабжения - 4,140 км.
наружные сети водоснабжения - 3,470 км.
наружные сети электроснабжения - 4,070 км.</t>
  </si>
  <si>
    <t>Строительная длина - 2,656 км.
сети уличного электроосвещения -2,726 км.
сети электроснабжения - 5,771 км.
сети связи - 0,9322 км.
сети канализации - 83,7;
сети тепло-, водоснабжения - 0,023309 км.
сети газоснабжения -0,059 км.</t>
  </si>
  <si>
    <r>
      <t>Получено положительное  заключение государственной экспертизы проектной документации № 86-1-1-2-0028-16 от 09.02.2016 года.</t>
    </r>
    <r>
      <rPr>
        <sz val="8"/>
        <rFont val="Times New Roman"/>
        <family val="1"/>
        <charset val="204"/>
      </rPr>
      <t xml:space="preserve"> 
В рамках заключенного МК № 03/П-2015 от 17.09.2015  
с ООО "ИЦ "Сургутстройцена" в 2015 году выполнены работы 
по корректировки сметной документации  на сумму - 78,303 тыс.рублей.
Получено положительное заключение о проверки достоверности определения сметной стоимости № 324 от 07.12.2015 года.</t>
    </r>
  </si>
  <si>
    <t xml:space="preserve">
Получено положительное заключение государственной экспертизы проектной документации № 86-1-1-2-0029-16 от 10.02.2016 года. 
В рамках заключенного МК № 03/П-2015 от 17.09.2015
с ООО "ИЦ "Сургутстройцена" в 2015 году выполнены работы по корректировки сметной документации  на сумму 76,697 тыс. рублей. 
Получено положительное заключение о проверки достоверности определения сметной стоимости № 325 от 07.12.2015 года.</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</si>
  <si>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Получено положительное заключение государственной экспертизы проектной документации № 86-1-1-3-0034-16 от 15.02.2016 года.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рублей.</t>
  </si>
  <si>
    <t>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Средства из Адресной инвестиционной программы на 2016 год  исключены.</t>
  </si>
  <si>
    <t xml:space="preserve">Строительство реализуется в рамках муниципальной программы"Молодёжная политика Сургута на 2014 - 2030 годы"                                                                                                                                  
Работы выполнены и оплачены.
Акт приема выполненных работ от 25.11.2015, подписанный представителями МКУ "УКС" и ООО "Ворт".
Объект передан на баланс МБУ "Центр специальной подготовки "Сибирский легион", согласно постановлению № 933 от 11.02.2016 года..
</t>
  </si>
  <si>
    <t>2015-2016 (ПИР)</t>
  </si>
  <si>
    <t>ООО "Стройуслуга" (Проектировщик)</t>
  </si>
  <si>
    <t xml:space="preserve">Проектирование и строительство объекта реализуется в рамках муниципальной программы "Молодёжная политика Сургута на 2014 - 2030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объекта-100%.                                                                                                                                                               Работы выполнялись в соответствии с заключенным 
МК с ООО "ЮграСтройиндустрия" №19/2014 от 23.10.2014. Срок выполнения работ - 30.08.2015. Стоимость выполненных работ по  №19/2014 от 23.10.2014 -
14 673, 70304 тыс. рублей, из них: в 2014 году работ - 6896,75 тыс.руб., в 2015 году принято работ на сумму - 7776,95304 тыс.руб. 
На основании акта приемки законченного капитальным ремонтом объекта от 24.11.15 и акта рабочей комиссии от 24.11.15 - затраты по объекту списаны.                    </t>
  </si>
  <si>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2014-2030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Затраты на подключение к электросетям, водоснабжению, водоотведению составляет 121,48179 тыс.рублей.
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
Стоимость работ по строительству объекта - 210 948 416,06 руб.</t>
  </si>
  <si>
    <t>проектирование 2012-2013</t>
  </si>
  <si>
    <t>Клубно-спортивный блок МБОУ СОШ №38, пр. Пролетарский, 14А города Сургута. Реконструкция</t>
  </si>
  <si>
    <t>200 уч; 150 посадочных мест</t>
  </si>
  <si>
    <t>2016-2017 (ПИР), 2017-2018 (СМР)</t>
  </si>
  <si>
    <t>Билдинг-сад в микрорайоне 41</t>
  </si>
  <si>
    <t xml:space="preserve">2018 (СМР)
2025 (выкуп) </t>
  </si>
  <si>
    <t xml:space="preserve">сети дренажа, км.- 0,51                                     сети водоснабжения, км.- 0,90 сети газоснабжения, км. -0,45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</si>
  <si>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"Севердорпроект", МК №03/П-2014 от 09.01.2014.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
30.11.2015  заключен договор № 27/10/15. Госэкспертиза  выполнена 
в феврале 2016 года. Получено отрицательное заключение экспертизы 
№ 86-1-3-3-0035-16 от 15.02.2016 ,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</si>
  <si>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</si>
  <si>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t xml:space="preserve">Объездная автомобильная дорога к дачным кооперативам "Черемушки", "Север-1", "Север-2" в обход гидротехнических сооружений ГРЭС-1 
и ГРЭС-2 </t>
  </si>
  <si>
    <t xml:space="preserve"> протяженность введенных в эксплуатацию внутриквартальных проездов, м.- 400</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</si>
  <si>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 года выполнены и оплачены.
Получено заключение государственной  экспертизы ООО ИЦ «СургутСтройцена» от 16.09.2015 № 240 о сметной стоимости строительства.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</si>
  <si>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Работы выполнены и оплачены в декабре 2015г.   </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</si>
  <si>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Заключен МК 02П/2016 от 18.04.2016 г. с  ООО "Стройуслуга"с ценой контаркта  1052,87286 тыс.рублей. 
Средства в размере 10,0 тыс.руб. необходимы на проведение проверки сметной документации. Экономия, сложившаяся по результатам проведенной закупки  
в размере  119,19315 тыс.рублей будут предложена к снятию на заседание Думы города в сентябре 2016 года.</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</si>
  <si>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Работы выполнялись в соответствии с заключенным МК на выполнение работ 
по капитальному ремонту объекта с ООО "ЮграСтройиндустрия" от 05.09.2014 №14/2014.  Срок выполнения работ - 15.08.2015 года.
В связи с отставанием от графика производства работ  муниципальный контракт  28.09.2015 года расторгнут в одностороннем отказе заказчика. 
 В декабре заключен договор № 09/П-2015 на проверку сметной документации по объекту на сумму 44,27978 тыс. руб. Работы выполнены и оплачены.</t>
  </si>
  <si>
    <t>ООО "Стройуслуга" (ПИР)</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</si>
  <si>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08П/2016 с ООО "Стройуслуга" на выполнение проектно-изыскательских работ (990,72975 тыс.рублей).  Лимит финансирования на 2016 год -551,444 тыс.рублей. Потребность на 2017 год - 439,28575 тыс. рублей. 
</t>
  </si>
  <si>
    <t>2015 (снос)</t>
  </si>
  <si>
    <t>Извещение на проведение аукциона по сносу нежилого здания, расположеного по адресу: город Сургут, поселок Юность, улица Саянская, дом 6б опубликовано - 29.10.2015. Дата проведения аукциона - 16.11.2015. НМЦК - 470,72088 тыс.рублей. 
На основании протокола подведения итогов электронного аукциона № ЭА-1583 (2) от 18.11.2015  победителем признан ООО "Сантехремстрой" с ценой контракта 245,86720 тыс. рублей. Заключен контракт № 106/2015 от 02.12.2015. Срок выполнения работ по 20.12.2015. Работы выполнены и оплачены.</t>
  </si>
  <si>
    <r>
      <rPr>
        <b/>
        <i/>
        <sz val="8"/>
        <color theme="1"/>
        <rFont val="Times New Roman"/>
        <family val="1"/>
        <charset val="204"/>
      </rPr>
      <t>Разрешение на строительство №02 от 23.01.13 до 22.12.15г.</t>
    </r>
    <r>
      <rPr>
        <sz val="8"/>
        <color theme="1"/>
        <rFont val="Times New Roman"/>
        <family val="1"/>
        <charset val="204"/>
      </rPr>
      <t xml:space="preserve">  </t>
    </r>
    <r>
      <rPr>
        <b/>
        <i/>
        <sz val="8"/>
        <color theme="1"/>
        <rFont val="Times New Roman"/>
        <family val="1"/>
        <charset val="204"/>
      </rPr>
      <t xml:space="preserve"> 
Продлено до 30 июня 2016 года.</t>
    </r>
  </si>
  <si>
    <r>
      <rPr>
        <b/>
        <i/>
        <sz val="8"/>
        <color theme="1"/>
        <rFont val="Times New Roman"/>
        <family val="1"/>
        <charset val="204"/>
      </rPr>
      <t>Разрешение на строительство №70 от 20.06.1</t>
    </r>
    <r>
      <rPr>
        <b/>
        <i/>
        <sz val="8"/>
        <rFont val="Times New Roman"/>
        <family val="1"/>
        <charset val="204"/>
      </rPr>
      <t xml:space="preserve">2 до 18.04.14г.    </t>
    </r>
    <r>
      <rPr>
        <sz val="8"/>
        <color rgb="FFFF0000"/>
        <rFont val="Times New Roman"/>
        <family val="1"/>
        <charset val="204"/>
      </rPr>
      <t xml:space="preserve">       </t>
    </r>
    <r>
      <rPr>
        <sz val="8"/>
        <color theme="1"/>
        <rFont val="Times New Roman"/>
        <family val="1"/>
        <charset val="204"/>
      </rPr>
      <t xml:space="preserve">                                                                                                                                                                                               </t>
    </r>
  </si>
  <si>
    <r>
      <t>Разрешение на строительство №110 от 18.07.14 до 02.08.2017 года.</t>
    </r>
    <r>
      <rPr>
        <b/>
        <i/>
        <sz val="8"/>
        <color theme="1"/>
        <rFont val="Times New Roman"/>
        <family val="1"/>
        <charset val="204"/>
      </rPr>
      <t xml:space="preserve">  </t>
    </r>
  </si>
  <si>
    <t xml:space="preserve">Разрешение на строительство №201 от 22.11.13 до 21.02.2018 года.   </t>
  </si>
  <si>
    <r>
      <t xml:space="preserve">Строительство приостановлено
</t>
    </r>
    <r>
      <rPr>
        <b/>
        <i/>
        <sz val="8"/>
        <rFont val="Times New Roman"/>
        <family val="1"/>
        <charset val="204"/>
      </rPr>
      <t>Разрешение на строительство №  ru86310000-100 от 02.07.2008 до 02.06.2010</t>
    </r>
  </si>
  <si>
    <r>
      <t xml:space="preserve">Строительство осуществляется
</t>
    </r>
    <r>
      <rPr>
        <b/>
        <i/>
        <sz val="8"/>
        <rFont val="Times New Roman"/>
        <family val="1"/>
        <charset val="204"/>
      </rPr>
      <t>Разрешение на строительство № ru86310000-153 от 26.10.2012 до 26.06.2014, продлено до 17.05.2017 года.</t>
    </r>
  </si>
  <si>
    <r>
      <t xml:space="preserve">Строительство  осуществляется  
</t>
    </r>
    <r>
      <rPr>
        <b/>
        <i/>
        <sz val="8"/>
        <rFont val="Times New Roman"/>
        <family val="1"/>
        <charset val="204"/>
      </rPr>
      <t>Разрешение на строительство № ru86310000-197 продлено до 30.04.2016</t>
    </r>
  </si>
  <si>
    <r>
      <t xml:space="preserve">Строительство осуществляется
</t>
    </r>
    <r>
      <rPr>
        <b/>
        <i/>
        <sz val="8"/>
        <rFont val="Times New Roman"/>
        <family val="1"/>
        <charset val="204"/>
      </rPr>
      <t>Разрешение на строительство № ru86310000-234 от 24.12.2013  до 29.04.2017</t>
    </r>
  </si>
  <si>
    <t>«Жилой дом № 2 
со встроенными помещениями общественного назначения в 44 мкр. 
г. Сургут 
1 этап - секции 2.1,2.2,2.3,2.4
2 этап - секции 1,2,3,4</t>
  </si>
  <si>
    <t xml:space="preserve">«Жилой дом № 3 
со встроенными помещениями общественного назначения в 44 мкр. 
г. Сургут»
</t>
  </si>
  <si>
    <t>Разрешение на строительство №ru86310000-45 от 26.05.2016 до 19.02.2017 года.</t>
  </si>
  <si>
    <t>Разрешение на строительство №ru86310000-46 от 26.05.2016 до 26.10.2017 года.</t>
  </si>
  <si>
    <t xml:space="preserve">«Жилой дом № 4 
со встроенными помещениями общественного назначения 
в микрорайоне 44 г. Сургут»
</t>
  </si>
  <si>
    <t>Разрешение на строительство №ru86310000-47 от 26.05.2016 до 23.11.2016 года.</t>
  </si>
  <si>
    <t>ООО "Бетолит"</t>
  </si>
  <si>
    <t>Жилой дом № 9 в микрораойне 31 Б г. Сургут</t>
  </si>
  <si>
    <t>Разрешение на строительство №ru86310000-38 от 29.04.2016 до 07.08.2017 года.</t>
  </si>
  <si>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Многоэтажный 9-12 этажный</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3п.к (блоки 7-8 )</t>
    </r>
  </si>
  <si>
    <t>Многоэтажный жилой дом 
№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</si>
  <si>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 5</t>
  </si>
  <si>
    <t>Жилой дом № 3 
со встроенными помещениями и подземной автостоянкой</t>
  </si>
  <si>
    <t>Жилой дом № 4</t>
  </si>
  <si>
    <t>Жилой дом № 5</t>
  </si>
  <si>
    <r>
      <t xml:space="preserve">Жилой комплекс № 304 в микрорайоне №24 г. Сургута. </t>
    </r>
    <r>
      <rPr>
        <b/>
        <sz val="9"/>
        <rFont val="Times New Roman"/>
        <family val="1"/>
        <charset val="204"/>
      </rPr>
      <t>Девятиэтажный жилой дом №304.3.             
1 этап-блок А</t>
    </r>
  </si>
  <si>
    <r>
      <t xml:space="preserve">Жилой комплекс № 304
в микрорайоне №24 г. Сургута. </t>
    </r>
    <r>
      <rPr>
        <b/>
        <sz val="9"/>
        <rFont val="Times New Roman"/>
        <family val="1"/>
        <charset val="204"/>
      </rPr>
      <t>Девятиэтажный жилой дом №304.3.              
2 этап - блок Б</t>
    </r>
  </si>
  <si>
    <r>
      <t xml:space="preserve">Многоквартирный </t>
    </r>
    <r>
      <rPr>
        <b/>
        <sz val="9"/>
        <rFont val="Times New Roman"/>
        <family val="1"/>
        <charset val="204"/>
      </rPr>
      <t>жилой дом № 1</t>
    </r>
    <r>
      <rPr>
        <sz val="9"/>
        <rFont val="Times New Roman"/>
        <family val="1"/>
        <charset val="204"/>
      </rPr>
      <t xml:space="preserve"> в мкр.45 г. Сургут</t>
    </r>
  </si>
  <si>
    <r>
      <t xml:space="preserve">Многоквартирный </t>
    </r>
    <r>
      <rPr>
        <b/>
        <sz val="9"/>
        <rFont val="Times New Roman"/>
        <family val="1"/>
        <charset val="204"/>
      </rPr>
      <t>жилой дом № 2</t>
    </r>
  </si>
  <si>
    <t>Жилой дом № 6 в 30 микрорайоне.
3 этап строительства</t>
  </si>
  <si>
    <t>Жилой дом № 6 
в 30 микрорайоне 2 этап строительства</t>
  </si>
  <si>
    <t>Многоквартирный жилой дом № 3</t>
  </si>
  <si>
    <t>Ж\д № 3                                          со встроенными помещениями и  гостиницей   на 154 места</t>
  </si>
  <si>
    <t>ООО "ЖК Быстринка"</t>
  </si>
  <si>
    <t>Жилой комплекс из 3-х этажных жилых домов 
и автостоянки</t>
  </si>
  <si>
    <t>Разрешение на строительство №ru86310000-93 от  30.07.2015 до 30.04.2017 года.</t>
  </si>
  <si>
    <t>Многоэтажный жилой дом № 1 со встроенно-пристроенными помещениями офисного назначения и пристроенной стоянкой автотранспорта закрытого типа в 30 А микрорайоне г. Сургута. 3 этап. Пристроенная стоянка автотранспорта закрытого типа</t>
  </si>
  <si>
    <t>Разрешение на строительство №ru86310000-47 от  10.04.2013 продлено 
до 20.07.2016 года.</t>
  </si>
  <si>
    <t>Детский сад в микрорайоне 20А г.Сургута (№ 46 «Ягодка»)</t>
  </si>
  <si>
    <t>2016-2018 (СМР) 2018-2020 (выкуп)</t>
  </si>
  <si>
    <t>ООО "Юграпромстрой"</t>
  </si>
  <si>
    <t>Многоэтажный жилой дом № 6 - 3 этап строительства</t>
  </si>
  <si>
    <t>Жилой дом № 2 (секции 2.6, 2.7, 2.8, 2.9)  -1 этап.</t>
  </si>
  <si>
    <r>
      <t xml:space="preserve">Положительное заключение негосударственной экспертизы № 2-1-1-0358-13 от 06.03.2014.
</t>
    </r>
    <r>
      <rPr>
        <b/>
        <i/>
        <sz val="8"/>
        <color theme="1"/>
        <rFont val="Times New Roman"/>
        <family val="1"/>
        <charset val="204"/>
      </rPr>
      <t xml:space="preserve">Разрешение на строительство №ru86310000-116  от 01.08.2014. </t>
    </r>
    <r>
      <rPr>
        <sz val="8"/>
        <color theme="1"/>
        <rFont val="Times New Roman"/>
        <family val="1"/>
        <charset val="204"/>
      </rPr>
      <t xml:space="preserve">
СМР: Степень готовности: общая 10% (забивка свай 100%, фундаменты -17%)
Дата окончания строительства - март 2020 года.</t>
    </r>
  </si>
  <si>
    <t xml:space="preserve">Разрешение на строительство №ru86310000-187  от 01.04.2016 до 31.03.2018 года. </t>
  </si>
  <si>
    <t xml:space="preserve">Разрешение на строительство №ru86310000-10 от 16.07.2015 до 06.11.2016 года.  </t>
  </si>
  <si>
    <t>Магистральный водовод 
по ул. Мелик-Карамова, 
от ул. Югорской
до ул. Мелик-Карамова</t>
  </si>
  <si>
    <r>
      <t xml:space="preserve">Строительство осуществляется
</t>
    </r>
    <r>
      <rPr>
        <b/>
        <i/>
        <sz val="8"/>
        <rFont val="Times New Roman"/>
        <family val="1"/>
        <charset val="204"/>
      </rPr>
      <t>Разрешение на строительство № ru86310000-107 от 14.07.2014  
до 15.02.2017 года.</t>
    </r>
  </si>
  <si>
    <r>
      <t xml:space="preserve">Строительство осуществляется
</t>
    </r>
    <r>
      <rPr>
        <b/>
        <i/>
        <sz val="8"/>
        <color theme="1"/>
        <rFont val="Times New Roman"/>
        <family val="1"/>
        <charset val="204"/>
      </rPr>
      <t>Разрешение на строительство № ru86310000-145  от 23.09.2014  
до 01.10.2016, продлено до 31.05.2018 года.</t>
    </r>
  </si>
  <si>
    <t>Многоквартирный жилой дом №5</t>
  </si>
  <si>
    <r>
      <t xml:space="preserve">Строительство осуществляется
</t>
    </r>
    <r>
      <rPr>
        <b/>
        <i/>
        <sz val="8"/>
        <color theme="1"/>
        <rFont val="Times New Roman"/>
        <family val="1"/>
        <charset val="204"/>
      </rPr>
      <t>Разрешение на строительство № ru86310000-120   от 07.08.2014 
до 09.05.2017 года.</t>
    </r>
  </si>
  <si>
    <r>
      <t xml:space="preserve">Строительство осуществляется
</t>
    </r>
    <r>
      <rPr>
        <b/>
        <i/>
        <sz val="8"/>
        <color theme="1"/>
        <rFont val="Times New Roman"/>
        <family val="1"/>
        <charset val="204"/>
      </rPr>
      <t>Разрешение на строительство № ru86310000-121 от 07.08.2014 
до 09.02.2017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</si>
  <si>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</si>
  <si>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</si>
  <si>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ru86310000-109 от 15.07.2014   
до 20.05.2019 года.</t>
    </r>
  </si>
  <si>
    <r>
      <t xml:space="preserve">Строительство осуществляется
</t>
    </r>
    <r>
      <rPr>
        <b/>
        <i/>
        <sz val="8"/>
        <color theme="1"/>
        <rFont val="Times New Roman"/>
        <family val="1"/>
        <charset val="204"/>
      </rPr>
      <t>Разрешение на строительство № ru86310000-131  от 27.08.2014  
 до 27.08.2019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</si>
  <si>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</si>
  <si>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</si>
  <si>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t>ЗАО "Салаир"</t>
  </si>
  <si>
    <r>
      <t xml:space="preserve">Строительство осуществляется
</t>
    </r>
    <r>
      <rPr>
        <b/>
        <i/>
        <sz val="8"/>
        <color theme="1"/>
        <rFont val="Times New Roman"/>
        <family val="1"/>
        <charset val="204"/>
      </rPr>
      <t xml:space="preserve">Разрешение на строительство № ru86310000-90 от 13.07.2012 до 11.07.2017 года. </t>
    </r>
  </si>
  <si>
    <t xml:space="preserve">Многоэтажный жилой дом 
№ 23 со  встроенными помещениями обще назнач.   
1 этап </t>
  </si>
  <si>
    <t>Многоэтажный жилой дом 
№ 23 со  встроенными помещениями обще назнач. 
2 этап</t>
  </si>
  <si>
    <t>Многоэтажный жилой дом 
№ 23 со  встроенными помещениями обще назнач.
3 этап,  4 этап-подземная парковка</t>
  </si>
  <si>
    <r>
      <t xml:space="preserve">Строительтсов осуществляется
</t>
    </r>
    <r>
      <rPr>
        <b/>
        <i/>
        <sz val="8"/>
        <color theme="1"/>
        <rFont val="Times New Roman"/>
        <family val="1"/>
        <charset val="204"/>
      </rPr>
      <t>Разрешение на строительство № ru86310000-177 от 04.10.2013
до 24.12.2016 года.</t>
    </r>
  </si>
  <si>
    <r>
      <t xml:space="preserve">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t>
    </r>
    <r>
      <rPr>
        <sz val="8"/>
        <color theme="1"/>
        <rFont val="Times New Roman"/>
        <family val="1"/>
        <charset val="204"/>
      </rPr>
      <t>В связи с ненадлежащим исполнением договорных  обязательств, контракт расторгнут, работы прекращены. Планируется реализация проекта путем выкупа здания.</t>
    </r>
  </si>
  <si>
    <r>
      <rPr>
        <b/>
        <i/>
        <sz val="8"/>
        <color theme="1"/>
        <rFont val="Times New Roman"/>
        <family val="1"/>
        <charset val="204"/>
      </rPr>
      <t>Разрешение на строительство №25 от 04.03.15 до 06.07.2023 г.</t>
    </r>
    <r>
      <rPr>
        <sz val="8"/>
        <color theme="1"/>
        <rFont val="Times New Roman"/>
        <family val="1"/>
        <charset val="204"/>
      </rPr>
      <t xml:space="preserve"> 
Производятся следующие виды работ:                                                                                                                                                                                                                                                 
завоз строительных материалов и техники;
- изготовление, монтаж и установка опалубки;
- изготовление арматурных пространственных каркасов;
- устройство монолитных вертикальных конструкций четвертого, пятого этажей лечебно-диагностических корпусов А, Б, В;
- устройство монолитных вертикальных конструкций второго этажа Хозяйственного     и Пищевого блоков;
- устройство монолитной фундаментной плиты подземного перехода;
- устройство теплоизоляции цокольных стен;
- устройство кладки наружных стен из газобетонных блоков первого этажа блоков А, Б, В;
- устройство дренажной системы;
- уборка территории строительной площадки и прилегающей территории от строительного мусора.
                                                                                                                                                                          </t>
    </r>
    <r>
      <rPr>
        <b/>
        <i/>
        <sz val="8"/>
        <color theme="1"/>
        <rFont val="Times New Roman"/>
        <family val="1"/>
        <charset val="204"/>
      </rPr>
      <t xml:space="preserve">  </t>
    </r>
  </si>
  <si>
    <t xml:space="preserve">Проектирование и строительство реализуется в рамках муниципальной программы "Молодёжная политика Сургута на 2014 - 2030 годы" 
НМЦК-7 565 047,70 рублей.  По итогам открытого конкурса победителем признан  участник ООО "Стройуслуга" МК  №04П-2015 от 12.10.2015 (протокол № ОК-1183(2) от 23.09.2015. 
Работы выполнены и оплачены в декабре.
Заключен  договор №07/П - 2015 от 28.10.2015  на проверку сметной документации на сумму 52,500 тыс. рублей. Работы выполнены и оплачены в декабре. 
Ведутся работы по выполнению комплексных инженерных изысканий по внеплощадочные сети связи, электроснабжения и временную подъездную дорогую
Окончание проектно-изыскательских работ планируется в 2016 году.
По итогам открытого конкурса победителем признан  участник ООО "Стройуслуга" МК  №04П-2015г. от 12.10.2015 г. Срок выполнения работ до 30.11.2016 г. (Протокол № ОК-1183(2) от 23.09,15 г. сумма - 7 226,46485 тыс.рублей, из них лимит на 2015 год - 1 627,295 т.р. на оплату за выполнение инженерно-геодезических и инженерно-геологических изысканий (работы выполнены и  оплачены в декабре), остаток по контракту на 2016 год -5599,16985 тыс.рублей.
</t>
  </si>
  <si>
    <t>Приобретение объекта реализуется в рамках муниципальной программы "Развитие образования города Сургута на 2014-2030 годы" 
Согласно утвержденного плана-графика размещение извещения о проведении открытого конкурса на выполнение проектно-изыскательских работ - июль 2016г. Ориентировочный срок заключения контракта - сентябрь 2016 г. 
НМЦК-13 978,05197тыс. рублей. Потребность на 2017 год - 12 167,39697 тыс. рублей.
Средства в размере 56,0 тыс.рублей.  для оплаты за проверку сметной документации (МК № 04П/2016 от 12.05.2016 г.). Работы выполнены и  оплачены.</t>
  </si>
  <si>
    <t>Проектирование объекта реализуется в рамках муниципальной программы «Развитие культуры и туризма в  городе Сургуте на 2014-2030 годы». 
1.Заключен МК № 06П/2016 от 17.05.2016г. на выполнение проектно-изыскательских работ с ООО "Стройуслуга"со стоимостью 8271,0898 тыс. рублей Лимит на 2016 год  1064,84758 т.рублей. Остаток средств на 2017 год  на ПИР -7206,24222 тыс. рублей
Экономия в размере 285,21822 тыс. рублей, сложившаяся по результатам проведения конкурса будет предложена к снятию на очередное заседании Думы.
2. В марте произведен авансовый платеж в размере 8,56420 тыс.рублей за подключение объекта к электрическим сетям.</t>
  </si>
  <si>
    <t>Приобретение  объекта реализуется в рамках муниципальной программы "Развитие образования города Сургута на 2014-2030 годы"                                                                                                                                                                                                                                                                                                                                                                                                                                                                                                                                                                                                                      Нежилое помещение передано в муниципальную собственность. Свидетельство
о государственной регистрации № 86-АБ 959129 на нежилое помещение, общей площадью 19,8 кв.м, этаж 1.Свидетельство о государственной регистрации № 86-АБ 959128 на нежилое помещение, общей площадью 533,2 кв.м, этаж 2.
Постановлением № 410-п от 13.11.2015 утверждена мощность объета на 83 и сроки строительства 2013-2017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Извещение о проведении открытого конкурса на выполнение проектно-изыскательских работ по объекту опубликовано 29 февраля 2016 г. Дата рассмотрения и оценки заявок на участие в конкурсе 30.03.2016г.  НМЦК - 3138,49312 т.р. Ориентировочный срок заключения контракта - май 2016 г.
Конкурс отменен, на основании письма КУИ № 30-01-08-744/16-0-0 от 16.03.2016 (нежилые помещения планируют передать в долгосрочную аренду, для предоставления образовательных услуг для детей младшего и среднего возраста).
Средства в размере 3 142,430 тыс.руб. предлагаются к перераспределению  
на заседание Думы города в июне 2016 года.
Планируется внесение изменений в государственную программу в части целевого назанчения помещения.</t>
  </si>
  <si>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ООО "Стройижиринг" разработаны планировочные решения объекта. Ввиду осложненности изменения назначения помещений под нужды Детского сада и приведения инженерных систем в соответствие данному назначению, проектирование приостановлено.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 10 по ул. И.Каролинского, обеспеченного всеми инженерными сетями.
Ориентировочный срок начала выполнения отделочных работ и работ 
по мебелировке - 30.06.2016.
</t>
  </si>
  <si>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Заключен МК №03/2015 г. от 19.05.2015 с единственным исполнителем  - 
ООО "СК "СОК"  (по решению КСП от 15.05.2015 г. №01-27-629/15).  Стоимость по МК- 423 126,00308 тысяч  рублей.                                                              Инженерное обеспечение мкр. 20 "А" 
</t>
    </r>
    <r>
      <rPr>
        <b/>
        <i/>
        <sz val="8"/>
        <color theme="1"/>
        <rFont val="Times New Roman"/>
        <family val="1"/>
        <charset val="204"/>
      </rPr>
      <t>Разрешение на строительство №ru86310000-10 от 18.02.15 до 21.10.16.</t>
    </r>
    <r>
      <rPr>
        <sz val="8"/>
        <color theme="1"/>
        <rFont val="Times New Roman"/>
        <family val="1"/>
        <charset val="204"/>
      </rPr>
      <t xml:space="preserve">                                 
Готовность объекта 34,4 %. 
В связи с  необходимостью корректировки видов работ, предусмотренных протоколом договорной цены необходимо оформление дополнительного соглашения к МК № 03/2015 от 19.05.2015 г. Ведется работа по оформлению дополнительного соглашения.
Ориентировочная дата ввода объекта в эксплуатацию октябрь 2016 года.
</t>
    </r>
  </si>
  <si>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1. В рамках МК № 02/П-2014 от 09.01.2014 с ООО Севердорпроект" госэкспертизы проектно-сметной документации не проведена , в связи 
с отсутствием утвержденной в установленном порядке документации 
по планировке территории и проекта межевания посёлка Лунный.  
Сторонами подписано Соглашении о расторжении контракта от 26.06.2015г.
2. Учитывая процедуру размещения закупки у единственного Исполнителя договор № 06/12/15 от 04.12.2015 г. на проведение государственной экспертизы проектной документации и результатов инженерных изысканий по объекту  в 2015 году не заключен. 
Средства в размере 698 003,04 рублей необходимы для внесения платы 
по договору (предоплата 100%).
Проект межевания территории утвержден Постановлением Администрации города 
№ 10085 от 29.12.2012 года.
</t>
  </si>
  <si>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t>
    </r>
    <r>
      <rPr>
        <b/>
        <i/>
        <sz val="8"/>
        <color theme="1"/>
        <rFont val="Times New Roman"/>
        <family val="1"/>
        <charset val="204"/>
      </rPr>
      <t xml:space="preserve">Разрешение на строительство №ru86310000-10 от 18.02.2015 до 21.10.2016 года.   </t>
    </r>
    <r>
      <rPr>
        <sz val="8"/>
        <color theme="1"/>
        <rFont val="Times New Roman"/>
        <family val="1"/>
        <charset val="204"/>
      </rPr>
      <t xml:space="preserve">                                                                                                                                                                                                                                                                                                                                                                                                                                                                                                                                                                                                                                                                                                                                                                       В связи с окончанием срока действия МК №06/П-2014 от 23.06.2014 г. (30.06.2015г.) сторонами подписано Соглашение о расторжении МК 
от 29.06.2015.
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исполнителя-заключение муниципального контракта № 0419Д-15/ОГЭ-4874 в 2015 году 
не предоставилось возможным. 
Средства в размере 635,79581 тыс.рублей необходимы  для внесения платы 
по договору  для осуществления закупки с единственным исполнителем по проведению государственной экспертизы проектной документации  и результатов инженерных изысканий (предоплата 100%).
</t>
    </r>
  </si>
  <si>
    <r>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 соответствии с заключенным муниципальным контрактом с ООО "ПромНефтеСтрой" №10/П-2014 от 11.08.2014 выполнены и оплачены.    
1. Срок размещения извещения на проведение аукциона на выполнение работ по капитальному ремонту объекта апрель, НМЦК - 16280,50438тыс.рублей, закупка отменена в связи с необходимостью внесения изменений в аукционную документацию, повторное размещения  извещения о проведении аукциона в электронной форме на выполнение капитального ремонта объекта опубликовано 13.05.2016 начало торгов 14.06.2016. Ориентировочный срок заклюсения контракта - июль 2016 года.
2.  Заключены 2 муниципальных контракта (на поставку мебели, на поставку аудиторной доски) на сумму 61,944 тыс.рублей. 
3. Извещение о проведении 1 -го аукциона (на поставку стола), НМЦК-2880,08980 тыс.рублей планируется к размещению в июне.
4. </t>
    </r>
    <r>
      <rPr>
        <sz val="8"/>
        <rFont val="Times New Roman"/>
        <family val="1"/>
        <charset val="204"/>
      </rPr>
      <t>Средства в размере 97 000,00 рублей - для заключения договора на проверку сметной документации. Уменьшение средств в размере 12,965 тыс.рублей 
на заседании Думы города в июне 2016 года.</t>
    </r>
    <r>
      <rPr>
        <sz val="8"/>
        <color rgb="FFFF0000"/>
        <rFont val="Times New Roman"/>
        <family val="1"/>
        <charset val="204"/>
      </rPr>
      <t xml:space="preserve">
</t>
    </r>
    <r>
      <rPr>
        <sz val="8"/>
        <rFont val="Times New Roman"/>
        <family val="1"/>
        <charset val="204"/>
      </rPr>
      <t>5. Экономия по итогам проведенных закупок (на поставку оборудования) в размере19,356 тыс.руб.  будет предложена к снятию на очередное заседание Думы города.</t>
    </r>
  </si>
  <si>
    <r>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по МК №09/П-2014 от 11.08.2014  выполнены и оплачены.                                                                                                                                                                                                                                                                                                                                                 Срок размещение извещения о проведении аукциона в электронной форме на выполнение капитального ремонта объекта - 31.03.2016, НМЦК - 14592,93305 тыс. рублей, закупка отменена, в связи с необходмостью внесения изменений 
в аукционную документацию. Извещение о проведении аукциона в электронной форме на выполнение капитального ремонта объекта  размещено повторно - 13.05.2016, начало торгов 20.06.2016. Ориентировочный срок заключения контракта июль 2016 года.
</t>
    </r>
    <r>
      <rPr>
        <sz val="8"/>
        <rFont val="Times New Roman"/>
        <family val="1"/>
        <charset val="204"/>
      </rPr>
      <t>Средства в размере 97,0 тыс.рублей - на проведение проверки сметной документации.Уменьшение средств в размере 238,570 тыс.рублей в связи с решением Думы города в июне 2016 года.</t>
    </r>
    <r>
      <rPr>
        <sz val="8"/>
        <color theme="1"/>
        <rFont val="Times New Roman"/>
        <family val="1"/>
        <charset val="204"/>
      </rPr>
      <t xml:space="preserve">
Экономия по итогам проведения закупки - 1605,22264 тыс.руб. будет предложено к снятию на очередное заседание Думы.
Средства в размере 97,0 тыс.руб.- на проведение проверки сметной документации.
</t>
    </r>
  </si>
  <si>
    <t xml:space="preserve">Заключен МК № 01П/2016 от 13.04.2016 на выполнение ПИР с  ООО "АТ", цена контракта - 2000,0 тыс.рублей. Срок выполнения работ по 30.11.2016.
Решением Думы от 01.07.2016 уменьшение средств местного бюджета в 2016 году на сумму 3 345 412,46 рублей, произведено в связи с экономией по факту заключенного муниципального контракта  на выполнение проектно-изыскательских работ.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</si>
  <si>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03.07.2013. Работы выполнены.                                                                                                                                                                                                                                                                                            
Объект строительством не начат. Средства в размере 163,33333 тыс. рублей необходимы  для проведения конкурса на выполнение корректировки сметной документации (учитывая сроки предоставления заявки на размещение закупки в электронном виде (п.3.3 Постановления Администрации города № 1131 от 19.02.2014) - проведение открытого конкурса на выполнение корректировки сметной документации по объекту в 2015 году не представлялось возможным). 
Средства в размере 589,09140 тыс. рублей необходимы для заключения договора на проведение государственной экспертизы проектной документации и результатов инженерных изысканий по объекту (предоплата 100%)
Решением Думы от 01.07.2016 увеличение средств местного бюджета на сумму 
752 424,73 рубля,  из них 163 333,33 рубля для проведения конкурса на выполнение корректировки сметной документации, 589 091,40 рублей для заключения договора на проведение государственной экспертизы проектной документации.</t>
  </si>
  <si>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2014-2030 годы"                                                                                                                                                                                                                                                                                                         </t>
    </r>
    <r>
      <rPr>
        <b/>
        <i/>
        <sz val="8"/>
        <color theme="1"/>
        <rFont val="Times New Roman"/>
        <family val="1"/>
        <charset val="204"/>
      </rPr>
      <t xml:space="preserve"> 
</t>
    </r>
    <r>
      <rPr>
        <sz val="8"/>
        <color theme="1"/>
        <rFont val="Times New Roman"/>
        <family val="1"/>
        <charset val="204"/>
      </rPr>
      <t xml:space="preserve">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t>
    </r>
    <r>
      <rPr>
        <b/>
        <i/>
        <sz val="8"/>
        <color theme="1"/>
        <rFont val="Times New Roman"/>
        <family val="1"/>
        <charset val="204"/>
      </rPr>
      <t>Разрешение на строительство № 229 от 20.12.13 до 20.10.16г.</t>
    </r>
    <r>
      <rPr>
        <sz val="8"/>
        <color theme="1"/>
        <rFont val="Times New Roman"/>
        <family val="1"/>
        <charset val="204"/>
      </rPr>
      <t xml:space="preserve"> 
Работы выполняются в соответствии с заключенным муниципальным контрактом 
с ООО "ВОРТ" № 1/2016 от 08.02.2016. Сумма по контракту 26329,29649 тыс.рублей.  Срок выполнения работ - 30.09.2016  года. 
Заключены 8 муниципальных контрактов для комплектации и ввода в эксплуатации объекта (поставка сейфа,поставка хозяйственного инвентаря,поставка источника бесперебойного питания,поставка демонстрационного оборудования, поставка оргтехники, компьютерной техники, поставка вешало на колесиках, поставка электросушителя) на сумму 930,24339 тыс.рублей.
Решением Думы от 01.07.2016 предусмотрено увеличение средств местного бюджета на сумму 2 745 911,92 рублей в 2016 году:
- 70 582,17 рублей произведено в целях заключения договора на подключение бъекта к сетям газоснабжения. 
- 2 675 329,75 рублей произведено в целях размещения извещений                          о проведение аукционов на закупку оборудования для комплектации объекта и обеспечения своевременного ввода объекта в эксплуатацию.
Планируемый ввод объекта в эксплуатацию - октябрь 2016 г . 
</t>
    </r>
  </si>
  <si>
    <t>Проектирование объекта реализуется в рамках муниципальной программы «Развитие культуры и туризма в  городе Сургуте на 2014-2030 годы». 
1. Заключен МК № 09П/2016 от 14.06.2016г. на выполнение работ по обследованию конструкций здания, стоимость по контракту 87,0 тыс. рублей.
2. Учитывая нормативный срок обследования, работы будут завершены ориентировочно 31 августа 2016 года.
С учетом сроков проведения конкурсных процедур муниципальный контракт на выполнение проектно-изыскательских работ возможно будет заключить не раньше ноября 2016 года. Освоение лимитов 2016 года в размере  8640,097 тыс.рублей не представляется возможным, предложены к перераспределению на заседание Думы. 
3. На проведение проверки сметной документации на выполнение работ по обследованию конструкций здания заключен МК № 04П/2016 от 12.05.2016 (10,0 тыс.руб.). Работы выполнены и оплачены. 
Решением Думы от 01.07.2016 принято уменьшение средств местного бюджета на 
8 640 097 рублей, предусмотренных на выполнение проектно-изыскательских работ                            по объекту. Данное решение связано с тем, что в настоящее время выполняется обследование объекта, по результатам обследования будут выполняться проектно-изыскательские работы</t>
  </si>
  <si>
    <t xml:space="preserve">Публикация извещения о проведении электронного аукциона на выполнение работ по сносу здания, расположенного по адресу: Ханты-Мансийский округ, город Сургут, улица 60 лет Октября, 16 
Заключен МК № 04/2016 от 11.04.2016 на сумму 245,10162 тыс.рублей с ИП Нестеренко Дмитрий Валерьевич, срок выполнения работ 15.05.2016. Работы выполнены и оплачены в мае.  
Решением Думы от 01.07.2016 принято уменьшение средств местного бюджета
 в 2016 году на сумму 246 646,38 рублей,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 выполнение работ и оказание услуг для муниципальных нужд.
</t>
  </si>
  <si>
    <t xml:space="preserve">Проектирование и строительство объекта реализуется в рамках муниципальной программы "Развитие образования города Сургута на 2014-2030 годы"  Постановлением Администрации города Сургута от утвержден проект планировки и проект межевания территории микрорайона № 32 Определены границы земельного участка территориальной зоны. Подготовлена схема на кадастровом плане территории.
Земельный участок расположен в территорииальной зоне ДОУ «Зона дошкольных и общеобразовательных учреждений».
Распоряжением № 2452  от 13.10.2015 утверждена схема на кадастровом плане территории. Земельный участок поставлен на государственный кадастровый учет 
№ 86:10:0101251:4340. Утвержден градостроительный план земельного участка Администрацией города Сургута (Постановление от 21.12.2015 № 8906).Изменен вид разрешенного использования земельного участка.
По итогам согласования закупки получены замечания от ДФ в части объема финансирования на 2017 год. Размещение извещения о проведении открытого конкурса на выполнение проектно-изыскательских работ - июль 2016.  НМЦК- 17834,61244 тыс. рублей. Лимит финансирования на 2016 год 1374,186 тыс.рублей. Ориентировочный срок заключения контракта - сентябрь 2016.  В марте произведен авансовый платеж в размере 51,81343 тыс.рублей за подключение  объекта к эл.сетям.
50,0 тыс.рублей. средства для заключения контракта по проведению проверки сметной стоимост
</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</si>
  <si>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дошкольныхи общеобразовательных учреждений» Распоряжением Администрации города от 11.09.2015 № 2222 утверждена схема земельного участка на кадастровом плане территории. ЗУ в микрорайоне 33 поставлен на государственный кадастровый учет № 86:10:0101240:345. Изменен вид разрешенного использования земельного участка.
В настоящее время МКУ "УКС" г. Сургута проводится сбор исходно-разрешительной документации в целях проектирования данного объекта.
Согласно утвержденного плана-графика размещение извещения о проведении открытого конкурса на выполнение проектно-изыскательских работ - июль 2016. Ориентировочный срок заключения контракта - сентябрь 2016. НМЦК-23305,13 тыс. рублей. Лимит 2016 года - 1426,0 тыс.рублей. 
50,0 тыс.руб. средства для заключения контракта по проведению проверки сметной стоимости.
</t>
  </si>
  <si>
    <t xml:space="preserve">Проектирование и строительство объекта реализуется в рамках муниципальной программы "Развитие образования города Сургута на 2014-2030 годы"   
В связи с нерешенным вопросом о земельном участке (площадь выделенного земельного участка не позволяет разместить школу вместимостью 300 учащихся), кроме того, учитывая сезонность выполнения инженерно-изыскательских работ (проведение работ в зимний период не возможно) - освоение лимитов 2016 года 
не представляется возможным. 
Решением Думы от 01.07.2016 принято снятие средств местного бюджета в сумме 
6 029 666,00 рублей с нерешенным вопросом  о земельном участке.
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
</t>
  </si>
  <si>
    <t xml:space="preserve">На основании протокола №2 рабочего совещания по обращению А.Ф. Нечушкина по вопросу строительства объездной автодороги к дачным кооперативам в обход  гидротехнических сооружений ГРЭС-1 и ГРЭС-2 ОАО "Э.ОН Россия" принято решение возобновить размещение муниципального заказа на выполнение 1-го этапа строительства объекта. Дата рассмотрения оценки заявок на участие в конкурсе - 28.08.2015г. Победителем конкурса признан участник АКЦИОНЕРНОЕ ОБЩЕСТВО «АВТОДОРСТРОЙ»    (протокол №ОК1055(2) от 28.08.2015г, сумма 586 738,64056   тыс. рублей).   Начальная (максимальная) цена контракта - 589 678,69939 тыс. руб.  Заключен МК 31/2015 от 14 09.2015 года.
Экономия по итогам конкурса 2 940,05883 тыс. рублей.
В отчетном периоде выполнялись работы по дорожной одежде, наружному освещению. Готовность объекта - 51,5 %. Ориентировочный ввод объекта в эксплуатацию - декабрь 2016 года.
Расходы за подключение объекта к электрическим сетям будут осуществляться в процессе строительства объекта.
В июне 2016 года принято работ  на сумму 55 260,81411 тыс.руб.,  средства  бюджета автономного округа в размере 52 497,77340 тыс.руб.  будут оплачены в июле.
Решением Думы от 01.07.2016 увеличение средств бюджета автономного округа в сумме 76 891 100,00 рублей на строительство автомобильной дороги.
</t>
  </si>
  <si>
    <t>«Объездная автомобильная дорога к дачным кооперативам "Черемушки", "Север-1", "Север-2" в обход гидротехнических сооружений ГРЭС-1 и ГРЭС-2. Переустройство "Газопровода - отвода к Сургутской ГРЭС-2, 4-я нитка";</t>
  </si>
  <si>
    <t>- за счет местного бюджета</t>
  </si>
  <si>
    <t>635 795,81 рублей для оплаты стоимости работ по проведению государственной экспертизы проектной документации и результатов инженерных изысканий для внесения платы  по договору (предоплата 100%).</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</si>
  <si>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Проектно-изыскательские работы выполнялись в соответствии с заключенным                                                                                                                                                        МК с ООО "Стройуслуга". МК №04/П-2013 от 17.05.2013г. Сумма по договору 6249,23108 тыс.руб (сумма выполненных в  2013г работ  - 3150,72474 тыс.руб.). Работы выполнены и оплачены.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проектно-сметной документации.  В рамках заключенного  МК №02/П-2015 от 10.07.2015 с ОАО ИЦ "Сургутстройцена" выполнена корректировка проектно - сметной документации  (87,77750 тыс. рублей).                                                                                                                                                                          
Решением Думы от 01.07.2016 приняты средства на сумму 23 205 рублей за счет средств местного бюджета для оплаты за подготовку технического плана здания, расположенного в границах объекта для дальнейшего сноса здания.
Строительство объекта планируется в 2019-2020 годах.
Инженерное обеспечение мкр. 43, 48.</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</si>
  <si>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</si>
  <si>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ООО "Сибпромстрой-Югория" выполнены проектные работы по благоустройству проезда и получено разрешение на производство работ.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
</t>
  </si>
  <si>
    <t xml:space="preserve">                                                                                                                                                                                                                                                                                      Внутриквартальные проезды 
в микрорайоне 31 г.Сургута        </t>
  </si>
  <si>
    <t>Внутриквартальный проезд 
в микрорайоне 26 г. Сургута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</si>
  <si>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</si>
  <si>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 xml:space="preserve">Проектирование и строительство объекта реализуется в рамках программы «Развитие физической культуры и спорта в городе Сургуте на 2014 — 2030 годы»     
Разрешение на строительство №231 от 20.12.2013 до 19.05.2017.  
1. Работы выполнялись  в соответствии с заключенным муниципальным контрактом 
с ООО "СК СОК" от 03.07.2014 № 12/2014.  Сумма по контракту - 429 464,05162 тыс.рублей.  Срок выполнения работ по 30.11.2015г.
Готовность объекта - 57%. В связи с необходимостью корректировки  и увеличением стоимости материалов и оборудования, необходимых для строительства объекта, 
МК №12/2014 от 03.07.2014 г расторгнут 10.11.2015 года.    
2. Извещение о проведении открытого конкурса  на выполнение работ 
по завершению строительства объекта опубликовано 05.05.2016, рассмотрение  
и оценка заявок 03.06.2016, НМЦК 420 949,69467 тыс.руб., ориентировочный срок заключения контракта - июль 2016 года.
Ориентировочная дата ввода объекта в эксплуатацию декабрь 2016 года.
3.Подключение объекта к эл.сетям (7,53902 тыс.руб.), к сетям ХВС (2832,24568 тыс. руб.) и сетям водоотведения (4287,48575 тыс. руб.) будет осуществляться в процессе строительства объекта. 
4. По итогам заседания Думы города  в июне для работ по выполнению                            технологического подключения объекта к сетям водоснабжения, включены средства в размере 3836,04354 тыс.руб., потребность средств в размере 3283,68789 тыс.руб. будет предложено на очередное заседание Думы города.
</t>
  </si>
  <si>
    <r>
      <t xml:space="preserve">Проектирование и строительство объектов реализуется в рамках муниципальной программы "Управление муниципальным имуществом и земельными рессурсами 
в г. Сургуте на 2014-2030 годы"    
</t>
    </r>
    <r>
      <rPr>
        <b/>
        <i/>
        <sz val="8"/>
        <color theme="1"/>
        <rFont val="Times New Roman"/>
        <family val="1"/>
        <charset val="204"/>
      </rPr>
      <t xml:space="preserve">Разрешение на строительство №14 от 07.02.14 до 07.11.2016 года..  </t>
    </r>
    <r>
      <rPr>
        <sz val="8"/>
        <color theme="1"/>
        <rFont val="Times New Roman"/>
        <family val="1"/>
        <charset val="204"/>
      </rPr>
      <t xml:space="preserve">                                                                                                                                                                                                  
Работы выполнялись в соответствии с заключенным муниципальным контрактом с  ООО СК "СОК"  № 1/2014 от 03.02.2014г , сумма по контракту - 517 700,0 тыс.рублей, сумма выполненных и оплаченных в 2014 году работ  - 416 568,41963 тыс.рублей. Процент готовности объекта - 100 %.  
Заключены 7 муниципальных контрактов для комплектации и ввода в эксплуатацию объекта (поставка медицинского оборудования, поставка столика стеклянного,поставка оргтехники, поставка медицинских приборов,поставка одеяла лечебного, поставка средств индивидуальной защиты) на сумму 8533,48148тыс.рублей. Экономия по итогам проведенных закупок в 2016 году -73,13742 тыс.рублей.   Средства окружного бюджета в размере 7578,93607 тыс.рублей - необходимы для формирования аукционной документации  с целью приобретения оборудования для комплектации объекта.
МК № 34/2015 г. от 12.10.15 расторгнут на основании Решения об одностороннем отказе (№43-02-739/16 от 23.03.2016 г.). Извещение о проведении аукциона на поставку рентгенологического оборудования на сумму 64228,0 тыс. руб. размещено 21.06.2016 г., дата проведения аукциона-11.07.2016.  Ориентировочный срок заключения контракта- 28.07.16 г. Срок поставки оборудования в течении сорока дней с момента заключения контракта. 
Объект не введен в эксплуатацию в установленный срок по причине того, что объект не укомплектован необходимым для ввода в эксплуатацию ренгенологическим оборудованием.
Ориентировочный срок ввода объекта в эксплуатацию - сентябрь.
Возможен ввод объекта в эксплуатацию до  поставки вышеуказанного оборудования в случае выдачи досрочного заключения  Службой  Жилстройнадзора  и строительного надзора ХМАО-Югры.
Решеним Думы от 01.07.2016 принято увеличение средств местного бюджета в 2016 году на сумму 44 558 543,74,00 рублей, в связи с оплатой исполнения требований, содержащихся в исполнительном листе от 30.03.2016 года ФС № 008215028, для взыскания с МКУ «УКС» в пользу ООО «СОК» средств за выполнение работ на объекте. 
</t>
    </r>
  </si>
  <si>
    <t xml:space="preserve">по состоянию на 10.07.2016 г. </t>
  </si>
  <si>
    <r>
      <t>Госэкспертиза выполнена в феврале 2016 года..  Получено отрицательное заключение экспертизы № 86-1-3-2-0033-16 от 15.02.2016 года,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Замечания к проектной документации, указанные в отрицательном заключении экспертизы от 15.02.2016 № 86-1-3-2-0033-16 устранены в полном объеме. Средства в размере 90 092,65 рублей (согласно постановления Правительства РФ от 05.03.2007 № 145 размер платы - 30 % от стоимости проведения первичной гос. экспертизы: 300 308,82*30% = 90 092,65 руб.)</t>
    </r>
    <r>
      <rPr>
        <sz val="8"/>
        <color rgb="FFFF0000"/>
        <rFont val="Times New Roman"/>
        <family val="1"/>
        <charset val="204"/>
      </rPr>
      <t xml:space="preserve">  </t>
    </r>
    <r>
      <rPr>
        <sz val="8"/>
        <rFont val="Times New Roman"/>
        <family val="1"/>
        <charset val="204"/>
      </rPr>
      <t>будут предложены на очередное заседание Думы города  для заключения договора с единственным исполнителем 
на проведение повторной государственной экспертизы проектной документации по объекту.</t>
    </r>
  </si>
  <si>
    <r>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Заключен МК № 07П/2016 от 19.05.2016 с ООО "Стройуслуга" на выполнение проектно-изыскательских работ (988,07892 тыс.рублей). Лимит финансирования 
на 2016 год 549,969 тыс.рублей. Потребность на 2017 год - 438,10992 тыс.рублей.
</t>
    </r>
    <r>
      <rPr>
        <sz val="8"/>
        <rFont val="Times New Roman"/>
        <family val="1"/>
        <charset val="204"/>
      </rPr>
      <t>Средства в размере 10,0 тыс.рублей, необходимые на проведение проверки сметной документации, будут предложены к включению в бюджетную смету  на очередное заседание Думы города в июне 2016 года.</t>
    </r>
  </si>
  <si>
    <r>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 м2.                                                                                                                     </t>
    </r>
    <r>
      <rPr>
        <i/>
        <sz val="8"/>
        <color theme="1"/>
        <rFont val="Times New Roman"/>
        <family val="1"/>
        <charset val="204"/>
      </rPr>
      <t>Р</t>
    </r>
    <r>
      <rPr>
        <b/>
        <i/>
        <sz val="8"/>
        <color theme="1"/>
        <rFont val="Times New Roman"/>
        <family val="1"/>
        <charset val="204"/>
      </rPr>
      <t>азрешение на строительство №ru 86310000-37  от 08.04.2015 до 10.05.17.</t>
    </r>
    <r>
      <rPr>
        <sz val="8"/>
        <color theme="1"/>
        <rFont val="Times New Roman"/>
        <family val="1"/>
        <charset val="204"/>
      </rPr>
      <t xml:space="preserve"> 
СМР: Вырубка стройплощадки на 100 %, подготовительные работы,разбивка котлована. Прокладка электрокабеля. Строительство ограждения и подъездной дороги.
Общий процент готовности- 1%.
Ориентировочная дата окончания строительства - май 2017.   
Работы по строительству объекта планируется начать с 01.07.2016 года.                                                                                                                                                                                                                       </t>
    </r>
  </si>
  <si>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03П/2016 от 18.04.2016  на выполнение ПИР 
с ООО "Стройуслуга", цена контракта 807,74661 тыс.рублей. 
Средства в размере 10,0 тыс.рублей необходимы для оплаты проверки сметной документации.  Экономия, сложившаяся по результатам проведенной закупки 
в размере 91,443 тыс.рублей будет предложена к снятию на заседание Думы города
в сентябре 2016 года.
Планируемые сроки стрлительно-монтажных работ с мая 2017 по сентябрь 2017 года. </t>
  </si>
  <si>
    <t>Приобретение объекта реализуется в рамках муниципальной программы "Развитие образования города Сургута на 2014-2030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2016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со сроком действия до 01.09.2016  (S зем.уч.- 11600 кв.м). Обременения с земельного участка сняты. В случае одобрения  финансирования объекта банком, строительство объекта возможно начать в 2016 году.
Участок включен в границы территории комплексного освоения ЗАО ''Югорское Управление Инвестиционно-Строительными Проектами''</t>
  </si>
  <si>
    <t>ООО "СТХ-Недвижимость"</t>
  </si>
  <si>
    <r>
      <t xml:space="preserve">Строительство приостановлено
</t>
    </r>
    <r>
      <rPr>
        <b/>
        <i/>
        <sz val="8"/>
        <color theme="1"/>
        <rFont val="Times New Roman"/>
        <family val="1"/>
        <charset val="204"/>
      </rPr>
      <t>Разрешение на строительство  № ru86310000-35 от 29.03.2012  продлено до 28.02.2021 года.</t>
    </r>
  </si>
  <si>
    <r>
      <t xml:space="preserve">Строительтсов осуществляется
</t>
    </r>
    <r>
      <rPr>
        <b/>
        <i/>
        <sz val="8"/>
        <color theme="1"/>
        <rFont val="Times New Roman"/>
        <family val="1"/>
        <charset val="204"/>
      </rPr>
      <t>Разрешение на строительство № ru86310000-67 от 08.05.2014   
продлено до 04.07.2019 года.</t>
    </r>
  </si>
  <si>
    <r>
      <t xml:space="preserve">Строительство осуществляется
</t>
    </r>
    <r>
      <rPr>
        <b/>
        <i/>
        <sz val="8"/>
        <color theme="1"/>
        <rFont val="Times New Roman"/>
        <family val="1"/>
        <charset val="204"/>
      </rPr>
      <t>Разрешение на строительство № ru86310000-68   от 08.05.2014 
продлено до 27.06.2018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</si>
  <si>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</si>
  <si>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</si>
  <si>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t xml:space="preserve">Жилой комплекс № 41 с общественными помещениями и автостоянокой.
Микрорайон №34, проспект Мира,55 г. Сургута. </t>
  </si>
  <si>
    <r>
      <t xml:space="preserve">Строительство осуществляется
</t>
    </r>
    <r>
      <rPr>
        <b/>
        <i/>
        <sz val="8"/>
        <rFont val="Times New Roman"/>
        <family val="1"/>
        <charset val="204"/>
      </rPr>
      <t>Разрешение на строительство № ru86310000-172 (58) от 30.07.2007 
продлено до 10.06.2017 года.</t>
    </r>
  </si>
  <si>
    <r>
      <t xml:space="preserve">Приобретение объекта реализуется в рамках муниципальной программы "Развитие образования города Сургута на 2014-2030 годы"                                                                                                                                                     
</t>
    </r>
    <r>
      <rPr>
        <b/>
        <i/>
        <sz val="8"/>
        <color theme="1"/>
        <rFont val="Times New Roman"/>
        <family val="1"/>
        <charset val="204"/>
      </rPr>
      <t xml:space="preserve"> Разрешение на строительство: от 29.04.2014 № ru86310000-60 до 30.10.2016 года.
</t>
    </r>
    <r>
      <rPr>
        <sz val="8"/>
        <color theme="1"/>
        <rFont val="Times New Roman"/>
        <family val="1"/>
        <charset val="204"/>
      </rPr>
      <t xml:space="preserve">                                                                                                                                                                                                                                                                                       Дата начала строительства - 29.04.2014.
СМР:  Степень готовности: общая 96 %.  Наружные сети - 100%, земляные работы - 100%, свайное основание - 100%, ростверк - 100%, ФБС - 100%, коробка - 100%, внутренние системы отопления - 100%, внутренние системы водоснабжения-95%, монтаж оборудования бассейна - 85%, внутренние отделочные работы-80%)благоустройство-35%.
</t>
    </r>
    <r>
      <rPr>
        <sz val="8"/>
        <rFont val="Times New Roman"/>
        <family val="1"/>
        <charset val="204"/>
      </rPr>
      <t xml:space="preserve">Ревлизация объекта включена в рамках  программы «Сотрудничество». 
</t>
    </r>
    <r>
      <rPr>
        <b/>
        <sz val="8"/>
        <rFont val="Times New Roman"/>
        <family val="1"/>
        <charset val="204"/>
      </rPr>
      <t>Разрешение на строительство № ru86310000-51 от 05.07.2016 года.</t>
    </r>
    <r>
      <rPr>
        <sz val="8"/>
        <rFont val="Times New Roman"/>
        <family val="1"/>
        <charset val="204"/>
      </rPr>
      <t xml:space="preserve">
</t>
    </r>
  </si>
  <si>
    <t xml:space="preserve">Разрешение на строительство №87 от 03.06.14 до 15.03.2018 года.   </t>
  </si>
  <si>
    <t xml:space="preserve">Разрешение на строительство №160 от 06.09.13 до 28.02.2016 года.  </t>
  </si>
  <si>
    <t xml:space="preserve">Разрешение на строительство №164 от 17.12.10 до 07.01.2016 года.   </t>
  </si>
  <si>
    <t>Разрешение на строительство №111 от03.07.13 до 23.07.2017 года.</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</si>
  <si>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Выполнены: подготовительные работы, выторфовка, вертикальная планировка (земляные работы). 
Заключенный МК №01/П-2015 от 19.05.2015 с ООО "Стройуслуга" 
на корректировку проектной документации (включены дополнительные работы 
по водопонижению) выполнен в полном объеме.
Заключенный МК №07/П-2015 от 28.10.2015 на сумму 26,54463 тыс. рублей 
на проверку сметной документации выполнен в полном объеме.
1.Согласно утвержденного плана-графика размещение извещения о проведении аукциона на строительство и ввод объекта в эксплуатацию - июль 2016. Ориентировочный срок заключения контракта сентябрь 2016 г. НМЦК - 119840,056  тыс. рублей. Лимит средств на 2016 год - 21028,77923 тыс.рублей, из них 9,34277 тыс.рублей   для внесения платы за подключение объекта к эл.сетям.
Оформлено распоряжение о долгосрочном контракте. Потребность на 2017 год  - 98811,27677 тыс. рублей.
                              </t>
  </si>
  <si>
    <r>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ЭА-1226 (1) от 11.09.2015г.)
Заключен договор на проверку проектно-сметной документации №07/П-2015 
от 28.10.2015 на сумму 12,65461 тыс.рублей. Работы выполнены и оплачены 
в декабре 2015 года.
В бюджете на 2016 год  предусмотрены средства на выполнение работ 
по обследованию нежилых помещений, а так же средства на выполнение ПИР . Заключен МК № 05П/2016 от 29.04.2016 на выполнение работ по обследованию нежилых помещений с  ООО "СтройКом", цена контракта 200,0 тыс.рублей. </t>
    </r>
    <r>
      <rPr>
        <sz val="8"/>
        <rFont val="Times New Roman"/>
        <family val="1"/>
        <charset val="204"/>
      </rPr>
      <t>Работы выполнены 20 июня 2016 года.</t>
    </r>
    <r>
      <rPr>
        <sz val="8"/>
        <color theme="1"/>
        <rFont val="Times New Roman"/>
        <family val="1"/>
        <charset val="204"/>
      </rPr>
      <t xml:space="preserve">
Экономия по итогам заключения контракта на обследование с единственным исполнителем  в размере 53,02092 тыс.рублей будут предложены к снятию на заседание Думы города в сентябре 2016 года.
Заключен МК № 04П/2016 от 12.05.16г. на проверку сметной документации на обследование и ПИР (25,0 тыс.руб). Работы выполнены и оплачены.
Размещение извещения  на выполнение проектно-изыскательских работ - июль 2016. (НМЦК  - 827,64396  тыс.рублей). В 2016 году планируется выполнить изыскания на сумму 271,41624 тыс. рублей. Остаток средств в размере 321,45276 тыс. рублей будет предложены к снятию на заседание Думы города в сентябре.</t>
    </r>
  </si>
  <si>
    <r>
      <t xml:space="preserve">Проектирование и строительство реализуется в рамках муниципальной программы "Развитие культуры и туризма в городе Сургуте" на 2014-2030 годы"   
Работы выполняются в соответствии с заключенным муниципальным контрактом 
с ООО "Сибвитосервис" №18/2014 от 04.10.14 г.  Сумма по контракту - 
323 245,55685 рублей. Ориентировочный срок выполнения работ 15.07.2016.
</t>
    </r>
    <r>
      <rPr>
        <b/>
        <i/>
        <sz val="8"/>
        <color theme="1"/>
        <rFont val="Times New Roman"/>
        <family val="1"/>
        <charset val="204"/>
      </rPr>
      <t>Разрешение на строительство №114 от 30.07.2014 до 30.04.2016 продлено 
до 16.01.2017 года.</t>
    </r>
    <r>
      <rPr>
        <sz val="8"/>
        <color theme="1"/>
        <rFont val="Times New Roman"/>
        <family val="1"/>
        <charset val="204"/>
      </rPr>
      <t xml:space="preserve">
Готовность объекта - 90,4 %. В процессе выполнения работ на объекте возникла необходимость в выполнении дополнительных работ, не предусмотренных проектно-сметной документацией, необходимых для сдачи объекта в эксплуатацию. В связи 
с этим ведутся работы по оформлению дополнительного соглашения. 
Заключены 15 муниципальных контрактов для комплектации и ввода 
в эксплуатацию объекта(поставка бытовой техники, мебели,  сейфа,электроники,звукового оборудования,металлической мебели, компьютеров 
и оргтехники, демонстрационного оборудования,аудиторной доски,  хозяйственных изделий,  технологического оборудования,  инвентаря,мебели, технологического оборудования) на сумму 37226,49326 тыс.рублей;
</t>
    </r>
    <r>
      <rPr>
        <sz val="8"/>
        <rFont val="Times New Roman"/>
        <family val="1"/>
        <charset val="204"/>
      </rPr>
      <t>Ориентировочный срок заключения контракта на поставку технологического оборудования  - конец июля.</t>
    </r>
    <r>
      <rPr>
        <sz val="8"/>
        <color rgb="FFFF0000"/>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</si>
</sst>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37"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9"/>
      <color theme="1"/>
      <name val="Times New Roman"/>
      <family val="1"/>
      <charset val="204"/>
    </font>
    <font>
      <sz val="8"/>
      <color theme="1"/>
      <name val="Times New Roman"/>
      <family val="1"/>
      <charset val="204"/>
    </font>
    <font>
      <sz val="9"/>
      <color rgb="FFFF0000"/>
      <name val="Times New Roman"/>
      <family val="1"/>
      <charset val="204"/>
    </font>
    <font>
      <b/>
      <i/>
      <sz val="8"/>
      <color theme="1"/>
      <name val="Times New Roman"/>
      <family val="1"/>
      <charset val="204"/>
    </font>
    <font>
      <sz val="8"/>
      <color theme="1"/>
      <name val="Calibri"/>
      <family val="2"/>
      <charset val="204"/>
      <scheme val="minor"/>
    </font>
    <font>
      <u/>
      <sz val="9"/>
      <name val="Times New Roman"/>
      <family val="1"/>
      <charset val="204"/>
    </font>
    <font>
      <b/>
      <sz val="9"/>
      <name val="Times New Roman"/>
      <family val="1"/>
      <charset val="204"/>
    </font>
    <font>
      <b/>
      <sz val="9"/>
      <color indexed="8"/>
      <name val="Times New Roman"/>
      <family val="1"/>
      <charset val="204"/>
    </font>
    <font>
      <b/>
      <sz val="8"/>
      <color theme="1"/>
      <name val="Times New Roman"/>
      <family val="1"/>
      <charset val="204"/>
    </font>
    <font>
      <i/>
      <sz val="8"/>
      <color theme="1"/>
      <name val="Times New Roman"/>
      <family val="1"/>
      <charset val="204"/>
    </font>
    <font>
      <sz val="8"/>
      <color rgb="FFFF0000"/>
      <name val="Times New Roman"/>
      <family val="1"/>
      <charset val="204"/>
    </font>
    <font>
      <b/>
      <i/>
      <sz val="8"/>
      <name val="Times New Roman"/>
      <family val="1"/>
      <charset val="204"/>
    </font>
    <font>
      <b/>
      <i/>
      <sz val="8"/>
      <color indexed="8"/>
      <name val="Times New Roman"/>
      <family val="1"/>
      <charset val="204"/>
    </font>
    <font>
      <sz val="7"/>
      <color theme="0"/>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
      <left style="thin">
        <color indexed="8"/>
      </left>
      <right/>
      <top/>
      <bottom style="thin">
        <color indexed="8"/>
      </bottom>
      <diagonal/>
    </border>
  </borders>
  <cellStyleXfs count="6">
    <xf numFmtId="0" fontId="0" fillId="0" borderId="0"/>
    <xf numFmtId="0" fontId="1" fillId="0" borderId="0"/>
    <xf numFmtId="0" fontId="1" fillId="0" borderId="0"/>
    <xf numFmtId="0" fontId="4" fillId="0" borderId="0"/>
    <xf numFmtId="43" fontId="12" fillId="0" borderId="0" applyFont="0" applyFill="0" applyBorder="0" applyAlignment="0" applyProtection="0"/>
    <xf numFmtId="9" fontId="1" fillId="0" borderId="0" applyFont="0" applyFill="0" applyBorder="0" applyAlignment="0" applyProtection="0"/>
  </cellStyleXfs>
  <cellXfs count="492">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6" fillId="0" borderId="0" xfId="0" applyFont="1"/>
    <xf numFmtId="0" fontId="16" fillId="2" borderId="0" xfId="0" applyFont="1" applyFill="1"/>
    <xf numFmtId="0" fontId="16" fillId="3" borderId="9" xfId="0" applyFont="1" applyFill="1" applyBorder="1"/>
    <xf numFmtId="0" fontId="8" fillId="2" borderId="1"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6" fillId="0" borderId="0" xfId="0" applyFont="1" applyFill="1"/>
    <xf numFmtId="0" fontId="16" fillId="5" borderId="0" xfId="0" applyFont="1" applyFill="1"/>
    <xf numFmtId="0" fontId="16"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top"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6"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2" borderId="24" xfId="0" applyNumberFormat="1" applyFont="1" applyFill="1" applyBorder="1" applyAlignment="1">
      <alignment horizontal="center" vertical="center" wrapText="1"/>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3" fontId="7" fillId="0" borderId="1" xfId="1" applyNumberFormat="1" applyFont="1" applyFill="1" applyBorder="1" applyAlignment="1">
      <alignment horizontal="center" vertical="center" wrapText="1"/>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0" fontId="17" fillId="6" borderId="49"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0" fontId="24" fillId="0" borderId="0" xfId="0" applyFont="1" applyAlignment="1">
      <alignment horizontal="left" vertical="top"/>
    </xf>
    <xf numFmtId="1" fontId="31" fillId="0" borderId="50" xfId="0" applyNumberFormat="1" applyFont="1" applyBorder="1" applyAlignment="1">
      <alignment horizontal="center" vertical="top"/>
    </xf>
    <xf numFmtId="165" fontId="24" fillId="0" borderId="50" xfId="0" applyNumberFormat="1" applyFont="1" applyFill="1" applyBorder="1" applyAlignment="1">
      <alignment horizontal="left" vertical="top" wrapText="1"/>
    </xf>
    <xf numFmtId="165" fontId="26" fillId="2" borderId="50" xfId="0" applyNumberFormat="1" applyFont="1" applyFill="1" applyBorder="1" applyAlignment="1">
      <alignment horizontal="left" vertical="top"/>
    </xf>
    <xf numFmtId="165" fontId="26" fillId="0" borderId="50" xfId="0" applyNumberFormat="1" applyFont="1" applyFill="1" applyBorder="1" applyAlignment="1">
      <alignment horizontal="left" vertical="top"/>
    </xf>
    <xf numFmtId="165" fontId="26" fillId="2" borderId="50" xfId="0" applyNumberFormat="1" applyFont="1" applyFill="1" applyBorder="1" applyAlignment="1">
      <alignment horizontal="left" vertical="top" wrapText="1"/>
    </xf>
    <xf numFmtId="0" fontId="13" fillId="6" borderId="0" xfId="0" applyFont="1" applyFill="1" applyAlignment="1">
      <alignment horizontal="left" vertical="center"/>
    </xf>
    <xf numFmtId="0" fontId="30" fillId="6" borderId="49" xfId="0" applyFont="1" applyFill="1" applyBorder="1" applyAlignment="1">
      <alignment horizontal="center" vertical="center"/>
    </xf>
    <xf numFmtId="0" fontId="17" fillId="6" borderId="1" xfId="0" applyFont="1" applyFill="1" applyBorder="1" applyAlignment="1">
      <alignment horizontal="left" vertical="center" wrapText="1"/>
    </xf>
    <xf numFmtId="0" fontId="17" fillId="6" borderId="1" xfId="0" applyFont="1" applyFill="1" applyBorder="1" applyAlignment="1">
      <alignment horizontal="left" vertical="top"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1" fillId="0" borderId="2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3" fontId="7" fillId="0" borderId="5"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3" fontId="7" fillId="0" borderId="1" xfId="1" applyNumberFormat="1" applyFont="1" applyFill="1" applyBorder="1" applyAlignment="1">
      <alignment horizontal="left" vertical="center" wrapText="1"/>
    </xf>
    <xf numFmtId="4" fontId="11" fillId="6" borderId="1" xfId="1" applyNumberFormat="1" applyFont="1" applyFill="1" applyBorder="1" applyAlignment="1">
      <alignment horizontal="center" vertical="center" wrapText="1"/>
    </xf>
    <xf numFmtId="4" fontId="11" fillId="6" borderId="1" xfId="1" applyNumberFormat="1" applyFont="1" applyFill="1" applyBorder="1" applyAlignment="1">
      <alignment horizontal="center" vertical="center"/>
    </xf>
    <xf numFmtId="49" fontId="8" fillId="6" borderId="1" xfId="0" applyNumberFormat="1" applyFont="1" applyFill="1" applyBorder="1" applyAlignment="1">
      <alignment horizontal="left" vertical="center" wrapText="1"/>
    </xf>
    <xf numFmtId="4" fontId="11" fillId="0" borderId="1" xfId="0" applyNumberFormat="1" applyFont="1" applyFill="1" applyBorder="1" applyAlignment="1">
      <alignment horizontal="center"/>
    </xf>
    <xf numFmtId="4" fontId="11" fillId="0" borderId="1" xfId="0" applyNumberFormat="1" applyFont="1" applyFill="1" applyBorder="1" applyAlignment="1">
      <alignment horizontal="center" wrapText="1"/>
    </xf>
    <xf numFmtId="3" fontId="7" fillId="2" borderId="5" xfId="0" applyNumberFormat="1" applyFont="1" applyFill="1" applyBorder="1" applyAlignment="1">
      <alignment horizontal="left" vertical="center" wrapText="1"/>
    </xf>
    <xf numFmtId="3"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 fontId="11" fillId="0" borderId="0" xfId="0" applyNumberFormat="1" applyFont="1" applyBorder="1" applyAlignment="1">
      <alignment horizontal="center"/>
    </xf>
    <xf numFmtId="4" fontId="11" fillId="0" borderId="0" xfId="0" applyNumberFormat="1" applyFont="1" applyAlignment="1">
      <alignment horizontal="center"/>
    </xf>
    <xf numFmtId="4" fontId="11" fillId="0" borderId="0" xfId="0" applyNumberFormat="1" applyFont="1" applyFill="1" applyAlignment="1">
      <alignment horizontal="center"/>
    </xf>
    <xf numFmtId="3" fontId="9" fillId="0" borderId="1"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1" xfId="0" applyNumberFormat="1" applyFont="1" applyFill="1" applyBorder="1" applyAlignment="1">
      <alignment horizontal="center" vertical="center"/>
    </xf>
    <xf numFmtId="4" fontId="11" fillId="0" borderId="1" xfId="0" applyNumberFormat="1" applyFont="1" applyBorder="1" applyAlignment="1">
      <alignment horizontal="center" vertical="center"/>
    </xf>
    <xf numFmtId="4" fontId="11" fillId="0" borderId="1" xfId="0" applyNumberFormat="1" applyFont="1" applyBorder="1" applyAlignment="1">
      <alignment horizontal="center"/>
    </xf>
    <xf numFmtId="4" fontId="11" fillId="2" borderId="2"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top" wrapText="1"/>
    </xf>
    <xf numFmtId="4" fontId="11" fillId="0" borderId="0" xfId="0" applyNumberFormat="1" applyFont="1" applyBorder="1" applyAlignment="1">
      <alignment horizontal="center" vertical="center"/>
    </xf>
    <xf numFmtId="4" fontId="11" fillId="0" borderId="6" xfId="0" applyNumberFormat="1" applyFont="1" applyBorder="1" applyAlignment="1">
      <alignment horizontal="center" vertical="center"/>
    </xf>
    <xf numFmtId="4" fontId="11" fillId="6" borderId="6" xfId="0" applyNumberFormat="1" applyFont="1" applyFill="1" applyBorder="1" applyAlignment="1">
      <alignment horizontal="center" vertical="center" wrapText="1"/>
    </xf>
    <xf numFmtId="4" fontId="11" fillId="6" borderId="1" xfId="4" applyNumberFormat="1" applyFont="1" applyFill="1" applyBorder="1" applyAlignment="1">
      <alignment horizontal="center" vertical="center"/>
    </xf>
    <xf numFmtId="4"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wrapText="1"/>
    </xf>
    <xf numFmtId="0" fontId="17" fillId="6" borderId="49" xfId="0" applyFont="1" applyFill="1" applyBorder="1" applyAlignment="1">
      <alignment horizontal="left" vertical="center" wrapText="1"/>
    </xf>
    <xf numFmtId="0" fontId="31" fillId="2" borderId="48" xfId="0" applyFont="1" applyFill="1" applyBorder="1" applyAlignment="1">
      <alignment horizontal="center" vertical="top" wrapText="1"/>
    </xf>
    <xf numFmtId="165" fontId="24" fillId="6" borderId="50" xfId="0" applyNumberFormat="1" applyFont="1" applyFill="1" applyBorder="1" applyAlignment="1">
      <alignment horizontal="left" vertical="top" wrapText="1"/>
    </xf>
    <xf numFmtId="165" fontId="7" fillId="6" borderId="46" xfId="0" applyNumberFormat="1" applyFont="1" applyFill="1" applyBorder="1" applyAlignment="1">
      <alignment horizontal="left" vertical="top" wrapText="1"/>
    </xf>
    <xf numFmtId="0" fontId="17" fillId="6" borderId="49" xfId="0" applyFont="1" applyFill="1" applyBorder="1" applyAlignment="1">
      <alignment horizontal="left" vertical="center" wrapText="1"/>
    </xf>
    <xf numFmtId="0" fontId="7"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165" fontId="24" fillId="0" borderId="50" xfId="0" applyNumberFormat="1" applyFont="1" applyFill="1" applyBorder="1" applyAlignment="1">
      <alignment horizontal="left" vertical="top" wrapText="1"/>
    </xf>
    <xf numFmtId="4" fontId="1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4" fontId="11" fillId="0" borderId="2" xfId="0" applyNumberFormat="1" applyFont="1" applyFill="1" applyBorder="1" applyAlignment="1">
      <alignment horizontal="center"/>
    </xf>
    <xf numFmtId="165" fontId="34" fillId="0" borderId="50" xfId="0" applyNumberFormat="1" applyFont="1" applyFill="1" applyBorder="1" applyAlignment="1">
      <alignment horizontal="left" vertical="top"/>
    </xf>
    <xf numFmtId="165" fontId="34" fillId="2" borderId="50"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center" vertical="top" wrapText="1"/>
    </xf>
    <xf numFmtId="0" fontId="19" fillId="0" borderId="1" xfId="0" applyFont="1" applyBorder="1" applyAlignment="1">
      <alignment horizontal="center" vertical="top"/>
    </xf>
    <xf numFmtId="0" fontId="7" fillId="2" borderId="1" xfId="0" applyFont="1" applyFill="1" applyBorder="1" applyAlignment="1">
      <alignment horizontal="center" vertical="top" wrapText="1"/>
    </xf>
    <xf numFmtId="0" fontId="8" fillId="0" borderId="1" xfId="0" applyFont="1" applyBorder="1" applyAlignment="1">
      <alignment horizontal="center" vertical="top" wrapText="1"/>
    </xf>
    <xf numFmtId="0" fontId="24" fillId="0" borderId="1" xfId="0" applyFont="1" applyFill="1" applyBorder="1" applyAlignment="1">
      <alignment horizontal="center" vertical="top" wrapText="1"/>
    </xf>
    <xf numFmtId="164" fontId="24" fillId="0" borderId="1" xfId="0" applyNumberFormat="1" applyFont="1" applyFill="1" applyBorder="1" applyAlignment="1">
      <alignment horizontal="center" vertical="top" wrapText="1"/>
    </xf>
    <xf numFmtId="0" fontId="8" fillId="0" borderId="0" xfId="0" applyFont="1" applyBorder="1" applyAlignment="1">
      <alignment horizontal="center" vertical="top" wrapText="1"/>
    </xf>
    <xf numFmtId="0" fontId="26" fillId="0" borderId="1" xfId="0" applyFont="1" applyBorder="1" applyAlignment="1">
      <alignment horizontal="left" vertical="top" wrapText="1"/>
    </xf>
    <xf numFmtId="0" fontId="17" fillId="6" borderId="2" xfId="0" applyFont="1" applyFill="1" applyBorder="1" applyAlignment="1">
      <alignment horizontal="left" vertical="top" wrapText="1"/>
    </xf>
    <xf numFmtId="4" fontId="7" fillId="0" borderId="2" xfId="0" applyNumberFormat="1" applyFont="1" applyFill="1" applyBorder="1" applyAlignment="1">
      <alignment horizontal="center" vertical="top" wrapText="1"/>
    </xf>
    <xf numFmtId="4" fontId="11" fillId="0" borderId="2" xfId="0" applyNumberFormat="1" applyFont="1" applyBorder="1" applyAlignment="1">
      <alignment horizontal="center" wrapText="1"/>
    </xf>
    <xf numFmtId="4" fontId="11" fillId="0" borderId="2" xfId="0" applyNumberFormat="1" applyFont="1" applyBorder="1" applyAlignment="1">
      <alignment horizontal="center" vertical="center" wrapText="1"/>
    </xf>
    <xf numFmtId="4" fontId="11" fillId="0" borderId="2" xfId="0" applyNumberFormat="1" applyFont="1" applyFill="1" applyBorder="1" applyAlignment="1">
      <alignment horizontal="center" wrapText="1"/>
    </xf>
    <xf numFmtId="0" fontId="26" fillId="0" borderId="2" xfId="0" applyFont="1" applyBorder="1" applyAlignment="1">
      <alignment horizontal="left" vertical="top" wrapText="1"/>
    </xf>
    <xf numFmtId="0" fontId="16" fillId="0" borderId="1" xfId="0" applyFont="1" applyBorder="1"/>
    <xf numFmtId="0" fontId="13" fillId="6" borderId="1" xfId="0" applyFont="1" applyFill="1" applyBorder="1" applyAlignment="1">
      <alignment horizontal="left" vertical="top" wrapText="1"/>
    </xf>
    <xf numFmtId="4" fontId="8" fillId="0" borderId="1" xfId="0" applyNumberFormat="1" applyFont="1" applyBorder="1" applyAlignment="1">
      <alignment horizontal="center" vertical="top" wrapText="1"/>
    </xf>
    <xf numFmtId="3" fontId="7" fillId="0" borderId="6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 fontId="11" fillId="6" borderId="1" xfId="0" applyNumberFormat="1" applyFont="1" applyFill="1" applyBorder="1" applyAlignment="1">
      <alignment horizontal="center"/>
    </xf>
    <xf numFmtId="0" fontId="7" fillId="0" borderId="1" xfId="0" applyFont="1" applyFill="1" applyBorder="1" applyAlignment="1">
      <alignment horizontal="center" vertical="center" wrapText="1"/>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top" wrapText="1"/>
    </xf>
    <xf numFmtId="0" fontId="7" fillId="0" borderId="3" xfId="0"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36" fillId="6" borderId="6"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3" fontId="7" fillId="6" borderId="1" xfId="0" applyNumberFormat="1" applyFont="1" applyFill="1" applyBorder="1" applyAlignment="1">
      <alignment horizontal="center" vertical="top" wrapText="1"/>
    </xf>
    <xf numFmtId="0" fontId="7" fillId="6" borderId="1" xfId="0" applyFont="1" applyFill="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 fontId="24" fillId="0" borderId="44" xfId="0" applyNumberFormat="1" applyFont="1" applyFill="1" applyBorder="1" applyAlignment="1">
      <alignment horizontal="left" vertical="top" wrapText="1"/>
    </xf>
    <xf numFmtId="4" fontId="24" fillId="0" borderId="48" xfId="0"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8" fillId="0" borderId="3" xfId="0" applyFont="1" applyBorder="1" applyAlignment="1">
      <alignment horizontal="center" vertical="top" wrapText="1"/>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9" fontId="17" fillId="6" borderId="43" xfId="0" applyNumberFormat="1" applyFont="1" applyFill="1" applyBorder="1" applyAlignment="1">
      <alignment horizontal="left" vertical="center" wrapText="1"/>
    </xf>
    <xf numFmtId="49" fontId="17" fillId="6" borderId="45" xfId="0" applyNumberFormat="1" applyFont="1" applyFill="1" applyBorder="1" applyAlignment="1">
      <alignment horizontal="left" vertical="center" wrapText="1"/>
    </xf>
    <xf numFmtId="49" fontId="17" fillId="6" borderId="47" xfId="0" applyNumberFormat="1" applyFont="1" applyFill="1" applyBorder="1" applyAlignment="1">
      <alignment horizontal="left" vertical="center" wrapText="1"/>
    </xf>
    <xf numFmtId="4" fontId="26" fillId="0" borderId="44" xfId="0" applyNumberFormat="1" applyFont="1" applyFill="1" applyBorder="1" applyAlignment="1">
      <alignment horizontal="left" vertical="top" wrapText="1"/>
    </xf>
    <xf numFmtId="4" fontId="24" fillId="0" borderId="46" xfId="0" applyNumberFormat="1" applyFont="1" applyFill="1" applyBorder="1" applyAlignment="1">
      <alignment horizontal="left" vertical="top" wrapText="1"/>
    </xf>
    <xf numFmtId="0" fontId="17" fillId="6" borderId="49" xfId="0" applyNumberFormat="1" applyFont="1" applyFill="1" applyBorder="1" applyAlignment="1">
      <alignment horizontal="left" vertical="center"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164" fontId="24" fillId="7" borderId="2" xfId="0" applyNumberFormat="1" applyFont="1" applyFill="1" applyBorder="1" applyAlignment="1">
      <alignment horizontal="left" vertical="top" wrapText="1"/>
    </xf>
    <xf numFmtId="164" fontId="24" fillId="7" borderId="3" xfId="0" applyNumberFormat="1" applyFont="1" applyFill="1" applyBorder="1" applyAlignment="1">
      <alignment horizontal="left" vertical="top" wrapText="1"/>
    </xf>
    <xf numFmtId="4" fontId="24" fillId="2" borderId="16" xfId="0" applyNumberFormat="1" applyFont="1" applyFill="1" applyBorder="1" applyAlignment="1">
      <alignment horizontal="left" vertical="top" wrapText="1"/>
    </xf>
    <xf numFmtId="4" fontId="24" fillId="2" borderId="2" xfId="0" applyNumberFormat="1" applyFont="1" applyFill="1" applyBorder="1" applyAlignment="1">
      <alignment horizontal="left" vertical="top" wrapText="1"/>
    </xf>
    <xf numFmtId="4" fontId="24" fillId="2" borderId="4" xfId="0" applyNumberFormat="1" applyFont="1" applyFill="1" applyBorder="1" applyAlignment="1">
      <alignment horizontal="left" vertical="top" wrapText="1"/>
    </xf>
    <xf numFmtId="4" fontId="24" fillId="2" borderId="3" xfId="0" applyNumberFormat="1" applyFont="1" applyFill="1" applyBorder="1" applyAlignment="1">
      <alignment horizontal="left" vertical="top" wrapText="1"/>
    </xf>
    <xf numFmtId="4" fontId="24" fillId="2" borderId="44" xfId="0" applyNumberFormat="1" applyFont="1" applyFill="1" applyBorder="1" applyAlignment="1">
      <alignment horizontal="left" vertical="top" wrapText="1"/>
    </xf>
    <xf numFmtId="4" fontId="24" fillId="2" borderId="46" xfId="0" applyNumberFormat="1" applyFont="1" applyFill="1" applyBorder="1" applyAlignment="1">
      <alignment horizontal="left" vertical="top" wrapText="1"/>
    </xf>
    <xf numFmtId="4" fontId="24" fillId="2" borderId="48" xfId="0" applyNumberFormat="1" applyFont="1" applyFill="1" applyBorder="1" applyAlignment="1">
      <alignment horizontal="left" vertical="top" wrapText="1"/>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164" fontId="24" fillId="4" borderId="44" xfId="0" applyNumberFormat="1" applyFont="1" applyFill="1" applyBorder="1" applyAlignment="1">
      <alignment horizontal="left" vertical="top" wrapText="1"/>
    </xf>
    <xf numFmtId="164" fontId="24" fillId="4" borderId="46" xfId="0" applyNumberFormat="1" applyFont="1" applyFill="1" applyBorder="1" applyAlignment="1">
      <alignment horizontal="left" vertical="top" wrapText="1"/>
    </xf>
    <xf numFmtId="0" fontId="7" fillId="0" borderId="30" xfId="0" applyFont="1" applyFill="1" applyBorder="1" applyAlignment="1">
      <alignment horizontal="center" vertical="top" wrapText="1"/>
    </xf>
    <xf numFmtId="0" fontId="7" fillId="0" borderId="32"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6" borderId="2" xfId="0" applyFont="1" applyFill="1" applyBorder="1" applyAlignment="1">
      <alignment horizontal="center" vertical="top" wrapText="1"/>
    </xf>
    <xf numFmtId="0" fontId="7" fillId="6" borderId="3" xfId="0" applyFont="1" applyFill="1" applyBorder="1" applyAlignment="1">
      <alignment horizontal="center" vertical="top" wrapText="1"/>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7" fillId="6" borderId="43" xfId="0" applyNumberFormat="1" applyFont="1" applyFill="1" applyBorder="1" applyAlignment="1">
      <alignment horizontal="left" vertical="center" wrapText="1"/>
    </xf>
    <xf numFmtId="0" fontId="17" fillId="6" borderId="45" xfId="0" applyNumberFormat="1" applyFont="1" applyFill="1" applyBorder="1" applyAlignment="1">
      <alignment horizontal="left" vertical="center" wrapText="1"/>
    </xf>
    <xf numFmtId="0" fontId="17" fillId="6" borderId="47" xfId="0" applyNumberFormat="1" applyFont="1" applyFill="1" applyBorder="1" applyAlignment="1">
      <alignment horizontal="left" vertical="center" wrapText="1"/>
    </xf>
    <xf numFmtId="0" fontId="17" fillId="6" borderId="56" xfId="0" applyFont="1" applyFill="1" applyBorder="1" applyAlignment="1">
      <alignment horizontal="left" vertical="center" wrapText="1"/>
    </xf>
    <xf numFmtId="0" fontId="17" fillId="6" borderId="57" xfId="0" applyFont="1" applyFill="1" applyBorder="1" applyAlignment="1">
      <alignment horizontal="left" vertical="center" wrapText="1"/>
    </xf>
    <xf numFmtId="0" fontId="7" fillId="0" borderId="27"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0" xfId="0" applyFont="1" applyFill="1" applyBorder="1" applyAlignment="1">
      <alignment horizontal="center" vertical="top" wrapText="1"/>
    </xf>
    <xf numFmtId="0" fontId="8"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7" fillId="6" borderId="49"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3"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24" fillId="0" borderId="1" xfId="0" applyNumberFormat="1" applyFont="1" applyFill="1" applyBorder="1" applyAlignment="1">
      <alignment horizontal="center" vertical="top" wrapText="1"/>
    </xf>
    <xf numFmtId="0" fontId="24" fillId="0" borderId="44" xfId="0" applyNumberFormat="1" applyFont="1" applyFill="1" applyBorder="1" applyAlignment="1">
      <alignment horizontal="left" vertical="top" wrapText="1"/>
    </xf>
    <xf numFmtId="0" fontId="24" fillId="0" borderId="46" xfId="0" applyNumberFormat="1" applyFont="1" applyFill="1" applyBorder="1" applyAlignment="1">
      <alignment horizontal="left" vertical="top" wrapText="1"/>
    </xf>
    <xf numFmtId="0" fontId="31" fillId="0" borderId="48" xfId="0" applyNumberFormat="1" applyFont="1" applyFill="1" applyBorder="1" applyAlignment="1">
      <alignment horizontal="left" vertical="top" wrapText="1"/>
    </xf>
    <xf numFmtId="0" fontId="7" fillId="2" borderId="1" xfId="0" applyFont="1" applyFill="1" applyBorder="1" applyAlignment="1">
      <alignment horizontal="center" vertical="center"/>
    </xf>
    <xf numFmtId="49" fontId="24" fillId="0" borderId="50" xfId="0" applyNumberFormat="1" applyFont="1" applyFill="1" applyBorder="1" applyAlignment="1">
      <alignment horizontal="left" vertical="top" wrapText="1"/>
    </xf>
    <xf numFmtId="4" fontId="11" fillId="6" borderId="1" xfId="0"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2"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2" xfId="0" applyNumberFormat="1" applyFont="1" applyBorder="1" applyAlignment="1">
      <alignment horizontal="center"/>
    </xf>
    <xf numFmtId="4" fontId="11" fillId="0" borderId="4" xfId="0" applyNumberFormat="1" applyFont="1" applyBorder="1" applyAlignment="1">
      <alignment horizontal="center"/>
    </xf>
    <xf numFmtId="4" fontId="11" fillId="0" borderId="3" xfId="0" applyNumberFormat="1" applyFont="1" applyBorder="1" applyAlignment="1">
      <alignment horizontal="center"/>
    </xf>
    <xf numFmtId="4" fontId="11" fillId="0" borderId="1" xfId="0" applyNumberFormat="1" applyFont="1" applyFill="1" applyBorder="1" applyAlignment="1">
      <alignment horizontal="center" vertical="center"/>
    </xf>
    <xf numFmtId="4" fontId="7" fillId="2" borderId="44" xfId="0" applyNumberFormat="1" applyFont="1" applyFill="1" applyBorder="1" applyAlignment="1">
      <alignment horizontal="left" vertical="top" wrapText="1"/>
    </xf>
    <xf numFmtId="4" fontId="7" fillId="2" borderId="46" xfId="0" applyNumberFormat="1" applyFont="1" applyFill="1" applyBorder="1" applyAlignment="1">
      <alignment horizontal="left" vertical="top" wrapText="1"/>
    </xf>
    <xf numFmtId="4" fontId="7" fillId="2" borderId="48" xfId="0" applyNumberFormat="1" applyFont="1" applyFill="1" applyBorder="1" applyAlignment="1">
      <alignment horizontal="left" vertical="top" wrapText="1"/>
    </xf>
    <xf numFmtId="165" fontId="24" fillId="2" borderId="44" xfId="0" applyNumberFormat="1" applyFont="1" applyFill="1" applyBorder="1" applyAlignment="1">
      <alignment horizontal="left" vertical="top" wrapText="1"/>
    </xf>
    <xf numFmtId="165" fontId="24" fillId="2" borderId="46" xfId="0" applyNumberFormat="1" applyFont="1" applyFill="1" applyBorder="1" applyAlignment="1">
      <alignment horizontal="left" vertical="top" wrapText="1"/>
    </xf>
    <xf numFmtId="165" fontId="24" fillId="2" borderId="48" xfId="0" applyNumberFormat="1" applyFont="1" applyFill="1" applyBorder="1" applyAlignment="1">
      <alignment horizontal="left" vertical="top" wrapText="1"/>
    </xf>
    <xf numFmtId="4" fontId="24" fillId="0" borderId="50" xfId="0" applyNumberFormat="1" applyFont="1" applyFill="1" applyBorder="1" applyAlignment="1">
      <alignment horizontal="left" vertical="top" wrapText="1"/>
    </xf>
    <xf numFmtId="165" fontId="24" fillId="2" borderId="50" xfId="0" applyNumberFormat="1" applyFont="1" applyFill="1" applyBorder="1" applyAlignment="1">
      <alignment horizontal="left" vertical="top" wrapText="1"/>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xf>
    <xf numFmtId="165" fontId="24" fillId="0" borderId="44" xfId="0" applyNumberFormat="1" applyFont="1" applyFill="1" applyBorder="1" applyAlignment="1">
      <alignment horizontal="left" vertical="top" wrapText="1"/>
    </xf>
    <xf numFmtId="165" fontId="24"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24" fillId="6" borderId="50"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4" fontId="11" fillId="2" borderId="3" xfId="0" applyNumberFormat="1" applyFont="1" applyFill="1" applyBorder="1" applyAlignment="1">
      <alignment horizontal="center" vertical="center" wrapText="1"/>
    </xf>
    <xf numFmtId="49" fontId="17" fillId="6" borderId="49" xfId="0" applyNumberFormat="1" applyFont="1" applyFill="1" applyBorder="1" applyAlignment="1">
      <alignment horizontal="left" vertical="center" wrapText="1"/>
    </xf>
    <xf numFmtId="0" fontId="13" fillId="6" borderId="49"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9" fontId="13" fillId="6" borderId="49" xfId="0" applyNumberFormat="1" applyFont="1" applyFill="1" applyBorder="1" applyAlignment="1">
      <alignment horizontal="left" vertical="center" wrapText="1"/>
    </xf>
    <xf numFmtId="0" fontId="8" fillId="2"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13" fillId="6" borderId="43" xfId="0" applyFont="1" applyFill="1" applyBorder="1" applyAlignment="1">
      <alignment horizontal="left" vertical="center" wrapText="1"/>
    </xf>
    <xf numFmtId="0" fontId="13" fillId="6" borderId="47" xfId="0" applyFont="1" applyFill="1" applyBorder="1" applyAlignment="1">
      <alignment horizontal="left" vertical="center" wrapText="1"/>
    </xf>
    <xf numFmtId="0" fontId="13" fillId="6" borderId="45" xfId="0" applyFont="1" applyFill="1" applyBorder="1" applyAlignment="1">
      <alignment horizontal="left" vertical="center"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0" borderId="1" xfId="0" applyFont="1" applyFill="1" applyBorder="1" applyAlignment="1">
      <alignment horizontal="center" vertical="center"/>
    </xf>
    <xf numFmtId="0" fontId="17" fillId="6" borderId="43" xfId="0" applyFont="1" applyFill="1" applyBorder="1" applyAlignment="1">
      <alignment horizontal="left" vertical="center" wrapText="1"/>
    </xf>
    <xf numFmtId="0" fontId="17" fillId="6" borderId="45" xfId="0" applyFont="1" applyFill="1" applyBorder="1" applyAlignment="1">
      <alignment horizontal="left" vertical="center" wrapText="1"/>
    </xf>
    <xf numFmtId="0" fontId="17" fillId="6" borderId="47" xfId="0" applyFont="1" applyFill="1" applyBorder="1" applyAlignment="1">
      <alignment horizontal="left" vertical="center"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0" fontId="24" fillId="0" borderId="48" xfId="0" applyNumberFormat="1" applyFont="1" applyFill="1" applyBorder="1" applyAlignment="1">
      <alignment horizontal="left" vertical="top"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0" fontId="13" fillId="6" borderId="43" xfId="1" applyFont="1" applyFill="1" applyBorder="1" applyAlignment="1">
      <alignment horizontal="left" vertical="center" wrapText="1"/>
    </xf>
    <xf numFmtId="0" fontId="13" fillId="6" borderId="45" xfId="1" applyFont="1" applyFill="1" applyBorder="1" applyAlignment="1">
      <alignment horizontal="left" vertical="center" wrapText="1"/>
    </xf>
    <xf numFmtId="0" fontId="13" fillId="6" borderId="47" xfId="1" applyFont="1" applyFill="1" applyBorder="1" applyAlignment="1">
      <alignment horizontal="left" vertical="center" wrapText="1"/>
    </xf>
    <xf numFmtId="0" fontId="8" fillId="0" borderId="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24" fillId="0" borderId="2" xfId="0" applyNumberFormat="1" applyFont="1" applyFill="1" applyBorder="1" applyAlignment="1">
      <alignment horizontal="center" vertical="top" wrapText="1"/>
    </xf>
    <xf numFmtId="0" fontId="24" fillId="0" borderId="4" xfId="0" applyNumberFormat="1" applyFont="1" applyFill="1" applyBorder="1" applyAlignment="1">
      <alignment horizontal="center" vertical="top" wrapText="1"/>
    </xf>
    <xf numFmtId="0" fontId="24" fillId="0" borderId="3" xfId="0" applyNumberFormat="1" applyFont="1" applyFill="1" applyBorder="1" applyAlignment="1">
      <alignment horizontal="center" vertical="top" wrapText="1"/>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0" fontId="17" fillId="6" borderId="49" xfId="1" applyFont="1" applyFill="1" applyBorder="1" applyAlignment="1">
      <alignment horizontal="left" vertical="center" wrapText="1"/>
    </xf>
    <xf numFmtId="165" fontId="24" fillId="0" borderId="50" xfId="0" applyNumberFormat="1" applyFont="1" applyFill="1" applyBorder="1" applyAlignment="1">
      <alignment horizontal="left" vertical="top" wrapText="1"/>
    </xf>
    <xf numFmtId="4" fontId="24" fillId="2" borderId="50" xfId="0" applyNumberFormat="1" applyFont="1" applyFill="1" applyBorder="1" applyAlignment="1">
      <alignment horizontal="left" vertical="top" wrapText="1"/>
    </xf>
    <xf numFmtId="4" fontId="24" fillId="0" borderId="48" xfId="0" applyNumberFormat="1" applyFont="1" applyFill="1" applyBorder="1" applyAlignment="1">
      <alignment horizontal="left" vertical="top"/>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165" fontId="24" fillId="6" borderId="44" xfId="0" applyNumberFormat="1" applyFont="1" applyFill="1" applyBorder="1" applyAlignment="1">
      <alignment horizontal="left" vertical="top" wrapText="1"/>
    </xf>
    <xf numFmtId="165" fontId="24" fillId="6" borderId="46" xfId="0" applyNumberFormat="1" applyFont="1" applyFill="1" applyBorder="1" applyAlignment="1">
      <alignment horizontal="left" vertical="top" wrapText="1"/>
    </xf>
    <xf numFmtId="165" fontId="24" fillId="6" borderId="48" xfId="0" applyNumberFormat="1" applyFont="1" applyFill="1" applyBorder="1" applyAlignment="1">
      <alignment horizontal="left" vertical="top" wrapText="1"/>
    </xf>
    <xf numFmtId="0" fontId="22" fillId="0" borderId="0" xfId="0" applyFont="1" applyBorder="1" applyAlignment="1">
      <alignment horizontal="center" vertical="center" wrapText="1"/>
    </xf>
    <xf numFmtId="0" fontId="21" fillId="0" borderId="0" xfId="0" applyFont="1" applyBorder="1" applyAlignment="1">
      <alignment horizontal="center" vertical="center" wrapText="1"/>
    </xf>
    <xf numFmtId="4" fontId="9" fillId="2" borderId="1" xfId="0" applyNumberFormat="1" applyFont="1" applyFill="1" applyBorder="1" applyAlignment="1">
      <alignment horizontal="center" vertical="center" wrapText="1"/>
    </xf>
    <xf numFmtId="0" fontId="31" fillId="2" borderId="44"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31" fillId="2" borderId="48" xfId="0" applyFont="1" applyFill="1" applyBorder="1" applyAlignment="1">
      <alignment horizontal="center" vertical="center" wrapText="1"/>
    </xf>
    <xf numFmtId="0" fontId="5" fillId="0" borderId="0" xfId="0" applyFont="1" applyBorder="1" applyAlignment="1">
      <alignment horizontal="center" vertical="center" wrapText="1"/>
    </xf>
    <xf numFmtId="4" fontId="9" fillId="2" borderId="1" xfId="0" applyNumberFormat="1" applyFont="1" applyFill="1" applyBorder="1" applyAlignment="1">
      <alignment horizontal="center" vertical="top"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29" fillId="6" borderId="45"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9" fillId="2" borderId="2"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0" fontId="24" fillId="2" borderId="44" xfId="0" applyFont="1" applyFill="1" applyBorder="1" applyAlignment="1">
      <alignment horizontal="left" vertical="top" wrapText="1"/>
    </xf>
    <xf numFmtId="0" fontId="24" fillId="2" borderId="46" xfId="0" applyFont="1" applyFill="1" applyBorder="1" applyAlignment="1">
      <alignment horizontal="left" vertical="top" wrapText="1"/>
    </xf>
    <xf numFmtId="0" fontId="24" fillId="2" borderId="48" xfId="0" applyFont="1" applyFill="1" applyBorder="1" applyAlignment="1">
      <alignment horizontal="left" vertical="top" wrapText="1"/>
    </xf>
    <xf numFmtId="165" fontId="24" fillId="0" borderId="48" xfId="0" applyNumberFormat="1" applyFont="1" applyFill="1" applyBorder="1" applyAlignment="1">
      <alignment horizontal="left" vertical="top"/>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49" fontId="23" fillId="6" borderId="43" xfId="0" applyNumberFormat="1" applyFont="1" applyFill="1" applyBorder="1" applyAlignment="1">
      <alignment horizontal="left" vertical="center" wrapText="1"/>
    </xf>
    <xf numFmtId="49" fontId="23" fillId="6" borderId="45" xfId="0" applyNumberFormat="1" applyFont="1" applyFill="1" applyBorder="1" applyAlignment="1">
      <alignment horizontal="left" vertical="center" wrapText="1"/>
    </xf>
    <xf numFmtId="49" fontId="23" fillId="6" borderId="47" xfId="0" applyNumberFormat="1" applyFont="1" applyFill="1" applyBorder="1" applyAlignment="1">
      <alignment horizontal="left" vertical="center" wrapText="1"/>
    </xf>
    <xf numFmtId="0" fontId="17" fillId="0" borderId="43"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7" xfId="0" applyFont="1" applyFill="1" applyBorder="1" applyAlignment="1">
      <alignment horizontal="left" vertical="center" wrapText="1"/>
    </xf>
    <xf numFmtId="4" fontId="24" fillId="6" borderId="16" xfId="0" applyNumberFormat="1" applyFont="1" applyFill="1" applyBorder="1" applyAlignment="1">
      <alignment horizontal="left" vertical="top" wrapText="1"/>
    </xf>
    <xf numFmtId="4" fontId="24" fillId="6" borderId="8" xfId="0" applyNumberFormat="1" applyFont="1" applyFill="1" applyBorder="1" applyAlignment="1">
      <alignment horizontal="left" vertical="top"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6" borderId="4" xfId="0" applyFont="1" applyFill="1" applyBorder="1" applyAlignment="1">
      <alignment horizontal="center" vertical="top" wrapText="1"/>
    </xf>
    <xf numFmtId="49" fontId="17" fillId="6" borderId="51" xfId="0" applyNumberFormat="1" applyFont="1" applyFill="1" applyBorder="1" applyAlignment="1">
      <alignment horizontal="left" vertical="center" wrapText="1"/>
    </xf>
    <xf numFmtId="49" fontId="17" fillId="6" borderId="52" xfId="0" applyNumberFormat="1" applyFont="1" applyFill="1" applyBorder="1" applyAlignment="1">
      <alignment horizontal="left" vertical="center" wrapText="1"/>
    </xf>
    <xf numFmtId="49" fontId="17" fillId="6" borderId="53" xfId="0" applyNumberFormat="1" applyFont="1" applyFill="1" applyBorder="1" applyAlignment="1">
      <alignment horizontal="left" vertical="center" wrapText="1"/>
    </xf>
    <xf numFmtId="0" fontId="17" fillId="6" borderId="2" xfId="0" applyFont="1" applyFill="1" applyBorder="1" applyAlignment="1">
      <alignment horizontal="left" vertical="center" wrapText="1"/>
    </xf>
    <xf numFmtId="0" fontId="17" fillId="6" borderId="3" xfId="0" applyFont="1" applyFill="1" applyBorder="1" applyAlignment="1">
      <alignment horizontal="left" vertical="center" wrapText="1"/>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 fontId="17" fillId="6" borderId="43" xfId="0" applyNumberFormat="1" applyFont="1" applyFill="1" applyBorder="1" applyAlignment="1">
      <alignment horizontal="left" vertical="center" wrapText="1"/>
    </xf>
    <xf numFmtId="4" fontId="25" fillId="6" borderId="45" xfId="0" applyNumberFormat="1" applyFont="1" applyFill="1" applyBorder="1" applyAlignment="1">
      <alignment horizontal="left" vertical="center" wrapText="1"/>
    </xf>
    <xf numFmtId="4" fontId="25"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5" fillId="2" borderId="2" xfId="0" applyFont="1" applyFill="1" applyBorder="1" applyAlignment="1">
      <alignment horizontal="left" vertical="top" wrapText="1"/>
    </xf>
    <xf numFmtId="0" fontId="35" fillId="2" borderId="3" xfId="0" applyFont="1" applyFill="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8" fillId="0" borderId="1" xfId="0" applyFont="1" applyBorder="1" applyAlignment="1">
      <alignment horizontal="center" vertical="top" wrapText="1"/>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4" fillId="0" borderId="44" xfId="0" applyFont="1" applyBorder="1" applyAlignment="1">
      <alignment horizontal="left" vertical="top" wrapText="1"/>
    </xf>
    <xf numFmtId="0" fontId="27" fillId="0" borderId="46" xfId="0" applyFont="1" applyBorder="1" applyAlignment="1">
      <alignment horizontal="left" vertical="top" wrapText="1"/>
    </xf>
    <xf numFmtId="0" fontId="27" fillId="0" borderId="48" xfId="0" applyFont="1" applyBorder="1" applyAlignment="1">
      <alignment horizontal="left" vertical="top"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7" fillId="0" borderId="43" xfId="0" applyNumberFormat="1" applyFont="1" applyFill="1" applyBorder="1" applyAlignment="1">
      <alignment horizontal="left" vertical="center" wrapText="1"/>
    </xf>
    <xf numFmtId="0" fontId="17" fillId="0" borderId="47" xfId="0" applyNumberFormat="1" applyFont="1" applyFill="1" applyBorder="1" applyAlignment="1">
      <alignment horizontal="left" vertical="center" wrapText="1"/>
    </xf>
    <xf numFmtId="4" fontId="24" fillId="2" borderId="48" xfId="0" applyNumberFormat="1" applyFont="1" applyFill="1" applyBorder="1" applyAlignment="1">
      <alignment horizontal="left" vertical="top"/>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7" fillId="6" borderId="43" xfId="1" applyNumberFormat="1" applyFont="1" applyFill="1" applyBorder="1" applyAlignment="1">
      <alignment horizontal="left" vertical="center" wrapText="1"/>
    </xf>
    <xf numFmtId="0" fontId="17" fillId="6" borderId="47" xfId="1" applyNumberFormat="1" applyFont="1" applyFill="1" applyBorder="1" applyAlignment="1">
      <alignment horizontal="left" vertical="center" wrapText="1"/>
    </xf>
    <xf numFmtId="0" fontId="8" fillId="0" borderId="3" xfId="0" applyFont="1" applyBorder="1" applyAlignment="1">
      <alignment horizontal="center" vertical="center"/>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xf numFmtId="0" fontId="23" fillId="6" borderId="2" xfId="1" applyNumberFormat="1" applyFont="1" applyFill="1" applyBorder="1" applyAlignment="1">
      <alignment horizontal="left" vertical="center" wrapText="1"/>
    </xf>
    <xf numFmtId="0" fontId="23" fillId="6" borderId="3" xfId="1" applyNumberFormat="1" applyFont="1" applyFill="1" applyBorder="1" applyAlignment="1">
      <alignment horizontal="left" vertical="center" wrapText="1"/>
    </xf>
    <xf numFmtId="0" fontId="8" fillId="6" borderId="2" xfId="0" applyFont="1" applyFill="1" applyBorder="1" applyAlignment="1">
      <alignment horizontal="center" vertical="top" wrapText="1"/>
    </xf>
    <xf numFmtId="0" fontId="8" fillId="6" borderId="3" xfId="0" applyFont="1" applyFill="1" applyBorder="1" applyAlignment="1">
      <alignment horizontal="center" vertical="top" wrapText="1"/>
    </xf>
    <xf numFmtId="4" fontId="24" fillId="6" borderId="2" xfId="0" applyNumberFormat="1" applyFont="1" applyFill="1" applyBorder="1" applyAlignment="1">
      <alignment horizontal="left" vertical="top" wrapText="1"/>
    </xf>
    <xf numFmtId="4" fontId="24" fillId="6" borderId="3" xfId="0" applyNumberFormat="1" applyFont="1" applyFill="1" applyBorder="1" applyAlignment="1">
      <alignment horizontal="left" vertical="top" wrapText="1"/>
    </xf>
    <xf numFmtId="4" fontId="7" fillId="6" borderId="2" xfId="0" applyNumberFormat="1" applyFont="1" applyFill="1" applyBorder="1" applyAlignment="1">
      <alignment horizontal="left" vertical="top" wrapText="1"/>
    </xf>
    <xf numFmtId="4" fontId="7" fillId="6" borderId="3" xfId="0" applyNumberFormat="1" applyFont="1" applyFill="1" applyBorder="1" applyAlignment="1">
      <alignment horizontal="left" vertical="top" wrapText="1"/>
    </xf>
    <xf numFmtId="3" fontId="7" fillId="2" borderId="1" xfId="0" applyNumberFormat="1"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24" xfId="0" applyFont="1" applyFill="1" applyBorder="1" applyAlignment="1">
      <alignment horizontal="center" vertical="center"/>
    </xf>
    <xf numFmtId="0" fontId="7" fillId="6" borderId="26" xfId="0" applyFont="1" applyFill="1" applyBorder="1" applyAlignment="1">
      <alignment horizontal="center" vertical="center"/>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S380"/>
  <sheetViews>
    <sheetView tabSelected="1" view="pageBreakPreview" topLeftCell="E34" zoomScale="90" zoomScaleNormal="90" zoomScaleSheetLayoutView="90" zoomScalePageLayoutView="70" workbookViewId="0">
      <selection activeCell="M35" sqref="M35:M37"/>
    </sheetView>
  </sheetViews>
  <sheetFormatPr defaultColWidth="9.140625" defaultRowHeight="15" x14ac:dyDescent="0.25"/>
  <cols>
    <col min="1" max="1" width="25.28515625" style="121" customWidth="1"/>
    <col min="2" max="2" width="14.42578125" style="184" customWidth="1"/>
    <col min="3" max="3" width="9.42578125" style="12" customWidth="1"/>
    <col min="4" max="4" width="17.28515625" style="10" customWidth="1"/>
    <col min="5" max="5" width="12.7109375" style="12" customWidth="1"/>
    <col min="6" max="6" width="14" style="151" customWidth="1"/>
    <col min="7" max="7" width="15.42578125" style="144" customWidth="1"/>
    <col min="8" max="8" width="14" style="145" customWidth="1"/>
    <col min="9" max="9" width="13.28515625" style="145" customWidth="1"/>
    <col min="10" max="10" width="13.5703125" style="146" customWidth="1"/>
    <col min="11" max="11" width="13.85546875" style="145" customWidth="1"/>
    <col min="12" max="12" width="12.85546875" style="145" customWidth="1"/>
    <col min="13" max="13" width="58" style="115" customWidth="1"/>
    <col min="14" max="14" width="21.42578125" style="3" customWidth="1"/>
    <col min="15" max="15" width="29.28515625" style="3" customWidth="1"/>
    <col min="16" max="16384" width="9.140625" style="3"/>
  </cols>
  <sheetData>
    <row r="1" spans="1:15" x14ac:dyDescent="0.25">
      <c r="F1" s="144"/>
    </row>
    <row r="2" spans="1:15" x14ac:dyDescent="0.25">
      <c r="A2" s="373" t="s">
        <v>190</v>
      </c>
      <c r="B2" s="374"/>
      <c r="C2" s="374"/>
      <c r="D2" s="374"/>
      <c r="E2" s="374"/>
      <c r="F2" s="374"/>
      <c r="G2" s="374"/>
      <c r="H2" s="374"/>
      <c r="I2" s="374"/>
      <c r="J2" s="374"/>
      <c r="K2" s="374"/>
      <c r="L2" s="374"/>
      <c r="M2" s="374"/>
    </row>
    <row r="3" spans="1:15" ht="0.75" customHeight="1" x14ac:dyDescent="0.25">
      <c r="A3" s="374"/>
      <c r="B3" s="374"/>
      <c r="C3" s="374"/>
      <c r="D3" s="374"/>
      <c r="E3" s="374"/>
      <c r="F3" s="374"/>
      <c r="G3" s="374"/>
      <c r="H3" s="374"/>
      <c r="I3" s="374"/>
      <c r="J3" s="374"/>
      <c r="K3" s="374"/>
      <c r="L3" s="374"/>
      <c r="M3" s="374"/>
    </row>
    <row r="4" spans="1:15" ht="16.5" x14ac:dyDescent="0.25">
      <c r="A4" s="374" t="s">
        <v>335</v>
      </c>
      <c r="B4" s="374"/>
      <c r="C4" s="374"/>
      <c r="D4" s="374"/>
      <c r="E4" s="374"/>
      <c r="F4" s="374"/>
      <c r="G4" s="374"/>
      <c r="H4" s="374"/>
      <c r="I4" s="374"/>
      <c r="J4" s="374"/>
      <c r="K4" s="374"/>
      <c r="L4" s="374"/>
      <c r="M4" s="374"/>
    </row>
    <row r="5" spans="1:15" ht="15.75" x14ac:dyDescent="0.25">
      <c r="A5" s="379" t="s">
        <v>550</v>
      </c>
      <c r="B5" s="379"/>
      <c r="C5" s="379"/>
      <c r="D5" s="379"/>
      <c r="E5" s="379"/>
      <c r="F5" s="379"/>
      <c r="G5" s="379"/>
      <c r="H5" s="379"/>
      <c r="I5" s="379"/>
      <c r="J5" s="379"/>
      <c r="K5" s="379"/>
      <c r="L5" s="379"/>
      <c r="M5" s="379"/>
    </row>
    <row r="6" spans="1:15" ht="14.25" customHeight="1" thickBot="1" x14ac:dyDescent="0.3">
      <c r="A6" s="374"/>
      <c r="B6" s="374"/>
      <c r="C6" s="374"/>
      <c r="D6" s="374"/>
      <c r="E6" s="374"/>
      <c r="F6" s="374"/>
      <c r="G6" s="374"/>
      <c r="H6" s="374"/>
      <c r="I6" s="374"/>
      <c r="J6" s="374"/>
      <c r="K6" s="374"/>
      <c r="L6" s="374"/>
      <c r="M6" s="374"/>
    </row>
    <row r="7" spans="1:15" ht="19.5" customHeight="1" x14ac:dyDescent="0.25">
      <c r="A7" s="381" t="s">
        <v>362</v>
      </c>
      <c r="B7" s="382"/>
      <c r="C7" s="382"/>
      <c r="D7" s="382"/>
      <c r="E7" s="382"/>
      <c r="F7" s="382"/>
      <c r="G7" s="382"/>
      <c r="H7" s="382"/>
      <c r="I7" s="382"/>
      <c r="J7" s="382"/>
      <c r="K7" s="382"/>
      <c r="L7" s="382"/>
      <c r="M7" s="383"/>
    </row>
    <row r="8" spans="1:15" s="8" customFormat="1" ht="15" customHeight="1" x14ac:dyDescent="0.15">
      <c r="A8" s="387" t="s">
        <v>39</v>
      </c>
      <c r="B8" s="390" t="s">
        <v>8</v>
      </c>
      <c r="C8" s="393" t="s">
        <v>9</v>
      </c>
      <c r="D8" s="393" t="s">
        <v>184</v>
      </c>
      <c r="E8" s="396" t="s">
        <v>329</v>
      </c>
      <c r="F8" s="399" t="s">
        <v>328</v>
      </c>
      <c r="G8" s="399" t="s">
        <v>330</v>
      </c>
      <c r="H8" s="399" t="s">
        <v>333</v>
      </c>
      <c r="I8" s="380" t="s">
        <v>40</v>
      </c>
      <c r="J8" s="380"/>
      <c r="K8" s="380"/>
      <c r="L8" s="380"/>
      <c r="M8" s="376" t="s">
        <v>69</v>
      </c>
    </row>
    <row r="9" spans="1:15" s="8" customFormat="1" ht="30" customHeight="1" x14ac:dyDescent="0.15">
      <c r="A9" s="388"/>
      <c r="B9" s="391"/>
      <c r="C9" s="394"/>
      <c r="D9" s="394"/>
      <c r="E9" s="397"/>
      <c r="F9" s="400"/>
      <c r="G9" s="400"/>
      <c r="H9" s="400"/>
      <c r="I9" s="399" t="s">
        <v>368</v>
      </c>
      <c r="J9" s="480" t="s">
        <v>369</v>
      </c>
      <c r="K9" s="375" t="s">
        <v>331</v>
      </c>
      <c r="L9" s="375" t="s">
        <v>332</v>
      </c>
      <c r="M9" s="377"/>
    </row>
    <row r="10" spans="1:15" s="8" customFormat="1" ht="54" customHeight="1" x14ac:dyDescent="0.15">
      <c r="A10" s="388"/>
      <c r="B10" s="391"/>
      <c r="C10" s="394"/>
      <c r="D10" s="394"/>
      <c r="E10" s="397"/>
      <c r="F10" s="400"/>
      <c r="G10" s="400"/>
      <c r="H10" s="400"/>
      <c r="I10" s="400"/>
      <c r="J10" s="481"/>
      <c r="K10" s="375"/>
      <c r="L10" s="375"/>
      <c r="M10" s="378"/>
    </row>
    <row r="11" spans="1:15" s="8" customFormat="1" ht="26.25" customHeight="1" x14ac:dyDescent="0.15">
      <c r="A11" s="389"/>
      <c r="B11" s="392"/>
      <c r="C11" s="395"/>
      <c r="D11" s="395"/>
      <c r="E11" s="398"/>
      <c r="F11" s="401"/>
      <c r="G11" s="401"/>
      <c r="H11" s="401"/>
      <c r="I11" s="401"/>
      <c r="J11" s="482"/>
      <c r="K11" s="483" t="s">
        <v>370</v>
      </c>
      <c r="L11" s="484"/>
      <c r="M11" s="161"/>
    </row>
    <row r="12" spans="1:15" s="9" customFormat="1" ht="13.5" customHeight="1" x14ac:dyDescent="0.15">
      <c r="A12" s="122">
        <v>1</v>
      </c>
      <c r="B12" s="185">
        <v>2</v>
      </c>
      <c r="C12" s="64">
        <v>3</v>
      </c>
      <c r="D12" s="64">
        <v>4</v>
      </c>
      <c r="E12" s="65">
        <v>5</v>
      </c>
      <c r="F12" s="147">
        <v>6</v>
      </c>
      <c r="G12" s="148">
        <v>7</v>
      </c>
      <c r="H12" s="148">
        <v>8</v>
      </c>
      <c r="I12" s="147">
        <v>9</v>
      </c>
      <c r="J12" s="149">
        <v>10</v>
      </c>
      <c r="K12" s="147">
        <v>11</v>
      </c>
      <c r="L12" s="147">
        <v>12</v>
      </c>
      <c r="M12" s="116">
        <v>13</v>
      </c>
    </row>
    <row r="13" spans="1:15" ht="18.75" x14ac:dyDescent="0.25">
      <c r="A13" s="384" t="s">
        <v>10</v>
      </c>
      <c r="B13" s="385"/>
      <c r="C13" s="385"/>
      <c r="D13" s="385"/>
      <c r="E13" s="385"/>
      <c r="F13" s="385"/>
      <c r="G13" s="385"/>
      <c r="H13" s="385"/>
      <c r="I13" s="385"/>
      <c r="J13" s="385"/>
      <c r="K13" s="385"/>
      <c r="L13" s="385"/>
      <c r="M13" s="386"/>
    </row>
    <row r="14" spans="1:15" ht="66.75" customHeight="1" x14ac:dyDescent="0.25">
      <c r="A14" s="322" t="s">
        <v>336</v>
      </c>
      <c r="B14" s="225" t="s">
        <v>199</v>
      </c>
      <c r="C14" s="337" t="s">
        <v>72</v>
      </c>
      <c r="D14" s="261" t="s">
        <v>59</v>
      </c>
      <c r="E14" s="60" t="s">
        <v>41</v>
      </c>
      <c r="F14" s="130">
        <v>691933396.88999999</v>
      </c>
      <c r="G14" s="130">
        <v>263856431.76999998</v>
      </c>
      <c r="H14" s="130">
        <f>H15+H16</f>
        <v>420121667.54000002</v>
      </c>
      <c r="I14" s="130">
        <v>146859023</v>
      </c>
      <c r="J14" s="130">
        <f>J15+J16</f>
        <v>273262644.54000002</v>
      </c>
      <c r="K14" s="130"/>
      <c r="L14" s="130"/>
      <c r="M14" s="306" t="s">
        <v>548</v>
      </c>
    </row>
    <row r="15" spans="1:15" ht="186.75" customHeight="1" x14ac:dyDescent="0.25">
      <c r="A15" s="322"/>
      <c r="B15" s="226"/>
      <c r="C15" s="337"/>
      <c r="D15" s="261"/>
      <c r="E15" s="60" t="s">
        <v>73</v>
      </c>
      <c r="F15" s="130">
        <v>481833537.16000003</v>
      </c>
      <c r="G15" s="130">
        <v>232426237.16</v>
      </c>
      <c r="H15" s="31">
        <f>I15+J15+K15+L15</f>
        <v>373800000</v>
      </c>
      <c r="I15" s="130">
        <v>124392700</v>
      </c>
      <c r="J15" s="127">
        <v>249407300</v>
      </c>
      <c r="K15" s="29"/>
      <c r="L15" s="127"/>
      <c r="M15" s="307"/>
      <c r="O15" s="15"/>
    </row>
    <row r="16" spans="1:15" ht="182.25" customHeight="1" x14ac:dyDescent="0.25">
      <c r="A16" s="322"/>
      <c r="B16" s="227"/>
      <c r="C16" s="337"/>
      <c r="D16" s="261"/>
      <c r="E16" s="60" t="s">
        <v>42</v>
      </c>
      <c r="F16" s="130">
        <v>210009859.72999999</v>
      </c>
      <c r="G16" s="130">
        <v>31430194.609999999</v>
      </c>
      <c r="H16" s="31">
        <f>I16+J16+K16+L16</f>
        <v>46321667.539999999</v>
      </c>
      <c r="I16" s="130">
        <v>22466323</v>
      </c>
      <c r="J16" s="127">
        <v>23855344.539999999</v>
      </c>
      <c r="K16" s="29"/>
      <c r="L16" s="127"/>
      <c r="M16" s="308"/>
    </row>
    <row r="17" spans="1:13" ht="46.5" customHeight="1" x14ac:dyDescent="0.25">
      <c r="A17" s="326" t="s">
        <v>67</v>
      </c>
      <c r="B17" s="327" t="s">
        <v>114</v>
      </c>
      <c r="C17" s="280" t="s">
        <v>66</v>
      </c>
      <c r="D17" s="280" t="s">
        <v>65</v>
      </c>
      <c r="E17" s="61" t="s">
        <v>41</v>
      </c>
      <c r="F17" s="30">
        <v>184249643</v>
      </c>
      <c r="G17" s="30">
        <v>6016560</v>
      </c>
      <c r="H17" s="31"/>
      <c r="I17" s="150"/>
      <c r="J17" s="150"/>
      <c r="K17" s="150"/>
      <c r="L17" s="150"/>
      <c r="M17" s="402" t="s">
        <v>349</v>
      </c>
    </row>
    <row r="18" spans="1:13" ht="93.75" customHeight="1" x14ac:dyDescent="0.25">
      <c r="A18" s="326"/>
      <c r="B18" s="328"/>
      <c r="C18" s="330"/>
      <c r="D18" s="330"/>
      <c r="E18" s="61" t="s">
        <v>112</v>
      </c>
      <c r="F18" s="30">
        <v>165824679</v>
      </c>
      <c r="G18" s="30">
        <v>5414904</v>
      </c>
      <c r="H18" s="31"/>
      <c r="I18" s="151"/>
      <c r="J18" s="127"/>
      <c r="K18" s="127"/>
      <c r="L18" s="127"/>
      <c r="M18" s="403"/>
    </row>
    <row r="19" spans="1:13" ht="118.5" customHeight="1" x14ac:dyDescent="0.25">
      <c r="A19" s="326"/>
      <c r="B19" s="329"/>
      <c r="C19" s="281"/>
      <c r="D19" s="281"/>
      <c r="E19" s="61" t="s">
        <v>47</v>
      </c>
      <c r="F19" s="30">
        <v>18424964</v>
      </c>
      <c r="G19" s="30">
        <v>601656</v>
      </c>
      <c r="H19" s="31"/>
      <c r="I19" s="151"/>
      <c r="J19" s="127"/>
      <c r="K19" s="127"/>
      <c r="L19" s="127"/>
      <c r="M19" s="404"/>
    </row>
    <row r="20" spans="1:13" ht="110.25" customHeight="1" x14ac:dyDescent="0.25">
      <c r="A20" s="331" t="s">
        <v>44</v>
      </c>
      <c r="B20" s="334" t="s">
        <v>115</v>
      </c>
      <c r="C20" s="275" t="s">
        <v>167</v>
      </c>
      <c r="D20" s="275" t="s">
        <v>20</v>
      </c>
      <c r="E20" s="18" t="s">
        <v>41</v>
      </c>
      <c r="F20" s="30">
        <v>482898130</v>
      </c>
      <c r="G20" s="30">
        <v>8700000</v>
      </c>
      <c r="H20" s="31"/>
      <c r="I20" s="151"/>
      <c r="J20" s="130"/>
      <c r="K20" s="30"/>
      <c r="L20" s="30"/>
      <c r="M20" s="306" t="s">
        <v>371</v>
      </c>
    </row>
    <row r="21" spans="1:13" ht="86.25" customHeight="1" x14ac:dyDescent="0.25">
      <c r="A21" s="333"/>
      <c r="B21" s="335"/>
      <c r="C21" s="276"/>
      <c r="D21" s="276"/>
      <c r="E21" s="18" t="s">
        <v>43</v>
      </c>
      <c r="F21" s="30">
        <v>434608317</v>
      </c>
      <c r="G21" s="30">
        <v>7830000</v>
      </c>
      <c r="H21" s="31"/>
      <c r="I21" s="151"/>
      <c r="J21" s="127"/>
      <c r="K21" s="29"/>
      <c r="L21" s="30"/>
      <c r="M21" s="307"/>
    </row>
    <row r="22" spans="1:13" ht="136.5" customHeight="1" x14ac:dyDescent="0.25">
      <c r="A22" s="332"/>
      <c r="B22" s="336"/>
      <c r="C22" s="277"/>
      <c r="D22" s="277"/>
      <c r="E22" s="19" t="s">
        <v>42</v>
      </c>
      <c r="F22" s="30">
        <v>48289813</v>
      </c>
      <c r="G22" s="30">
        <v>870000</v>
      </c>
      <c r="H22" s="31"/>
      <c r="I22" s="151"/>
      <c r="J22" s="127"/>
      <c r="K22" s="29"/>
      <c r="L22" s="30"/>
      <c r="M22" s="308"/>
    </row>
    <row r="23" spans="1:13" ht="182.25" customHeight="1" x14ac:dyDescent="0.25">
      <c r="A23" s="114" t="s">
        <v>192</v>
      </c>
      <c r="B23" s="186" t="s">
        <v>195</v>
      </c>
      <c r="C23" s="82" t="s">
        <v>194</v>
      </c>
      <c r="D23" s="82"/>
      <c r="E23" s="81" t="s">
        <v>196</v>
      </c>
      <c r="F23" s="30"/>
      <c r="G23" s="103"/>
      <c r="H23" s="31">
        <f t="shared" ref="H23:H24" si="0">I23+J23+K23+L23</f>
        <v>19500000</v>
      </c>
      <c r="I23" s="125">
        <v>6000000</v>
      </c>
      <c r="J23" s="66">
        <v>13500000</v>
      </c>
      <c r="L23" s="152"/>
      <c r="M23" s="163" t="s">
        <v>518</v>
      </c>
    </row>
    <row r="24" spans="1:13" ht="320.25" customHeight="1" x14ac:dyDescent="0.25">
      <c r="A24" s="160" t="s">
        <v>197</v>
      </c>
      <c r="B24" s="186" t="s">
        <v>193</v>
      </c>
      <c r="C24" s="82" t="s">
        <v>194</v>
      </c>
      <c r="D24" s="82"/>
      <c r="E24" s="81" t="s">
        <v>196</v>
      </c>
      <c r="F24" s="30"/>
      <c r="G24" s="30"/>
      <c r="H24" s="31">
        <f t="shared" si="0"/>
        <v>3000000</v>
      </c>
      <c r="I24" s="127">
        <v>3000000</v>
      </c>
      <c r="J24" s="29"/>
      <c r="L24" s="30"/>
      <c r="M24" s="162" t="s">
        <v>431</v>
      </c>
    </row>
    <row r="25" spans="1:13" ht="154.5" customHeight="1" x14ac:dyDescent="0.25">
      <c r="A25" s="134" t="s">
        <v>366</v>
      </c>
      <c r="B25" s="186" t="s">
        <v>177</v>
      </c>
      <c r="C25" s="83">
        <v>2015</v>
      </c>
      <c r="D25" s="82" t="s">
        <v>3</v>
      </c>
      <c r="E25" s="60" t="s">
        <v>109</v>
      </c>
      <c r="F25" s="33"/>
      <c r="G25" s="153"/>
      <c r="H25" s="31"/>
      <c r="I25" s="130"/>
      <c r="J25" s="130"/>
      <c r="K25" s="29"/>
      <c r="L25" s="127"/>
      <c r="M25" s="169" t="s">
        <v>456</v>
      </c>
    </row>
    <row r="26" spans="1:13" ht="87.75" customHeight="1" x14ac:dyDescent="0.25">
      <c r="A26" s="134" t="s">
        <v>4</v>
      </c>
      <c r="B26" s="186" t="s">
        <v>176</v>
      </c>
      <c r="C26" s="1">
        <v>2015</v>
      </c>
      <c r="D26" s="82" t="s">
        <v>207</v>
      </c>
      <c r="E26" s="62" t="s">
        <v>109</v>
      </c>
      <c r="F26" s="33"/>
      <c r="G26" s="153"/>
      <c r="H26" s="31"/>
      <c r="I26" s="130"/>
      <c r="J26" s="130"/>
      <c r="K26" s="29"/>
      <c r="L26" s="127"/>
      <c r="M26" s="117" t="s">
        <v>457</v>
      </c>
    </row>
    <row r="27" spans="1:13" ht="41.25" customHeight="1" x14ac:dyDescent="0.25">
      <c r="A27" s="322" t="s">
        <v>208</v>
      </c>
      <c r="B27" s="284"/>
      <c r="C27" s="337">
        <v>2015</v>
      </c>
      <c r="D27" s="261" t="s">
        <v>423</v>
      </c>
      <c r="E27" s="19" t="s">
        <v>41</v>
      </c>
      <c r="F27" s="30">
        <v>18985025.989999998</v>
      </c>
      <c r="G27" s="154">
        <v>18985025.989999998</v>
      </c>
      <c r="H27" s="130">
        <v>18985027</v>
      </c>
      <c r="I27" s="29">
        <v>18985027</v>
      </c>
      <c r="J27" s="29"/>
      <c r="K27" s="29"/>
      <c r="L27" s="29"/>
      <c r="M27" s="306" t="s">
        <v>432</v>
      </c>
    </row>
    <row r="28" spans="1:13" ht="81" customHeight="1" x14ac:dyDescent="0.25">
      <c r="A28" s="322"/>
      <c r="B28" s="284"/>
      <c r="C28" s="337"/>
      <c r="D28" s="261"/>
      <c r="E28" s="73" t="s">
        <v>117</v>
      </c>
      <c r="F28" s="30"/>
      <c r="G28" s="32"/>
      <c r="H28" s="31"/>
      <c r="I28" s="29"/>
      <c r="J28" s="127"/>
      <c r="K28" s="29"/>
      <c r="L28" s="29"/>
      <c r="M28" s="307"/>
    </row>
    <row r="29" spans="1:13" ht="57" customHeight="1" x14ac:dyDescent="0.25">
      <c r="A29" s="322"/>
      <c r="B29" s="284"/>
      <c r="C29" s="337"/>
      <c r="D29" s="261"/>
      <c r="E29" s="19" t="s">
        <v>42</v>
      </c>
      <c r="F29" s="30">
        <v>18985025.989999998</v>
      </c>
      <c r="G29" s="32">
        <v>18985025.989999998</v>
      </c>
      <c r="H29" s="31">
        <v>18985027</v>
      </c>
      <c r="I29" s="29">
        <v>18985027</v>
      </c>
      <c r="J29" s="75"/>
      <c r="K29" s="29"/>
      <c r="L29" s="29"/>
      <c r="M29" s="308"/>
    </row>
    <row r="30" spans="1:13" ht="100.5" customHeight="1" x14ac:dyDescent="0.25">
      <c r="A30" s="331" t="s">
        <v>337</v>
      </c>
      <c r="B30" s="219" t="s">
        <v>422</v>
      </c>
      <c r="C30" s="222" t="s">
        <v>433</v>
      </c>
      <c r="D30" s="222" t="s">
        <v>434</v>
      </c>
      <c r="E30" s="72" t="s">
        <v>41</v>
      </c>
      <c r="F30" s="30">
        <v>7278964.8499999996</v>
      </c>
      <c r="G30" s="32">
        <v>1679795</v>
      </c>
      <c r="H30" s="31">
        <v>7278965</v>
      </c>
      <c r="I30" s="75">
        <v>1679795</v>
      </c>
      <c r="J30" s="29">
        <v>5599170</v>
      </c>
      <c r="K30" s="150"/>
      <c r="L30" s="29"/>
      <c r="M30" s="306" t="s">
        <v>520</v>
      </c>
    </row>
    <row r="31" spans="1:13" ht="148.5" customHeight="1" x14ac:dyDescent="0.25">
      <c r="A31" s="332"/>
      <c r="B31" s="221"/>
      <c r="C31" s="224"/>
      <c r="D31" s="224"/>
      <c r="E31" s="72" t="s">
        <v>68</v>
      </c>
      <c r="F31" s="30">
        <v>7278964.8499999996</v>
      </c>
      <c r="G31" s="32">
        <v>1679795</v>
      </c>
      <c r="H31" s="31">
        <v>7278965</v>
      </c>
      <c r="I31" s="75">
        <v>1679795</v>
      </c>
      <c r="J31" s="29">
        <v>5599170</v>
      </c>
      <c r="K31" s="150"/>
      <c r="L31" s="29"/>
      <c r="M31" s="308"/>
    </row>
    <row r="32" spans="1:13" ht="81" customHeight="1" x14ac:dyDescent="0.25">
      <c r="A32" s="331" t="s">
        <v>438</v>
      </c>
      <c r="B32" s="219" t="s">
        <v>439</v>
      </c>
      <c r="C32" s="222" t="s">
        <v>440</v>
      </c>
      <c r="D32" s="222"/>
      <c r="E32" s="72" t="s">
        <v>41</v>
      </c>
      <c r="F32" s="30">
        <v>699513144.13999999</v>
      </c>
      <c r="G32" s="32"/>
      <c r="H32" s="31">
        <v>1866655</v>
      </c>
      <c r="I32" s="75"/>
      <c r="J32" s="31">
        <v>1866655</v>
      </c>
      <c r="K32" s="150"/>
      <c r="L32" s="29"/>
      <c r="M32" s="306" t="s">
        <v>521</v>
      </c>
    </row>
    <row r="33" spans="1:13" ht="93" customHeight="1" x14ac:dyDescent="0.25">
      <c r="A33" s="332"/>
      <c r="B33" s="221"/>
      <c r="C33" s="224"/>
      <c r="D33" s="224"/>
      <c r="E33" s="72" t="s">
        <v>68</v>
      </c>
      <c r="F33" s="30">
        <v>699513144.13999999</v>
      </c>
      <c r="G33" s="32"/>
      <c r="H33" s="31">
        <v>1866655</v>
      </c>
      <c r="I33" s="75"/>
      <c r="J33" s="31">
        <v>1866655</v>
      </c>
      <c r="K33" s="150"/>
      <c r="L33" s="29"/>
      <c r="M33" s="308"/>
    </row>
    <row r="34" spans="1:13" ht="24.75" customHeight="1" x14ac:dyDescent="0.25">
      <c r="A34" s="367" t="s">
        <v>11</v>
      </c>
      <c r="B34" s="368"/>
      <c r="C34" s="368"/>
      <c r="D34" s="368"/>
      <c r="E34" s="368"/>
      <c r="F34" s="368"/>
      <c r="G34" s="368"/>
      <c r="H34" s="368"/>
      <c r="I34" s="368"/>
      <c r="J34" s="368"/>
      <c r="K34" s="368"/>
      <c r="L34" s="368"/>
      <c r="M34" s="369"/>
    </row>
    <row r="35" spans="1:13" ht="79.5" customHeight="1" x14ac:dyDescent="0.25">
      <c r="A35" s="233" t="s">
        <v>163</v>
      </c>
      <c r="B35" s="219" t="s">
        <v>178</v>
      </c>
      <c r="C35" s="323" t="s">
        <v>34</v>
      </c>
      <c r="D35" s="222" t="s">
        <v>49</v>
      </c>
      <c r="E35" s="20" t="s">
        <v>41</v>
      </c>
      <c r="F35" s="130">
        <v>367309662.48000002</v>
      </c>
      <c r="G35" s="31">
        <v>211761047.88</v>
      </c>
      <c r="H35" s="31">
        <v>323305007</v>
      </c>
      <c r="I35" s="127">
        <v>154529207</v>
      </c>
      <c r="J35" s="127">
        <v>168775800</v>
      </c>
      <c r="K35" s="151"/>
      <c r="L35" s="127"/>
      <c r="M35" s="370" t="s">
        <v>571</v>
      </c>
    </row>
    <row r="36" spans="1:13" ht="114" customHeight="1" x14ac:dyDescent="0.25">
      <c r="A36" s="234"/>
      <c r="B36" s="220"/>
      <c r="C36" s="324"/>
      <c r="D36" s="223"/>
      <c r="E36" s="20" t="s">
        <v>35</v>
      </c>
      <c r="F36" s="130">
        <v>332556683.87</v>
      </c>
      <c r="G36" s="31">
        <v>184785499.99000001</v>
      </c>
      <c r="H36" s="31">
        <v>299406500</v>
      </c>
      <c r="I36" s="127">
        <v>139069500</v>
      </c>
      <c r="J36" s="127">
        <v>160337000</v>
      </c>
      <c r="K36" s="151"/>
      <c r="L36" s="127"/>
      <c r="M36" s="371"/>
    </row>
    <row r="37" spans="1:13" ht="172.5" customHeight="1" x14ac:dyDescent="0.25">
      <c r="A37" s="235"/>
      <c r="B37" s="221"/>
      <c r="C37" s="325"/>
      <c r="D37" s="224"/>
      <c r="E37" s="20" t="s">
        <v>45</v>
      </c>
      <c r="F37" s="130">
        <v>34752978.609999999</v>
      </c>
      <c r="G37" s="31">
        <v>26975547.889999997</v>
      </c>
      <c r="H37" s="31">
        <v>23898507</v>
      </c>
      <c r="I37" s="127">
        <v>15459707</v>
      </c>
      <c r="J37" s="127">
        <v>8438800</v>
      </c>
      <c r="K37" s="151"/>
      <c r="L37" s="127"/>
      <c r="M37" s="372"/>
    </row>
    <row r="38" spans="1:13" ht="108.75" customHeight="1" x14ac:dyDescent="0.25">
      <c r="A38" s="278" t="s">
        <v>155</v>
      </c>
      <c r="B38" s="284" t="s">
        <v>168</v>
      </c>
      <c r="C38" s="337" t="s">
        <v>36</v>
      </c>
      <c r="D38" s="261" t="s">
        <v>50</v>
      </c>
      <c r="E38" s="19" t="s">
        <v>41</v>
      </c>
      <c r="F38" s="30">
        <v>15660603.039999999</v>
      </c>
      <c r="G38" s="30">
        <v>15660603.039999999</v>
      </c>
      <c r="H38" s="31">
        <v>7924743</v>
      </c>
      <c r="I38" s="130">
        <v>7924743</v>
      </c>
      <c r="J38" s="139"/>
      <c r="K38" s="30"/>
      <c r="L38" s="29"/>
      <c r="M38" s="318" t="s">
        <v>435</v>
      </c>
    </row>
    <row r="39" spans="1:13" ht="122.25" customHeight="1" x14ac:dyDescent="0.25">
      <c r="A39" s="278"/>
      <c r="B39" s="284"/>
      <c r="C39" s="337"/>
      <c r="D39" s="261"/>
      <c r="E39" s="19" t="s">
        <v>42</v>
      </c>
      <c r="F39" s="30">
        <v>15660603.039999999</v>
      </c>
      <c r="G39" s="30">
        <v>15660603.039999999</v>
      </c>
      <c r="H39" s="31">
        <v>7924743</v>
      </c>
      <c r="I39" s="130">
        <v>7924743</v>
      </c>
      <c r="J39" s="203"/>
      <c r="K39" s="29"/>
      <c r="L39" s="29"/>
      <c r="M39" s="318"/>
    </row>
    <row r="40" spans="1:13" ht="117.75" customHeight="1" x14ac:dyDescent="0.25">
      <c r="A40" s="278" t="s">
        <v>19</v>
      </c>
      <c r="B40" s="284" t="s">
        <v>168</v>
      </c>
      <c r="C40" s="337">
        <v>2016</v>
      </c>
      <c r="D40" s="261"/>
      <c r="E40" s="19" t="s">
        <v>41</v>
      </c>
      <c r="F40" s="30">
        <v>48611242.840000004</v>
      </c>
      <c r="G40" s="130">
        <v>2257192.8400000003</v>
      </c>
      <c r="H40" s="31">
        <v>46354050</v>
      </c>
      <c r="I40" s="150"/>
      <c r="J40" s="130"/>
      <c r="K40" s="29">
        <v>46354050</v>
      </c>
      <c r="L40" s="150"/>
      <c r="M40" s="310" t="s">
        <v>367</v>
      </c>
    </row>
    <row r="41" spans="1:13" ht="103.5" customHeight="1" x14ac:dyDescent="0.25">
      <c r="A41" s="278"/>
      <c r="B41" s="284"/>
      <c r="C41" s="337"/>
      <c r="D41" s="261"/>
      <c r="E41" s="19" t="s">
        <v>42</v>
      </c>
      <c r="F41" s="30">
        <v>48611242.840000004</v>
      </c>
      <c r="G41" s="30">
        <v>2257192.8400000003</v>
      </c>
      <c r="H41" s="31">
        <v>46354050</v>
      </c>
      <c r="I41" s="150"/>
      <c r="J41" s="130"/>
      <c r="K41" s="29">
        <v>46354050</v>
      </c>
      <c r="L41" s="150"/>
      <c r="M41" s="310"/>
    </row>
    <row r="42" spans="1:13" ht="118.5" customHeight="1" x14ac:dyDescent="0.25">
      <c r="A42" s="278" t="s">
        <v>363</v>
      </c>
      <c r="B42" s="214" t="s">
        <v>178</v>
      </c>
      <c r="C42" s="261" t="s">
        <v>354</v>
      </c>
      <c r="D42" s="261" t="s">
        <v>61</v>
      </c>
      <c r="E42" s="141" t="s">
        <v>41</v>
      </c>
      <c r="F42" s="30">
        <v>504732401.80000001</v>
      </c>
      <c r="G42" s="30"/>
      <c r="H42" s="30">
        <f t="shared" ref="H42" si="1">H43</f>
        <v>10371840</v>
      </c>
      <c r="I42" s="30"/>
      <c r="J42" s="30">
        <f t="shared" ref="J42:K42" si="2">J43</f>
        <v>1358630</v>
      </c>
      <c r="K42" s="30">
        <f t="shared" si="2"/>
        <v>9013210</v>
      </c>
      <c r="L42" s="30"/>
      <c r="M42" s="310" t="s">
        <v>522</v>
      </c>
    </row>
    <row r="43" spans="1:13" ht="135.75" customHeight="1" x14ac:dyDescent="0.25">
      <c r="A43" s="278"/>
      <c r="B43" s="214"/>
      <c r="C43" s="261"/>
      <c r="D43" s="261"/>
      <c r="E43" s="141" t="s">
        <v>42</v>
      </c>
      <c r="F43" s="30">
        <v>504732401.80000001</v>
      </c>
      <c r="G43" s="30"/>
      <c r="H43" s="30">
        <f t="shared" ref="H43" si="3">I43+J43+K43+L43</f>
        <v>10371840</v>
      </c>
      <c r="I43" s="30"/>
      <c r="J43" s="130">
        <f>8565+1350065</f>
        <v>1358630</v>
      </c>
      <c r="K43" s="29">
        <v>9013210</v>
      </c>
      <c r="L43" s="30"/>
      <c r="M43" s="310"/>
    </row>
    <row r="44" spans="1:13" ht="41.25" customHeight="1" x14ac:dyDescent="0.25">
      <c r="A44" s="321" t="s">
        <v>350</v>
      </c>
      <c r="B44" s="213" t="s">
        <v>351</v>
      </c>
      <c r="C44" s="261" t="s">
        <v>352</v>
      </c>
      <c r="D44" s="261"/>
      <c r="E44" s="133" t="s">
        <v>41</v>
      </c>
      <c r="F44" s="130">
        <f>F45</f>
        <v>278667190</v>
      </c>
      <c r="G44" s="130"/>
      <c r="H44" s="130">
        <f t="shared" ref="H44" si="4">H45</f>
        <v>19582152.059999999</v>
      </c>
      <c r="I44" s="127"/>
      <c r="J44" s="127">
        <f t="shared" ref="J44" si="5">J45</f>
        <v>359903</v>
      </c>
      <c r="K44" s="127">
        <f>K45</f>
        <v>19222249.059999999</v>
      </c>
      <c r="L44" s="127"/>
      <c r="M44" s="310" t="s">
        <v>533</v>
      </c>
    </row>
    <row r="45" spans="1:13" ht="175.5" customHeight="1" x14ac:dyDescent="0.25">
      <c r="A45" s="321"/>
      <c r="B45" s="214"/>
      <c r="C45" s="261"/>
      <c r="D45" s="261"/>
      <c r="E45" s="133" t="s">
        <v>75</v>
      </c>
      <c r="F45" s="130">
        <f>278667190</f>
        <v>278667190</v>
      </c>
      <c r="G45" s="127"/>
      <c r="H45" s="30">
        <f t="shared" ref="H45" si="6">I45+J45+K45+L45</f>
        <v>19582152.059999999</v>
      </c>
      <c r="I45" s="127"/>
      <c r="J45" s="127">
        <v>359903</v>
      </c>
      <c r="K45" s="127">
        <v>19222249.059999999</v>
      </c>
      <c r="L45" s="127"/>
      <c r="M45" s="310"/>
    </row>
    <row r="46" spans="1:13" ht="123" customHeight="1" x14ac:dyDescent="0.25">
      <c r="A46" s="321" t="s">
        <v>211</v>
      </c>
      <c r="B46" s="282" t="s">
        <v>212</v>
      </c>
      <c r="C46" s="337"/>
      <c r="D46" s="261" t="s">
        <v>78</v>
      </c>
      <c r="E46" s="20" t="s">
        <v>41</v>
      </c>
      <c r="F46" s="130"/>
      <c r="G46" s="127"/>
      <c r="H46" s="31">
        <f t="shared" ref="H46:H47" si="7">I46+J46+K46+L46</f>
        <v>617401</v>
      </c>
      <c r="I46" s="127">
        <v>617401</v>
      </c>
      <c r="J46" s="139"/>
      <c r="K46" s="127"/>
      <c r="L46" s="127"/>
      <c r="M46" s="312" t="s">
        <v>201</v>
      </c>
    </row>
    <row r="47" spans="1:13" ht="111" customHeight="1" x14ac:dyDescent="0.25">
      <c r="A47" s="321"/>
      <c r="B47" s="283"/>
      <c r="C47" s="337"/>
      <c r="D47" s="261"/>
      <c r="E47" s="20" t="s">
        <v>75</v>
      </c>
      <c r="F47" s="130"/>
      <c r="G47" s="127"/>
      <c r="H47" s="31">
        <f t="shared" si="7"/>
        <v>617401</v>
      </c>
      <c r="I47" s="127">
        <v>617401</v>
      </c>
      <c r="J47" s="139"/>
      <c r="K47" s="127"/>
      <c r="L47" s="127"/>
      <c r="M47" s="312"/>
    </row>
    <row r="48" spans="1:13" s="4" customFormat="1" ht="114.75" customHeight="1" x14ac:dyDescent="0.25">
      <c r="A48" s="114" t="s">
        <v>0</v>
      </c>
      <c r="B48" s="186" t="s">
        <v>179</v>
      </c>
      <c r="C48" s="83">
        <v>2018</v>
      </c>
      <c r="D48" s="82" t="s">
        <v>1</v>
      </c>
      <c r="E48" s="20" t="s">
        <v>75</v>
      </c>
      <c r="F48" s="130"/>
      <c r="G48" s="31"/>
      <c r="H48" s="31"/>
      <c r="I48" s="29"/>
      <c r="J48" s="127"/>
      <c r="K48" s="29"/>
      <c r="L48" s="29"/>
      <c r="M48" s="118" t="s">
        <v>202</v>
      </c>
    </row>
    <row r="49" spans="1:13" ht="23.25" customHeight="1" x14ac:dyDescent="0.25">
      <c r="A49" s="315" t="s">
        <v>74</v>
      </c>
      <c r="B49" s="316"/>
      <c r="C49" s="316"/>
      <c r="D49" s="316"/>
      <c r="E49" s="316"/>
      <c r="F49" s="316"/>
      <c r="G49" s="316"/>
      <c r="H49" s="316"/>
      <c r="I49" s="316"/>
      <c r="J49" s="316"/>
      <c r="K49" s="316"/>
      <c r="L49" s="316"/>
      <c r="M49" s="317"/>
    </row>
    <row r="50" spans="1:13" ht="246" customHeight="1" x14ac:dyDescent="0.25">
      <c r="A50" s="278" t="s">
        <v>189</v>
      </c>
      <c r="B50" s="282" t="s">
        <v>200</v>
      </c>
      <c r="C50" s="479" t="s">
        <v>36</v>
      </c>
      <c r="D50" s="311" t="s">
        <v>424</v>
      </c>
      <c r="E50" s="20" t="s">
        <v>41</v>
      </c>
      <c r="F50" s="130">
        <v>43436589.640000001</v>
      </c>
      <c r="G50" s="30">
        <v>15809009.18</v>
      </c>
      <c r="H50" s="32">
        <f>H51</f>
        <v>30489136.57</v>
      </c>
      <c r="I50" s="150"/>
      <c r="J50" s="32">
        <f>J51</f>
        <v>30489136.57</v>
      </c>
      <c r="K50" s="150"/>
      <c r="L50" s="30"/>
      <c r="M50" s="313" t="s">
        <v>532</v>
      </c>
    </row>
    <row r="51" spans="1:13" ht="253.5" customHeight="1" x14ac:dyDescent="0.25">
      <c r="A51" s="278"/>
      <c r="B51" s="282"/>
      <c r="C51" s="479"/>
      <c r="D51" s="311"/>
      <c r="E51" s="20" t="s">
        <v>45</v>
      </c>
      <c r="F51" s="168">
        <v>43436589.640000001</v>
      </c>
      <c r="G51" s="30">
        <v>15809009.18</v>
      </c>
      <c r="H51" s="32">
        <f>J51+K51+L51</f>
        <v>30489136.57</v>
      </c>
      <c r="I51" s="150"/>
      <c r="J51" s="32">
        <v>30489136.57</v>
      </c>
      <c r="K51" s="150"/>
      <c r="L51" s="29"/>
      <c r="M51" s="314"/>
    </row>
    <row r="52" spans="1:13" ht="123.75" customHeight="1" x14ac:dyDescent="0.25">
      <c r="A52" s="114" t="s">
        <v>319</v>
      </c>
      <c r="B52" s="186" t="s">
        <v>169</v>
      </c>
      <c r="C52" s="83">
        <v>2016</v>
      </c>
      <c r="D52" s="82" t="s">
        <v>80</v>
      </c>
      <c r="E52" s="20" t="s">
        <v>75</v>
      </c>
      <c r="F52" s="130"/>
      <c r="G52" s="31"/>
      <c r="H52" s="32"/>
      <c r="I52" s="33"/>
      <c r="J52" s="33"/>
      <c r="K52" s="33"/>
      <c r="L52" s="33"/>
      <c r="M52" s="181" t="s">
        <v>565</v>
      </c>
    </row>
    <row r="53" spans="1:13" ht="114.75" customHeight="1" x14ac:dyDescent="0.25">
      <c r="A53" s="114" t="s">
        <v>320</v>
      </c>
      <c r="B53" s="186" t="s">
        <v>170</v>
      </c>
      <c r="C53" s="83">
        <v>2015</v>
      </c>
      <c r="D53" s="82" t="s">
        <v>81</v>
      </c>
      <c r="E53" s="20" t="s">
        <v>75</v>
      </c>
      <c r="F53" s="130"/>
      <c r="G53" s="31"/>
      <c r="H53" s="32"/>
      <c r="I53" s="33"/>
      <c r="J53" s="33"/>
      <c r="K53" s="33"/>
      <c r="L53" s="33"/>
      <c r="M53" s="119" t="s">
        <v>458</v>
      </c>
    </row>
    <row r="54" spans="1:13" ht="92.25" customHeight="1" x14ac:dyDescent="0.25">
      <c r="A54" s="114" t="s">
        <v>82</v>
      </c>
      <c r="B54" s="186" t="s">
        <v>171</v>
      </c>
      <c r="C54" s="83">
        <v>2017</v>
      </c>
      <c r="D54" s="82" t="s">
        <v>83</v>
      </c>
      <c r="E54" s="20" t="s">
        <v>75</v>
      </c>
      <c r="F54" s="130"/>
      <c r="G54" s="31"/>
      <c r="H54" s="32"/>
      <c r="I54" s="33"/>
      <c r="J54" s="33"/>
      <c r="K54" s="33"/>
      <c r="L54" s="33"/>
      <c r="M54" s="119" t="s">
        <v>203</v>
      </c>
    </row>
    <row r="55" spans="1:13" ht="100.5" customHeight="1" x14ac:dyDescent="0.25">
      <c r="A55" s="114" t="s">
        <v>321</v>
      </c>
      <c r="B55" s="186" t="s">
        <v>172</v>
      </c>
      <c r="C55" s="83">
        <v>2016</v>
      </c>
      <c r="D55" s="82" t="s">
        <v>84</v>
      </c>
      <c r="E55" s="20" t="s">
        <v>75</v>
      </c>
      <c r="F55" s="130"/>
      <c r="G55" s="31"/>
      <c r="H55" s="32"/>
      <c r="I55" s="33"/>
      <c r="J55" s="33"/>
      <c r="K55" s="33"/>
      <c r="L55" s="33"/>
      <c r="M55" s="119" t="s">
        <v>204</v>
      </c>
    </row>
    <row r="56" spans="1:13" ht="140.25" customHeight="1" x14ac:dyDescent="0.25">
      <c r="A56" s="114" t="s">
        <v>318</v>
      </c>
      <c r="B56" s="186" t="s">
        <v>181</v>
      </c>
      <c r="C56" s="83">
        <v>2017</v>
      </c>
      <c r="D56" s="82" t="s">
        <v>85</v>
      </c>
      <c r="E56" s="20" t="s">
        <v>75</v>
      </c>
      <c r="F56" s="130"/>
      <c r="G56" s="31"/>
      <c r="H56" s="32"/>
      <c r="I56" s="33"/>
      <c r="J56" s="33"/>
      <c r="K56" s="33"/>
      <c r="L56" s="33"/>
      <c r="M56" s="119" t="s">
        <v>205</v>
      </c>
    </row>
    <row r="57" spans="1:13" ht="78.75" customHeight="1" x14ac:dyDescent="0.25">
      <c r="A57" s="114" t="s">
        <v>5</v>
      </c>
      <c r="B57" s="186" t="s">
        <v>182</v>
      </c>
      <c r="C57" s="81">
        <v>2018</v>
      </c>
      <c r="D57" s="82" t="s">
        <v>87</v>
      </c>
      <c r="E57" s="20" t="s">
        <v>75</v>
      </c>
      <c r="F57" s="130"/>
      <c r="G57" s="31"/>
      <c r="H57" s="32"/>
      <c r="I57" s="29"/>
      <c r="J57" s="127"/>
      <c r="K57" s="29"/>
      <c r="L57" s="29"/>
      <c r="M57" s="119" t="s">
        <v>206</v>
      </c>
    </row>
    <row r="58" spans="1:13" ht="204" customHeight="1" x14ac:dyDescent="0.25">
      <c r="A58" s="164" t="s">
        <v>25</v>
      </c>
      <c r="B58" s="186" t="s">
        <v>180</v>
      </c>
      <c r="C58" s="81">
        <v>2015</v>
      </c>
      <c r="D58" s="82" t="s">
        <v>78</v>
      </c>
      <c r="E58" s="20" t="s">
        <v>75</v>
      </c>
      <c r="F58" s="130"/>
      <c r="G58" s="31"/>
      <c r="H58" s="32"/>
      <c r="I58" s="29"/>
      <c r="J58" s="127"/>
      <c r="K58" s="29"/>
      <c r="L58" s="29"/>
      <c r="M58" s="181" t="s">
        <v>566</v>
      </c>
    </row>
    <row r="59" spans="1:13" ht="111.75" customHeight="1" x14ac:dyDescent="0.25">
      <c r="A59" s="114" t="s">
        <v>6</v>
      </c>
      <c r="B59" s="186">
        <v>14930</v>
      </c>
      <c r="C59" s="81">
        <v>2016</v>
      </c>
      <c r="D59" s="6" t="s">
        <v>2</v>
      </c>
      <c r="E59" s="20" t="s">
        <v>75</v>
      </c>
      <c r="F59" s="130"/>
      <c r="G59" s="31"/>
      <c r="H59" s="32"/>
      <c r="I59" s="29"/>
      <c r="J59" s="127"/>
      <c r="K59" s="29"/>
      <c r="L59" s="29"/>
      <c r="M59" s="181" t="s">
        <v>567</v>
      </c>
    </row>
    <row r="60" spans="1:13" ht="154.5" customHeight="1" x14ac:dyDescent="0.25">
      <c r="A60" s="278" t="s">
        <v>108</v>
      </c>
      <c r="B60" s="284" t="s">
        <v>173</v>
      </c>
      <c r="C60" s="280" t="s">
        <v>437</v>
      </c>
      <c r="D60" s="261" t="s">
        <v>21</v>
      </c>
      <c r="E60" s="63" t="s">
        <v>41</v>
      </c>
      <c r="F60" s="130">
        <v>211069901</v>
      </c>
      <c r="G60" s="31">
        <v>10111167.58</v>
      </c>
      <c r="H60" s="32"/>
      <c r="I60" s="130"/>
      <c r="J60" s="130"/>
      <c r="K60" s="130"/>
      <c r="L60" s="151"/>
      <c r="M60" s="313" t="s">
        <v>436</v>
      </c>
    </row>
    <row r="61" spans="1:13" ht="135" customHeight="1" x14ac:dyDescent="0.25">
      <c r="A61" s="278"/>
      <c r="B61" s="284"/>
      <c r="C61" s="281"/>
      <c r="D61" s="261"/>
      <c r="E61" s="63" t="s">
        <v>46</v>
      </c>
      <c r="F61" s="130">
        <v>211069901</v>
      </c>
      <c r="G61" s="31">
        <v>10111167.58</v>
      </c>
      <c r="H61" s="32"/>
      <c r="I61" s="130"/>
      <c r="J61" s="130"/>
      <c r="K61" s="130"/>
      <c r="L61" s="151"/>
      <c r="M61" s="405"/>
    </row>
    <row r="62" spans="1:13" ht="24.75" customHeight="1" x14ac:dyDescent="0.25">
      <c r="A62" s="228" t="s">
        <v>12</v>
      </c>
      <c r="B62" s="229"/>
      <c r="C62" s="229"/>
      <c r="D62" s="229"/>
      <c r="E62" s="229"/>
      <c r="F62" s="229"/>
      <c r="G62" s="229"/>
      <c r="H62" s="229"/>
      <c r="I62" s="229"/>
      <c r="J62" s="229"/>
      <c r="K62" s="229"/>
      <c r="L62" s="229"/>
      <c r="M62" s="230"/>
    </row>
    <row r="63" spans="1:13" ht="47.25" customHeight="1" x14ac:dyDescent="0.25">
      <c r="A63" s="238" t="s">
        <v>156</v>
      </c>
      <c r="B63" s="219" t="s">
        <v>198</v>
      </c>
      <c r="C63" s="479" t="s">
        <v>36</v>
      </c>
      <c r="D63" s="485" t="s">
        <v>59</v>
      </c>
      <c r="E63" s="19" t="s">
        <v>41</v>
      </c>
      <c r="F63" s="30">
        <v>1668183046.1500001</v>
      </c>
      <c r="G63" s="30">
        <v>1506144346.1499999</v>
      </c>
      <c r="H63" s="32">
        <f>H64+H65+H66</f>
        <v>822594243.74000001</v>
      </c>
      <c r="I63" s="150">
        <f>I64+I65+I66</f>
        <v>615997000</v>
      </c>
      <c r="J63" s="130">
        <f>J64+J65+J66</f>
        <v>206597243.74000001</v>
      </c>
      <c r="K63" s="30"/>
      <c r="L63" s="30"/>
      <c r="M63" s="310" t="s">
        <v>549</v>
      </c>
    </row>
    <row r="64" spans="1:13" ht="78.75" customHeight="1" x14ac:dyDescent="0.25">
      <c r="A64" s="238"/>
      <c r="B64" s="220"/>
      <c r="C64" s="479"/>
      <c r="D64" s="485"/>
      <c r="E64" s="21" t="s">
        <v>76</v>
      </c>
      <c r="F64" s="30"/>
      <c r="G64" s="29"/>
      <c r="H64" s="32"/>
      <c r="I64" s="151"/>
      <c r="J64" s="127"/>
      <c r="K64" s="29"/>
      <c r="L64" s="29"/>
      <c r="M64" s="310"/>
    </row>
    <row r="65" spans="1:19" ht="162" customHeight="1" x14ac:dyDescent="0.25">
      <c r="A65" s="238"/>
      <c r="B65" s="220"/>
      <c r="C65" s="479"/>
      <c r="D65" s="485"/>
      <c r="E65" s="21" t="s">
        <v>77</v>
      </c>
      <c r="F65" s="30">
        <v>1554138985.1400001</v>
      </c>
      <c r="G65" s="30">
        <v>1392100285.1399999</v>
      </c>
      <c r="H65" s="32">
        <f>I65+J65+K65+L65</f>
        <v>778035700</v>
      </c>
      <c r="I65" s="150">
        <v>615997000</v>
      </c>
      <c r="J65" s="168">
        <v>162038700</v>
      </c>
      <c r="K65" s="29"/>
      <c r="L65" s="29"/>
      <c r="M65" s="310"/>
    </row>
    <row r="66" spans="1:19" ht="138.75" customHeight="1" x14ac:dyDescent="0.25">
      <c r="A66" s="238"/>
      <c r="B66" s="221"/>
      <c r="C66" s="479"/>
      <c r="D66" s="485"/>
      <c r="E66" s="21" t="s">
        <v>42</v>
      </c>
      <c r="F66" s="30">
        <v>114044061.01000001</v>
      </c>
      <c r="G66" s="32">
        <v>114044061.01000001</v>
      </c>
      <c r="H66" s="32">
        <f>I66+J66+K66+L66</f>
        <v>44558543.740000002</v>
      </c>
      <c r="I66" s="30"/>
      <c r="J66" s="130">
        <v>44558543.740000002</v>
      </c>
      <c r="K66" s="29"/>
      <c r="L66" s="29"/>
      <c r="M66" s="310"/>
    </row>
    <row r="67" spans="1:19" ht="142.5" customHeight="1" x14ac:dyDescent="0.25">
      <c r="A67" s="134" t="s">
        <v>7</v>
      </c>
      <c r="B67" s="186" t="s">
        <v>174</v>
      </c>
      <c r="C67" s="2">
        <v>2015</v>
      </c>
      <c r="D67" s="82" t="s">
        <v>86</v>
      </c>
      <c r="E67" s="20" t="s">
        <v>92</v>
      </c>
      <c r="F67" s="130"/>
      <c r="G67" s="31"/>
      <c r="H67" s="32"/>
      <c r="I67" s="29"/>
      <c r="J67" s="127"/>
      <c r="K67" s="29"/>
      <c r="L67" s="29"/>
      <c r="M67" s="120" t="s">
        <v>401</v>
      </c>
    </row>
    <row r="68" spans="1:19" ht="148.5" customHeight="1" x14ac:dyDescent="0.25">
      <c r="A68" s="113" t="s">
        <v>88</v>
      </c>
      <c r="B68" s="186" t="s">
        <v>175</v>
      </c>
      <c r="C68" s="16">
        <v>2015</v>
      </c>
      <c r="D68" s="82" t="s">
        <v>89</v>
      </c>
      <c r="E68" s="20" t="s">
        <v>92</v>
      </c>
      <c r="F68" s="130"/>
      <c r="G68" s="31"/>
      <c r="H68" s="32"/>
      <c r="I68" s="29"/>
      <c r="J68" s="127"/>
      <c r="K68" s="29"/>
      <c r="L68" s="29"/>
      <c r="M68" s="182" t="s">
        <v>568</v>
      </c>
    </row>
    <row r="69" spans="1:19" ht="255.75" customHeight="1" x14ac:dyDescent="0.25">
      <c r="A69" s="114" t="s">
        <v>90</v>
      </c>
      <c r="B69" s="186" t="s">
        <v>191</v>
      </c>
      <c r="C69" s="11">
        <v>2016</v>
      </c>
      <c r="D69" s="82" t="s">
        <v>91</v>
      </c>
      <c r="E69" s="20" t="s">
        <v>196</v>
      </c>
      <c r="F69" s="130"/>
      <c r="G69" s="31"/>
      <c r="H69" s="32">
        <f t="shared" ref="H69" si="8">I69+J69+K69+L69</f>
        <v>481949000</v>
      </c>
      <c r="I69" s="127">
        <v>481949000</v>
      </c>
      <c r="J69" s="139"/>
      <c r="K69" s="29"/>
      <c r="L69" s="29"/>
      <c r="M69" s="182" t="s">
        <v>459</v>
      </c>
    </row>
    <row r="70" spans="1:19" ht="198.75" customHeight="1" x14ac:dyDescent="0.25">
      <c r="A70" s="238" t="s">
        <v>116</v>
      </c>
      <c r="B70" s="284" t="s">
        <v>104</v>
      </c>
      <c r="C70" s="261">
        <v>2018</v>
      </c>
      <c r="D70" s="261" t="s">
        <v>105</v>
      </c>
      <c r="E70" s="346" t="s">
        <v>106</v>
      </c>
      <c r="F70" s="362"/>
      <c r="G70" s="296"/>
      <c r="H70" s="319"/>
      <c r="I70" s="231"/>
      <c r="J70" s="231"/>
      <c r="K70" s="231"/>
      <c r="L70" s="231"/>
      <c r="M70" s="309" t="s">
        <v>519</v>
      </c>
    </row>
    <row r="71" spans="1:19" ht="98.25" customHeight="1" x14ac:dyDescent="0.25">
      <c r="A71" s="238"/>
      <c r="B71" s="284"/>
      <c r="C71" s="261"/>
      <c r="D71" s="261"/>
      <c r="E71" s="347"/>
      <c r="F71" s="362"/>
      <c r="G71" s="298"/>
      <c r="H71" s="320"/>
      <c r="I71" s="232"/>
      <c r="J71" s="232"/>
      <c r="K71" s="232"/>
      <c r="L71" s="232"/>
      <c r="M71" s="309"/>
    </row>
    <row r="72" spans="1:19" s="5" customFormat="1" ht="22.5" customHeight="1" x14ac:dyDescent="0.25">
      <c r="A72" s="239" t="s">
        <v>14</v>
      </c>
      <c r="B72" s="240"/>
      <c r="C72" s="240"/>
      <c r="D72" s="240"/>
      <c r="E72" s="240"/>
      <c r="F72" s="240"/>
      <c r="G72" s="240"/>
      <c r="H72" s="240"/>
      <c r="I72" s="240"/>
      <c r="J72" s="240"/>
      <c r="K72" s="240"/>
      <c r="L72" s="240"/>
      <c r="M72" s="241"/>
      <c r="N72" s="3"/>
      <c r="O72" s="3"/>
      <c r="P72" s="3"/>
      <c r="Q72" s="3"/>
      <c r="R72" s="3"/>
      <c r="S72" s="3"/>
    </row>
    <row r="73" spans="1:19" ht="137.25" customHeight="1" x14ac:dyDescent="0.25">
      <c r="A73" s="233" t="s">
        <v>322</v>
      </c>
      <c r="B73" s="219">
        <v>300</v>
      </c>
      <c r="C73" s="222" t="s">
        <v>119</v>
      </c>
      <c r="D73" s="222" t="s">
        <v>120</v>
      </c>
      <c r="E73" s="20" t="s">
        <v>41</v>
      </c>
      <c r="F73" s="130">
        <v>482002860</v>
      </c>
      <c r="G73" s="31"/>
      <c r="H73" s="31">
        <f t="shared" ref="H73:H87" si="9">I73+J73+K73+L73</f>
        <v>16066762</v>
      </c>
      <c r="I73" s="125"/>
      <c r="J73" s="125">
        <v>8033381</v>
      </c>
      <c r="K73" s="125">
        <v>8033381</v>
      </c>
      <c r="L73" s="125"/>
      <c r="M73" s="217" t="s">
        <v>564</v>
      </c>
    </row>
    <row r="74" spans="1:19" ht="108" customHeight="1" x14ac:dyDescent="0.25">
      <c r="A74" s="234"/>
      <c r="B74" s="220"/>
      <c r="C74" s="223"/>
      <c r="D74" s="223"/>
      <c r="E74" s="20" t="s">
        <v>79</v>
      </c>
      <c r="F74" s="130">
        <v>457902717</v>
      </c>
      <c r="G74" s="31"/>
      <c r="H74" s="31"/>
      <c r="I74" s="125"/>
      <c r="J74" s="125"/>
      <c r="K74" s="125"/>
      <c r="L74" s="34"/>
      <c r="M74" s="237"/>
    </row>
    <row r="75" spans="1:19" ht="127.5" customHeight="1" x14ac:dyDescent="0.25">
      <c r="A75" s="235"/>
      <c r="B75" s="221"/>
      <c r="C75" s="224"/>
      <c r="D75" s="224"/>
      <c r="E75" s="20" t="s">
        <v>47</v>
      </c>
      <c r="F75" s="130">
        <v>24100143</v>
      </c>
      <c r="G75" s="31"/>
      <c r="H75" s="31">
        <f t="shared" si="9"/>
        <v>16066762</v>
      </c>
      <c r="I75" s="125"/>
      <c r="J75" s="125">
        <v>8033381</v>
      </c>
      <c r="K75" s="125">
        <v>8033381</v>
      </c>
      <c r="L75" s="34"/>
      <c r="M75" s="366"/>
    </row>
    <row r="76" spans="1:19" ht="72.75" customHeight="1" x14ac:dyDescent="0.25">
      <c r="A76" s="233" t="s">
        <v>125</v>
      </c>
      <c r="B76" s="219">
        <v>124</v>
      </c>
      <c r="C76" s="222" t="s">
        <v>127</v>
      </c>
      <c r="D76" s="222" t="s">
        <v>162</v>
      </c>
      <c r="E76" s="77" t="s">
        <v>41</v>
      </c>
      <c r="F76" s="127">
        <v>91669640</v>
      </c>
      <c r="G76" s="37"/>
      <c r="H76" s="31">
        <v>3142430</v>
      </c>
      <c r="I76" s="125"/>
      <c r="J76" s="125">
        <v>3142430</v>
      </c>
      <c r="K76" s="34"/>
      <c r="L76" s="150"/>
      <c r="M76" s="217" t="s">
        <v>523</v>
      </c>
    </row>
    <row r="77" spans="1:19" ht="71.25" customHeight="1" x14ac:dyDescent="0.25">
      <c r="A77" s="234"/>
      <c r="B77" s="220"/>
      <c r="C77" s="223"/>
      <c r="D77" s="223"/>
      <c r="E77" s="20" t="s">
        <v>79</v>
      </c>
      <c r="F77" s="125"/>
      <c r="G77" s="128"/>
      <c r="H77" s="31"/>
      <c r="I77" s="125"/>
      <c r="J77" s="125"/>
      <c r="K77" s="34"/>
      <c r="L77" s="150"/>
      <c r="M77" s="237"/>
    </row>
    <row r="78" spans="1:19" ht="224.25" customHeight="1" x14ac:dyDescent="0.25">
      <c r="A78" s="235"/>
      <c r="B78" s="221"/>
      <c r="C78" s="224"/>
      <c r="D78" s="224"/>
      <c r="E78" s="20" t="s">
        <v>47</v>
      </c>
      <c r="F78" s="130">
        <v>91669640</v>
      </c>
      <c r="G78" s="31"/>
      <c r="H78" s="31">
        <v>3142430</v>
      </c>
      <c r="I78" s="127"/>
      <c r="J78" s="127">
        <v>3142430</v>
      </c>
      <c r="K78" s="35"/>
      <c r="L78" s="150"/>
      <c r="M78" s="218"/>
    </row>
    <row r="79" spans="1:19" ht="46.5" customHeight="1" x14ac:dyDescent="0.25">
      <c r="A79" s="233" t="s">
        <v>126</v>
      </c>
      <c r="B79" s="219">
        <v>300</v>
      </c>
      <c r="C79" s="222" t="s">
        <v>31</v>
      </c>
      <c r="D79" s="222" t="s">
        <v>33</v>
      </c>
      <c r="E79" s="20" t="s">
        <v>41</v>
      </c>
      <c r="F79" s="130">
        <v>482002860</v>
      </c>
      <c r="G79" s="31"/>
      <c r="H79" s="31">
        <f t="shared" si="9"/>
        <v>16066762</v>
      </c>
      <c r="I79" s="125"/>
      <c r="J79" s="125"/>
      <c r="K79" s="125">
        <f>K81</f>
        <v>8033381</v>
      </c>
      <c r="L79" s="150">
        <f>L80+L81</f>
        <v>8033381</v>
      </c>
      <c r="M79" s="217" t="s">
        <v>555</v>
      </c>
    </row>
    <row r="80" spans="1:19" ht="104.25" customHeight="1" x14ac:dyDescent="0.25">
      <c r="A80" s="234"/>
      <c r="B80" s="220"/>
      <c r="C80" s="223"/>
      <c r="D80" s="223"/>
      <c r="E80" s="20" t="s">
        <v>79</v>
      </c>
      <c r="F80" s="130">
        <v>457902717</v>
      </c>
      <c r="G80" s="31"/>
      <c r="H80" s="31"/>
      <c r="I80" s="125"/>
      <c r="J80" s="125"/>
      <c r="K80" s="125"/>
      <c r="L80" s="151"/>
      <c r="M80" s="237"/>
    </row>
    <row r="81" spans="1:13" ht="81.75" customHeight="1" x14ac:dyDescent="0.25">
      <c r="A81" s="235"/>
      <c r="B81" s="221"/>
      <c r="C81" s="224"/>
      <c r="D81" s="224"/>
      <c r="E81" s="20" t="s">
        <v>47</v>
      </c>
      <c r="F81" s="150">
        <v>24100143</v>
      </c>
      <c r="G81" s="155"/>
      <c r="H81" s="31">
        <f t="shared" si="9"/>
        <v>16066762</v>
      </c>
      <c r="I81" s="127"/>
      <c r="J81" s="127"/>
      <c r="K81" s="127">
        <v>8033381</v>
      </c>
      <c r="L81" s="150">
        <v>8033381</v>
      </c>
      <c r="M81" s="218"/>
    </row>
    <row r="82" spans="1:13" ht="52.5" customHeight="1" x14ac:dyDescent="0.25">
      <c r="A82" s="233" t="s">
        <v>492</v>
      </c>
      <c r="B82" s="219"/>
      <c r="C82" s="222" t="s">
        <v>493</v>
      </c>
      <c r="D82" s="222" t="s">
        <v>494</v>
      </c>
      <c r="E82" s="20" t="s">
        <v>41</v>
      </c>
      <c r="F82" s="172">
        <v>482002860</v>
      </c>
      <c r="G82" s="155"/>
      <c r="H82" s="31"/>
      <c r="I82" s="178"/>
      <c r="J82" s="178"/>
      <c r="K82" s="178"/>
      <c r="L82" s="150">
        <v>160667620</v>
      </c>
      <c r="M82" s="236" t="s">
        <v>498</v>
      </c>
    </row>
    <row r="83" spans="1:13" ht="81.75" customHeight="1" x14ac:dyDescent="0.25">
      <c r="A83" s="234"/>
      <c r="B83" s="220"/>
      <c r="C83" s="223"/>
      <c r="D83" s="223"/>
      <c r="E83" s="20" t="s">
        <v>79</v>
      </c>
      <c r="F83" s="172">
        <v>457902717</v>
      </c>
      <c r="G83" s="155"/>
      <c r="H83" s="31"/>
      <c r="I83" s="178"/>
      <c r="J83" s="178"/>
      <c r="K83" s="178"/>
      <c r="L83" s="150">
        <v>152634239</v>
      </c>
      <c r="M83" s="237"/>
    </row>
    <row r="84" spans="1:13" ht="44.25" customHeight="1" x14ac:dyDescent="0.25">
      <c r="A84" s="235"/>
      <c r="B84" s="221"/>
      <c r="C84" s="224"/>
      <c r="D84" s="224"/>
      <c r="E84" s="20" t="s">
        <v>47</v>
      </c>
      <c r="F84" s="172">
        <v>24100143</v>
      </c>
      <c r="G84" s="155"/>
      <c r="H84" s="31"/>
      <c r="I84" s="178"/>
      <c r="J84" s="178"/>
      <c r="K84" s="178"/>
      <c r="L84" s="150">
        <v>8033381</v>
      </c>
      <c r="M84" s="218"/>
    </row>
    <row r="85" spans="1:13" ht="65.25" customHeight="1" x14ac:dyDescent="0.25">
      <c r="A85" s="411" t="s">
        <v>121</v>
      </c>
      <c r="B85" s="225">
        <v>80</v>
      </c>
      <c r="C85" s="215" t="s">
        <v>123</v>
      </c>
      <c r="D85" s="215" t="s">
        <v>161</v>
      </c>
      <c r="E85" s="20" t="s">
        <v>41</v>
      </c>
      <c r="F85" s="127">
        <v>116982444</v>
      </c>
      <c r="G85" s="37"/>
      <c r="H85" s="31">
        <f t="shared" si="9"/>
        <v>5849123</v>
      </c>
      <c r="I85" s="127"/>
      <c r="J85" s="127">
        <f>J86+J87</f>
        <v>5849123</v>
      </c>
      <c r="K85" s="151"/>
      <c r="L85" s="36"/>
      <c r="M85" s="217" t="s">
        <v>425</v>
      </c>
    </row>
    <row r="86" spans="1:13" ht="126" customHeight="1" x14ac:dyDescent="0.25">
      <c r="A86" s="412"/>
      <c r="B86" s="226"/>
      <c r="C86" s="274"/>
      <c r="D86" s="274"/>
      <c r="E86" s="20" t="s">
        <v>117</v>
      </c>
      <c r="F86" s="127">
        <v>111133321</v>
      </c>
      <c r="G86" s="128"/>
      <c r="H86" s="31"/>
      <c r="I86" s="125"/>
      <c r="J86" s="125"/>
      <c r="K86" s="151"/>
      <c r="L86" s="54"/>
      <c r="M86" s="237"/>
    </row>
    <row r="87" spans="1:13" ht="61.5" customHeight="1" x14ac:dyDescent="0.25">
      <c r="A87" s="412"/>
      <c r="B87" s="226"/>
      <c r="C87" s="274"/>
      <c r="D87" s="274"/>
      <c r="E87" s="344" t="s">
        <v>47</v>
      </c>
      <c r="F87" s="341">
        <v>5849123</v>
      </c>
      <c r="G87" s="231"/>
      <c r="H87" s="296">
        <f t="shared" si="9"/>
        <v>5849123</v>
      </c>
      <c r="I87" s="231"/>
      <c r="J87" s="231">
        <v>5849123</v>
      </c>
      <c r="K87" s="299"/>
      <c r="L87" s="231"/>
      <c r="M87" s="237"/>
    </row>
    <row r="88" spans="1:13" ht="45" customHeight="1" x14ac:dyDescent="0.25">
      <c r="A88" s="413"/>
      <c r="B88" s="227"/>
      <c r="C88" s="216"/>
      <c r="D88" s="216"/>
      <c r="E88" s="345"/>
      <c r="F88" s="342"/>
      <c r="G88" s="232"/>
      <c r="H88" s="298"/>
      <c r="I88" s="232"/>
      <c r="J88" s="232"/>
      <c r="K88" s="301"/>
      <c r="L88" s="232"/>
      <c r="M88" s="218"/>
    </row>
    <row r="89" spans="1:13" ht="58.5" customHeight="1" x14ac:dyDescent="0.25">
      <c r="A89" s="423" t="s">
        <v>122</v>
      </c>
      <c r="B89" s="225">
        <v>40</v>
      </c>
      <c r="C89" s="215" t="s">
        <v>124</v>
      </c>
      <c r="D89" s="215" t="s">
        <v>381</v>
      </c>
      <c r="E89" s="77" t="s">
        <v>41</v>
      </c>
      <c r="F89" s="127">
        <v>60107637</v>
      </c>
      <c r="G89" s="37"/>
      <c r="H89" s="127">
        <f t="shared" ref="H89:H99" si="10">I89+J89+K89+L89</f>
        <v>60107637</v>
      </c>
      <c r="I89" s="127">
        <v>60107637</v>
      </c>
      <c r="J89" s="139"/>
      <c r="K89" s="127"/>
      <c r="L89" s="36"/>
      <c r="M89" s="217" t="s">
        <v>524</v>
      </c>
    </row>
    <row r="90" spans="1:13" ht="96" customHeight="1" x14ac:dyDescent="0.25">
      <c r="A90" s="424"/>
      <c r="B90" s="226"/>
      <c r="C90" s="274"/>
      <c r="D90" s="274"/>
      <c r="E90" s="20" t="s">
        <v>117</v>
      </c>
      <c r="F90" s="127">
        <v>57102255</v>
      </c>
      <c r="G90" s="37"/>
      <c r="H90" s="127">
        <f t="shared" si="10"/>
        <v>57102255</v>
      </c>
      <c r="I90" s="127">
        <v>57102255</v>
      </c>
      <c r="J90" s="139"/>
      <c r="K90" s="127"/>
      <c r="L90" s="36"/>
      <c r="M90" s="237"/>
    </row>
    <row r="91" spans="1:13" ht="86.25" customHeight="1" x14ac:dyDescent="0.25">
      <c r="A91" s="425"/>
      <c r="B91" s="227"/>
      <c r="C91" s="216"/>
      <c r="D91" s="216"/>
      <c r="E91" s="20" t="s">
        <v>47</v>
      </c>
      <c r="F91" s="130">
        <v>3005382</v>
      </c>
      <c r="G91" s="31"/>
      <c r="H91" s="127">
        <f>I91+J91+K91+L91</f>
        <v>3005382</v>
      </c>
      <c r="I91" s="127">
        <v>3005382</v>
      </c>
      <c r="J91" s="139"/>
      <c r="K91" s="127"/>
      <c r="L91" s="36"/>
      <c r="M91" s="218"/>
    </row>
    <row r="92" spans="1:13" ht="86.25" customHeight="1" x14ac:dyDescent="0.25">
      <c r="A92" s="233" t="s">
        <v>441</v>
      </c>
      <c r="B92" s="225">
        <v>40</v>
      </c>
      <c r="C92" s="215" t="s">
        <v>442</v>
      </c>
      <c r="D92" s="215" t="s">
        <v>216</v>
      </c>
      <c r="E92" s="77" t="s">
        <v>41</v>
      </c>
      <c r="F92" s="168">
        <v>60107636.736000001</v>
      </c>
      <c r="G92" s="31"/>
      <c r="H92" s="170"/>
      <c r="I92" s="166"/>
      <c r="J92" s="180"/>
      <c r="K92" s="166"/>
      <c r="L92" s="36"/>
      <c r="M92" s="217" t="s">
        <v>497</v>
      </c>
    </row>
    <row r="93" spans="1:13" ht="86.25" customHeight="1" x14ac:dyDescent="0.25">
      <c r="A93" s="235"/>
      <c r="B93" s="227"/>
      <c r="C93" s="216"/>
      <c r="D93" s="216"/>
      <c r="E93" s="20" t="s">
        <v>47</v>
      </c>
      <c r="F93" s="168">
        <v>60107636.736000001</v>
      </c>
      <c r="G93" s="31"/>
      <c r="H93" s="170"/>
      <c r="I93" s="166"/>
      <c r="J93" s="180"/>
      <c r="K93" s="166"/>
      <c r="L93" s="36"/>
      <c r="M93" s="218"/>
    </row>
    <row r="94" spans="1:13" ht="64.5" customHeight="1" x14ac:dyDescent="0.25">
      <c r="A94" s="233" t="s">
        <v>128</v>
      </c>
      <c r="B94" s="334">
        <v>825</v>
      </c>
      <c r="C94" s="275" t="s">
        <v>373</v>
      </c>
      <c r="D94" s="275" t="s">
        <v>32</v>
      </c>
      <c r="E94" s="20" t="s">
        <v>41</v>
      </c>
      <c r="F94" s="130">
        <v>807383907</v>
      </c>
      <c r="G94" s="31"/>
      <c r="H94" s="127">
        <f t="shared" si="10"/>
        <v>26912796</v>
      </c>
      <c r="I94" s="125"/>
      <c r="J94" s="125"/>
      <c r="K94" s="125">
        <f>K96</f>
        <v>13456398</v>
      </c>
      <c r="L94" s="150">
        <f>L95+L96</f>
        <v>13456398</v>
      </c>
      <c r="M94" s="289" t="s">
        <v>396</v>
      </c>
    </row>
    <row r="95" spans="1:13" ht="78.75" customHeight="1" x14ac:dyDescent="0.25">
      <c r="A95" s="234"/>
      <c r="B95" s="335"/>
      <c r="C95" s="276"/>
      <c r="D95" s="276"/>
      <c r="E95" s="20" t="s">
        <v>117</v>
      </c>
      <c r="F95" s="130">
        <v>767014713</v>
      </c>
      <c r="G95" s="31"/>
      <c r="H95" s="127"/>
      <c r="I95" s="125"/>
      <c r="J95" s="125"/>
      <c r="K95" s="125"/>
      <c r="L95" s="151"/>
      <c r="M95" s="290"/>
    </row>
    <row r="96" spans="1:13" ht="82.5" customHeight="1" x14ac:dyDescent="0.25">
      <c r="A96" s="235"/>
      <c r="B96" s="336"/>
      <c r="C96" s="277"/>
      <c r="D96" s="277"/>
      <c r="E96" s="20" t="s">
        <v>47</v>
      </c>
      <c r="F96" s="130">
        <v>40369194</v>
      </c>
      <c r="G96" s="31"/>
      <c r="H96" s="127">
        <f t="shared" si="10"/>
        <v>26912796</v>
      </c>
      <c r="I96" s="127"/>
      <c r="J96" s="127"/>
      <c r="K96" s="127">
        <v>13456398</v>
      </c>
      <c r="L96" s="150">
        <v>13456398</v>
      </c>
      <c r="M96" s="291"/>
    </row>
    <row r="97" spans="1:13" ht="103.5" customHeight="1" x14ac:dyDescent="0.25">
      <c r="A97" s="233" t="s">
        <v>129</v>
      </c>
      <c r="B97" s="334" t="s">
        <v>166</v>
      </c>
      <c r="C97" s="275" t="s">
        <v>374</v>
      </c>
      <c r="D97" s="275" t="s">
        <v>183</v>
      </c>
      <c r="E97" s="20" t="s">
        <v>41</v>
      </c>
      <c r="F97" s="130">
        <v>669486499</v>
      </c>
      <c r="G97" s="31"/>
      <c r="H97" s="127">
        <f t="shared" si="10"/>
        <v>22316216</v>
      </c>
      <c r="I97" s="125"/>
      <c r="J97" s="125"/>
      <c r="K97" s="34">
        <v>11158108</v>
      </c>
      <c r="L97" s="150">
        <f>L98+L99</f>
        <v>11158108</v>
      </c>
      <c r="M97" s="289" t="s">
        <v>553</v>
      </c>
    </row>
    <row r="98" spans="1:13" ht="82.5" customHeight="1" x14ac:dyDescent="0.25">
      <c r="A98" s="234"/>
      <c r="B98" s="335"/>
      <c r="C98" s="276"/>
      <c r="D98" s="276"/>
      <c r="E98" s="20" t="s">
        <v>117</v>
      </c>
      <c r="F98" s="130">
        <v>636012175</v>
      </c>
      <c r="G98" s="31"/>
      <c r="H98" s="127"/>
      <c r="I98" s="125"/>
      <c r="J98" s="125"/>
      <c r="K98" s="34"/>
      <c r="L98" s="151"/>
      <c r="M98" s="290"/>
    </row>
    <row r="99" spans="1:13" ht="60" customHeight="1" x14ac:dyDescent="0.25">
      <c r="A99" s="235"/>
      <c r="B99" s="336"/>
      <c r="C99" s="277"/>
      <c r="D99" s="277"/>
      <c r="E99" s="20" t="s">
        <v>47</v>
      </c>
      <c r="F99" s="130">
        <v>33474324</v>
      </c>
      <c r="G99" s="31"/>
      <c r="H99" s="127">
        <f t="shared" si="10"/>
        <v>22316216</v>
      </c>
      <c r="I99" s="127"/>
      <c r="J99" s="127"/>
      <c r="K99" s="35">
        <v>11158108</v>
      </c>
      <c r="L99" s="150">
        <v>11158108</v>
      </c>
      <c r="M99" s="343"/>
    </row>
    <row r="100" spans="1:13" ht="69.75" customHeight="1" x14ac:dyDescent="0.25">
      <c r="A100" s="233" t="s">
        <v>130</v>
      </c>
      <c r="B100" s="334">
        <v>1500</v>
      </c>
      <c r="C100" s="275" t="s">
        <v>131</v>
      </c>
      <c r="D100" s="275" t="s">
        <v>37</v>
      </c>
      <c r="E100" s="20" t="s">
        <v>41</v>
      </c>
      <c r="F100" s="127">
        <v>1384947120</v>
      </c>
      <c r="G100" s="128"/>
      <c r="H100" s="127"/>
      <c r="I100" s="125"/>
      <c r="J100" s="125"/>
      <c r="K100" s="125"/>
      <c r="L100" s="34"/>
      <c r="M100" s="289" t="s">
        <v>397</v>
      </c>
    </row>
    <row r="101" spans="1:13" ht="161.25" customHeight="1" x14ac:dyDescent="0.25">
      <c r="A101" s="234"/>
      <c r="B101" s="335"/>
      <c r="C101" s="276"/>
      <c r="D101" s="276"/>
      <c r="E101" s="20" t="s">
        <v>117</v>
      </c>
      <c r="F101" s="127">
        <v>1315699764</v>
      </c>
      <c r="G101" s="128"/>
      <c r="H101" s="127"/>
      <c r="I101" s="125"/>
      <c r="J101" s="125"/>
      <c r="K101" s="125"/>
      <c r="L101" s="34"/>
      <c r="M101" s="290"/>
    </row>
    <row r="102" spans="1:13" ht="62.25" customHeight="1" x14ac:dyDescent="0.25">
      <c r="A102" s="235"/>
      <c r="B102" s="336"/>
      <c r="C102" s="277"/>
      <c r="D102" s="277"/>
      <c r="E102" s="20" t="s">
        <v>47</v>
      </c>
      <c r="F102" s="130">
        <v>69247356</v>
      </c>
      <c r="G102" s="101"/>
      <c r="H102" s="127"/>
      <c r="I102" s="125"/>
      <c r="J102" s="125"/>
      <c r="K102" s="125"/>
      <c r="L102" s="34"/>
      <c r="M102" s="343"/>
    </row>
    <row r="103" spans="1:13" ht="49.5" customHeight="1" x14ac:dyDescent="0.25">
      <c r="A103" s="321" t="s">
        <v>364</v>
      </c>
      <c r="B103" s="214">
        <v>900</v>
      </c>
      <c r="C103" s="279" t="s">
        <v>354</v>
      </c>
      <c r="D103" s="279"/>
      <c r="E103" s="142" t="s">
        <v>41</v>
      </c>
      <c r="F103" s="130">
        <v>944792440</v>
      </c>
      <c r="G103" s="130"/>
      <c r="H103" s="130"/>
      <c r="I103" s="127"/>
      <c r="J103" s="127">
        <f t="shared" ref="J103:L103" si="11">J104+J105</f>
        <v>1476000</v>
      </c>
      <c r="K103" s="127">
        <f t="shared" si="11"/>
        <v>16873640.600000001</v>
      </c>
      <c r="L103" s="127">
        <f t="shared" si="11"/>
        <v>0</v>
      </c>
      <c r="M103" s="293" t="s">
        <v>535</v>
      </c>
    </row>
    <row r="104" spans="1:13" ht="159.75" customHeight="1" x14ac:dyDescent="0.25">
      <c r="A104" s="321"/>
      <c r="B104" s="214"/>
      <c r="C104" s="279"/>
      <c r="D104" s="279"/>
      <c r="E104" s="142" t="s">
        <v>117</v>
      </c>
      <c r="F104" s="130"/>
      <c r="G104" s="130"/>
      <c r="H104" s="130"/>
      <c r="I104" s="127"/>
      <c r="J104" s="127"/>
      <c r="K104" s="127"/>
      <c r="L104" s="127"/>
      <c r="M104" s="293"/>
    </row>
    <row r="105" spans="1:13" ht="162" customHeight="1" x14ac:dyDescent="0.25">
      <c r="A105" s="321"/>
      <c r="B105" s="214"/>
      <c r="C105" s="279"/>
      <c r="D105" s="279"/>
      <c r="E105" s="142" t="s">
        <v>47</v>
      </c>
      <c r="F105" s="130">
        <v>944792440</v>
      </c>
      <c r="G105" s="130"/>
      <c r="H105" s="130"/>
      <c r="I105" s="127"/>
      <c r="J105" s="127">
        <f>51814+1424186</f>
        <v>1476000</v>
      </c>
      <c r="K105" s="127">
        <v>16873640.600000001</v>
      </c>
      <c r="L105" s="127"/>
      <c r="M105" s="293"/>
    </row>
    <row r="106" spans="1:13" ht="101.25" customHeight="1" x14ac:dyDescent="0.25">
      <c r="A106" s="321" t="s">
        <v>132</v>
      </c>
      <c r="B106" s="283">
        <v>990</v>
      </c>
      <c r="C106" s="279" t="s">
        <v>338</v>
      </c>
      <c r="D106" s="279" t="s">
        <v>32</v>
      </c>
      <c r="E106" s="59" t="s">
        <v>41</v>
      </c>
      <c r="F106" s="130">
        <v>1744528640</v>
      </c>
      <c r="G106" s="130"/>
      <c r="H106" s="127"/>
      <c r="I106" s="127"/>
      <c r="J106" s="127">
        <v>1476000</v>
      </c>
      <c r="K106" s="127"/>
      <c r="L106" s="127"/>
      <c r="M106" s="293" t="s">
        <v>536</v>
      </c>
    </row>
    <row r="107" spans="1:13" ht="105.75" customHeight="1" x14ac:dyDescent="0.25">
      <c r="A107" s="321"/>
      <c r="B107" s="283"/>
      <c r="C107" s="279"/>
      <c r="D107" s="279"/>
      <c r="E107" s="59" t="s">
        <v>117</v>
      </c>
      <c r="F107" s="130"/>
      <c r="G107" s="130"/>
      <c r="H107" s="127"/>
      <c r="I107" s="127"/>
      <c r="J107" s="127"/>
      <c r="K107" s="127"/>
      <c r="L107" s="127"/>
      <c r="M107" s="293"/>
    </row>
    <row r="108" spans="1:13" ht="173.25" customHeight="1" x14ac:dyDescent="0.25">
      <c r="A108" s="321"/>
      <c r="B108" s="283"/>
      <c r="C108" s="279"/>
      <c r="D108" s="279"/>
      <c r="E108" s="59" t="s">
        <v>47</v>
      </c>
      <c r="F108" s="168">
        <v>1744528640</v>
      </c>
      <c r="G108" s="130"/>
      <c r="H108" s="127"/>
      <c r="I108" s="127"/>
      <c r="J108" s="127">
        <v>1476000</v>
      </c>
      <c r="K108" s="127">
        <v>18409544.93</v>
      </c>
      <c r="L108" s="127"/>
      <c r="M108" s="293"/>
    </row>
    <row r="109" spans="1:13" ht="58.5" customHeight="1" x14ac:dyDescent="0.25">
      <c r="A109" s="338" t="s">
        <v>186</v>
      </c>
      <c r="B109" s="219"/>
      <c r="C109" s="275" t="s">
        <v>133</v>
      </c>
      <c r="D109" s="275" t="s">
        <v>64</v>
      </c>
      <c r="E109" s="20" t="s">
        <v>41</v>
      </c>
      <c r="F109" s="130">
        <v>792418621</v>
      </c>
      <c r="G109" s="101">
        <v>154692026.46000001</v>
      </c>
      <c r="H109" s="127">
        <f>H110+H111</f>
        <v>13206978</v>
      </c>
      <c r="I109" s="127"/>
      <c r="J109" s="127"/>
      <c r="K109" s="127"/>
      <c r="L109" s="127">
        <f>L110+L111</f>
        <v>13206978</v>
      </c>
      <c r="M109" s="306" t="s">
        <v>375</v>
      </c>
    </row>
    <row r="110" spans="1:13" ht="81.75" customHeight="1" x14ac:dyDescent="0.25">
      <c r="A110" s="339"/>
      <c r="B110" s="220"/>
      <c r="C110" s="276"/>
      <c r="D110" s="276"/>
      <c r="E110" s="20" t="s">
        <v>15</v>
      </c>
      <c r="F110" s="130">
        <v>752797689</v>
      </c>
      <c r="G110" s="101"/>
      <c r="H110" s="127"/>
      <c r="I110" s="125"/>
      <c r="J110" s="125"/>
      <c r="K110" s="125"/>
      <c r="L110" s="127"/>
      <c r="M110" s="307"/>
    </row>
    <row r="111" spans="1:13" ht="45.75" customHeight="1" x14ac:dyDescent="0.25">
      <c r="A111" s="340"/>
      <c r="B111" s="221"/>
      <c r="C111" s="277"/>
      <c r="D111" s="277"/>
      <c r="E111" s="20" t="s">
        <v>47</v>
      </c>
      <c r="F111" s="130">
        <v>39620932</v>
      </c>
      <c r="G111" s="31">
        <v>154692026.46000001</v>
      </c>
      <c r="H111" s="127">
        <f>I111+J111+K111+L111</f>
        <v>13206978</v>
      </c>
      <c r="I111" s="127"/>
      <c r="J111" s="127"/>
      <c r="K111" s="127"/>
      <c r="L111" s="127">
        <v>13206978</v>
      </c>
      <c r="M111" s="308"/>
    </row>
    <row r="112" spans="1:13" ht="59.25" customHeight="1" x14ac:dyDescent="0.25">
      <c r="A112" s="338" t="s">
        <v>377</v>
      </c>
      <c r="B112" s="262" t="s">
        <v>365</v>
      </c>
      <c r="C112" s="275"/>
      <c r="D112" s="275"/>
      <c r="E112" s="133" t="s">
        <v>41</v>
      </c>
      <c r="F112" s="130">
        <f>F113+F114</f>
        <v>38954400</v>
      </c>
      <c r="G112" s="130"/>
      <c r="H112" s="130">
        <f t="shared" ref="H112" si="12">H113+H114</f>
        <v>6029666</v>
      </c>
      <c r="I112" s="130"/>
      <c r="J112" s="130"/>
      <c r="K112" s="130">
        <f>K114</f>
        <v>6029666</v>
      </c>
      <c r="L112" s="130"/>
      <c r="M112" s="306" t="s">
        <v>537</v>
      </c>
    </row>
    <row r="113" spans="1:13" ht="80.25" customHeight="1" x14ac:dyDescent="0.25">
      <c r="A113" s="339"/>
      <c r="B113" s="422"/>
      <c r="C113" s="276"/>
      <c r="D113" s="276"/>
      <c r="E113" s="133" t="s">
        <v>15</v>
      </c>
      <c r="F113" s="130"/>
      <c r="G113" s="31"/>
      <c r="H113" s="31"/>
      <c r="I113" s="125"/>
      <c r="J113" s="125"/>
      <c r="K113" s="125"/>
      <c r="L113" s="127"/>
      <c r="M113" s="307"/>
    </row>
    <row r="114" spans="1:13" ht="52.5" customHeight="1" x14ac:dyDescent="0.25">
      <c r="A114" s="340"/>
      <c r="B114" s="263"/>
      <c r="C114" s="277"/>
      <c r="D114" s="277"/>
      <c r="E114" s="133" t="s">
        <v>47</v>
      </c>
      <c r="F114" s="130">
        <v>38954400</v>
      </c>
      <c r="G114" s="31"/>
      <c r="H114" s="127">
        <f>I114+J114+K114+L114</f>
        <v>6029666</v>
      </c>
      <c r="I114" s="127"/>
      <c r="J114" s="127"/>
      <c r="K114" s="127">
        <v>6029666</v>
      </c>
      <c r="L114" s="127"/>
      <c r="M114" s="308"/>
    </row>
    <row r="115" spans="1:13" ht="27.75" customHeight="1" x14ac:dyDescent="0.25">
      <c r="A115" s="358" t="s">
        <v>107</v>
      </c>
      <c r="B115" s="359"/>
      <c r="C115" s="359"/>
      <c r="D115" s="359"/>
      <c r="E115" s="359"/>
      <c r="F115" s="359"/>
      <c r="G115" s="359"/>
      <c r="H115" s="359"/>
      <c r="I115" s="359"/>
      <c r="J115" s="359"/>
      <c r="K115" s="359"/>
      <c r="L115" s="359"/>
      <c r="M115" s="360"/>
    </row>
    <row r="116" spans="1:13" ht="58.5" customHeight="1" x14ac:dyDescent="0.25">
      <c r="A116" s="238" t="s">
        <v>323</v>
      </c>
      <c r="B116" s="283" t="s">
        <v>139</v>
      </c>
      <c r="C116" s="292" t="s">
        <v>140</v>
      </c>
      <c r="D116" s="279" t="s">
        <v>62</v>
      </c>
      <c r="E116" s="55" t="s">
        <v>41</v>
      </c>
      <c r="F116" s="130">
        <v>344996210</v>
      </c>
      <c r="G116" s="130">
        <v>6133560</v>
      </c>
      <c r="H116" s="127">
        <v>219433800</v>
      </c>
      <c r="I116" s="127"/>
      <c r="J116" s="127"/>
      <c r="K116" s="127">
        <v>117517500</v>
      </c>
      <c r="L116" s="127">
        <v>101916300</v>
      </c>
      <c r="M116" s="364" t="s">
        <v>380</v>
      </c>
    </row>
    <row r="117" spans="1:13" ht="82.5" customHeight="1" x14ac:dyDescent="0.25">
      <c r="A117" s="238"/>
      <c r="B117" s="283"/>
      <c r="C117" s="292"/>
      <c r="D117" s="279"/>
      <c r="E117" s="55" t="s">
        <v>13</v>
      </c>
      <c r="F117" s="130">
        <v>186893890</v>
      </c>
      <c r="G117" s="130"/>
      <c r="H117" s="127"/>
      <c r="I117" s="127"/>
      <c r="J117" s="127"/>
      <c r="K117" s="127">
        <v>94014000</v>
      </c>
      <c r="L117" s="127">
        <v>76437200</v>
      </c>
      <c r="M117" s="364"/>
    </row>
    <row r="118" spans="1:13" ht="57.75" customHeight="1" x14ac:dyDescent="0.25">
      <c r="A118" s="238"/>
      <c r="B118" s="283"/>
      <c r="C118" s="292"/>
      <c r="D118" s="279"/>
      <c r="E118" s="59" t="s">
        <v>47</v>
      </c>
      <c r="F118" s="130">
        <v>158102320</v>
      </c>
      <c r="G118" s="130">
        <v>6133560</v>
      </c>
      <c r="H118" s="127">
        <v>48982600</v>
      </c>
      <c r="I118" s="127"/>
      <c r="J118" s="127"/>
      <c r="K118" s="127">
        <v>23503500</v>
      </c>
      <c r="L118" s="127">
        <v>25479100</v>
      </c>
      <c r="M118" s="364"/>
    </row>
    <row r="119" spans="1:13" ht="43.5" customHeight="1" x14ac:dyDescent="0.25">
      <c r="A119" s="238"/>
      <c r="B119" s="283" t="s">
        <v>158</v>
      </c>
      <c r="C119" s="351" t="s">
        <v>24</v>
      </c>
      <c r="D119" s="279"/>
      <c r="E119" s="59" t="s">
        <v>41</v>
      </c>
      <c r="F119" s="130">
        <v>350760472.5</v>
      </c>
      <c r="G119" s="130">
        <v>5322112.22</v>
      </c>
      <c r="H119" s="127">
        <v>333227223</v>
      </c>
      <c r="I119" s="127">
        <v>97223</v>
      </c>
      <c r="J119" s="139"/>
      <c r="K119" s="127">
        <v>220000000</v>
      </c>
      <c r="L119" s="127">
        <v>113130000</v>
      </c>
      <c r="M119" s="364"/>
    </row>
    <row r="120" spans="1:13" ht="61.5" customHeight="1" x14ac:dyDescent="0.25">
      <c r="A120" s="238"/>
      <c r="B120" s="283"/>
      <c r="C120" s="351"/>
      <c r="D120" s="279"/>
      <c r="E120" s="59" t="s">
        <v>13</v>
      </c>
      <c r="F120" s="130">
        <v>328166440</v>
      </c>
      <c r="G120" s="130"/>
      <c r="H120" s="127">
        <v>333130000</v>
      </c>
      <c r="I120" s="127"/>
      <c r="J120" s="139"/>
      <c r="K120" s="127">
        <v>220000000</v>
      </c>
      <c r="L120" s="127">
        <v>113130000</v>
      </c>
      <c r="M120" s="364"/>
    </row>
    <row r="121" spans="1:13" ht="78" customHeight="1" x14ac:dyDescent="0.25">
      <c r="A121" s="238"/>
      <c r="B121" s="283"/>
      <c r="C121" s="351"/>
      <c r="D121" s="279"/>
      <c r="E121" s="85" t="s">
        <v>68</v>
      </c>
      <c r="F121" s="130">
        <v>22594032.5</v>
      </c>
      <c r="G121" s="130">
        <v>5322112.22</v>
      </c>
      <c r="H121" s="127">
        <v>97223</v>
      </c>
      <c r="I121" s="127">
        <v>97223</v>
      </c>
      <c r="J121" s="139"/>
      <c r="K121" s="127"/>
      <c r="L121" s="127"/>
      <c r="M121" s="364"/>
    </row>
    <row r="122" spans="1:13" ht="105" customHeight="1" x14ac:dyDescent="0.25">
      <c r="A122" s="278" t="s">
        <v>111</v>
      </c>
      <c r="B122" s="283" t="s">
        <v>118</v>
      </c>
      <c r="C122" s="292" t="s">
        <v>38</v>
      </c>
      <c r="D122" s="261" t="s">
        <v>152</v>
      </c>
      <c r="E122" s="55" t="s">
        <v>41</v>
      </c>
      <c r="F122" s="130">
        <v>226399908.22</v>
      </c>
      <c r="G122" s="130">
        <v>82829000</v>
      </c>
      <c r="H122" s="127">
        <v>226399909</v>
      </c>
      <c r="I122" s="127">
        <v>82829000</v>
      </c>
      <c r="J122" s="127">
        <v>143570909</v>
      </c>
      <c r="K122" s="127"/>
      <c r="L122" s="151"/>
      <c r="M122" s="365" t="s">
        <v>525</v>
      </c>
    </row>
    <row r="123" spans="1:13" ht="100.5" customHeight="1" x14ac:dyDescent="0.25">
      <c r="A123" s="278"/>
      <c r="B123" s="283"/>
      <c r="C123" s="292"/>
      <c r="D123" s="261"/>
      <c r="E123" s="55" t="s">
        <v>13</v>
      </c>
      <c r="F123" s="130">
        <v>187998000</v>
      </c>
      <c r="G123" s="130">
        <v>74546000</v>
      </c>
      <c r="H123" s="127">
        <v>187998000</v>
      </c>
      <c r="I123" s="127">
        <v>74546000</v>
      </c>
      <c r="J123" s="127">
        <v>113452000</v>
      </c>
      <c r="K123" s="127"/>
      <c r="L123" s="151"/>
      <c r="M123" s="365"/>
    </row>
    <row r="124" spans="1:13" ht="202.5" customHeight="1" x14ac:dyDescent="0.25">
      <c r="A124" s="278"/>
      <c r="B124" s="283"/>
      <c r="C124" s="292"/>
      <c r="D124" s="261"/>
      <c r="E124" s="55" t="s">
        <v>42</v>
      </c>
      <c r="F124" s="130">
        <v>38401908.219999999</v>
      </c>
      <c r="G124" s="130">
        <v>8283000</v>
      </c>
      <c r="H124" s="127">
        <v>38401909</v>
      </c>
      <c r="I124" s="127">
        <v>8283000</v>
      </c>
      <c r="J124" s="127">
        <v>30118909</v>
      </c>
      <c r="K124" s="127"/>
      <c r="L124" s="151"/>
      <c r="M124" s="365"/>
    </row>
    <row r="125" spans="1:13" ht="110.25" customHeight="1" x14ac:dyDescent="0.25">
      <c r="A125" s="278"/>
      <c r="B125" s="284" t="s">
        <v>151</v>
      </c>
      <c r="C125" s="261" t="s">
        <v>38</v>
      </c>
      <c r="D125" s="261"/>
      <c r="E125" s="59" t="s">
        <v>41</v>
      </c>
      <c r="F125" s="130">
        <v>214345307.53</v>
      </c>
      <c r="G125" s="130">
        <v>17559212.670000002</v>
      </c>
      <c r="H125" s="127">
        <v>196786095</v>
      </c>
      <c r="I125" s="127"/>
      <c r="J125" s="75">
        <v>196786095</v>
      </c>
      <c r="K125" s="151"/>
      <c r="L125" s="127"/>
      <c r="M125" s="365"/>
    </row>
    <row r="126" spans="1:13" ht="192.75" customHeight="1" x14ac:dyDescent="0.25">
      <c r="A126" s="278"/>
      <c r="B126" s="284"/>
      <c r="C126" s="261"/>
      <c r="D126" s="261"/>
      <c r="E126" s="85" t="s">
        <v>17</v>
      </c>
      <c r="F126" s="130">
        <v>3903000</v>
      </c>
      <c r="G126" s="130">
        <v>3903000</v>
      </c>
      <c r="H126" s="127"/>
      <c r="I126" s="127"/>
      <c r="J126" s="127"/>
      <c r="K126" s="151"/>
      <c r="L126" s="127"/>
      <c r="M126" s="365"/>
    </row>
    <row r="127" spans="1:13" ht="60" customHeight="1" x14ac:dyDescent="0.25">
      <c r="A127" s="278"/>
      <c r="B127" s="284"/>
      <c r="C127" s="261"/>
      <c r="D127" s="261"/>
      <c r="E127" s="85" t="s">
        <v>68</v>
      </c>
      <c r="F127" s="130">
        <v>210442307.53</v>
      </c>
      <c r="G127" s="130">
        <v>13656212.67</v>
      </c>
      <c r="H127" s="127">
        <v>196786095</v>
      </c>
      <c r="I127" s="127"/>
      <c r="J127" s="127">
        <v>196786095</v>
      </c>
      <c r="K127" s="151"/>
      <c r="L127" s="127"/>
      <c r="M127" s="365"/>
    </row>
    <row r="128" spans="1:13" ht="36" customHeight="1" x14ac:dyDescent="0.25">
      <c r="A128" s="238" t="s">
        <v>153</v>
      </c>
      <c r="B128" s="284" t="s">
        <v>165</v>
      </c>
      <c r="C128" s="261"/>
      <c r="D128" s="261"/>
      <c r="E128" s="59" t="s">
        <v>41</v>
      </c>
      <c r="F128" s="130">
        <v>146319377.15000001</v>
      </c>
      <c r="G128" s="130">
        <v>3414517.15</v>
      </c>
      <c r="H128" s="127"/>
      <c r="I128" s="127"/>
      <c r="J128" s="127"/>
      <c r="K128" s="127"/>
      <c r="L128" s="127"/>
      <c r="M128" s="248" t="s">
        <v>542</v>
      </c>
    </row>
    <row r="129" spans="1:13" ht="60.75" customHeight="1" x14ac:dyDescent="0.25">
      <c r="A129" s="238"/>
      <c r="B129" s="284"/>
      <c r="C129" s="261"/>
      <c r="D129" s="261"/>
      <c r="E129" s="131" t="s">
        <v>17</v>
      </c>
      <c r="F129" s="130">
        <v>107178650</v>
      </c>
      <c r="G129" s="130"/>
      <c r="H129" s="127"/>
      <c r="I129" s="127"/>
      <c r="J129" s="127"/>
      <c r="K129" s="127"/>
      <c r="L129" s="127"/>
      <c r="M129" s="249"/>
    </row>
    <row r="130" spans="1:13" ht="85.5" customHeight="1" x14ac:dyDescent="0.25">
      <c r="A130" s="238"/>
      <c r="B130" s="284"/>
      <c r="C130" s="261"/>
      <c r="D130" s="261"/>
      <c r="E130" s="85" t="s">
        <v>68</v>
      </c>
      <c r="F130" s="130">
        <v>39140727.149999999</v>
      </c>
      <c r="G130" s="130">
        <v>3414517.15</v>
      </c>
      <c r="H130" s="127"/>
      <c r="I130" s="127"/>
      <c r="J130" s="127"/>
      <c r="K130" s="127"/>
      <c r="L130" s="127"/>
      <c r="M130" s="249"/>
    </row>
    <row r="131" spans="1:13" ht="41.25" customHeight="1" x14ac:dyDescent="0.25">
      <c r="A131" s="238"/>
      <c r="B131" s="284" t="s">
        <v>164</v>
      </c>
      <c r="C131" s="261"/>
      <c r="D131" s="261"/>
      <c r="E131" s="59" t="s">
        <v>41</v>
      </c>
      <c r="F131" s="130">
        <v>479134154.63</v>
      </c>
      <c r="G131" s="130">
        <v>2996434.63</v>
      </c>
      <c r="H131" s="127">
        <f>I131+J131+K131+L131</f>
        <v>106980983</v>
      </c>
      <c r="I131" s="127">
        <v>87778</v>
      </c>
      <c r="J131" s="209">
        <f>J132+J133</f>
        <v>23205</v>
      </c>
      <c r="K131" s="127"/>
      <c r="L131" s="127">
        <v>106870000</v>
      </c>
      <c r="M131" s="249"/>
    </row>
    <row r="132" spans="1:13" ht="64.5" customHeight="1" x14ac:dyDescent="0.25">
      <c r="A132" s="238"/>
      <c r="B132" s="284"/>
      <c r="C132" s="261"/>
      <c r="D132" s="261"/>
      <c r="E132" s="131" t="s">
        <v>17</v>
      </c>
      <c r="F132" s="130">
        <v>341381800</v>
      </c>
      <c r="G132" s="130"/>
      <c r="H132" s="127">
        <f>I132+J132+K132+L132</f>
        <v>106870000</v>
      </c>
      <c r="I132" s="127"/>
      <c r="J132" s="127"/>
      <c r="K132" s="127"/>
      <c r="L132" s="127">
        <v>106870000</v>
      </c>
      <c r="M132" s="249"/>
    </row>
    <row r="133" spans="1:13" ht="84" customHeight="1" x14ac:dyDescent="0.25">
      <c r="A133" s="238"/>
      <c r="B133" s="284"/>
      <c r="C133" s="261"/>
      <c r="D133" s="261"/>
      <c r="E133" s="143" t="s">
        <v>68</v>
      </c>
      <c r="F133" s="129">
        <v>137752354.63</v>
      </c>
      <c r="G133" s="129">
        <v>2996434.63</v>
      </c>
      <c r="H133" s="126">
        <f>I133+J133+K133+L133</f>
        <v>110983</v>
      </c>
      <c r="I133" s="126">
        <v>87778</v>
      </c>
      <c r="J133" s="205">
        <v>23205</v>
      </c>
      <c r="K133" s="126"/>
      <c r="L133" s="126"/>
      <c r="M133" s="250"/>
    </row>
    <row r="134" spans="1:13" ht="88.5" customHeight="1" x14ac:dyDescent="0.25">
      <c r="A134" s="363" t="s">
        <v>110</v>
      </c>
      <c r="B134" s="288" t="s">
        <v>185</v>
      </c>
      <c r="C134" s="292" t="s">
        <v>34</v>
      </c>
      <c r="D134" s="279" t="s">
        <v>48</v>
      </c>
      <c r="E134" s="84" t="s">
        <v>41</v>
      </c>
      <c r="F134" s="130">
        <v>147751413.80000001</v>
      </c>
      <c r="G134" s="130">
        <v>27911357.799999997</v>
      </c>
      <c r="H134" s="127">
        <v>62198392</v>
      </c>
      <c r="I134" s="76">
        <v>759759</v>
      </c>
      <c r="J134" s="76">
        <v>21038122</v>
      </c>
      <c r="K134" s="76">
        <v>40400511</v>
      </c>
      <c r="L134" s="150"/>
      <c r="M134" s="303" t="s">
        <v>569</v>
      </c>
    </row>
    <row r="135" spans="1:13" ht="71.25" customHeight="1" x14ac:dyDescent="0.25">
      <c r="A135" s="363"/>
      <c r="B135" s="288"/>
      <c r="C135" s="292"/>
      <c r="D135" s="279"/>
      <c r="E135" s="84" t="s">
        <v>13</v>
      </c>
      <c r="F135" s="130">
        <v>9259311.8499999996</v>
      </c>
      <c r="G135" s="130">
        <v>9259311.8499999996</v>
      </c>
      <c r="H135" s="127"/>
      <c r="I135" s="127"/>
      <c r="J135" s="76"/>
      <c r="K135" s="76"/>
      <c r="L135" s="151"/>
      <c r="M135" s="304"/>
    </row>
    <row r="136" spans="1:13" ht="29.25" customHeight="1" x14ac:dyDescent="0.25">
      <c r="A136" s="363"/>
      <c r="B136" s="288"/>
      <c r="C136" s="292"/>
      <c r="D136" s="279"/>
      <c r="E136" s="361" t="s">
        <v>42</v>
      </c>
      <c r="F136" s="362">
        <v>138492101.94999999</v>
      </c>
      <c r="G136" s="296">
        <v>18652045.949999999</v>
      </c>
      <c r="H136" s="231">
        <v>62198392</v>
      </c>
      <c r="I136" s="302">
        <v>759759</v>
      </c>
      <c r="J136" s="294">
        <v>21038122</v>
      </c>
      <c r="K136" s="302">
        <v>40400511</v>
      </c>
      <c r="L136" s="299"/>
      <c r="M136" s="304"/>
    </row>
    <row r="137" spans="1:13" ht="20.25" customHeight="1" x14ac:dyDescent="0.25">
      <c r="A137" s="363"/>
      <c r="B137" s="288"/>
      <c r="C137" s="292"/>
      <c r="D137" s="279"/>
      <c r="E137" s="361"/>
      <c r="F137" s="362"/>
      <c r="G137" s="297"/>
      <c r="H137" s="295"/>
      <c r="I137" s="302"/>
      <c r="J137" s="294"/>
      <c r="K137" s="302"/>
      <c r="L137" s="300"/>
      <c r="M137" s="304"/>
    </row>
    <row r="138" spans="1:13" ht="27.75" customHeight="1" x14ac:dyDescent="0.25">
      <c r="A138" s="363"/>
      <c r="B138" s="288"/>
      <c r="C138" s="292"/>
      <c r="D138" s="279"/>
      <c r="E138" s="361"/>
      <c r="F138" s="362"/>
      <c r="G138" s="297"/>
      <c r="H138" s="295"/>
      <c r="I138" s="302"/>
      <c r="J138" s="294"/>
      <c r="K138" s="302"/>
      <c r="L138" s="300"/>
      <c r="M138" s="304"/>
    </row>
    <row r="139" spans="1:13" ht="51" customHeight="1" x14ac:dyDescent="0.25">
      <c r="A139" s="363"/>
      <c r="B139" s="288"/>
      <c r="C139" s="292"/>
      <c r="D139" s="279"/>
      <c r="E139" s="361"/>
      <c r="F139" s="362"/>
      <c r="G139" s="298"/>
      <c r="H139" s="232"/>
      <c r="I139" s="302"/>
      <c r="J139" s="294"/>
      <c r="K139" s="302"/>
      <c r="L139" s="301"/>
      <c r="M139" s="304"/>
    </row>
    <row r="140" spans="1:13" ht="39" customHeight="1" x14ac:dyDescent="0.25">
      <c r="A140" s="348" t="s">
        <v>134</v>
      </c>
      <c r="B140" s="355" t="s">
        <v>135</v>
      </c>
      <c r="C140" s="352">
        <v>2017</v>
      </c>
      <c r="D140" s="275"/>
      <c r="E140" s="84" t="s">
        <v>41</v>
      </c>
      <c r="F140" s="130">
        <v>59662253</v>
      </c>
      <c r="G140" s="35"/>
      <c r="H140" s="35">
        <f>I140+J140+K140+L140</f>
        <v>29831253</v>
      </c>
      <c r="I140" s="35"/>
      <c r="J140" s="35"/>
      <c r="K140" s="35">
        <f>K141+K142</f>
        <v>29831253</v>
      </c>
      <c r="L140" s="35"/>
      <c r="M140" s="304"/>
    </row>
    <row r="141" spans="1:13" ht="67.5" customHeight="1" x14ac:dyDescent="0.25">
      <c r="A141" s="349"/>
      <c r="B141" s="356"/>
      <c r="C141" s="353"/>
      <c r="D141" s="276"/>
      <c r="E141" s="84" t="s">
        <v>117</v>
      </c>
      <c r="F141" s="130">
        <v>26848000</v>
      </c>
      <c r="G141" s="31"/>
      <c r="H141" s="35"/>
      <c r="I141" s="76"/>
      <c r="J141" s="127"/>
      <c r="K141" s="35"/>
      <c r="L141" s="151"/>
      <c r="M141" s="304"/>
    </row>
    <row r="142" spans="1:13" ht="56.25" customHeight="1" x14ac:dyDescent="0.25">
      <c r="A142" s="350"/>
      <c r="B142" s="357"/>
      <c r="C142" s="354"/>
      <c r="D142" s="277"/>
      <c r="E142" s="84" t="s">
        <v>42</v>
      </c>
      <c r="F142" s="130">
        <v>32814253</v>
      </c>
      <c r="G142" s="31"/>
      <c r="H142" s="35">
        <f t="shared" ref="H142" si="13">I142+J142+K142+L142</f>
        <v>29831253</v>
      </c>
      <c r="I142" s="76"/>
      <c r="J142" s="127"/>
      <c r="K142" s="35">
        <v>29831253</v>
      </c>
      <c r="L142" s="151"/>
      <c r="M142" s="305"/>
    </row>
    <row r="143" spans="1:13" ht="159" customHeight="1" x14ac:dyDescent="0.25">
      <c r="A143" s="233" t="s">
        <v>136</v>
      </c>
      <c r="B143" s="334" t="s">
        <v>443</v>
      </c>
      <c r="C143" s="275" t="s">
        <v>23</v>
      </c>
      <c r="D143" s="275" t="s">
        <v>53</v>
      </c>
      <c r="E143" s="84" t="s">
        <v>41</v>
      </c>
      <c r="F143" s="130">
        <v>65140086.549999997</v>
      </c>
      <c r="G143" s="31">
        <v>3117761.6100000003</v>
      </c>
      <c r="H143" s="41">
        <v>61294911</v>
      </c>
      <c r="I143" s="127">
        <v>211</v>
      </c>
      <c r="J143" s="127">
        <f>J144+J145</f>
        <v>752424.73</v>
      </c>
      <c r="K143" s="127"/>
      <c r="L143" s="150"/>
      <c r="M143" s="370" t="s">
        <v>531</v>
      </c>
    </row>
    <row r="144" spans="1:13" ht="103.5" customHeight="1" x14ac:dyDescent="0.25">
      <c r="A144" s="234"/>
      <c r="B144" s="335"/>
      <c r="C144" s="276"/>
      <c r="D144" s="276"/>
      <c r="E144" s="84" t="s">
        <v>13</v>
      </c>
      <c r="F144" s="130">
        <v>46886800</v>
      </c>
      <c r="G144" s="31"/>
      <c r="H144" s="41">
        <v>46886800</v>
      </c>
      <c r="I144" s="76"/>
      <c r="J144" s="76"/>
      <c r="K144" s="127"/>
      <c r="L144" s="150"/>
      <c r="M144" s="371"/>
    </row>
    <row r="145" spans="1:15" ht="96.75" customHeight="1" x14ac:dyDescent="0.25">
      <c r="A145" s="235"/>
      <c r="B145" s="336"/>
      <c r="C145" s="277"/>
      <c r="D145" s="277"/>
      <c r="E145" s="20" t="s">
        <v>47</v>
      </c>
      <c r="F145" s="130">
        <v>18253286.550000001</v>
      </c>
      <c r="G145" s="31">
        <v>3117761.6100000003</v>
      </c>
      <c r="H145" s="41">
        <v>14408111</v>
      </c>
      <c r="I145" s="127">
        <v>211</v>
      </c>
      <c r="J145" s="76">
        <v>752424.73</v>
      </c>
      <c r="K145" s="127"/>
      <c r="L145" s="150"/>
      <c r="M145" s="372"/>
    </row>
    <row r="146" spans="1:15" ht="152.25" customHeight="1" x14ac:dyDescent="0.25">
      <c r="A146" s="430" t="s">
        <v>113</v>
      </c>
      <c r="B146" s="433" t="s">
        <v>426</v>
      </c>
      <c r="C146" s="419" t="s">
        <v>66</v>
      </c>
      <c r="D146" s="419" t="s">
        <v>51</v>
      </c>
      <c r="E146" s="84" t="s">
        <v>41</v>
      </c>
      <c r="F146" s="130">
        <v>501453921.68000001</v>
      </c>
      <c r="G146" s="31">
        <v>8939151.6799999997</v>
      </c>
      <c r="H146" s="41">
        <v>754813</v>
      </c>
      <c r="I146" s="127">
        <v>754813</v>
      </c>
      <c r="J146" s="127"/>
      <c r="K146" s="127"/>
      <c r="L146" s="35"/>
      <c r="M146" s="365" t="s">
        <v>444</v>
      </c>
    </row>
    <row r="147" spans="1:15" ht="166.5" customHeight="1" x14ac:dyDescent="0.25">
      <c r="A147" s="431"/>
      <c r="B147" s="434"/>
      <c r="C147" s="420"/>
      <c r="D147" s="420"/>
      <c r="E147" s="84" t="s">
        <v>13</v>
      </c>
      <c r="F147" s="130">
        <v>443263293</v>
      </c>
      <c r="G147" s="130"/>
      <c r="H147" s="41"/>
      <c r="I147" s="127"/>
      <c r="J147" s="127"/>
      <c r="K147" s="127"/>
      <c r="L147" s="127"/>
      <c r="M147" s="365"/>
    </row>
    <row r="148" spans="1:15" ht="93.75" customHeight="1" x14ac:dyDescent="0.25">
      <c r="A148" s="432"/>
      <c r="B148" s="435"/>
      <c r="C148" s="421"/>
      <c r="D148" s="421"/>
      <c r="E148" s="55" t="s">
        <v>42</v>
      </c>
      <c r="F148" s="130">
        <v>58190628.68</v>
      </c>
      <c r="G148" s="130">
        <v>8939151.6799999997</v>
      </c>
      <c r="H148" s="41">
        <v>754813</v>
      </c>
      <c r="I148" s="127">
        <v>754813</v>
      </c>
      <c r="J148" s="127"/>
      <c r="K148" s="127"/>
      <c r="L148" s="127"/>
      <c r="M148" s="365"/>
    </row>
    <row r="149" spans="1:15" ht="76.5" customHeight="1" x14ac:dyDescent="0.25">
      <c r="A149" s="266" t="s">
        <v>138</v>
      </c>
      <c r="B149" s="334" t="s">
        <v>427</v>
      </c>
      <c r="C149" s="275" t="s">
        <v>187</v>
      </c>
      <c r="D149" s="275" t="s">
        <v>51</v>
      </c>
      <c r="E149" s="84" t="s">
        <v>41</v>
      </c>
      <c r="F149" s="130">
        <v>374341792.61000001</v>
      </c>
      <c r="G149" s="31">
        <v>5724322.6699999999</v>
      </c>
      <c r="H149" s="41">
        <v>702080</v>
      </c>
      <c r="I149" s="127">
        <v>702080</v>
      </c>
      <c r="J149" s="127"/>
      <c r="K149" s="35"/>
      <c r="L149" s="150"/>
      <c r="M149" s="306" t="s">
        <v>526</v>
      </c>
    </row>
    <row r="150" spans="1:15" ht="124.5" customHeight="1" x14ac:dyDescent="0.25">
      <c r="A150" s="267"/>
      <c r="B150" s="335"/>
      <c r="C150" s="276"/>
      <c r="D150" s="276"/>
      <c r="E150" s="84" t="s">
        <v>13</v>
      </c>
      <c r="F150" s="130"/>
      <c r="G150" s="31"/>
      <c r="H150" s="41"/>
      <c r="I150" s="132"/>
      <c r="J150" s="132"/>
      <c r="K150" s="42"/>
      <c r="L150" s="150"/>
      <c r="M150" s="307"/>
      <c r="N150" s="13"/>
      <c r="O150" s="13"/>
    </row>
    <row r="151" spans="1:15" ht="169.5" customHeight="1" x14ac:dyDescent="0.25">
      <c r="A151" s="268"/>
      <c r="B151" s="336"/>
      <c r="C151" s="277"/>
      <c r="D151" s="277"/>
      <c r="E151" s="20" t="s">
        <v>47</v>
      </c>
      <c r="F151" s="130">
        <v>374341792.61000001</v>
      </c>
      <c r="G151" s="102">
        <v>5724322.6699999999</v>
      </c>
      <c r="H151" s="41">
        <v>702080</v>
      </c>
      <c r="I151" s="125">
        <v>702080</v>
      </c>
      <c r="J151" s="125"/>
      <c r="K151" s="34"/>
      <c r="L151" s="150"/>
      <c r="M151" s="308"/>
      <c r="N151" s="14"/>
    </row>
    <row r="152" spans="1:15" ht="65.25" customHeight="1" x14ac:dyDescent="0.25">
      <c r="A152" s="266" t="s">
        <v>137</v>
      </c>
      <c r="B152" s="334" t="s">
        <v>157</v>
      </c>
      <c r="C152" s="275" t="s">
        <v>22</v>
      </c>
      <c r="D152" s="275" t="s">
        <v>52</v>
      </c>
      <c r="E152" s="84" t="s">
        <v>41</v>
      </c>
      <c r="F152" s="130">
        <v>494305002</v>
      </c>
      <c r="G152" s="31">
        <v>6786839.2199999997</v>
      </c>
      <c r="H152" s="41">
        <f t="shared" ref="H152:H154" si="14">I152+J152+K152+L152</f>
        <v>245534257</v>
      </c>
      <c r="I152" s="127"/>
      <c r="J152" s="127"/>
      <c r="K152" s="127">
        <v>95818502</v>
      </c>
      <c r="L152" s="150">
        <v>149715755</v>
      </c>
      <c r="M152" s="306" t="s">
        <v>445</v>
      </c>
    </row>
    <row r="153" spans="1:15" ht="162.75" customHeight="1" x14ac:dyDescent="0.25">
      <c r="A153" s="267"/>
      <c r="B153" s="335"/>
      <c r="C153" s="276"/>
      <c r="D153" s="276"/>
      <c r="E153" s="84" t="s">
        <v>13</v>
      </c>
      <c r="F153" s="130">
        <v>395444004</v>
      </c>
      <c r="G153" s="102"/>
      <c r="H153" s="41">
        <f t="shared" si="14"/>
        <v>187688000</v>
      </c>
      <c r="I153" s="126"/>
      <c r="J153" s="126"/>
      <c r="K153" s="126">
        <v>76654000</v>
      </c>
      <c r="L153" s="150">
        <v>111034000</v>
      </c>
      <c r="M153" s="307"/>
    </row>
    <row r="154" spans="1:15" ht="125.25" customHeight="1" x14ac:dyDescent="0.25">
      <c r="A154" s="267"/>
      <c r="B154" s="335"/>
      <c r="C154" s="276"/>
      <c r="D154" s="276"/>
      <c r="E154" s="409" t="s">
        <v>42</v>
      </c>
      <c r="F154" s="296">
        <v>98860998</v>
      </c>
      <c r="G154" s="296">
        <v>6786839.2199999997</v>
      </c>
      <c r="H154" s="428">
        <f t="shared" si="14"/>
        <v>57846257</v>
      </c>
      <c r="I154" s="231"/>
      <c r="J154" s="231"/>
      <c r="K154" s="231">
        <v>19164502</v>
      </c>
      <c r="L154" s="455">
        <v>38681755</v>
      </c>
      <c r="M154" s="307"/>
    </row>
    <row r="155" spans="1:15" ht="49.5" customHeight="1" x14ac:dyDescent="0.25">
      <c r="A155" s="268"/>
      <c r="B155" s="336"/>
      <c r="C155" s="277"/>
      <c r="D155" s="277"/>
      <c r="E155" s="410"/>
      <c r="F155" s="298"/>
      <c r="G155" s="298"/>
      <c r="H155" s="429"/>
      <c r="I155" s="232"/>
      <c r="J155" s="232"/>
      <c r="K155" s="232"/>
      <c r="L155" s="456"/>
      <c r="M155" s="308"/>
    </row>
    <row r="156" spans="1:15" ht="13.9" hidden="1" customHeight="1" x14ac:dyDescent="0.25">
      <c r="A156" s="406" t="s">
        <v>16</v>
      </c>
      <c r="B156" s="407"/>
      <c r="C156" s="407"/>
      <c r="D156" s="407"/>
      <c r="E156" s="407"/>
      <c r="F156" s="407"/>
      <c r="G156" s="407"/>
      <c r="H156" s="407"/>
      <c r="I156" s="407"/>
      <c r="J156" s="407"/>
      <c r="K156" s="407"/>
      <c r="L156" s="407"/>
      <c r="M156" s="408"/>
    </row>
    <row r="157" spans="1:15" ht="67.5" customHeight="1" x14ac:dyDescent="0.25">
      <c r="A157" s="436" t="s">
        <v>500</v>
      </c>
      <c r="B157" s="438"/>
      <c r="C157" s="438"/>
      <c r="D157" s="280" t="s">
        <v>223</v>
      </c>
      <c r="E157" s="280" t="s">
        <v>215</v>
      </c>
      <c r="F157" s="202"/>
      <c r="G157" s="202"/>
      <c r="H157" s="202"/>
      <c r="I157" s="202"/>
      <c r="J157" s="202"/>
      <c r="K157" s="202"/>
      <c r="L157" s="202"/>
      <c r="M157" s="440" t="s">
        <v>499</v>
      </c>
    </row>
    <row r="158" spans="1:15" ht="70.5" customHeight="1" x14ac:dyDescent="0.25">
      <c r="A158" s="437"/>
      <c r="B158" s="439"/>
      <c r="C158" s="439"/>
      <c r="D158" s="281"/>
      <c r="E158" s="281"/>
      <c r="F158" s="202"/>
      <c r="G158" s="202"/>
      <c r="H158" s="202"/>
      <c r="I158" s="202"/>
      <c r="J158" s="202"/>
      <c r="K158" s="202"/>
      <c r="L158" s="202"/>
      <c r="M158" s="441"/>
    </row>
    <row r="159" spans="1:15" ht="81" customHeight="1" x14ac:dyDescent="0.25">
      <c r="A159" s="339" t="s">
        <v>446</v>
      </c>
      <c r="B159" s="220" t="s">
        <v>146</v>
      </c>
      <c r="C159" s="223">
        <v>2017</v>
      </c>
      <c r="D159" s="252"/>
      <c r="E159" s="201" t="s">
        <v>41</v>
      </c>
      <c r="F159" s="177">
        <v>409344705.81</v>
      </c>
      <c r="G159" s="102"/>
      <c r="H159" s="179">
        <v>538275</v>
      </c>
      <c r="I159" s="173">
        <v>538275</v>
      </c>
      <c r="J159" s="173"/>
      <c r="K159" s="173"/>
      <c r="L159" s="173"/>
      <c r="M159" s="244" t="s">
        <v>527</v>
      </c>
    </row>
    <row r="160" spans="1:15" ht="99.75" customHeight="1" x14ac:dyDescent="0.25">
      <c r="A160" s="339"/>
      <c r="B160" s="220"/>
      <c r="C160" s="223"/>
      <c r="D160" s="252"/>
      <c r="E160" s="67" t="s">
        <v>43</v>
      </c>
      <c r="F160" s="130">
        <v>388273464.5</v>
      </c>
      <c r="G160" s="31"/>
      <c r="H160" s="37"/>
      <c r="I160" s="127"/>
      <c r="J160" s="127"/>
      <c r="K160" s="127"/>
      <c r="L160" s="127"/>
      <c r="M160" s="244"/>
    </row>
    <row r="161" spans="1:13" ht="167.25" customHeight="1" x14ac:dyDescent="0.25">
      <c r="A161" s="340"/>
      <c r="B161" s="221"/>
      <c r="C161" s="224"/>
      <c r="D161" s="252"/>
      <c r="E161" s="69" t="s">
        <v>68</v>
      </c>
      <c r="F161" s="130">
        <v>21071241.309999999</v>
      </c>
      <c r="G161" s="101"/>
      <c r="H161" s="37">
        <v>538275</v>
      </c>
      <c r="I161" s="125">
        <v>538275</v>
      </c>
      <c r="J161" s="125"/>
      <c r="K161" s="125"/>
      <c r="L161" s="125"/>
      <c r="M161" s="244"/>
    </row>
    <row r="162" spans="1:13" ht="87.75" customHeight="1" x14ac:dyDescent="0.25">
      <c r="A162" s="414" t="s">
        <v>142</v>
      </c>
      <c r="B162" s="219" t="s">
        <v>147</v>
      </c>
      <c r="C162" s="222" t="s">
        <v>38</v>
      </c>
      <c r="D162" s="254" t="s">
        <v>382</v>
      </c>
      <c r="E162" s="68" t="s">
        <v>41</v>
      </c>
      <c r="F162" s="130">
        <v>595344436.96000004</v>
      </c>
      <c r="G162" s="31">
        <v>237351150.06999999</v>
      </c>
      <c r="H162" s="37">
        <f>H163+H164+H165</f>
        <v>591226731</v>
      </c>
      <c r="I162" s="127">
        <v>233233353</v>
      </c>
      <c r="J162" s="127">
        <f>J163+J164+J165</f>
        <v>357993378</v>
      </c>
      <c r="K162" s="127"/>
      <c r="L162" s="127"/>
      <c r="M162" s="417" t="s">
        <v>538</v>
      </c>
    </row>
    <row r="163" spans="1:13" ht="84" customHeight="1" x14ac:dyDescent="0.25">
      <c r="A163" s="415"/>
      <c r="B163" s="220"/>
      <c r="C163" s="223"/>
      <c r="D163" s="255"/>
      <c r="E163" s="68" t="s">
        <v>326</v>
      </c>
      <c r="F163" s="130">
        <v>177363400</v>
      </c>
      <c r="G163" s="31">
        <v>177363400</v>
      </c>
      <c r="H163" s="37">
        <v>177363400</v>
      </c>
      <c r="I163" s="127">
        <v>177363400</v>
      </c>
      <c r="J163" s="127"/>
      <c r="K163" s="127"/>
      <c r="L163" s="127"/>
      <c r="M163" s="417"/>
    </row>
    <row r="164" spans="1:13" ht="92.25" customHeight="1" x14ac:dyDescent="0.25">
      <c r="A164" s="415"/>
      <c r="B164" s="220"/>
      <c r="C164" s="223"/>
      <c r="D164" s="255"/>
      <c r="E164" s="67" t="s">
        <v>43</v>
      </c>
      <c r="F164" s="130">
        <v>386955419.08999997</v>
      </c>
      <c r="G164" s="31">
        <v>46864409.990000002</v>
      </c>
      <c r="H164" s="37">
        <f>I164+J164</f>
        <v>380038400</v>
      </c>
      <c r="I164" s="127">
        <v>39947300</v>
      </c>
      <c r="J164" s="127">
        <v>340091100</v>
      </c>
      <c r="K164" s="127"/>
      <c r="L164" s="127"/>
      <c r="M164" s="417"/>
    </row>
    <row r="165" spans="1:13" ht="51" customHeight="1" x14ac:dyDescent="0.25">
      <c r="A165" s="416"/>
      <c r="B165" s="221"/>
      <c r="C165" s="224"/>
      <c r="D165" s="256"/>
      <c r="E165" s="67" t="s">
        <v>68</v>
      </c>
      <c r="F165" s="130">
        <v>31025617.870000001</v>
      </c>
      <c r="G165" s="31">
        <v>13123340.08</v>
      </c>
      <c r="H165" s="37">
        <v>33824931</v>
      </c>
      <c r="I165" s="127">
        <v>15922653</v>
      </c>
      <c r="J165" s="127">
        <v>17902278</v>
      </c>
      <c r="K165" s="127"/>
      <c r="L165" s="127"/>
      <c r="M165" s="418"/>
    </row>
    <row r="166" spans="1:13" ht="66.75" customHeight="1" x14ac:dyDescent="0.25">
      <c r="A166" s="338" t="s">
        <v>143</v>
      </c>
      <c r="B166" s="219" t="s">
        <v>148</v>
      </c>
      <c r="C166" s="222"/>
      <c r="D166" s="254"/>
      <c r="E166" s="68" t="s">
        <v>41</v>
      </c>
      <c r="F166" s="150">
        <v>299186779.29000002</v>
      </c>
      <c r="G166" s="155">
        <v>5308299.29</v>
      </c>
      <c r="H166" s="37">
        <v>313931</v>
      </c>
      <c r="I166" s="127">
        <v>313931</v>
      </c>
      <c r="J166" s="127"/>
      <c r="K166" s="127"/>
      <c r="L166" s="127"/>
      <c r="M166" s="245" t="s">
        <v>428</v>
      </c>
    </row>
    <row r="167" spans="1:13" ht="110.25" customHeight="1" x14ac:dyDescent="0.25">
      <c r="A167" s="339"/>
      <c r="B167" s="220"/>
      <c r="C167" s="223"/>
      <c r="D167" s="255"/>
      <c r="E167" s="67" t="s">
        <v>43</v>
      </c>
      <c r="F167" s="130">
        <v>280488810.44</v>
      </c>
      <c r="G167" s="31">
        <v>1304254.44</v>
      </c>
      <c r="H167" s="37"/>
      <c r="I167" s="127"/>
      <c r="J167" s="127"/>
      <c r="K167" s="127"/>
      <c r="L167" s="127"/>
      <c r="M167" s="246"/>
    </row>
    <row r="168" spans="1:13" ht="75" customHeight="1" x14ac:dyDescent="0.25">
      <c r="A168" s="340"/>
      <c r="B168" s="221"/>
      <c r="C168" s="224"/>
      <c r="D168" s="256"/>
      <c r="E168" s="69" t="s">
        <v>68</v>
      </c>
      <c r="F168" s="130">
        <v>18697968.850000001</v>
      </c>
      <c r="G168" s="101">
        <v>4004044.85</v>
      </c>
      <c r="H168" s="37">
        <v>313931</v>
      </c>
      <c r="I168" s="125">
        <v>313931</v>
      </c>
      <c r="J168" s="125"/>
      <c r="K168" s="125"/>
      <c r="L168" s="125"/>
      <c r="M168" s="247"/>
    </row>
    <row r="169" spans="1:13" ht="84.75" customHeight="1" x14ac:dyDescent="0.25">
      <c r="A169" s="338" t="s">
        <v>144</v>
      </c>
      <c r="B169" s="219" t="s">
        <v>149</v>
      </c>
      <c r="C169" s="222"/>
      <c r="D169" s="251"/>
      <c r="E169" s="68" t="s">
        <v>41</v>
      </c>
      <c r="F169" s="130">
        <v>216121437.69</v>
      </c>
      <c r="G169" s="31">
        <v>1022887.69</v>
      </c>
      <c r="H169" s="37">
        <v>215300</v>
      </c>
      <c r="I169" s="127">
        <v>215300</v>
      </c>
      <c r="J169" s="127"/>
      <c r="K169" s="127"/>
      <c r="L169" s="127"/>
      <c r="M169" s="248" t="s">
        <v>429</v>
      </c>
    </row>
    <row r="170" spans="1:13" ht="81" customHeight="1" x14ac:dyDescent="0.25">
      <c r="A170" s="339"/>
      <c r="B170" s="220"/>
      <c r="C170" s="223"/>
      <c r="D170" s="252"/>
      <c r="E170" s="67" t="s">
        <v>43</v>
      </c>
      <c r="F170" s="130">
        <v>205110831</v>
      </c>
      <c r="G170" s="31">
        <v>767208.5</v>
      </c>
      <c r="H170" s="37"/>
      <c r="I170" s="127"/>
      <c r="J170" s="127"/>
      <c r="K170" s="127"/>
      <c r="L170" s="127"/>
      <c r="M170" s="249"/>
    </row>
    <row r="171" spans="1:13" ht="57" customHeight="1" x14ac:dyDescent="0.25">
      <c r="A171" s="340"/>
      <c r="B171" s="221"/>
      <c r="C171" s="224"/>
      <c r="D171" s="253"/>
      <c r="E171" s="69" t="s">
        <v>68</v>
      </c>
      <c r="F171" s="130">
        <v>11010606.689999999</v>
      </c>
      <c r="G171" s="31">
        <v>255679.19</v>
      </c>
      <c r="H171" s="37">
        <v>215300</v>
      </c>
      <c r="I171" s="125">
        <v>215300</v>
      </c>
      <c r="J171" s="125"/>
      <c r="K171" s="125"/>
      <c r="L171" s="125"/>
      <c r="M171" s="250"/>
    </row>
    <row r="172" spans="1:13" ht="87" customHeight="1" x14ac:dyDescent="0.25">
      <c r="A172" s="338" t="s">
        <v>145</v>
      </c>
      <c r="B172" s="219" t="s">
        <v>150</v>
      </c>
      <c r="C172" s="222"/>
      <c r="D172" s="251"/>
      <c r="E172" s="68" t="s">
        <v>41</v>
      </c>
      <c r="F172" s="130">
        <v>459970318.52999997</v>
      </c>
      <c r="G172" s="31">
        <v>2319278.5300000003</v>
      </c>
      <c r="H172" s="37">
        <v>300309</v>
      </c>
      <c r="I172" s="127">
        <v>300309</v>
      </c>
      <c r="J172" s="127"/>
      <c r="K172" s="127"/>
      <c r="L172" s="127"/>
      <c r="M172" s="448" t="s">
        <v>551</v>
      </c>
    </row>
    <row r="173" spans="1:13" ht="116.25" customHeight="1" x14ac:dyDescent="0.25">
      <c r="A173" s="339"/>
      <c r="B173" s="220"/>
      <c r="C173" s="223"/>
      <c r="D173" s="252"/>
      <c r="E173" s="67" t="s">
        <v>43</v>
      </c>
      <c r="F173" s="130">
        <v>436393011.19999999</v>
      </c>
      <c r="G173" s="31">
        <v>1624523.2</v>
      </c>
      <c r="H173" s="37"/>
      <c r="I173" s="127"/>
      <c r="J173" s="127"/>
      <c r="K173" s="127"/>
      <c r="L173" s="127"/>
      <c r="M173" s="449"/>
    </row>
    <row r="174" spans="1:13" ht="102" customHeight="1" x14ac:dyDescent="0.25">
      <c r="A174" s="340"/>
      <c r="B174" s="221"/>
      <c r="C174" s="224"/>
      <c r="D174" s="252"/>
      <c r="E174" s="69" t="s">
        <v>68</v>
      </c>
      <c r="F174" s="130">
        <v>23577307.329999998</v>
      </c>
      <c r="G174" s="31">
        <v>694755.33000000007</v>
      </c>
      <c r="H174" s="37">
        <v>300309</v>
      </c>
      <c r="I174" s="127">
        <v>300309</v>
      </c>
      <c r="J174" s="127"/>
      <c r="K174" s="127"/>
      <c r="L174" s="127"/>
      <c r="M174" s="450"/>
    </row>
    <row r="175" spans="1:13" ht="65.25" customHeight="1" x14ac:dyDescent="0.25">
      <c r="A175" s="338" t="s">
        <v>539</v>
      </c>
      <c r="B175" s="207"/>
      <c r="C175" s="208"/>
      <c r="D175" s="204"/>
      <c r="E175" s="131" t="s">
        <v>41</v>
      </c>
      <c r="F175" s="206"/>
      <c r="G175" s="31"/>
      <c r="H175" s="37">
        <f>H176</f>
        <v>635795.81000000006</v>
      </c>
      <c r="I175" s="209"/>
      <c r="J175" s="209">
        <f>J176</f>
        <v>635795.81000000006</v>
      </c>
      <c r="K175" s="209"/>
      <c r="L175" s="209"/>
      <c r="M175" s="442" t="s">
        <v>541</v>
      </c>
    </row>
    <row r="176" spans="1:13" ht="58.5" customHeight="1" x14ac:dyDescent="0.25">
      <c r="A176" s="340"/>
      <c r="B176" s="207"/>
      <c r="C176" s="208"/>
      <c r="D176" s="204"/>
      <c r="E176" s="131" t="s">
        <v>540</v>
      </c>
      <c r="F176" s="206"/>
      <c r="G176" s="31"/>
      <c r="H176" s="37">
        <f>J176+K176+L176</f>
        <v>635795.81000000006</v>
      </c>
      <c r="I176" s="209"/>
      <c r="J176" s="209">
        <v>635795.81000000006</v>
      </c>
      <c r="K176" s="209"/>
      <c r="L176" s="209"/>
      <c r="M176" s="443"/>
    </row>
    <row r="177" spans="1:19" ht="77.25" customHeight="1" x14ac:dyDescent="0.25">
      <c r="A177" s="338" t="s">
        <v>141</v>
      </c>
      <c r="B177" s="284" t="s">
        <v>159</v>
      </c>
      <c r="C177" s="261" t="s">
        <v>63</v>
      </c>
      <c r="D177" s="261" t="s">
        <v>54</v>
      </c>
      <c r="E177" s="22" t="s">
        <v>41</v>
      </c>
      <c r="F177" s="130">
        <v>744045412.75</v>
      </c>
      <c r="G177" s="31">
        <v>6756312.75</v>
      </c>
      <c r="H177" s="37">
        <v>176446</v>
      </c>
      <c r="I177" s="38">
        <v>176446</v>
      </c>
      <c r="J177" s="58"/>
      <c r="K177" s="58"/>
      <c r="L177" s="58"/>
      <c r="M177" s="248" t="s">
        <v>430</v>
      </c>
      <c r="N177" s="14"/>
      <c r="O177" s="14"/>
      <c r="P177" s="13"/>
      <c r="Q177" s="13"/>
      <c r="R177" s="13"/>
      <c r="S177" s="13"/>
    </row>
    <row r="178" spans="1:19" ht="165.75" customHeight="1" x14ac:dyDescent="0.25">
      <c r="A178" s="339"/>
      <c r="B178" s="284"/>
      <c r="C178" s="261"/>
      <c r="D178" s="261"/>
      <c r="E178" s="67" t="s">
        <v>43</v>
      </c>
      <c r="F178" s="130">
        <v>700424645</v>
      </c>
      <c r="G178" s="130"/>
      <c r="H178" s="37"/>
      <c r="I178" s="105"/>
      <c r="J178" s="127"/>
      <c r="K178" s="127"/>
      <c r="L178" s="127"/>
      <c r="M178" s="249"/>
      <c r="N178" s="14"/>
      <c r="O178" s="14"/>
      <c r="P178" s="13"/>
      <c r="Q178" s="13"/>
      <c r="R178" s="13"/>
      <c r="S178" s="13"/>
    </row>
    <row r="179" spans="1:19" ht="127.5" customHeight="1" x14ac:dyDescent="0.25">
      <c r="A179" s="340"/>
      <c r="B179" s="284"/>
      <c r="C179" s="261"/>
      <c r="D179" s="261"/>
      <c r="E179" s="23" t="s">
        <v>540</v>
      </c>
      <c r="F179" s="130">
        <v>43620767.75</v>
      </c>
      <c r="G179" s="130">
        <v>6756312.75</v>
      </c>
      <c r="H179" s="37">
        <v>176446</v>
      </c>
      <c r="I179" s="43">
        <v>176446</v>
      </c>
      <c r="J179" s="126"/>
      <c r="K179" s="126"/>
      <c r="L179" s="126"/>
      <c r="M179" s="250"/>
      <c r="N179" s="14"/>
      <c r="O179" s="14"/>
      <c r="P179" s="13"/>
      <c r="Q179" s="13"/>
      <c r="R179" s="13"/>
      <c r="S179" s="13"/>
    </row>
    <row r="180" spans="1:19" ht="42" customHeight="1" x14ac:dyDescent="0.25">
      <c r="A180" s="266" t="s">
        <v>60</v>
      </c>
      <c r="B180" s="271" t="s">
        <v>188</v>
      </c>
      <c r="C180" s="264"/>
      <c r="D180" s="452"/>
      <c r="E180" s="24" t="s">
        <v>41</v>
      </c>
      <c r="F180" s="130">
        <v>13514800</v>
      </c>
      <c r="G180" s="130"/>
      <c r="H180" s="37">
        <f>H181+H182</f>
        <v>13514800</v>
      </c>
      <c r="I180" s="44"/>
      <c r="J180" s="38"/>
      <c r="K180" s="38">
        <f>K181+K182</f>
        <v>13514800</v>
      </c>
      <c r="L180" s="45"/>
      <c r="M180" s="217" t="s">
        <v>543</v>
      </c>
      <c r="N180" s="14"/>
      <c r="O180" s="14"/>
      <c r="P180" s="14"/>
    </row>
    <row r="181" spans="1:19" ht="83.25" customHeight="1" x14ac:dyDescent="0.25">
      <c r="A181" s="267"/>
      <c r="B181" s="272"/>
      <c r="C181" s="265"/>
      <c r="D181" s="453"/>
      <c r="E181" s="25" t="s">
        <v>17</v>
      </c>
      <c r="F181" s="130"/>
      <c r="G181" s="130"/>
      <c r="H181" s="210">
        <f>J181+I181+K181+L181</f>
        <v>0</v>
      </c>
      <c r="I181" s="106"/>
      <c r="J181" s="39"/>
      <c r="K181" s="39"/>
      <c r="L181" s="126"/>
      <c r="M181" s="237"/>
    </row>
    <row r="182" spans="1:19" ht="42.75" customHeight="1" x14ac:dyDescent="0.25">
      <c r="A182" s="268"/>
      <c r="B182" s="273"/>
      <c r="C182" s="451"/>
      <c r="D182" s="454"/>
      <c r="E182" s="26" t="s">
        <v>540</v>
      </c>
      <c r="F182" s="130">
        <v>13514800</v>
      </c>
      <c r="G182" s="130"/>
      <c r="H182" s="37">
        <f>I182+J182+K182+L182</f>
        <v>13514800</v>
      </c>
      <c r="I182" s="43"/>
      <c r="J182" s="40"/>
      <c r="K182" s="40">
        <v>13514800</v>
      </c>
      <c r="L182" s="46"/>
      <c r="M182" s="218"/>
    </row>
    <row r="183" spans="1:19" ht="59.25" customHeight="1" x14ac:dyDescent="0.25">
      <c r="A183" s="269" t="s">
        <v>545</v>
      </c>
      <c r="B183" s="259" t="s">
        <v>447</v>
      </c>
      <c r="C183" s="264" t="s">
        <v>38</v>
      </c>
      <c r="D183" s="264"/>
      <c r="E183" s="17" t="s">
        <v>41</v>
      </c>
      <c r="F183" s="47">
        <v>39225880</v>
      </c>
      <c r="G183" s="47"/>
      <c r="H183" s="37">
        <f>H184</f>
        <v>37512880</v>
      </c>
      <c r="I183" s="107"/>
      <c r="J183" s="37"/>
      <c r="K183" s="48">
        <f>K184</f>
        <v>37512880</v>
      </c>
      <c r="L183" s="48"/>
      <c r="M183" s="257" t="s">
        <v>544</v>
      </c>
    </row>
    <row r="184" spans="1:19" ht="171" customHeight="1" x14ac:dyDescent="0.25">
      <c r="A184" s="270"/>
      <c r="B184" s="260"/>
      <c r="C184" s="265"/>
      <c r="D184" s="265"/>
      <c r="E184" s="70" t="s">
        <v>30</v>
      </c>
      <c r="F184" s="71">
        <v>39225880</v>
      </c>
      <c r="G184" s="47"/>
      <c r="H184" s="37">
        <f>I184+J184+K184+L184</f>
        <v>37512880</v>
      </c>
      <c r="I184" s="49"/>
      <c r="J184" s="37"/>
      <c r="K184" s="50">
        <v>37512880</v>
      </c>
      <c r="L184" s="51"/>
      <c r="M184" s="258"/>
    </row>
    <row r="185" spans="1:19" ht="39" customHeight="1" x14ac:dyDescent="0.25">
      <c r="A185" s="426" t="s">
        <v>546</v>
      </c>
      <c r="B185" s="262" t="s">
        <v>383</v>
      </c>
      <c r="C185" s="96"/>
      <c r="D185" s="97"/>
      <c r="E185" s="109" t="s">
        <v>41</v>
      </c>
      <c r="F185" s="98">
        <v>49999451</v>
      </c>
      <c r="G185" s="98"/>
      <c r="H185" s="37">
        <f>H186</f>
        <v>7642853</v>
      </c>
      <c r="I185" s="151"/>
      <c r="J185" s="95"/>
      <c r="K185" s="95">
        <v>7642853</v>
      </c>
      <c r="L185" s="95"/>
      <c r="M185" s="242" t="s">
        <v>547</v>
      </c>
    </row>
    <row r="186" spans="1:19" ht="103.5" customHeight="1" x14ac:dyDescent="0.25">
      <c r="A186" s="427"/>
      <c r="B186" s="263"/>
      <c r="C186" s="96"/>
      <c r="D186" s="97"/>
      <c r="E186" s="110" t="s">
        <v>68</v>
      </c>
      <c r="F186" s="98">
        <v>49999451</v>
      </c>
      <c r="G186" s="98"/>
      <c r="H186" s="37">
        <f>I186+J186+K186+L186</f>
        <v>7642853</v>
      </c>
      <c r="I186" s="151"/>
      <c r="J186" s="95"/>
      <c r="K186" s="95">
        <v>7642853</v>
      </c>
      <c r="L186" s="95"/>
      <c r="M186" s="243"/>
    </row>
    <row r="187" spans="1:19" ht="101.25" customHeight="1" x14ac:dyDescent="0.25">
      <c r="A187" s="426" t="s">
        <v>324</v>
      </c>
      <c r="B187" s="262" t="s">
        <v>325</v>
      </c>
      <c r="C187" s="96"/>
      <c r="D187" s="99"/>
      <c r="E187" s="111" t="s">
        <v>41</v>
      </c>
      <c r="F187" s="98">
        <v>47595163</v>
      </c>
      <c r="G187" s="98"/>
      <c r="H187" s="37">
        <f>H188</f>
        <v>47595163</v>
      </c>
      <c r="I187" s="95"/>
      <c r="J187" s="95"/>
      <c r="K187" s="95">
        <f>K188</f>
        <v>47595163</v>
      </c>
      <c r="L187" s="95"/>
      <c r="M187" s="242" t="s">
        <v>547</v>
      </c>
    </row>
    <row r="188" spans="1:19" ht="94.5" customHeight="1" x14ac:dyDescent="0.25">
      <c r="A188" s="427"/>
      <c r="B188" s="263"/>
      <c r="C188" s="96"/>
      <c r="D188" s="100"/>
      <c r="E188" s="112" t="s">
        <v>68</v>
      </c>
      <c r="F188" s="98">
        <v>47595163</v>
      </c>
      <c r="G188" s="98"/>
      <c r="H188" s="37">
        <f>I188+J188+K188+L188</f>
        <v>47595163</v>
      </c>
      <c r="I188" s="95"/>
      <c r="J188" s="95"/>
      <c r="K188" s="94">
        <v>47595163</v>
      </c>
      <c r="L188" s="94"/>
      <c r="M188" s="243"/>
    </row>
    <row r="189" spans="1:19" ht="19.5" customHeight="1" x14ac:dyDescent="0.25">
      <c r="A189" s="285" t="s">
        <v>18</v>
      </c>
      <c r="B189" s="286"/>
      <c r="C189" s="286"/>
      <c r="D189" s="286"/>
      <c r="E189" s="286"/>
      <c r="F189" s="286"/>
      <c r="G189" s="286"/>
      <c r="H189" s="286"/>
      <c r="I189" s="286"/>
      <c r="J189" s="286"/>
      <c r="K189" s="286"/>
      <c r="L189" s="286"/>
      <c r="M189" s="287"/>
    </row>
    <row r="190" spans="1:19" ht="18" customHeight="1" x14ac:dyDescent="0.25">
      <c r="A190" s="445" t="s">
        <v>160</v>
      </c>
      <c r="B190" s="446"/>
      <c r="C190" s="446"/>
      <c r="D190" s="446"/>
      <c r="E190" s="446"/>
      <c r="F190" s="446"/>
      <c r="G190" s="446"/>
      <c r="H190" s="446"/>
      <c r="I190" s="446"/>
      <c r="J190" s="446"/>
      <c r="K190" s="446"/>
      <c r="L190" s="446"/>
      <c r="M190" s="447"/>
    </row>
    <row r="191" spans="1:19" ht="131.25" customHeight="1" x14ac:dyDescent="0.25">
      <c r="A191" s="266" t="s">
        <v>93</v>
      </c>
      <c r="B191" s="225" t="s">
        <v>384</v>
      </c>
      <c r="C191" s="215" t="s">
        <v>34</v>
      </c>
      <c r="D191" s="215" t="s">
        <v>54</v>
      </c>
      <c r="E191" s="19" t="s">
        <v>41</v>
      </c>
      <c r="F191" s="30">
        <v>32415918.829999998</v>
      </c>
      <c r="G191" s="32">
        <v>905478.83000000007</v>
      </c>
      <c r="H191" s="31">
        <v>26770396</v>
      </c>
      <c r="I191" s="130">
        <v>405479</v>
      </c>
      <c r="J191" s="130"/>
      <c r="K191" s="130"/>
      <c r="L191" s="130">
        <v>26364917</v>
      </c>
      <c r="M191" s="248" t="s">
        <v>379</v>
      </c>
    </row>
    <row r="192" spans="1:19" ht="111.75" customHeight="1" x14ac:dyDescent="0.25">
      <c r="A192" s="268"/>
      <c r="B192" s="227"/>
      <c r="C192" s="216"/>
      <c r="D192" s="216"/>
      <c r="E192" s="19" t="s">
        <v>42</v>
      </c>
      <c r="F192" s="30">
        <v>32415918.829999998</v>
      </c>
      <c r="G192" s="32">
        <v>905478.83000000007</v>
      </c>
      <c r="H192" s="31">
        <v>26770396</v>
      </c>
      <c r="I192" s="130">
        <v>405479</v>
      </c>
      <c r="J192" s="130"/>
      <c r="K192" s="130"/>
      <c r="L192" s="130">
        <v>26364917</v>
      </c>
      <c r="M192" s="250"/>
    </row>
    <row r="193" spans="1:15" ht="56.25" customHeight="1" x14ac:dyDescent="0.25">
      <c r="A193" s="266" t="s">
        <v>70</v>
      </c>
      <c r="B193" s="444" t="s">
        <v>56</v>
      </c>
      <c r="C193" s="351" t="s">
        <v>38</v>
      </c>
      <c r="D193" s="351" t="s">
        <v>55</v>
      </c>
      <c r="E193" s="27" t="s">
        <v>41</v>
      </c>
      <c r="F193" s="30">
        <v>9435639.9299999997</v>
      </c>
      <c r="G193" s="32">
        <v>475014.93</v>
      </c>
      <c r="H193" s="31">
        <v>9435640</v>
      </c>
      <c r="I193" s="29">
        <v>475015</v>
      </c>
      <c r="J193" s="127"/>
      <c r="K193" s="29">
        <v>8960625</v>
      </c>
      <c r="L193" s="29"/>
      <c r="M193" s="402" t="s">
        <v>385</v>
      </c>
    </row>
    <row r="194" spans="1:15" ht="67.5" customHeight="1" x14ac:dyDescent="0.25">
      <c r="A194" s="268"/>
      <c r="B194" s="444"/>
      <c r="C194" s="351"/>
      <c r="D194" s="351"/>
      <c r="E194" s="27" t="s">
        <v>42</v>
      </c>
      <c r="F194" s="30">
        <v>9435639.9299999997</v>
      </c>
      <c r="G194" s="32">
        <v>475014.93</v>
      </c>
      <c r="H194" s="31">
        <v>9435640</v>
      </c>
      <c r="I194" s="29">
        <v>475015</v>
      </c>
      <c r="J194" s="127"/>
      <c r="K194" s="29">
        <v>8960625</v>
      </c>
      <c r="L194" s="29"/>
      <c r="M194" s="404"/>
    </row>
    <row r="195" spans="1:15" ht="131.25" customHeight="1" x14ac:dyDescent="0.25">
      <c r="A195" s="266" t="s">
        <v>94</v>
      </c>
      <c r="B195" s="444" t="s">
        <v>58</v>
      </c>
      <c r="C195" s="457" t="s">
        <v>38</v>
      </c>
      <c r="D195" s="351" t="s">
        <v>57</v>
      </c>
      <c r="E195" s="19" t="s">
        <v>41</v>
      </c>
      <c r="F195" s="30">
        <v>4343340</v>
      </c>
      <c r="G195" s="32">
        <v>373340</v>
      </c>
      <c r="H195" s="31">
        <v>373340</v>
      </c>
      <c r="I195" s="130">
        <v>373340</v>
      </c>
      <c r="J195" s="130"/>
      <c r="K195" s="130"/>
      <c r="L195" s="130"/>
      <c r="M195" s="402" t="s">
        <v>448</v>
      </c>
    </row>
    <row r="196" spans="1:15" ht="297" customHeight="1" x14ac:dyDescent="0.25">
      <c r="A196" s="268"/>
      <c r="B196" s="444"/>
      <c r="C196" s="457"/>
      <c r="D196" s="351"/>
      <c r="E196" s="19" t="s">
        <v>42</v>
      </c>
      <c r="F196" s="30">
        <v>4343340</v>
      </c>
      <c r="G196" s="32">
        <v>373340</v>
      </c>
      <c r="H196" s="31">
        <v>373340</v>
      </c>
      <c r="I196" s="130">
        <v>373340</v>
      </c>
      <c r="J196" s="130"/>
      <c r="K196" s="130"/>
      <c r="L196" s="130"/>
      <c r="M196" s="404"/>
    </row>
    <row r="197" spans="1:15" ht="102" customHeight="1" x14ac:dyDescent="0.25">
      <c r="A197" s="266" t="s">
        <v>95</v>
      </c>
      <c r="B197" s="444" t="s">
        <v>386</v>
      </c>
      <c r="C197" s="457" t="s">
        <v>34</v>
      </c>
      <c r="D197" s="351" t="s">
        <v>61</v>
      </c>
      <c r="E197" s="20" t="s">
        <v>41</v>
      </c>
      <c r="F197" s="130">
        <v>15506323.23</v>
      </c>
      <c r="G197" s="31">
        <v>949223.23</v>
      </c>
      <c r="H197" s="31">
        <v>277474</v>
      </c>
      <c r="I197" s="130">
        <v>277474</v>
      </c>
      <c r="J197" s="130"/>
      <c r="K197" s="130"/>
      <c r="L197" s="130"/>
      <c r="M197" s="248" t="s">
        <v>387</v>
      </c>
    </row>
    <row r="198" spans="1:15" ht="283.5" customHeight="1" x14ac:dyDescent="0.25">
      <c r="A198" s="268"/>
      <c r="B198" s="444"/>
      <c r="C198" s="457"/>
      <c r="D198" s="351"/>
      <c r="E198" s="20" t="s">
        <v>42</v>
      </c>
      <c r="F198" s="130">
        <v>15506323.23</v>
      </c>
      <c r="G198" s="31">
        <v>949223.23</v>
      </c>
      <c r="H198" s="31">
        <v>277474</v>
      </c>
      <c r="I198" s="130">
        <v>277474</v>
      </c>
      <c r="J198" s="130"/>
      <c r="K198" s="130"/>
      <c r="L198" s="130"/>
      <c r="M198" s="250"/>
    </row>
    <row r="199" spans="1:15" ht="128.25" customHeight="1" x14ac:dyDescent="0.25">
      <c r="A199" s="266" t="s">
        <v>96</v>
      </c>
      <c r="B199" s="444" t="s">
        <v>388</v>
      </c>
      <c r="C199" s="457" t="s">
        <v>36</v>
      </c>
      <c r="D199" s="351" t="s">
        <v>57</v>
      </c>
      <c r="E199" s="20" t="s">
        <v>41</v>
      </c>
      <c r="F199" s="130">
        <v>7090120.9000000004</v>
      </c>
      <c r="G199" s="31">
        <v>9500</v>
      </c>
      <c r="H199" s="31">
        <v>998931</v>
      </c>
      <c r="I199" s="127"/>
      <c r="J199" s="127"/>
      <c r="K199" s="127"/>
      <c r="L199" s="127">
        <v>998931</v>
      </c>
      <c r="M199" s="248" t="s">
        <v>398</v>
      </c>
      <c r="N199" s="13"/>
      <c r="O199" s="13"/>
    </row>
    <row r="200" spans="1:15" ht="152.25" customHeight="1" x14ac:dyDescent="0.25">
      <c r="A200" s="268"/>
      <c r="B200" s="444"/>
      <c r="C200" s="457"/>
      <c r="D200" s="351"/>
      <c r="E200" s="20" t="s">
        <v>42</v>
      </c>
      <c r="F200" s="130">
        <v>7090120.9000000004</v>
      </c>
      <c r="G200" s="31">
        <v>9500</v>
      </c>
      <c r="H200" s="31">
        <v>998931</v>
      </c>
      <c r="I200" s="127"/>
      <c r="J200" s="127"/>
      <c r="K200" s="127"/>
      <c r="L200" s="127">
        <v>998931</v>
      </c>
      <c r="M200" s="250"/>
    </row>
    <row r="201" spans="1:15" ht="146.25" customHeight="1" x14ac:dyDescent="0.25">
      <c r="A201" s="459" t="s">
        <v>154</v>
      </c>
      <c r="B201" s="444" t="s">
        <v>389</v>
      </c>
      <c r="C201" s="457" t="s">
        <v>36</v>
      </c>
      <c r="D201" s="351" t="s">
        <v>57</v>
      </c>
      <c r="E201" s="20" t="s">
        <v>41</v>
      </c>
      <c r="F201" s="130">
        <v>5762070.9000000004</v>
      </c>
      <c r="G201" s="31">
        <v>5000</v>
      </c>
      <c r="H201" s="31">
        <v>998931</v>
      </c>
      <c r="I201" s="127"/>
      <c r="J201" s="127"/>
      <c r="K201" s="127"/>
      <c r="L201" s="127">
        <v>998931</v>
      </c>
      <c r="M201" s="248" t="s">
        <v>399</v>
      </c>
      <c r="N201" s="13"/>
      <c r="O201" s="13"/>
    </row>
    <row r="202" spans="1:15" ht="135" customHeight="1" x14ac:dyDescent="0.25">
      <c r="A202" s="460"/>
      <c r="B202" s="444"/>
      <c r="C202" s="457"/>
      <c r="D202" s="351"/>
      <c r="E202" s="20" t="s">
        <v>42</v>
      </c>
      <c r="F202" s="130">
        <v>5762070.9000000004</v>
      </c>
      <c r="G202" s="31">
        <v>5000</v>
      </c>
      <c r="H202" s="31">
        <v>998931</v>
      </c>
      <c r="I202" s="127"/>
      <c r="J202" s="127"/>
      <c r="K202" s="127"/>
      <c r="L202" s="127">
        <v>998931</v>
      </c>
      <c r="M202" s="250"/>
    </row>
    <row r="203" spans="1:15" ht="90.75" customHeight="1" x14ac:dyDescent="0.25">
      <c r="A203" s="266" t="s">
        <v>97</v>
      </c>
      <c r="B203" s="444" t="s">
        <v>390</v>
      </c>
      <c r="C203" s="351" t="s">
        <v>29</v>
      </c>
      <c r="D203" s="351" t="s">
        <v>57</v>
      </c>
      <c r="E203" s="20" t="s">
        <v>41</v>
      </c>
      <c r="F203" s="130">
        <v>9113940.9000000004</v>
      </c>
      <c r="G203" s="31">
        <v>5000</v>
      </c>
      <c r="H203" s="31">
        <v>998931</v>
      </c>
      <c r="I203" s="127"/>
      <c r="J203" s="127"/>
      <c r="K203" s="127"/>
      <c r="L203" s="127">
        <v>998931</v>
      </c>
      <c r="M203" s="248" t="s">
        <v>400</v>
      </c>
      <c r="N203" s="13"/>
      <c r="O203" s="13"/>
    </row>
    <row r="204" spans="1:15" ht="121.5" customHeight="1" x14ac:dyDescent="0.25">
      <c r="A204" s="268"/>
      <c r="B204" s="444"/>
      <c r="C204" s="351"/>
      <c r="D204" s="351"/>
      <c r="E204" s="20" t="s">
        <v>42</v>
      </c>
      <c r="F204" s="130">
        <v>9113940.9000000004</v>
      </c>
      <c r="G204" s="31">
        <v>5000</v>
      </c>
      <c r="H204" s="31">
        <v>998931</v>
      </c>
      <c r="I204" s="127"/>
      <c r="J204" s="127"/>
      <c r="K204" s="127"/>
      <c r="L204" s="127">
        <v>998931</v>
      </c>
      <c r="M204" s="461"/>
    </row>
    <row r="205" spans="1:15" ht="129.75" customHeight="1" x14ac:dyDescent="0.25">
      <c r="A205" s="266" t="s">
        <v>98</v>
      </c>
      <c r="B205" s="444" t="s">
        <v>58</v>
      </c>
      <c r="C205" s="457" t="s">
        <v>38</v>
      </c>
      <c r="D205" s="351" t="s">
        <v>57</v>
      </c>
      <c r="E205" s="20" t="s">
        <v>41</v>
      </c>
      <c r="F205" s="130">
        <v>13365840</v>
      </c>
      <c r="G205" s="31">
        <v>373330</v>
      </c>
      <c r="H205" s="31">
        <v>13365840</v>
      </c>
      <c r="I205" s="127">
        <v>373330</v>
      </c>
      <c r="J205" s="127"/>
      <c r="K205" s="127">
        <v>12992510</v>
      </c>
      <c r="L205" s="127"/>
      <c r="M205" s="365" t="s">
        <v>449</v>
      </c>
    </row>
    <row r="206" spans="1:15" ht="107.25" customHeight="1" x14ac:dyDescent="0.25">
      <c r="A206" s="268"/>
      <c r="B206" s="225"/>
      <c r="C206" s="458"/>
      <c r="D206" s="215"/>
      <c r="E206" s="86" t="s">
        <v>42</v>
      </c>
      <c r="F206" s="130">
        <v>13365840</v>
      </c>
      <c r="G206" s="31">
        <v>373330</v>
      </c>
      <c r="H206" s="31">
        <v>13365840</v>
      </c>
      <c r="I206" s="125">
        <v>373330</v>
      </c>
      <c r="J206" s="125"/>
      <c r="K206" s="125">
        <v>12992510</v>
      </c>
      <c r="L206" s="125"/>
      <c r="M206" s="365"/>
    </row>
    <row r="207" spans="1:15" ht="149.25" customHeight="1" x14ac:dyDescent="0.25">
      <c r="A207" s="266" t="s">
        <v>99</v>
      </c>
      <c r="B207" s="444" t="s">
        <v>391</v>
      </c>
      <c r="C207" s="457" t="s">
        <v>38</v>
      </c>
      <c r="D207" s="351" t="s">
        <v>57</v>
      </c>
      <c r="E207" s="20" t="s">
        <v>41</v>
      </c>
      <c r="F207" s="130">
        <v>6343240</v>
      </c>
      <c r="G207" s="31">
        <v>373330</v>
      </c>
      <c r="H207" s="31">
        <v>6343240</v>
      </c>
      <c r="I207" s="127">
        <v>373330</v>
      </c>
      <c r="J207" s="127"/>
      <c r="K207" s="127">
        <v>5969910</v>
      </c>
      <c r="L207" s="127"/>
      <c r="M207" s="248" t="s">
        <v>392</v>
      </c>
    </row>
    <row r="208" spans="1:15" ht="107.25" customHeight="1" x14ac:dyDescent="0.25">
      <c r="A208" s="268"/>
      <c r="B208" s="444"/>
      <c r="C208" s="457"/>
      <c r="D208" s="351"/>
      <c r="E208" s="20" t="s">
        <v>42</v>
      </c>
      <c r="F208" s="130">
        <v>6343240</v>
      </c>
      <c r="G208" s="31">
        <v>373330</v>
      </c>
      <c r="H208" s="31">
        <v>6343240</v>
      </c>
      <c r="I208" s="127">
        <v>373330</v>
      </c>
      <c r="J208" s="127"/>
      <c r="K208" s="127">
        <v>5969910</v>
      </c>
      <c r="L208" s="127"/>
      <c r="M208" s="250"/>
    </row>
    <row r="209" spans="1:15" ht="196.5" customHeight="1" x14ac:dyDescent="0.25">
      <c r="A209" s="266" t="s">
        <v>100</v>
      </c>
      <c r="B209" s="444"/>
      <c r="C209" s="351" t="s">
        <v>26</v>
      </c>
      <c r="D209" s="351" t="s">
        <v>57</v>
      </c>
      <c r="E209" s="20" t="s">
        <v>41</v>
      </c>
      <c r="F209" s="130">
        <v>37054655.420000002</v>
      </c>
      <c r="G209" s="31">
        <v>1200</v>
      </c>
      <c r="H209" s="31">
        <v>1172067</v>
      </c>
      <c r="I209" s="127"/>
      <c r="J209" s="127">
        <v>1172067</v>
      </c>
      <c r="K209" s="127"/>
      <c r="L209" s="127"/>
      <c r="M209" s="248" t="s">
        <v>450</v>
      </c>
      <c r="N209" s="13"/>
      <c r="O209" s="13"/>
    </row>
    <row r="210" spans="1:15" ht="84.75" customHeight="1" x14ac:dyDescent="0.25">
      <c r="A210" s="268"/>
      <c r="B210" s="444"/>
      <c r="C210" s="351"/>
      <c r="D210" s="351"/>
      <c r="E210" s="20" t="s">
        <v>42</v>
      </c>
      <c r="F210" s="168">
        <v>37054655.420000002</v>
      </c>
      <c r="G210" s="31">
        <v>1200</v>
      </c>
      <c r="H210" s="31">
        <v>1172067</v>
      </c>
      <c r="I210" s="127"/>
      <c r="J210" s="127">
        <v>1172067</v>
      </c>
      <c r="K210" s="127"/>
      <c r="L210" s="127"/>
      <c r="M210" s="461"/>
    </row>
    <row r="211" spans="1:15" ht="144" customHeight="1" x14ac:dyDescent="0.25">
      <c r="A211" s="266" t="s">
        <v>101</v>
      </c>
      <c r="B211" s="444"/>
      <c r="C211" s="351" t="s">
        <v>26</v>
      </c>
      <c r="D211" s="351" t="s">
        <v>57</v>
      </c>
      <c r="E211" s="20" t="s">
        <v>41</v>
      </c>
      <c r="F211" s="130">
        <v>19701489.300000001</v>
      </c>
      <c r="G211" s="31">
        <v>478854.12</v>
      </c>
      <c r="H211" s="31">
        <v>19826293</v>
      </c>
      <c r="I211" s="127">
        <v>474433</v>
      </c>
      <c r="J211" s="127">
        <v>19351860</v>
      </c>
      <c r="K211" s="127"/>
      <c r="L211" s="127"/>
      <c r="M211" s="248" t="s">
        <v>528</v>
      </c>
      <c r="N211" s="13"/>
      <c r="O211" s="13"/>
    </row>
    <row r="212" spans="1:15" ht="203.25" customHeight="1" x14ac:dyDescent="0.25">
      <c r="A212" s="268"/>
      <c r="B212" s="444"/>
      <c r="C212" s="351"/>
      <c r="D212" s="351"/>
      <c r="E212" s="20" t="s">
        <v>42</v>
      </c>
      <c r="F212" s="168">
        <v>19701489.300000001</v>
      </c>
      <c r="G212" s="31">
        <v>478854.12</v>
      </c>
      <c r="H212" s="31">
        <v>19826293</v>
      </c>
      <c r="I212" s="127">
        <v>474433</v>
      </c>
      <c r="J212" s="127">
        <v>19338895</v>
      </c>
      <c r="K212" s="127"/>
      <c r="L212" s="127"/>
      <c r="M212" s="461"/>
    </row>
    <row r="213" spans="1:15" ht="258" customHeight="1" x14ac:dyDescent="0.25">
      <c r="A213" s="266" t="s">
        <v>103</v>
      </c>
      <c r="B213" s="444"/>
      <c r="C213" s="351" t="s">
        <v>27</v>
      </c>
      <c r="D213" s="351" t="s">
        <v>57</v>
      </c>
      <c r="E213" s="20" t="s">
        <v>41</v>
      </c>
      <c r="F213" s="130">
        <v>19644032.239999998</v>
      </c>
      <c r="G213" s="31">
        <v>5051002.1900000004</v>
      </c>
      <c r="H213" s="31">
        <v>20176213</v>
      </c>
      <c r="I213" s="127">
        <v>5247709</v>
      </c>
      <c r="J213" s="127">
        <v>14928504</v>
      </c>
      <c r="K213" s="127"/>
      <c r="L213" s="127"/>
      <c r="M213" s="248" t="s">
        <v>529</v>
      </c>
      <c r="N213" s="13"/>
      <c r="O213" s="13"/>
    </row>
    <row r="214" spans="1:15" ht="159.75" customHeight="1" x14ac:dyDescent="0.25">
      <c r="A214" s="268"/>
      <c r="B214" s="444"/>
      <c r="C214" s="351"/>
      <c r="D214" s="351"/>
      <c r="E214" s="20" t="s">
        <v>42</v>
      </c>
      <c r="F214" s="168">
        <v>19644032.239999998</v>
      </c>
      <c r="G214" s="31">
        <v>5051002.1900000004</v>
      </c>
      <c r="H214" s="31">
        <v>20176213</v>
      </c>
      <c r="I214" s="127">
        <v>5247709</v>
      </c>
      <c r="J214" s="127">
        <v>14928504</v>
      </c>
      <c r="K214" s="127"/>
      <c r="L214" s="127"/>
      <c r="M214" s="250"/>
    </row>
    <row r="215" spans="1:15" ht="96.75" customHeight="1" x14ac:dyDescent="0.25">
      <c r="A215" s="266" t="s">
        <v>102</v>
      </c>
      <c r="B215" s="444"/>
      <c r="C215" s="351" t="s">
        <v>26</v>
      </c>
      <c r="D215" s="351" t="s">
        <v>28</v>
      </c>
      <c r="E215" s="20" t="s">
        <v>41</v>
      </c>
      <c r="F215" s="130">
        <v>27791099.120000001</v>
      </c>
      <c r="G215" s="31">
        <v>465099.12</v>
      </c>
      <c r="H215" s="31">
        <v>27786678</v>
      </c>
      <c r="I215" s="127">
        <v>460678</v>
      </c>
      <c r="J215" s="127"/>
      <c r="K215" s="127">
        <v>27326000</v>
      </c>
      <c r="L215" s="127"/>
      <c r="M215" s="248" t="s">
        <v>393</v>
      </c>
      <c r="N215" s="13"/>
      <c r="O215" s="13"/>
    </row>
    <row r="216" spans="1:15" ht="41.25" customHeight="1" x14ac:dyDescent="0.25">
      <c r="A216" s="268"/>
      <c r="B216" s="444"/>
      <c r="C216" s="351"/>
      <c r="D216" s="351"/>
      <c r="E216" s="20" t="s">
        <v>42</v>
      </c>
      <c r="F216" s="130">
        <v>27791099.120000001</v>
      </c>
      <c r="G216" s="31">
        <v>465099.12</v>
      </c>
      <c r="H216" s="31">
        <v>27786678</v>
      </c>
      <c r="I216" s="127">
        <v>460678</v>
      </c>
      <c r="J216" s="127"/>
      <c r="K216" s="127">
        <v>27326000</v>
      </c>
      <c r="L216" s="127"/>
      <c r="M216" s="461"/>
    </row>
    <row r="217" spans="1:15" ht="138" customHeight="1" x14ac:dyDescent="0.25">
      <c r="A217" s="465" t="s">
        <v>71</v>
      </c>
      <c r="B217" s="444" t="s">
        <v>394</v>
      </c>
      <c r="C217" s="457" t="s">
        <v>36</v>
      </c>
      <c r="D217" s="351" t="s">
        <v>50</v>
      </c>
      <c r="E217" s="28" t="s">
        <v>41</v>
      </c>
      <c r="F217" s="52">
        <v>33336662.09</v>
      </c>
      <c r="G217" s="104">
        <v>6512039.7599999998</v>
      </c>
      <c r="H217" s="31">
        <v>33675805</v>
      </c>
      <c r="I217" s="52">
        <v>6851182</v>
      </c>
      <c r="J217" s="52"/>
      <c r="K217" s="52">
        <v>26824623</v>
      </c>
      <c r="L217" s="52"/>
      <c r="M217" s="248" t="s">
        <v>451</v>
      </c>
    </row>
    <row r="218" spans="1:15" ht="115.5" customHeight="1" x14ac:dyDescent="0.25">
      <c r="A218" s="466"/>
      <c r="B218" s="444"/>
      <c r="C218" s="457"/>
      <c r="D218" s="351"/>
      <c r="E218" s="28" t="s">
        <v>42</v>
      </c>
      <c r="F218" s="52">
        <v>33336662.09</v>
      </c>
      <c r="G218" s="104">
        <v>6512039.7599999998</v>
      </c>
      <c r="H218" s="31">
        <v>33675805</v>
      </c>
      <c r="I218" s="53">
        <v>6851182</v>
      </c>
      <c r="J218" s="53"/>
      <c r="K218" s="127">
        <v>26824623</v>
      </c>
      <c r="L218" s="127"/>
      <c r="M218" s="250"/>
    </row>
    <row r="219" spans="1:15" ht="76.5" customHeight="1" x14ac:dyDescent="0.25">
      <c r="A219" s="331" t="s">
        <v>376</v>
      </c>
      <c r="B219" s="262" t="s">
        <v>359</v>
      </c>
      <c r="C219" s="486" t="s">
        <v>354</v>
      </c>
      <c r="D219" s="488" t="s">
        <v>452</v>
      </c>
      <c r="E219" s="138" t="s">
        <v>41</v>
      </c>
      <c r="F219" s="74">
        <v>26166948.920000002</v>
      </c>
      <c r="G219" s="74"/>
      <c r="H219" s="74">
        <f>H220</f>
        <v>1099937</v>
      </c>
      <c r="I219" s="74"/>
      <c r="J219" s="74">
        <f t="shared" ref="J219:K219" si="15">J220</f>
        <v>549969</v>
      </c>
      <c r="K219" s="74">
        <f t="shared" si="15"/>
        <v>549968</v>
      </c>
      <c r="L219" s="74"/>
      <c r="M219" s="370" t="s">
        <v>552</v>
      </c>
    </row>
    <row r="220" spans="1:15" ht="78.75" customHeight="1" x14ac:dyDescent="0.25">
      <c r="A220" s="332"/>
      <c r="B220" s="263"/>
      <c r="C220" s="487"/>
      <c r="D220" s="489"/>
      <c r="E220" s="138" t="s">
        <v>68</v>
      </c>
      <c r="F220" s="74">
        <v>26166948.920000002</v>
      </c>
      <c r="G220" s="156"/>
      <c r="H220" s="156">
        <f>I220+J220+K220+L220</f>
        <v>1099937</v>
      </c>
      <c r="I220" s="157"/>
      <c r="J220" s="95">
        <v>549969</v>
      </c>
      <c r="K220" s="74">
        <v>549968</v>
      </c>
      <c r="L220" s="95"/>
      <c r="M220" s="372"/>
    </row>
    <row r="221" spans="1:15" ht="92.25" customHeight="1" x14ac:dyDescent="0.25">
      <c r="A221" s="331" t="s">
        <v>360</v>
      </c>
      <c r="B221" s="262" t="s">
        <v>361</v>
      </c>
      <c r="C221" s="490" t="s">
        <v>358</v>
      </c>
      <c r="D221" s="488" t="s">
        <v>452</v>
      </c>
      <c r="E221" s="138" t="s">
        <v>41</v>
      </c>
      <c r="F221" s="74">
        <v>7783076.6100000003</v>
      </c>
      <c r="G221" s="74"/>
      <c r="H221" s="74">
        <f>H222</f>
        <v>899190</v>
      </c>
      <c r="I221" s="74"/>
      <c r="J221" s="74">
        <f t="shared" ref="J221" si="16">J222</f>
        <v>899190</v>
      </c>
      <c r="K221" s="74"/>
      <c r="L221" s="74"/>
      <c r="M221" s="370" t="s">
        <v>554</v>
      </c>
    </row>
    <row r="222" spans="1:15" ht="80.25" customHeight="1" x14ac:dyDescent="0.25">
      <c r="A222" s="332"/>
      <c r="B222" s="263"/>
      <c r="C222" s="491"/>
      <c r="D222" s="489"/>
      <c r="E222" s="138" t="s">
        <v>68</v>
      </c>
      <c r="F222" s="74">
        <v>7783076.6100000003</v>
      </c>
      <c r="G222" s="156"/>
      <c r="H222" s="156">
        <f>I222+J222+K222+L222</f>
        <v>899190</v>
      </c>
      <c r="I222" s="157"/>
      <c r="J222" s="95">
        <v>899190</v>
      </c>
      <c r="K222" s="74"/>
      <c r="L222" s="95"/>
      <c r="M222" s="372"/>
    </row>
    <row r="223" spans="1:15" ht="86.25" customHeight="1" x14ac:dyDescent="0.25">
      <c r="A223" s="321" t="s">
        <v>372</v>
      </c>
      <c r="B223" s="213" t="s">
        <v>353</v>
      </c>
      <c r="C223" s="261" t="s">
        <v>354</v>
      </c>
      <c r="D223" s="261"/>
      <c r="E223" s="133" t="s">
        <v>41</v>
      </c>
      <c r="F223" s="168">
        <v>12964989.75</v>
      </c>
      <c r="G223" s="130"/>
      <c r="H223" s="130">
        <f t="shared" ref="H223" si="17">H224</f>
        <v>13077148</v>
      </c>
      <c r="I223" s="127"/>
      <c r="J223" s="127">
        <f t="shared" ref="J223:L223" si="18">J224</f>
        <v>551444</v>
      </c>
      <c r="K223" s="127">
        <f t="shared" si="18"/>
        <v>551444</v>
      </c>
      <c r="L223" s="127">
        <f t="shared" si="18"/>
        <v>11974260</v>
      </c>
      <c r="M223" s="310" t="s">
        <v>453</v>
      </c>
    </row>
    <row r="224" spans="1:15" ht="42.75" customHeight="1" x14ac:dyDescent="0.25">
      <c r="A224" s="321"/>
      <c r="B224" s="214"/>
      <c r="C224" s="261"/>
      <c r="D224" s="261"/>
      <c r="E224" s="133" t="s">
        <v>75</v>
      </c>
      <c r="F224" s="130">
        <v>12964989.75</v>
      </c>
      <c r="G224" s="127"/>
      <c r="H224" s="30">
        <f t="shared" ref="H224" si="19">I224+J224+K224+L224</f>
        <v>13077148</v>
      </c>
      <c r="I224" s="127"/>
      <c r="J224" s="127">
        <v>551444</v>
      </c>
      <c r="K224" s="127">
        <v>551444</v>
      </c>
      <c r="L224" s="127">
        <v>11974260</v>
      </c>
      <c r="M224" s="310"/>
    </row>
    <row r="225" spans="1:13" ht="24" customHeight="1" x14ac:dyDescent="0.25">
      <c r="A225" s="462" t="s">
        <v>209</v>
      </c>
      <c r="B225" s="463"/>
      <c r="C225" s="463"/>
      <c r="D225" s="463"/>
      <c r="E225" s="463"/>
      <c r="F225" s="463"/>
      <c r="G225" s="463"/>
      <c r="H225" s="463"/>
      <c r="I225" s="463"/>
      <c r="J225" s="463"/>
      <c r="K225" s="463"/>
      <c r="L225" s="463"/>
      <c r="M225" s="464"/>
    </row>
    <row r="226" spans="1:13" s="7" customFormat="1" ht="135.75" customHeight="1" x14ac:dyDescent="0.2">
      <c r="A226" s="465" t="s">
        <v>210</v>
      </c>
      <c r="B226" s="444"/>
      <c r="C226" s="457"/>
      <c r="D226" s="351"/>
      <c r="E226" s="28" t="s">
        <v>41</v>
      </c>
      <c r="F226" s="52">
        <v>3620718.57</v>
      </c>
      <c r="G226" s="104">
        <v>12654.61</v>
      </c>
      <c r="H226" s="31">
        <v>6615570</v>
      </c>
      <c r="I226" s="52">
        <v>2790266</v>
      </c>
      <c r="J226" s="52">
        <v>870890</v>
      </c>
      <c r="K226" s="52">
        <v>2954414</v>
      </c>
      <c r="L226" s="52"/>
      <c r="M226" s="248" t="s">
        <v>570</v>
      </c>
    </row>
    <row r="227" spans="1:13" ht="193.5" customHeight="1" x14ac:dyDescent="0.25">
      <c r="A227" s="466"/>
      <c r="B227" s="444"/>
      <c r="C227" s="457"/>
      <c r="D227" s="351"/>
      <c r="E227" s="28" t="s">
        <v>42</v>
      </c>
      <c r="F227" s="52">
        <v>3620718.57</v>
      </c>
      <c r="G227" s="104">
        <v>12654.61</v>
      </c>
      <c r="H227" s="31">
        <v>6615570</v>
      </c>
      <c r="I227" s="53">
        <v>2790266</v>
      </c>
      <c r="J227" s="53">
        <v>870890</v>
      </c>
      <c r="K227" s="127">
        <v>2954414</v>
      </c>
      <c r="L227" s="127"/>
      <c r="M227" s="250"/>
    </row>
    <row r="228" spans="1:13" ht="65.25" customHeight="1" x14ac:dyDescent="0.25">
      <c r="A228" s="471" t="s">
        <v>334</v>
      </c>
      <c r="B228" s="225"/>
      <c r="C228" s="458" t="s">
        <v>454</v>
      </c>
      <c r="D228" s="215" t="s">
        <v>395</v>
      </c>
      <c r="E228" s="108" t="s">
        <v>41</v>
      </c>
      <c r="F228" s="52">
        <v>245867.2</v>
      </c>
      <c r="G228" s="52">
        <v>245867.2</v>
      </c>
      <c r="H228" s="130">
        <v>470721</v>
      </c>
      <c r="I228" s="53">
        <v>470721</v>
      </c>
      <c r="J228" s="53"/>
      <c r="K228" s="127"/>
      <c r="L228" s="127"/>
      <c r="M228" s="475" t="s">
        <v>455</v>
      </c>
    </row>
    <row r="229" spans="1:13" ht="61.5" customHeight="1" x14ac:dyDescent="0.25">
      <c r="A229" s="472"/>
      <c r="B229" s="227"/>
      <c r="C229" s="467"/>
      <c r="D229" s="216"/>
      <c r="E229" s="108" t="s">
        <v>42</v>
      </c>
      <c r="F229" s="52">
        <v>245867.2</v>
      </c>
      <c r="G229" s="52">
        <v>245867.2</v>
      </c>
      <c r="H229" s="130">
        <v>470721</v>
      </c>
      <c r="I229" s="53">
        <v>470721</v>
      </c>
      <c r="J229" s="53"/>
      <c r="K229" s="127"/>
      <c r="L229" s="127"/>
      <c r="M229" s="476"/>
    </row>
    <row r="230" spans="1:13" ht="39" customHeight="1" x14ac:dyDescent="0.25">
      <c r="A230" s="471" t="s">
        <v>355</v>
      </c>
      <c r="B230" s="473"/>
      <c r="C230" s="458" t="s">
        <v>356</v>
      </c>
      <c r="D230" s="215"/>
      <c r="E230" s="135" t="s">
        <v>41</v>
      </c>
      <c r="F230" s="52">
        <v>245101.62</v>
      </c>
      <c r="G230" s="136"/>
      <c r="H230" s="52">
        <f>H231</f>
        <v>245101.62</v>
      </c>
      <c r="I230" s="137"/>
      <c r="J230" s="53">
        <f>J231</f>
        <v>245101.62</v>
      </c>
      <c r="K230" s="53"/>
      <c r="L230" s="53"/>
      <c r="M230" s="475" t="s">
        <v>534</v>
      </c>
    </row>
    <row r="231" spans="1:13" ht="98.25" customHeight="1" x14ac:dyDescent="0.25">
      <c r="A231" s="472"/>
      <c r="B231" s="474"/>
      <c r="C231" s="467"/>
      <c r="D231" s="216"/>
      <c r="E231" s="135" t="s">
        <v>42</v>
      </c>
      <c r="F231" s="52">
        <v>245101.62</v>
      </c>
      <c r="G231" s="136"/>
      <c r="H231" s="130">
        <f>J231+K231+L231</f>
        <v>245101.62</v>
      </c>
      <c r="I231" s="137"/>
      <c r="J231" s="53">
        <v>245101.62</v>
      </c>
      <c r="K231" s="127"/>
      <c r="L231" s="127"/>
      <c r="M231" s="476"/>
    </row>
    <row r="232" spans="1:13" ht="125.25" customHeight="1" x14ac:dyDescent="0.25">
      <c r="A232" s="471" t="s">
        <v>357</v>
      </c>
      <c r="B232" s="473"/>
      <c r="C232" s="458" t="s">
        <v>358</v>
      </c>
      <c r="D232" s="215"/>
      <c r="E232" s="135" t="s">
        <v>41</v>
      </c>
      <c r="F232" s="52">
        <v>64259307.75</v>
      </c>
      <c r="G232" s="52"/>
      <c r="H232" s="52">
        <f t="shared" ref="H232" si="20">H233</f>
        <v>2000000.54</v>
      </c>
      <c r="I232" s="53"/>
      <c r="J232" s="53">
        <f t="shared" ref="J232" si="21">J233</f>
        <v>2000000.54</v>
      </c>
      <c r="K232" s="53"/>
      <c r="L232" s="53"/>
      <c r="M232" s="477" t="s">
        <v>530</v>
      </c>
    </row>
    <row r="233" spans="1:13" ht="82.5" customHeight="1" x14ac:dyDescent="0.25">
      <c r="A233" s="472"/>
      <c r="B233" s="474"/>
      <c r="C233" s="467"/>
      <c r="D233" s="216"/>
      <c r="E233" s="135" t="s">
        <v>42</v>
      </c>
      <c r="F233" s="52">
        <v>64259307.75</v>
      </c>
      <c r="G233" s="52"/>
      <c r="H233" s="130">
        <f>I233+J233+K233+L233</f>
        <v>2000000.54</v>
      </c>
      <c r="I233" s="53"/>
      <c r="J233" s="53">
        <v>2000000.54</v>
      </c>
      <c r="K233" s="127"/>
      <c r="L233" s="127"/>
      <c r="M233" s="478"/>
    </row>
    <row r="234" spans="1:13" ht="21.75" customHeight="1" x14ac:dyDescent="0.25">
      <c r="A234" s="468" t="s">
        <v>213</v>
      </c>
      <c r="B234" s="469"/>
      <c r="C234" s="469"/>
      <c r="D234" s="469"/>
      <c r="E234" s="469"/>
      <c r="F234" s="469"/>
      <c r="G234" s="469"/>
      <c r="H234" s="469"/>
      <c r="I234" s="469"/>
      <c r="J234" s="469"/>
      <c r="K234" s="469"/>
      <c r="L234" s="469"/>
      <c r="M234" s="470"/>
    </row>
    <row r="235" spans="1:13" ht="79.5" customHeight="1" x14ac:dyDescent="0.25">
      <c r="A235" s="123" t="s">
        <v>486</v>
      </c>
      <c r="B235" s="188" t="s">
        <v>266</v>
      </c>
      <c r="C235" s="80"/>
      <c r="D235" s="87" t="s">
        <v>214</v>
      </c>
      <c r="E235" s="92" t="s">
        <v>215</v>
      </c>
      <c r="F235" s="158"/>
      <c r="G235" s="158"/>
      <c r="H235" s="158"/>
      <c r="I235" s="158"/>
      <c r="J235" s="158"/>
      <c r="K235" s="158"/>
      <c r="L235" s="158"/>
      <c r="M235" s="93" t="s">
        <v>402</v>
      </c>
    </row>
    <row r="236" spans="1:13" ht="117.75" customHeight="1" x14ac:dyDescent="0.25">
      <c r="A236" s="123" t="s">
        <v>473</v>
      </c>
      <c r="B236" s="90" t="s">
        <v>267</v>
      </c>
      <c r="C236" s="78"/>
      <c r="D236" s="78" t="s">
        <v>216</v>
      </c>
      <c r="E236" s="78" t="s">
        <v>215</v>
      </c>
      <c r="F236" s="158"/>
      <c r="G236" s="158"/>
      <c r="H236" s="158"/>
      <c r="I236" s="158"/>
      <c r="J236" s="130"/>
      <c r="K236" s="158"/>
      <c r="L236" s="158"/>
      <c r="M236" s="93" t="s">
        <v>403</v>
      </c>
    </row>
    <row r="237" spans="1:13" ht="148.5" customHeight="1" x14ac:dyDescent="0.25">
      <c r="A237" s="123" t="s">
        <v>311</v>
      </c>
      <c r="B237" s="90" t="s">
        <v>268</v>
      </c>
      <c r="C237" s="88"/>
      <c r="D237" s="80" t="s">
        <v>556</v>
      </c>
      <c r="E237" s="78" t="s">
        <v>215</v>
      </c>
      <c r="F237" s="159"/>
      <c r="G237" s="159"/>
      <c r="H237" s="158"/>
      <c r="I237" s="159"/>
      <c r="J237" s="140"/>
      <c r="K237" s="159"/>
      <c r="L237" s="159"/>
      <c r="M237" s="93" t="s">
        <v>557</v>
      </c>
    </row>
    <row r="238" spans="1:13" ht="54.75" customHeight="1" x14ac:dyDescent="0.25">
      <c r="A238" s="123" t="s">
        <v>312</v>
      </c>
      <c r="B238" s="188" t="s">
        <v>269</v>
      </c>
      <c r="C238" s="80"/>
      <c r="D238" s="87" t="s">
        <v>217</v>
      </c>
      <c r="E238" s="78" t="s">
        <v>215</v>
      </c>
      <c r="F238" s="159"/>
      <c r="G238" s="159"/>
      <c r="H238" s="158"/>
      <c r="I238" s="159"/>
      <c r="J238" s="140"/>
      <c r="K238" s="159"/>
      <c r="L238" s="159"/>
      <c r="M238" s="183" t="s">
        <v>460</v>
      </c>
    </row>
    <row r="239" spans="1:13" ht="46.5" customHeight="1" x14ac:dyDescent="0.25">
      <c r="A239" s="123" t="s">
        <v>313</v>
      </c>
      <c r="B239" s="189" t="s">
        <v>271</v>
      </c>
      <c r="C239" s="89"/>
      <c r="D239" s="87" t="s">
        <v>218</v>
      </c>
      <c r="E239" s="78" t="s">
        <v>215</v>
      </c>
      <c r="F239" s="159"/>
      <c r="G239" s="159"/>
      <c r="H239" s="158"/>
      <c r="I239" s="159"/>
      <c r="J239" s="140"/>
      <c r="K239" s="159"/>
      <c r="L239" s="159"/>
      <c r="M239" s="93" t="s">
        <v>404</v>
      </c>
    </row>
    <row r="240" spans="1:13" ht="42.75" customHeight="1" x14ac:dyDescent="0.25">
      <c r="A240" s="123" t="s">
        <v>314</v>
      </c>
      <c r="B240" s="189" t="s">
        <v>271</v>
      </c>
      <c r="C240" s="89"/>
      <c r="D240" s="87" t="s">
        <v>219</v>
      </c>
      <c r="E240" s="78" t="s">
        <v>215</v>
      </c>
      <c r="F240" s="159"/>
      <c r="G240" s="159"/>
      <c r="H240" s="158"/>
      <c r="I240" s="159"/>
      <c r="J240" s="140"/>
      <c r="K240" s="159"/>
      <c r="L240" s="159"/>
      <c r="M240" s="93" t="s">
        <v>406</v>
      </c>
    </row>
    <row r="241" spans="1:13" ht="48" customHeight="1" x14ac:dyDescent="0.25">
      <c r="A241" s="123" t="s">
        <v>315</v>
      </c>
      <c r="B241" s="189" t="s">
        <v>270</v>
      </c>
      <c r="C241" s="89"/>
      <c r="D241" s="87" t="s">
        <v>220</v>
      </c>
      <c r="E241" s="78" t="s">
        <v>215</v>
      </c>
      <c r="F241" s="159"/>
      <c r="G241" s="159"/>
      <c r="H241" s="158"/>
      <c r="I241" s="159"/>
      <c r="J241" s="140"/>
      <c r="K241" s="159"/>
      <c r="L241" s="159"/>
      <c r="M241" s="93" t="s">
        <v>405</v>
      </c>
    </row>
    <row r="242" spans="1:13" ht="96.75" customHeight="1" x14ac:dyDescent="0.25">
      <c r="A242" s="124" t="s">
        <v>316</v>
      </c>
      <c r="B242" s="90">
        <v>7272.32</v>
      </c>
      <c r="C242" s="80"/>
      <c r="D242" s="80" t="s">
        <v>512</v>
      </c>
      <c r="E242" s="78" t="s">
        <v>215</v>
      </c>
      <c r="F242" s="159"/>
      <c r="G242" s="159"/>
      <c r="H242" s="158"/>
      <c r="I242" s="159"/>
      <c r="J242" s="140"/>
      <c r="K242" s="159"/>
      <c r="L242" s="159"/>
      <c r="M242" s="93" t="s">
        <v>513</v>
      </c>
    </row>
    <row r="243" spans="1:13" ht="93.75" customHeight="1" x14ac:dyDescent="0.25">
      <c r="A243" s="124" t="s">
        <v>310</v>
      </c>
      <c r="B243" s="90" t="s">
        <v>272</v>
      </c>
      <c r="C243" s="80"/>
      <c r="D243" s="80" t="s">
        <v>348</v>
      </c>
      <c r="E243" s="78" t="s">
        <v>215</v>
      </c>
      <c r="F243" s="159"/>
      <c r="G243" s="159"/>
      <c r="H243" s="158"/>
      <c r="I243" s="159"/>
      <c r="J243" s="140"/>
      <c r="K243" s="159"/>
      <c r="L243" s="159"/>
      <c r="M243" s="183" t="s">
        <v>461</v>
      </c>
    </row>
    <row r="244" spans="1:13" ht="59.25" customHeight="1" x14ac:dyDescent="0.25">
      <c r="A244" s="124" t="s">
        <v>407</v>
      </c>
      <c r="B244" s="91" t="s">
        <v>273</v>
      </c>
      <c r="C244" s="80"/>
      <c r="D244" s="80" t="s">
        <v>222</v>
      </c>
      <c r="E244" s="78" t="s">
        <v>215</v>
      </c>
      <c r="F244" s="159"/>
      <c r="G244" s="159"/>
      <c r="H244" s="158"/>
      <c r="I244" s="159"/>
      <c r="J244" s="140"/>
      <c r="K244" s="159"/>
      <c r="L244" s="159"/>
      <c r="M244" s="183" t="s">
        <v>462</v>
      </c>
    </row>
    <row r="245" spans="1:13" ht="65.25" customHeight="1" x14ac:dyDescent="0.25">
      <c r="A245" s="124" t="s">
        <v>309</v>
      </c>
      <c r="B245" s="91" t="s">
        <v>274</v>
      </c>
      <c r="C245" s="80"/>
      <c r="D245" s="80" t="s">
        <v>223</v>
      </c>
      <c r="E245" s="78" t="s">
        <v>215</v>
      </c>
      <c r="F245" s="159"/>
      <c r="G245" s="159"/>
      <c r="H245" s="158"/>
      <c r="I245" s="159"/>
      <c r="J245" s="140"/>
      <c r="K245" s="159"/>
      <c r="L245" s="159"/>
      <c r="M245" s="93" t="s">
        <v>408</v>
      </c>
    </row>
    <row r="246" spans="1:13" ht="133.5" customHeight="1" x14ac:dyDescent="0.25">
      <c r="A246" s="124" t="s">
        <v>308</v>
      </c>
      <c r="B246" s="91">
        <v>19869</v>
      </c>
      <c r="C246" s="80"/>
      <c r="D246" s="80" t="s">
        <v>224</v>
      </c>
      <c r="E246" s="78" t="s">
        <v>215</v>
      </c>
      <c r="F246" s="159"/>
      <c r="G246" s="159"/>
      <c r="H246" s="158"/>
      <c r="I246" s="159"/>
      <c r="J246" s="140"/>
      <c r="K246" s="159"/>
      <c r="L246" s="159"/>
      <c r="M246" s="93" t="s">
        <v>517</v>
      </c>
    </row>
    <row r="247" spans="1:13" ht="84.75" customHeight="1" x14ac:dyDescent="0.25">
      <c r="A247" s="124" t="s">
        <v>225</v>
      </c>
      <c r="B247" s="91" t="s">
        <v>275</v>
      </c>
      <c r="C247" s="80"/>
      <c r="D247" s="80" t="s">
        <v>226</v>
      </c>
      <c r="E247" s="78" t="s">
        <v>215</v>
      </c>
      <c r="F247" s="159"/>
      <c r="G247" s="159"/>
      <c r="H247" s="158"/>
      <c r="I247" s="159"/>
      <c r="J247" s="140"/>
      <c r="K247" s="159"/>
      <c r="L247" s="159"/>
      <c r="M247" s="93" t="s">
        <v>339</v>
      </c>
    </row>
    <row r="248" spans="1:13" ht="61.5" customHeight="1" x14ac:dyDescent="0.25">
      <c r="A248" s="124" t="s">
        <v>481</v>
      </c>
      <c r="B248" s="91" t="s">
        <v>276</v>
      </c>
      <c r="C248" s="80"/>
      <c r="D248" s="80" t="s">
        <v>227</v>
      </c>
      <c r="E248" s="78" t="s">
        <v>215</v>
      </c>
      <c r="F248" s="159"/>
      <c r="G248" s="159"/>
      <c r="H248" s="158"/>
      <c r="I248" s="159"/>
      <c r="J248" s="140"/>
      <c r="K248" s="159"/>
      <c r="L248" s="159"/>
      <c r="M248" s="93" t="s">
        <v>340</v>
      </c>
    </row>
    <row r="249" spans="1:13" ht="60.75" customHeight="1" x14ac:dyDescent="0.25">
      <c r="A249" s="124" t="s">
        <v>484</v>
      </c>
      <c r="B249" s="91" t="s">
        <v>277</v>
      </c>
      <c r="C249" s="80"/>
      <c r="D249" s="80" t="s">
        <v>228</v>
      </c>
      <c r="E249" s="78" t="s">
        <v>215</v>
      </c>
      <c r="F249" s="159"/>
      <c r="G249" s="159"/>
      <c r="H249" s="158"/>
      <c r="I249" s="159"/>
      <c r="J249" s="140"/>
      <c r="K249" s="159"/>
      <c r="L249" s="159"/>
      <c r="M249" s="93" t="s">
        <v>341</v>
      </c>
    </row>
    <row r="250" spans="1:13" ht="76.5" customHeight="1" x14ac:dyDescent="0.25">
      <c r="A250" s="124" t="s">
        <v>483</v>
      </c>
      <c r="B250" s="91" t="s">
        <v>278</v>
      </c>
      <c r="C250" s="80"/>
      <c r="D250" s="80" t="s">
        <v>228</v>
      </c>
      <c r="E250" s="78" t="s">
        <v>215</v>
      </c>
      <c r="F250" s="159"/>
      <c r="G250" s="159"/>
      <c r="H250" s="158"/>
      <c r="I250" s="159"/>
      <c r="J250" s="140"/>
      <c r="K250" s="159"/>
      <c r="L250" s="159"/>
      <c r="M250" s="93" t="s">
        <v>342</v>
      </c>
    </row>
    <row r="251" spans="1:13" ht="65.25" customHeight="1" x14ac:dyDescent="0.25">
      <c r="A251" s="124" t="s">
        <v>482</v>
      </c>
      <c r="B251" s="91" t="s">
        <v>276</v>
      </c>
      <c r="C251" s="80"/>
      <c r="D251" s="80" t="s">
        <v>227</v>
      </c>
      <c r="E251" s="78" t="s">
        <v>215</v>
      </c>
      <c r="F251" s="159"/>
      <c r="G251" s="159"/>
      <c r="H251" s="158"/>
      <c r="I251" s="159"/>
      <c r="J251" s="140"/>
      <c r="K251" s="159"/>
      <c r="L251" s="159"/>
      <c r="M251" s="183" t="s">
        <v>463</v>
      </c>
    </row>
    <row r="252" spans="1:13" ht="81.75" customHeight="1" x14ac:dyDescent="0.25">
      <c r="A252" s="124" t="s">
        <v>307</v>
      </c>
      <c r="B252" s="91" t="s">
        <v>279</v>
      </c>
      <c r="C252" s="80"/>
      <c r="D252" s="80" t="s">
        <v>221</v>
      </c>
      <c r="E252" s="78" t="s">
        <v>215</v>
      </c>
      <c r="F252" s="159"/>
      <c r="G252" s="159"/>
      <c r="H252" s="158"/>
      <c r="I252" s="159"/>
      <c r="J252" s="140"/>
      <c r="K252" s="159"/>
      <c r="L252" s="159"/>
      <c r="M252" s="93" t="s">
        <v>343</v>
      </c>
    </row>
    <row r="253" spans="1:13" ht="62.25" customHeight="1" x14ac:dyDescent="0.25">
      <c r="A253" s="124" t="s">
        <v>485</v>
      </c>
      <c r="B253" s="91" t="s">
        <v>280</v>
      </c>
      <c r="C253" s="80"/>
      <c r="D253" s="80" t="s">
        <v>227</v>
      </c>
      <c r="E253" s="78" t="s">
        <v>215</v>
      </c>
      <c r="F253" s="159"/>
      <c r="G253" s="159"/>
      <c r="H253" s="158"/>
      <c r="I253" s="159"/>
      <c r="J253" s="140"/>
      <c r="K253" s="159"/>
      <c r="L253" s="159"/>
      <c r="M253" s="93" t="s">
        <v>344</v>
      </c>
    </row>
    <row r="254" spans="1:13" ht="53.25" customHeight="1" x14ac:dyDescent="0.25">
      <c r="A254" s="124" t="s">
        <v>229</v>
      </c>
      <c r="B254" s="91" t="s">
        <v>281</v>
      </c>
      <c r="C254" s="80"/>
      <c r="D254" s="80" t="s">
        <v>224</v>
      </c>
      <c r="E254" s="78" t="s">
        <v>215</v>
      </c>
      <c r="F254" s="159"/>
      <c r="G254" s="159"/>
      <c r="H254" s="158"/>
      <c r="I254" s="159"/>
      <c r="J254" s="140"/>
      <c r="K254" s="159"/>
      <c r="L254" s="159"/>
      <c r="M254" s="93" t="s">
        <v>558</v>
      </c>
    </row>
    <row r="255" spans="1:13" ht="73.5" customHeight="1" x14ac:dyDescent="0.25">
      <c r="A255" s="124" t="s">
        <v>230</v>
      </c>
      <c r="B255" s="91" t="s">
        <v>281</v>
      </c>
      <c r="C255" s="80"/>
      <c r="D255" s="80" t="s">
        <v>224</v>
      </c>
      <c r="E255" s="78" t="s">
        <v>215</v>
      </c>
      <c r="F255" s="159"/>
      <c r="G255" s="159"/>
      <c r="H255" s="158"/>
      <c r="I255" s="159"/>
      <c r="J255" s="140"/>
      <c r="K255" s="159"/>
      <c r="L255" s="159"/>
      <c r="M255" s="93" t="s">
        <v>559</v>
      </c>
    </row>
    <row r="256" spans="1:13" ht="67.5" customHeight="1" x14ac:dyDescent="0.25">
      <c r="A256" s="124" t="s">
        <v>231</v>
      </c>
      <c r="B256" s="91" t="s">
        <v>281</v>
      </c>
      <c r="C256" s="80"/>
      <c r="D256" s="80" t="s">
        <v>224</v>
      </c>
      <c r="E256" s="78" t="s">
        <v>215</v>
      </c>
      <c r="F256" s="159"/>
      <c r="G256" s="159"/>
      <c r="H256" s="158"/>
      <c r="I256" s="159"/>
      <c r="J256" s="140"/>
      <c r="K256" s="159"/>
      <c r="L256" s="159"/>
      <c r="M256" s="93" t="s">
        <v>345</v>
      </c>
    </row>
    <row r="257" spans="1:13" ht="138.75" customHeight="1" x14ac:dyDescent="0.25">
      <c r="A257" s="124" t="s">
        <v>264</v>
      </c>
      <c r="B257" s="91" t="s">
        <v>282</v>
      </c>
      <c r="C257" s="80"/>
      <c r="D257" s="80" t="s">
        <v>232</v>
      </c>
      <c r="E257" s="78" t="s">
        <v>215</v>
      </c>
      <c r="F257" s="159"/>
      <c r="G257" s="159"/>
      <c r="H257" s="158"/>
      <c r="I257" s="159"/>
      <c r="J257" s="140"/>
      <c r="K257" s="159"/>
      <c r="L257" s="159"/>
      <c r="M257" s="183" t="s">
        <v>501</v>
      </c>
    </row>
    <row r="258" spans="1:13" ht="116.25" customHeight="1" x14ac:dyDescent="0.25">
      <c r="A258" s="124" t="s">
        <v>306</v>
      </c>
      <c r="B258" s="91" t="s">
        <v>283</v>
      </c>
      <c r="C258" s="80"/>
      <c r="D258" s="80" t="s">
        <v>233</v>
      </c>
      <c r="E258" s="78" t="s">
        <v>215</v>
      </c>
      <c r="F258" s="159"/>
      <c r="G258" s="159"/>
      <c r="H258" s="158"/>
      <c r="I258" s="159"/>
      <c r="J258" s="140"/>
      <c r="K258" s="159"/>
      <c r="L258" s="159"/>
      <c r="M258" s="93" t="s">
        <v>508</v>
      </c>
    </row>
    <row r="259" spans="1:13" ht="57.75" customHeight="1" x14ac:dyDescent="0.25">
      <c r="A259" s="124" t="s">
        <v>514</v>
      </c>
      <c r="B259" s="91" t="s">
        <v>284</v>
      </c>
      <c r="C259" s="80"/>
      <c r="D259" s="80" t="s">
        <v>234</v>
      </c>
      <c r="E259" s="78" t="s">
        <v>215</v>
      </c>
      <c r="F259" s="159"/>
      <c r="G259" s="159"/>
      <c r="H259" s="158"/>
      <c r="I259" s="159"/>
      <c r="J259" s="140"/>
      <c r="K259" s="159"/>
      <c r="L259" s="159"/>
      <c r="M259" s="93" t="s">
        <v>507</v>
      </c>
    </row>
    <row r="260" spans="1:13" ht="70.5" customHeight="1" x14ac:dyDescent="0.25">
      <c r="A260" s="124" t="s">
        <v>515</v>
      </c>
      <c r="B260" s="91" t="s">
        <v>285</v>
      </c>
      <c r="C260" s="80"/>
      <c r="D260" s="80" t="s">
        <v>234</v>
      </c>
      <c r="E260" s="78" t="s">
        <v>215</v>
      </c>
      <c r="F260" s="159"/>
      <c r="G260" s="159"/>
      <c r="H260" s="158"/>
      <c r="I260" s="159"/>
      <c r="J260" s="140"/>
      <c r="K260" s="159"/>
      <c r="L260" s="159"/>
      <c r="M260" s="93" t="s">
        <v>506</v>
      </c>
    </row>
    <row r="261" spans="1:13" ht="87" customHeight="1" x14ac:dyDescent="0.25">
      <c r="A261" s="124" t="s">
        <v>516</v>
      </c>
      <c r="B261" s="91" t="s">
        <v>286</v>
      </c>
      <c r="C261" s="80"/>
      <c r="D261" s="80" t="s">
        <v>234</v>
      </c>
      <c r="E261" s="78" t="s">
        <v>215</v>
      </c>
      <c r="F261" s="159"/>
      <c r="G261" s="159"/>
      <c r="H261" s="158"/>
      <c r="I261" s="159"/>
      <c r="J261" s="140"/>
      <c r="K261" s="159"/>
      <c r="L261" s="159"/>
      <c r="M261" s="93" t="s">
        <v>419</v>
      </c>
    </row>
    <row r="262" spans="1:13" ht="40.5" customHeight="1" x14ac:dyDescent="0.25">
      <c r="A262" s="124" t="s">
        <v>235</v>
      </c>
      <c r="B262" s="91" t="s">
        <v>287</v>
      </c>
      <c r="C262" s="80"/>
      <c r="D262" s="80" t="s">
        <v>227</v>
      </c>
      <c r="E262" s="78" t="s">
        <v>215</v>
      </c>
      <c r="F262" s="159"/>
      <c r="G262" s="159"/>
      <c r="H262" s="158"/>
      <c r="I262" s="159"/>
      <c r="J262" s="140"/>
      <c r="K262" s="159"/>
      <c r="L262" s="159"/>
      <c r="M262" s="93" t="s">
        <v>504</v>
      </c>
    </row>
    <row r="263" spans="1:13" ht="45" customHeight="1" x14ac:dyDescent="0.25">
      <c r="A263" s="124" t="s">
        <v>503</v>
      </c>
      <c r="B263" s="91" t="s">
        <v>287</v>
      </c>
      <c r="C263" s="80"/>
      <c r="D263" s="80" t="s">
        <v>227</v>
      </c>
      <c r="E263" s="78" t="s">
        <v>215</v>
      </c>
      <c r="F263" s="159"/>
      <c r="G263" s="159"/>
      <c r="H263" s="158"/>
      <c r="I263" s="159"/>
      <c r="J263" s="140"/>
      <c r="K263" s="159"/>
      <c r="L263" s="159"/>
      <c r="M263" s="93" t="s">
        <v>505</v>
      </c>
    </row>
    <row r="264" spans="1:13" ht="63" customHeight="1" x14ac:dyDescent="0.25">
      <c r="A264" s="124" t="s">
        <v>479</v>
      </c>
      <c r="B264" s="91" t="s">
        <v>288</v>
      </c>
      <c r="C264" s="80"/>
      <c r="D264" s="80" t="s">
        <v>236</v>
      </c>
      <c r="E264" s="78" t="s">
        <v>215</v>
      </c>
      <c r="F264" s="159"/>
      <c r="G264" s="159"/>
      <c r="H264" s="158"/>
      <c r="I264" s="159"/>
      <c r="J264" s="140"/>
      <c r="K264" s="159"/>
      <c r="L264" s="159"/>
      <c r="M264" s="183" t="s">
        <v>561</v>
      </c>
    </row>
    <row r="265" spans="1:13" ht="72.75" customHeight="1" x14ac:dyDescent="0.25">
      <c r="A265" s="124" t="s">
        <v>480</v>
      </c>
      <c r="B265" s="91" t="s">
        <v>289</v>
      </c>
      <c r="C265" s="80"/>
      <c r="D265" s="80" t="s">
        <v>236</v>
      </c>
      <c r="E265" s="78" t="s">
        <v>215</v>
      </c>
      <c r="F265" s="159"/>
      <c r="G265" s="159"/>
      <c r="H265" s="158"/>
      <c r="I265" s="159"/>
      <c r="J265" s="140"/>
      <c r="K265" s="159"/>
      <c r="L265" s="159"/>
      <c r="M265" s="183" t="s">
        <v>560</v>
      </c>
    </row>
    <row r="266" spans="1:13" ht="72.75" customHeight="1" x14ac:dyDescent="0.25">
      <c r="A266" s="124" t="s">
        <v>562</v>
      </c>
      <c r="B266" s="91" t="s">
        <v>289</v>
      </c>
      <c r="C266" s="211"/>
      <c r="D266" s="211" t="s">
        <v>236</v>
      </c>
      <c r="E266" s="212" t="s">
        <v>215</v>
      </c>
      <c r="F266" s="159"/>
      <c r="G266" s="159"/>
      <c r="H266" s="158"/>
      <c r="I266" s="159"/>
      <c r="J266" s="140"/>
      <c r="K266" s="159"/>
      <c r="L266" s="159"/>
      <c r="M266" s="183" t="s">
        <v>563</v>
      </c>
    </row>
    <row r="267" spans="1:13" ht="90.75" customHeight="1" x14ac:dyDescent="0.25">
      <c r="A267" s="124" t="s">
        <v>305</v>
      </c>
      <c r="B267" s="91" t="s">
        <v>290</v>
      </c>
      <c r="C267" s="80"/>
      <c r="D267" s="80" t="s">
        <v>237</v>
      </c>
      <c r="E267" s="78" t="s">
        <v>215</v>
      </c>
      <c r="F267" s="159"/>
      <c r="G267" s="159"/>
      <c r="H267" s="158"/>
      <c r="I267" s="159"/>
      <c r="J267" s="140"/>
      <c r="K267" s="159"/>
      <c r="L267" s="159"/>
      <c r="M267" s="93" t="s">
        <v>509</v>
      </c>
    </row>
    <row r="268" spans="1:13" ht="70.5" customHeight="1" x14ac:dyDescent="0.25">
      <c r="A268" s="124" t="s">
        <v>238</v>
      </c>
      <c r="B268" s="91" t="s">
        <v>291</v>
      </c>
      <c r="C268" s="80"/>
      <c r="D268" s="80" t="s">
        <v>239</v>
      </c>
      <c r="E268" s="78" t="s">
        <v>215</v>
      </c>
      <c r="F268" s="159"/>
      <c r="G268" s="159"/>
      <c r="H268" s="158"/>
      <c r="I268" s="159"/>
      <c r="J268" s="140"/>
      <c r="K268" s="159"/>
      <c r="L268" s="159"/>
      <c r="M268" s="93" t="s">
        <v>510</v>
      </c>
    </row>
    <row r="269" spans="1:13" ht="72" customHeight="1" x14ac:dyDescent="0.25">
      <c r="A269" s="124" t="s">
        <v>240</v>
      </c>
      <c r="B269" s="91" t="s">
        <v>292</v>
      </c>
      <c r="C269" s="80"/>
      <c r="D269" s="80" t="s">
        <v>239</v>
      </c>
      <c r="E269" s="78" t="s">
        <v>215</v>
      </c>
      <c r="F269" s="159"/>
      <c r="G269" s="159"/>
      <c r="H269" s="158"/>
      <c r="I269" s="159"/>
      <c r="J269" s="140"/>
      <c r="K269" s="159"/>
      <c r="L269" s="159"/>
      <c r="M269" s="93" t="s">
        <v>511</v>
      </c>
    </row>
    <row r="270" spans="1:13" ht="69.75" customHeight="1" x14ac:dyDescent="0.25">
      <c r="A270" s="124" t="s">
        <v>474</v>
      </c>
      <c r="B270" s="91" t="s">
        <v>293</v>
      </c>
      <c r="C270" s="80"/>
      <c r="D270" s="80" t="s">
        <v>241</v>
      </c>
      <c r="E270" s="78" t="s">
        <v>215</v>
      </c>
      <c r="F270" s="159"/>
      <c r="G270" s="159"/>
      <c r="H270" s="158"/>
      <c r="I270" s="159"/>
      <c r="J270" s="140"/>
      <c r="K270" s="159"/>
      <c r="L270" s="159"/>
      <c r="M270" s="93" t="s">
        <v>502</v>
      </c>
    </row>
    <row r="271" spans="1:13" ht="67.5" customHeight="1" x14ac:dyDescent="0.25">
      <c r="A271" s="124" t="s">
        <v>475</v>
      </c>
      <c r="B271" s="91" t="s">
        <v>294</v>
      </c>
      <c r="C271" s="80"/>
      <c r="D271" s="80" t="s">
        <v>242</v>
      </c>
      <c r="E271" s="78" t="s">
        <v>215</v>
      </c>
      <c r="F271" s="159"/>
      <c r="G271" s="159"/>
      <c r="H271" s="158"/>
      <c r="I271" s="159"/>
      <c r="J271" s="140"/>
      <c r="K271" s="159"/>
      <c r="L271" s="159"/>
      <c r="M271" s="93" t="s">
        <v>409</v>
      </c>
    </row>
    <row r="272" spans="1:13" ht="60.75" customHeight="1" x14ac:dyDescent="0.25">
      <c r="A272" s="124" t="s">
        <v>317</v>
      </c>
      <c r="B272" s="91" t="s">
        <v>295</v>
      </c>
      <c r="C272" s="80"/>
      <c r="D272" s="80" t="s">
        <v>243</v>
      </c>
      <c r="E272" s="78" t="s">
        <v>215</v>
      </c>
      <c r="F272" s="159"/>
      <c r="G272" s="159"/>
      <c r="H272" s="158"/>
      <c r="I272" s="159"/>
      <c r="J272" s="140"/>
      <c r="K272" s="159"/>
      <c r="L272" s="159"/>
      <c r="M272" s="93" t="s">
        <v>410</v>
      </c>
    </row>
    <row r="273" spans="1:13" ht="54" customHeight="1" x14ac:dyDescent="0.25">
      <c r="A273" s="124" t="s">
        <v>476</v>
      </c>
      <c r="B273" s="91" t="s">
        <v>296</v>
      </c>
      <c r="C273" s="80"/>
      <c r="D273" s="80" t="s">
        <v>244</v>
      </c>
      <c r="E273" s="78" t="s">
        <v>215</v>
      </c>
      <c r="F273" s="159"/>
      <c r="G273" s="159"/>
      <c r="H273" s="158"/>
      <c r="I273" s="159"/>
      <c r="J273" s="140"/>
      <c r="K273" s="159"/>
      <c r="L273" s="159"/>
      <c r="M273" s="93" t="s">
        <v>411</v>
      </c>
    </row>
    <row r="274" spans="1:13" ht="69" customHeight="1" x14ac:dyDescent="0.25">
      <c r="A274" s="124" t="s">
        <v>477</v>
      </c>
      <c r="B274" s="91" t="s">
        <v>297</v>
      </c>
      <c r="C274" s="80"/>
      <c r="D274" s="80" t="s">
        <v>244</v>
      </c>
      <c r="E274" s="78" t="s">
        <v>215</v>
      </c>
      <c r="F274" s="159"/>
      <c r="G274" s="159"/>
      <c r="H274" s="158"/>
      <c r="I274" s="159"/>
      <c r="J274" s="140"/>
      <c r="K274" s="159"/>
      <c r="L274" s="159"/>
      <c r="M274" s="93" t="s">
        <v>420</v>
      </c>
    </row>
    <row r="275" spans="1:13" ht="51" customHeight="1" x14ac:dyDescent="0.25">
      <c r="A275" s="124" t="s">
        <v>478</v>
      </c>
      <c r="B275" s="91" t="s">
        <v>296</v>
      </c>
      <c r="C275" s="80"/>
      <c r="D275" s="80" t="s">
        <v>244</v>
      </c>
      <c r="E275" s="78" t="s">
        <v>215</v>
      </c>
      <c r="F275" s="159"/>
      <c r="G275" s="159"/>
      <c r="H275" s="158"/>
      <c r="I275" s="159"/>
      <c r="J275" s="140"/>
      <c r="K275" s="159"/>
      <c r="L275" s="159"/>
      <c r="M275" s="93" t="s">
        <v>421</v>
      </c>
    </row>
    <row r="276" spans="1:13" ht="42" customHeight="1" x14ac:dyDescent="0.25">
      <c r="A276" s="124" t="s">
        <v>245</v>
      </c>
      <c r="B276" s="91" t="s">
        <v>298</v>
      </c>
      <c r="C276" s="80"/>
      <c r="D276" s="80" t="s">
        <v>246</v>
      </c>
      <c r="E276" s="78" t="s">
        <v>215</v>
      </c>
      <c r="F276" s="159"/>
      <c r="G276" s="159"/>
      <c r="H276" s="158"/>
      <c r="I276" s="159"/>
      <c r="J276" s="140"/>
      <c r="K276" s="159"/>
      <c r="L276" s="159"/>
      <c r="M276" s="93" t="s">
        <v>412</v>
      </c>
    </row>
    <row r="277" spans="1:13" ht="93" customHeight="1" x14ac:dyDescent="0.25">
      <c r="A277" s="124" t="s">
        <v>327</v>
      </c>
      <c r="B277" s="91" t="s">
        <v>299</v>
      </c>
      <c r="C277" s="80"/>
      <c r="D277" s="80" t="s">
        <v>247</v>
      </c>
      <c r="E277" s="78" t="s">
        <v>215</v>
      </c>
      <c r="F277" s="159"/>
      <c r="G277" s="159"/>
      <c r="H277" s="158"/>
      <c r="I277" s="159"/>
      <c r="J277" s="140"/>
      <c r="K277" s="159"/>
      <c r="L277" s="159"/>
      <c r="M277" s="93" t="s">
        <v>413</v>
      </c>
    </row>
    <row r="278" spans="1:13" ht="83.25" customHeight="1" x14ac:dyDescent="0.25">
      <c r="A278" s="124" t="s">
        <v>248</v>
      </c>
      <c r="B278" s="91" t="s">
        <v>300</v>
      </c>
      <c r="C278" s="80"/>
      <c r="D278" s="80" t="s">
        <v>247</v>
      </c>
      <c r="E278" s="78" t="s">
        <v>215</v>
      </c>
      <c r="F278" s="159"/>
      <c r="G278" s="159"/>
      <c r="H278" s="158"/>
      <c r="I278" s="159"/>
      <c r="J278" s="140"/>
      <c r="K278" s="159"/>
      <c r="L278" s="159"/>
      <c r="M278" s="93" t="s">
        <v>414</v>
      </c>
    </row>
    <row r="279" spans="1:13" ht="49.5" customHeight="1" x14ac:dyDescent="0.25">
      <c r="A279" s="124" t="s">
        <v>496</v>
      </c>
      <c r="B279" s="91" t="s">
        <v>301</v>
      </c>
      <c r="C279" s="80"/>
      <c r="D279" s="80" t="s">
        <v>249</v>
      </c>
      <c r="E279" s="78" t="s">
        <v>215</v>
      </c>
      <c r="F279" s="159"/>
      <c r="G279" s="159"/>
      <c r="H279" s="158"/>
      <c r="I279" s="159"/>
      <c r="J279" s="140"/>
      <c r="K279" s="159"/>
      <c r="L279" s="159"/>
      <c r="M279" s="93" t="s">
        <v>415</v>
      </c>
    </row>
    <row r="280" spans="1:13" ht="51.75" customHeight="1" x14ac:dyDescent="0.25">
      <c r="A280" s="124" t="s">
        <v>250</v>
      </c>
      <c r="B280" s="91" t="s">
        <v>302</v>
      </c>
      <c r="C280" s="80"/>
      <c r="D280" s="80" t="s">
        <v>249</v>
      </c>
      <c r="E280" s="78" t="s">
        <v>215</v>
      </c>
      <c r="F280" s="159"/>
      <c r="G280" s="159"/>
      <c r="H280" s="158"/>
      <c r="I280" s="159"/>
      <c r="J280" s="140"/>
      <c r="K280" s="159"/>
      <c r="L280" s="159"/>
      <c r="M280" s="93" t="s">
        <v>416</v>
      </c>
    </row>
    <row r="281" spans="1:13" ht="52.5" customHeight="1" x14ac:dyDescent="0.25">
      <c r="A281" s="124" t="s">
        <v>495</v>
      </c>
      <c r="B281" s="91" t="s">
        <v>303</v>
      </c>
      <c r="C281" s="80"/>
      <c r="D281" s="80" t="s">
        <v>251</v>
      </c>
      <c r="E281" s="78" t="s">
        <v>215</v>
      </c>
      <c r="F281" s="159"/>
      <c r="G281" s="159"/>
      <c r="H281" s="158" t="s">
        <v>378</v>
      </c>
      <c r="I281" s="159"/>
      <c r="J281" s="140"/>
      <c r="K281" s="159"/>
      <c r="L281" s="159"/>
      <c r="M281" s="93" t="s">
        <v>417</v>
      </c>
    </row>
    <row r="282" spans="1:13" ht="78" customHeight="1" x14ac:dyDescent="0.25">
      <c r="A282" s="124" t="s">
        <v>252</v>
      </c>
      <c r="B282" s="91" t="s">
        <v>304</v>
      </c>
      <c r="C282" s="80"/>
      <c r="D282" s="80" t="s">
        <v>253</v>
      </c>
      <c r="E282" s="78" t="s">
        <v>215</v>
      </c>
      <c r="F282" s="159"/>
      <c r="G282" s="159"/>
      <c r="H282" s="158"/>
      <c r="I282" s="159"/>
      <c r="J282" s="140"/>
      <c r="K282" s="159"/>
      <c r="L282" s="159"/>
      <c r="M282" s="93" t="s">
        <v>346</v>
      </c>
    </row>
    <row r="283" spans="1:13" ht="40.5" customHeight="1" x14ac:dyDescent="0.25">
      <c r="A283" s="124" t="s">
        <v>254</v>
      </c>
      <c r="B283" s="91">
        <f>SUM(B284,B285,B286,B287)</f>
        <v>7239.3300000000017</v>
      </c>
      <c r="C283" s="80"/>
      <c r="D283" s="80" t="s">
        <v>255</v>
      </c>
      <c r="E283" s="78" t="s">
        <v>215</v>
      </c>
      <c r="F283" s="159"/>
      <c r="G283" s="159"/>
      <c r="H283" s="158"/>
      <c r="I283" s="159"/>
      <c r="J283" s="140"/>
      <c r="K283" s="159"/>
      <c r="L283" s="159"/>
      <c r="M283" s="93" t="s">
        <v>418</v>
      </c>
    </row>
    <row r="284" spans="1:13" ht="27" customHeight="1" x14ac:dyDescent="0.25">
      <c r="A284" s="124" t="s">
        <v>256</v>
      </c>
      <c r="B284" s="91">
        <v>2068.38</v>
      </c>
      <c r="C284" s="261"/>
      <c r="D284" s="80"/>
      <c r="E284" s="79"/>
      <c r="F284" s="159"/>
      <c r="G284" s="159"/>
      <c r="H284" s="158"/>
      <c r="I284" s="159"/>
      <c r="J284" s="140"/>
      <c r="K284" s="159"/>
      <c r="L284" s="159"/>
      <c r="M284" s="93" t="s">
        <v>265</v>
      </c>
    </row>
    <row r="285" spans="1:13" ht="26.25" customHeight="1" x14ac:dyDescent="0.25">
      <c r="A285" s="124" t="s">
        <v>257</v>
      </c>
      <c r="B285" s="91">
        <v>3102.57</v>
      </c>
      <c r="C285" s="261"/>
      <c r="D285" s="80"/>
      <c r="E285" s="79"/>
      <c r="F285" s="159"/>
      <c r="G285" s="159"/>
      <c r="H285" s="158"/>
      <c r="I285" s="159"/>
      <c r="J285" s="140"/>
      <c r="K285" s="159"/>
      <c r="L285" s="159"/>
      <c r="M285" s="93" t="s">
        <v>265</v>
      </c>
    </row>
    <row r="286" spans="1:13" ht="27" customHeight="1" x14ac:dyDescent="0.25">
      <c r="A286" s="124" t="s">
        <v>258</v>
      </c>
      <c r="B286" s="91">
        <v>1034.19</v>
      </c>
      <c r="C286" s="261"/>
      <c r="D286" s="80"/>
      <c r="E286" s="79"/>
      <c r="F286" s="159"/>
      <c r="G286" s="159"/>
      <c r="H286" s="158"/>
      <c r="I286" s="159"/>
      <c r="J286" s="140"/>
      <c r="K286" s="159"/>
      <c r="L286" s="159"/>
      <c r="M286" s="93" t="s">
        <v>265</v>
      </c>
    </row>
    <row r="287" spans="1:13" ht="25.5" customHeight="1" x14ac:dyDescent="0.25">
      <c r="A287" s="124" t="s">
        <v>259</v>
      </c>
      <c r="B287" s="91">
        <v>1034.19</v>
      </c>
      <c r="C287" s="261"/>
      <c r="D287" s="80"/>
      <c r="E287" s="79"/>
      <c r="F287" s="159"/>
      <c r="G287" s="159"/>
      <c r="H287" s="158"/>
      <c r="I287" s="159"/>
      <c r="J287" s="140"/>
      <c r="K287" s="159"/>
      <c r="L287" s="159"/>
      <c r="M287" s="93" t="s">
        <v>265</v>
      </c>
    </row>
    <row r="288" spans="1:13" ht="37.5" customHeight="1" x14ac:dyDescent="0.25">
      <c r="A288" s="124" t="s">
        <v>260</v>
      </c>
      <c r="B288" s="91">
        <f>SUM(B289,B290)</f>
        <v>15195.82</v>
      </c>
      <c r="C288" s="80"/>
      <c r="D288" s="80" t="s">
        <v>261</v>
      </c>
      <c r="E288" s="78" t="s">
        <v>215</v>
      </c>
      <c r="F288" s="159"/>
      <c r="G288" s="159"/>
      <c r="H288" s="158"/>
      <c r="I288" s="159"/>
      <c r="J288" s="140"/>
      <c r="K288" s="159"/>
      <c r="L288" s="159"/>
      <c r="M288" s="93" t="s">
        <v>347</v>
      </c>
    </row>
    <row r="289" spans="1:13" ht="26.25" customHeight="1" x14ac:dyDescent="0.25">
      <c r="A289" s="124" t="s">
        <v>262</v>
      </c>
      <c r="B289" s="91">
        <v>8751.02</v>
      </c>
      <c r="C289" s="80"/>
      <c r="D289" s="80"/>
      <c r="E289" s="79"/>
      <c r="F289" s="159"/>
      <c r="G289" s="159"/>
      <c r="H289" s="158"/>
      <c r="I289" s="159"/>
      <c r="J289" s="140"/>
      <c r="K289" s="159"/>
      <c r="L289" s="159"/>
      <c r="M289" s="93" t="s">
        <v>265</v>
      </c>
    </row>
    <row r="290" spans="1:13" ht="26.25" customHeight="1" x14ac:dyDescent="0.25">
      <c r="A290" s="124" t="s">
        <v>263</v>
      </c>
      <c r="B290" s="91">
        <v>6444.8</v>
      </c>
      <c r="C290" s="80"/>
      <c r="D290" s="80"/>
      <c r="E290" s="79"/>
      <c r="F290" s="159"/>
      <c r="G290" s="159"/>
      <c r="H290" s="158"/>
      <c r="I290" s="159"/>
      <c r="J290" s="140"/>
      <c r="K290" s="159"/>
      <c r="L290" s="159"/>
      <c r="M290" s="93" t="s">
        <v>265</v>
      </c>
    </row>
    <row r="291" spans="1:13" ht="88.5" customHeight="1" x14ac:dyDescent="0.25">
      <c r="A291" s="124" t="s">
        <v>464</v>
      </c>
      <c r="B291" s="91"/>
      <c r="C291" s="165"/>
      <c r="D291" s="165" t="s">
        <v>223</v>
      </c>
      <c r="E291" s="167" t="s">
        <v>215</v>
      </c>
      <c r="F291" s="159"/>
      <c r="G291" s="159"/>
      <c r="H291" s="158"/>
      <c r="I291" s="159"/>
      <c r="J291" s="140"/>
      <c r="K291" s="159"/>
      <c r="L291" s="159"/>
      <c r="M291" s="191" t="s">
        <v>466</v>
      </c>
    </row>
    <row r="292" spans="1:13" ht="72" x14ac:dyDescent="0.25">
      <c r="A292" s="124" t="s">
        <v>465</v>
      </c>
      <c r="B292" s="91"/>
      <c r="C292" s="165"/>
      <c r="D292" s="165" t="s">
        <v>223</v>
      </c>
      <c r="E292" s="167" t="s">
        <v>215</v>
      </c>
      <c r="F292" s="159"/>
      <c r="G292" s="159"/>
      <c r="H292" s="158"/>
      <c r="I292" s="159"/>
      <c r="J292" s="140"/>
      <c r="K292" s="159"/>
      <c r="L292" s="159"/>
      <c r="M292" s="191" t="s">
        <v>467</v>
      </c>
    </row>
    <row r="293" spans="1:13" ht="54.75" customHeight="1" x14ac:dyDescent="0.25">
      <c r="A293" s="124" t="s">
        <v>468</v>
      </c>
      <c r="B293" s="91"/>
      <c r="C293" s="165"/>
      <c r="D293" s="165" t="s">
        <v>223</v>
      </c>
      <c r="E293" s="167" t="s">
        <v>215</v>
      </c>
      <c r="F293" s="159"/>
      <c r="G293" s="159"/>
      <c r="H293" s="158"/>
      <c r="I293" s="159"/>
      <c r="J293" s="140"/>
      <c r="K293" s="159"/>
      <c r="L293" s="159"/>
      <c r="M293" s="191" t="s">
        <v>469</v>
      </c>
    </row>
    <row r="294" spans="1:13" ht="48.75" customHeight="1" x14ac:dyDescent="0.25">
      <c r="A294" s="124" t="s">
        <v>471</v>
      </c>
      <c r="B294" s="91"/>
      <c r="C294" s="165"/>
      <c r="D294" s="165" t="s">
        <v>470</v>
      </c>
      <c r="E294" s="167" t="s">
        <v>215</v>
      </c>
      <c r="F294" s="159"/>
      <c r="G294" s="159"/>
      <c r="H294" s="158"/>
      <c r="I294" s="159"/>
      <c r="J294" s="140"/>
      <c r="K294" s="159"/>
      <c r="L294" s="159"/>
      <c r="M294" s="191" t="s">
        <v>472</v>
      </c>
    </row>
    <row r="295" spans="1:13" ht="47.25" customHeight="1" x14ac:dyDescent="0.25">
      <c r="A295" s="192" t="s">
        <v>471</v>
      </c>
      <c r="B295" s="193"/>
      <c r="C295" s="176"/>
      <c r="D295" s="176" t="s">
        <v>470</v>
      </c>
      <c r="E295" s="175" t="s">
        <v>215</v>
      </c>
      <c r="F295" s="194"/>
      <c r="G295" s="194"/>
      <c r="H295" s="195"/>
      <c r="I295" s="194"/>
      <c r="J295" s="196"/>
      <c r="K295" s="194"/>
      <c r="L295" s="194"/>
      <c r="M295" s="197" t="s">
        <v>472</v>
      </c>
    </row>
    <row r="296" spans="1:13" s="198" customFormat="1" ht="45.75" customHeight="1" x14ac:dyDescent="0.25">
      <c r="A296" s="199" t="s">
        <v>488</v>
      </c>
      <c r="B296" s="187"/>
      <c r="C296" s="174"/>
      <c r="D296" s="171" t="s">
        <v>487</v>
      </c>
      <c r="E296" s="171" t="s">
        <v>215</v>
      </c>
      <c r="F296" s="151"/>
      <c r="G296" s="151"/>
      <c r="H296" s="151"/>
      <c r="I296" s="151"/>
      <c r="J296" s="139"/>
      <c r="K296" s="151"/>
      <c r="L296" s="151"/>
      <c r="M296" s="191" t="s">
        <v>489</v>
      </c>
    </row>
    <row r="297" spans="1:13" ht="110.25" customHeight="1" x14ac:dyDescent="0.25">
      <c r="A297" s="199" t="s">
        <v>490</v>
      </c>
      <c r="B297" s="200">
        <v>7185.7</v>
      </c>
      <c r="C297" s="174"/>
      <c r="D297" s="171" t="s">
        <v>487</v>
      </c>
      <c r="E297" s="171" t="s">
        <v>215</v>
      </c>
      <c r="G297" s="151"/>
      <c r="H297" s="151"/>
      <c r="I297" s="151"/>
      <c r="J297" s="139"/>
      <c r="K297" s="151"/>
      <c r="L297" s="151"/>
      <c r="M297" s="191" t="s">
        <v>491</v>
      </c>
    </row>
    <row r="298" spans="1:13" x14ac:dyDescent="0.25">
      <c r="B298" s="190"/>
      <c r="C298" s="57"/>
      <c r="D298" s="56"/>
      <c r="E298" s="57"/>
      <c r="F298" s="144"/>
      <c r="H298" s="144"/>
      <c r="I298" s="144"/>
    </row>
    <row r="299" spans="1:13" x14ac:dyDescent="0.25">
      <c r="B299" s="190"/>
      <c r="C299" s="57"/>
      <c r="D299" s="56"/>
      <c r="E299" s="57"/>
      <c r="F299" s="144"/>
      <c r="H299" s="144"/>
      <c r="I299" s="144"/>
    </row>
    <row r="300" spans="1:13" x14ac:dyDescent="0.25">
      <c r="B300" s="190"/>
      <c r="C300" s="57"/>
      <c r="D300" s="56"/>
      <c r="E300" s="57"/>
      <c r="F300" s="144"/>
      <c r="H300" s="144"/>
      <c r="I300" s="144"/>
    </row>
    <row r="301" spans="1:13" x14ac:dyDescent="0.25">
      <c r="B301" s="190"/>
      <c r="C301" s="57"/>
      <c r="D301" s="56"/>
      <c r="E301" s="57"/>
      <c r="F301" s="144"/>
      <c r="H301" s="144"/>
      <c r="I301" s="144"/>
    </row>
    <row r="302" spans="1:13" ht="54.75" customHeight="1" x14ac:dyDescent="0.25">
      <c r="B302" s="190"/>
      <c r="C302" s="57"/>
      <c r="D302" s="56"/>
      <c r="E302" s="57"/>
      <c r="F302" s="144"/>
      <c r="H302" s="144"/>
      <c r="I302" s="144"/>
    </row>
    <row r="303" spans="1:13" x14ac:dyDescent="0.25">
      <c r="F303" s="144"/>
      <c r="H303" s="144"/>
    </row>
    <row r="304" spans="1:13" x14ac:dyDescent="0.25">
      <c r="F304" s="144"/>
      <c r="H304" s="144"/>
    </row>
    <row r="305" spans="6:8" x14ac:dyDescent="0.25">
      <c r="F305" s="144"/>
      <c r="H305" s="144"/>
    </row>
    <row r="306" spans="6:8" x14ac:dyDescent="0.25">
      <c r="F306" s="144"/>
      <c r="H306" s="144"/>
    </row>
    <row r="307" spans="6:8" x14ac:dyDescent="0.25">
      <c r="F307" s="144"/>
      <c r="H307" s="144"/>
    </row>
    <row r="308" spans="6:8" x14ac:dyDescent="0.25">
      <c r="F308" s="144"/>
      <c r="H308" s="144"/>
    </row>
    <row r="309" spans="6:8" x14ac:dyDescent="0.25">
      <c r="F309" s="144"/>
      <c r="H309" s="144"/>
    </row>
    <row r="310" spans="6:8" x14ac:dyDescent="0.25">
      <c r="F310" s="144"/>
      <c r="H310" s="144"/>
    </row>
    <row r="311" spans="6:8" x14ac:dyDescent="0.25">
      <c r="F311" s="144"/>
      <c r="H311" s="144"/>
    </row>
    <row r="312" spans="6:8" x14ac:dyDescent="0.25">
      <c r="F312" s="144"/>
      <c r="H312" s="144"/>
    </row>
    <row r="313" spans="6:8" x14ac:dyDescent="0.25">
      <c r="F313" s="144"/>
      <c r="H313" s="144"/>
    </row>
    <row r="314" spans="6:8" x14ac:dyDescent="0.25">
      <c r="F314" s="144"/>
      <c r="H314" s="144"/>
    </row>
    <row r="315" spans="6:8" x14ac:dyDescent="0.25">
      <c r="F315" s="144"/>
      <c r="H315" s="144"/>
    </row>
    <row r="316" spans="6:8" x14ac:dyDescent="0.25">
      <c r="F316" s="144"/>
      <c r="H316" s="144"/>
    </row>
    <row r="317" spans="6:8" x14ac:dyDescent="0.25">
      <c r="F317" s="144"/>
      <c r="H317" s="144"/>
    </row>
    <row r="318" spans="6:8" x14ac:dyDescent="0.25">
      <c r="F318" s="144"/>
      <c r="H318" s="144"/>
    </row>
    <row r="319" spans="6:8" x14ac:dyDescent="0.25">
      <c r="F319" s="144"/>
      <c r="H319" s="144"/>
    </row>
    <row r="320" spans="6:8" x14ac:dyDescent="0.25">
      <c r="F320" s="144"/>
      <c r="H320" s="144"/>
    </row>
    <row r="321" spans="6:8" x14ac:dyDescent="0.25">
      <c r="F321" s="144"/>
      <c r="H321" s="144"/>
    </row>
    <row r="322" spans="6:8" x14ac:dyDescent="0.25">
      <c r="F322" s="144"/>
      <c r="H322" s="144"/>
    </row>
    <row r="323" spans="6:8" x14ac:dyDescent="0.25">
      <c r="F323" s="144"/>
      <c r="H323" s="144"/>
    </row>
    <row r="324" spans="6:8" x14ac:dyDescent="0.25">
      <c r="F324" s="144"/>
      <c r="H324" s="144"/>
    </row>
    <row r="325" spans="6:8" x14ac:dyDescent="0.25">
      <c r="F325" s="144"/>
      <c r="H325" s="144"/>
    </row>
    <row r="326" spans="6:8" x14ac:dyDescent="0.25">
      <c r="F326" s="144"/>
      <c r="H326" s="144"/>
    </row>
    <row r="327" spans="6:8" x14ac:dyDescent="0.25">
      <c r="F327" s="144"/>
      <c r="H327" s="144"/>
    </row>
    <row r="328" spans="6:8" x14ac:dyDescent="0.25">
      <c r="F328" s="144"/>
      <c r="H328" s="144"/>
    </row>
    <row r="329" spans="6:8" x14ac:dyDescent="0.25">
      <c r="F329" s="144"/>
      <c r="H329" s="144"/>
    </row>
    <row r="330" spans="6:8" x14ac:dyDescent="0.25">
      <c r="F330" s="144"/>
      <c r="H330" s="144"/>
    </row>
    <row r="331" spans="6:8" x14ac:dyDescent="0.25">
      <c r="F331" s="144"/>
      <c r="H331" s="144"/>
    </row>
    <row r="332" spans="6:8" x14ac:dyDescent="0.25">
      <c r="F332" s="144"/>
      <c r="H332" s="144"/>
    </row>
    <row r="333" spans="6:8" x14ac:dyDescent="0.25">
      <c r="F333" s="144"/>
      <c r="H333" s="144"/>
    </row>
    <row r="334" spans="6:8" x14ac:dyDescent="0.25">
      <c r="F334" s="144"/>
      <c r="H334" s="144"/>
    </row>
    <row r="335" spans="6:8" x14ac:dyDescent="0.25">
      <c r="F335" s="144"/>
      <c r="H335" s="144"/>
    </row>
    <row r="336" spans="6:8" x14ac:dyDescent="0.25">
      <c r="F336" s="144"/>
      <c r="H336" s="144"/>
    </row>
    <row r="337" spans="6:8" x14ac:dyDescent="0.25">
      <c r="F337" s="144"/>
      <c r="H337" s="144"/>
    </row>
    <row r="338" spans="6:8" x14ac:dyDescent="0.25">
      <c r="F338" s="144"/>
      <c r="H338" s="144"/>
    </row>
    <row r="339" spans="6:8" x14ac:dyDescent="0.25">
      <c r="F339" s="144"/>
      <c r="H339" s="144"/>
    </row>
    <row r="340" spans="6:8" x14ac:dyDescent="0.25">
      <c r="F340" s="144"/>
      <c r="H340" s="144"/>
    </row>
    <row r="341" spans="6:8" x14ac:dyDescent="0.25">
      <c r="F341" s="144"/>
      <c r="H341" s="144"/>
    </row>
    <row r="342" spans="6:8" x14ac:dyDescent="0.25">
      <c r="F342" s="144"/>
      <c r="H342" s="144"/>
    </row>
    <row r="343" spans="6:8" x14ac:dyDescent="0.25">
      <c r="F343" s="144"/>
      <c r="H343" s="144"/>
    </row>
    <row r="344" spans="6:8" x14ac:dyDescent="0.25">
      <c r="F344" s="144"/>
      <c r="H344" s="144"/>
    </row>
    <row r="345" spans="6:8" x14ac:dyDescent="0.25">
      <c r="F345" s="144"/>
      <c r="H345" s="144"/>
    </row>
    <row r="346" spans="6:8" x14ac:dyDescent="0.25">
      <c r="F346" s="144"/>
      <c r="H346" s="144"/>
    </row>
    <row r="347" spans="6:8" x14ac:dyDescent="0.25">
      <c r="F347" s="144"/>
      <c r="H347" s="144"/>
    </row>
    <row r="348" spans="6:8" x14ac:dyDescent="0.25">
      <c r="F348" s="144"/>
      <c r="H348" s="144"/>
    </row>
    <row r="349" spans="6:8" x14ac:dyDescent="0.25">
      <c r="F349" s="144"/>
      <c r="H349" s="144"/>
    </row>
    <row r="350" spans="6:8" x14ac:dyDescent="0.25">
      <c r="F350" s="144"/>
      <c r="H350" s="144"/>
    </row>
    <row r="351" spans="6:8" x14ac:dyDescent="0.25">
      <c r="F351" s="144"/>
      <c r="H351" s="144"/>
    </row>
    <row r="352" spans="6:8" x14ac:dyDescent="0.25">
      <c r="F352" s="144"/>
      <c r="H352" s="144"/>
    </row>
    <row r="353" spans="6:8" x14ac:dyDescent="0.25">
      <c r="F353" s="144"/>
      <c r="H353" s="144"/>
    </row>
    <row r="354" spans="6:8" x14ac:dyDescent="0.25">
      <c r="F354" s="144"/>
      <c r="H354" s="144"/>
    </row>
    <row r="355" spans="6:8" x14ac:dyDescent="0.25">
      <c r="F355" s="144"/>
      <c r="H355" s="144"/>
    </row>
    <row r="356" spans="6:8" x14ac:dyDescent="0.25">
      <c r="F356" s="144"/>
      <c r="H356" s="144"/>
    </row>
    <row r="357" spans="6:8" x14ac:dyDescent="0.25">
      <c r="F357" s="144"/>
      <c r="H357" s="144"/>
    </row>
    <row r="358" spans="6:8" x14ac:dyDescent="0.25">
      <c r="F358" s="144"/>
      <c r="H358" s="144"/>
    </row>
    <row r="359" spans="6:8" x14ac:dyDescent="0.25">
      <c r="F359" s="144"/>
      <c r="H359" s="144"/>
    </row>
    <row r="360" spans="6:8" x14ac:dyDescent="0.25">
      <c r="F360" s="144"/>
      <c r="H360" s="144"/>
    </row>
    <row r="361" spans="6:8" x14ac:dyDescent="0.25">
      <c r="F361" s="144"/>
      <c r="H361" s="144"/>
    </row>
    <row r="362" spans="6:8" x14ac:dyDescent="0.25">
      <c r="F362" s="144"/>
      <c r="H362" s="144"/>
    </row>
    <row r="363" spans="6:8" x14ac:dyDescent="0.25">
      <c r="F363" s="144"/>
      <c r="H363" s="144"/>
    </row>
    <row r="364" spans="6:8" x14ac:dyDescent="0.25">
      <c r="F364" s="144"/>
      <c r="H364" s="144"/>
    </row>
    <row r="365" spans="6:8" x14ac:dyDescent="0.25">
      <c r="F365" s="144"/>
      <c r="H365" s="144"/>
    </row>
    <row r="366" spans="6:8" x14ac:dyDescent="0.25">
      <c r="F366" s="144"/>
      <c r="H366" s="144"/>
    </row>
    <row r="367" spans="6:8" x14ac:dyDescent="0.25">
      <c r="F367" s="144"/>
      <c r="H367" s="144"/>
    </row>
    <row r="368" spans="6:8" x14ac:dyDescent="0.25">
      <c r="F368" s="144"/>
      <c r="H368" s="144"/>
    </row>
    <row r="369" spans="6:8" x14ac:dyDescent="0.25">
      <c r="F369" s="144"/>
      <c r="H369" s="144"/>
    </row>
    <row r="370" spans="6:8" x14ac:dyDescent="0.25">
      <c r="F370" s="144"/>
      <c r="H370" s="144"/>
    </row>
    <row r="371" spans="6:8" x14ac:dyDescent="0.25">
      <c r="F371" s="144"/>
      <c r="H371" s="144"/>
    </row>
    <row r="372" spans="6:8" x14ac:dyDescent="0.25">
      <c r="F372" s="144"/>
      <c r="H372" s="144"/>
    </row>
    <row r="373" spans="6:8" x14ac:dyDescent="0.25">
      <c r="F373" s="144"/>
      <c r="H373" s="144"/>
    </row>
    <row r="374" spans="6:8" x14ac:dyDescent="0.25">
      <c r="F374" s="144"/>
      <c r="H374" s="144"/>
    </row>
    <row r="375" spans="6:8" x14ac:dyDescent="0.25">
      <c r="F375" s="144"/>
      <c r="H375" s="144"/>
    </row>
    <row r="376" spans="6:8" x14ac:dyDescent="0.25">
      <c r="F376" s="144"/>
      <c r="H376" s="144"/>
    </row>
    <row r="377" spans="6:8" x14ac:dyDescent="0.25">
      <c r="F377" s="144"/>
      <c r="H377" s="144"/>
    </row>
    <row r="378" spans="6:8" x14ac:dyDescent="0.25">
      <c r="F378" s="144"/>
      <c r="H378" s="144"/>
    </row>
    <row r="379" spans="6:8" x14ac:dyDescent="0.25">
      <c r="F379" s="144"/>
      <c r="H379" s="144"/>
    </row>
    <row r="380" spans="6:8" x14ac:dyDescent="0.25">
      <c r="F380" s="144"/>
      <c r="H380" s="144"/>
    </row>
  </sheetData>
  <mergeCells count="424">
    <mergeCell ref="J9:J11"/>
    <mergeCell ref="K11:L11"/>
    <mergeCell ref="D63:D66"/>
    <mergeCell ref="B50:B51"/>
    <mergeCell ref="C50:C51"/>
    <mergeCell ref="D70:D71"/>
    <mergeCell ref="D112:D114"/>
    <mergeCell ref="M112:M114"/>
    <mergeCell ref="A223:A224"/>
    <mergeCell ref="B223:B224"/>
    <mergeCell ref="C223:C224"/>
    <mergeCell ref="D223:D224"/>
    <mergeCell ref="A219:A220"/>
    <mergeCell ref="B219:B220"/>
    <mergeCell ref="C219:C220"/>
    <mergeCell ref="D219:D220"/>
    <mergeCell ref="C221:C222"/>
    <mergeCell ref="D221:D222"/>
    <mergeCell ref="M221:M222"/>
    <mergeCell ref="M195:M196"/>
    <mergeCell ref="M203:M204"/>
    <mergeCell ref="B207:B208"/>
    <mergeCell ref="A197:A198"/>
    <mergeCell ref="M211:M212"/>
    <mergeCell ref="B213:B214"/>
    <mergeCell ref="A232:A233"/>
    <mergeCell ref="B232:B233"/>
    <mergeCell ref="C232:C233"/>
    <mergeCell ref="M228:M229"/>
    <mergeCell ref="A42:A43"/>
    <mergeCell ref="B42:B43"/>
    <mergeCell ref="C42:C43"/>
    <mergeCell ref="D42:D43"/>
    <mergeCell ref="M42:M43"/>
    <mergeCell ref="A103:A105"/>
    <mergeCell ref="B103:B105"/>
    <mergeCell ref="C103:C105"/>
    <mergeCell ref="D103:D105"/>
    <mergeCell ref="M103:M105"/>
    <mergeCell ref="A97:A99"/>
    <mergeCell ref="C63:C66"/>
    <mergeCell ref="B60:B61"/>
    <mergeCell ref="A44:A45"/>
    <mergeCell ref="J70:J71"/>
    <mergeCell ref="K70:K71"/>
    <mergeCell ref="L70:L71"/>
    <mergeCell ref="F70:F71"/>
    <mergeCell ref="A213:A214"/>
    <mergeCell ref="A217:A218"/>
    <mergeCell ref="B217:B218"/>
    <mergeCell ref="M217:M218"/>
    <mergeCell ref="M215:M216"/>
    <mergeCell ref="C217:C218"/>
    <mergeCell ref="D217:D218"/>
    <mergeCell ref="A234:M234"/>
    <mergeCell ref="M213:M214"/>
    <mergeCell ref="A230:A231"/>
    <mergeCell ref="B230:B231"/>
    <mergeCell ref="C230:C231"/>
    <mergeCell ref="D230:D231"/>
    <mergeCell ref="M230:M231"/>
    <mergeCell ref="M223:M224"/>
    <mergeCell ref="M232:M233"/>
    <mergeCell ref="D232:D233"/>
    <mergeCell ref="D213:D214"/>
    <mergeCell ref="C213:C214"/>
    <mergeCell ref="A228:A229"/>
    <mergeCell ref="A215:A216"/>
    <mergeCell ref="B215:B216"/>
    <mergeCell ref="D215:D216"/>
    <mergeCell ref="C215:C216"/>
    <mergeCell ref="M219:M220"/>
    <mergeCell ref="A221:A222"/>
    <mergeCell ref="B221:B222"/>
    <mergeCell ref="C284:C287"/>
    <mergeCell ref="A225:M225"/>
    <mergeCell ref="A226:A227"/>
    <mergeCell ref="B226:B227"/>
    <mergeCell ref="C226:C227"/>
    <mergeCell ref="D226:D227"/>
    <mergeCell ref="M226:M227"/>
    <mergeCell ref="D228:D229"/>
    <mergeCell ref="C228:C229"/>
    <mergeCell ref="B228:B229"/>
    <mergeCell ref="D211:D212"/>
    <mergeCell ref="B211:B212"/>
    <mergeCell ref="C211:C212"/>
    <mergeCell ref="A209:A210"/>
    <mergeCell ref="M197:M198"/>
    <mergeCell ref="A203:A204"/>
    <mergeCell ref="A201:A202"/>
    <mergeCell ref="A205:A206"/>
    <mergeCell ref="A195:A196"/>
    <mergeCell ref="D199:D200"/>
    <mergeCell ref="C203:C204"/>
    <mergeCell ref="C195:C196"/>
    <mergeCell ref="C209:C210"/>
    <mergeCell ref="A207:A208"/>
    <mergeCell ref="M209:M210"/>
    <mergeCell ref="M207:M208"/>
    <mergeCell ref="C207:C208"/>
    <mergeCell ref="B209:B210"/>
    <mergeCell ref="A211:A212"/>
    <mergeCell ref="C201:C202"/>
    <mergeCell ref="C197:C198"/>
    <mergeCell ref="B203:B204"/>
    <mergeCell ref="D209:D210"/>
    <mergeCell ref="D207:D208"/>
    <mergeCell ref="A199:A200"/>
    <mergeCell ref="M205:M206"/>
    <mergeCell ref="B195:B196"/>
    <mergeCell ref="B197:B198"/>
    <mergeCell ref="M199:M200"/>
    <mergeCell ref="D205:D206"/>
    <mergeCell ref="C205:C206"/>
    <mergeCell ref="M193:M194"/>
    <mergeCell ref="D203:D204"/>
    <mergeCell ref="M201:M202"/>
    <mergeCell ref="C193:C194"/>
    <mergeCell ref="B201:B202"/>
    <mergeCell ref="D195:D196"/>
    <mergeCell ref="B199:B200"/>
    <mergeCell ref="B205:B206"/>
    <mergeCell ref="C199:C200"/>
    <mergeCell ref="D201:D202"/>
    <mergeCell ref="M191:M192"/>
    <mergeCell ref="D193:D194"/>
    <mergeCell ref="D197:D198"/>
    <mergeCell ref="B193:B194"/>
    <mergeCell ref="A187:A188"/>
    <mergeCell ref="K154:K155"/>
    <mergeCell ref="A159:A161"/>
    <mergeCell ref="B159:B161"/>
    <mergeCell ref="I154:I155"/>
    <mergeCell ref="A193:A194"/>
    <mergeCell ref="A190:M190"/>
    <mergeCell ref="M172:M174"/>
    <mergeCell ref="C162:C165"/>
    <mergeCell ref="D162:D165"/>
    <mergeCell ref="C169:C171"/>
    <mergeCell ref="M177:M179"/>
    <mergeCell ref="C180:C182"/>
    <mergeCell ref="D180:D182"/>
    <mergeCell ref="D177:D179"/>
    <mergeCell ref="M180:M182"/>
    <mergeCell ref="C183:C184"/>
    <mergeCell ref="A191:A192"/>
    <mergeCell ref="L154:L155"/>
    <mergeCell ref="M152:M155"/>
    <mergeCell ref="A185:A186"/>
    <mergeCell ref="B185:B186"/>
    <mergeCell ref="M185:M186"/>
    <mergeCell ref="D149:D151"/>
    <mergeCell ref="F154:F155"/>
    <mergeCell ref="G154:G155"/>
    <mergeCell ref="H154:H155"/>
    <mergeCell ref="B166:B168"/>
    <mergeCell ref="A146:A148"/>
    <mergeCell ref="B146:B148"/>
    <mergeCell ref="C146:C148"/>
    <mergeCell ref="A157:A158"/>
    <mergeCell ref="B157:B158"/>
    <mergeCell ref="C157:C158"/>
    <mergeCell ref="D157:D158"/>
    <mergeCell ref="E157:E158"/>
    <mergeCell ref="M157:M158"/>
    <mergeCell ref="A175:A176"/>
    <mergeCell ref="M175:M176"/>
    <mergeCell ref="C143:C145"/>
    <mergeCell ref="M76:M78"/>
    <mergeCell ref="M143:M145"/>
    <mergeCell ref="M109:M111"/>
    <mergeCell ref="A169:A171"/>
    <mergeCell ref="A177:A179"/>
    <mergeCell ref="M146:M148"/>
    <mergeCell ref="M149:M151"/>
    <mergeCell ref="D146:D148"/>
    <mergeCell ref="A112:A114"/>
    <mergeCell ref="B112:B114"/>
    <mergeCell ref="C112:C114"/>
    <mergeCell ref="B109:B111"/>
    <mergeCell ref="C109:C111"/>
    <mergeCell ref="C149:C151"/>
    <mergeCell ref="C177:C179"/>
    <mergeCell ref="A172:A174"/>
    <mergeCell ref="B169:B171"/>
    <mergeCell ref="A166:A168"/>
    <mergeCell ref="A143:A145"/>
    <mergeCell ref="B143:B145"/>
    <mergeCell ref="K136:K139"/>
    <mergeCell ref="C134:C139"/>
    <mergeCell ref="A89:A91"/>
    <mergeCell ref="M17:M19"/>
    <mergeCell ref="M60:M61"/>
    <mergeCell ref="A76:A78"/>
    <mergeCell ref="B172:B174"/>
    <mergeCell ref="C172:C174"/>
    <mergeCell ref="D172:D174"/>
    <mergeCell ref="B162:B165"/>
    <mergeCell ref="B152:B155"/>
    <mergeCell ref="D152:D155"/>
    <mergeCell ref="C152:C155"/>
    <mergeCell ref="A152:A155"/>
    <mergeCell ref="A156:M156"/>
    <mergeCell ref="E154:E155"/>
    <mergeCell ref="A79:A81"/>
    <mergeCell ref="A85:A88"/>
    <mergeCell ref="A162:A165"/>
    <mergeCell ref="D73:D75"/>
    <mergeCell ref="C100:C102"/>
    <mergeCell ref="B89:B91"/>
    <mergeCell ref="J154:J155"/>
    <mergeCell ref="B94:B96"/>
    <mergeCell ref="M162:M165"/>
    <mergeCell ref="A149:A151"/>
    <mergeCell ref="B149:B151"/>
    <mergeCell ref="A2:M3"/>
    <mergeCell ref="K9:K10"/>
    <mergeCell ref="A14:A16"/>
    <mergeCell ref="B14:B16"/>
    <mergeCell ref="M8:M10"/>
    <mergeCell ref="A4:M4"/>
    <mergeCell ref="A5:M5"/>
    <mergeCell ref="A6:M6"/>
    <mergeCell ref="I8:L8"/>
    <mergeCell ref="L9:L10"/>
    <mergeCell ref="A7:M7"/>
    <mergeCell ref="A13:M13"/>
    <mergeCell ref="M14:M16"/>
    <mergeCell ref="A8:A11"/>
    <mergeCell ref="B8:B11"/>
    <mergeCell ref="C14:C16"/>
    <mergeCell ref="D14:D16"/>
    <mergeCell ref="C8:C11"/>
    <mergeCell ref="D8:D11"/>
    <mergeCell ref="E8:E11"/>
    <mergeCell ref="G8:G11"/>
    <mergeCell ref="F8:F11"/>
    <mergeCell ref="H8:H11"/>
    <mergeCell ref="I9:I11"/>
    <mergeCell ref="M27:M29"/>
    <mergeCell ref="B27:B29"/>
    <mergeCell ref="M73:M75"/>
    <mergeCell ref="A35:A37"/>
    <mergeCell ref="A38:A39"/>
    <mergeCell ref="B38:B39"/>
    <mergeCell ref="C38:C39"/>
    <mergeCell ref="D38:D39"/>
    <mergeCell ref="A40:A41"/>
    <mergeCell ref="B40:B41"/>
    <mergeCell ref="C46:C47"/>
    <mergeCell ref="C73:C75"/>
    <mergeCell ref="M40:M41"/>
    <mergeCell ref="A30:A31"/>
    <mergeCell ref="M30:M31"/>
    <mergeCell ref="M44:M45"/>
    <mergeCell ref="B30:B31"/>
    <mergeCell ref="C30:C31"/>
    <mergeCell ref="B73:B75"/>
    <mergeCell ref="C27:C29"/>
    <mergeCell ref="A34:M34"/>
    <mergeCell ref="D27:D29"/>
    <mergeCell ref="M35:M37"/>
    <mergeCell ref="A73:A75"/>
    <mergeCell ref="A140:A142"/>
    <mergeCell ref="D140:D142"/>
    <mergeCell ref="B128:B130"/>
    <mergeCell ref="B100:B102"/>
    <mergeCell ref="D100:D102"/>
    <mergeCell ref="B79:B81"/>
    <mergeCell ref="C79:C81"/>
    <mergeCell ref="D79:D81"/>
    <mergeCell ref="A116:A121"/>
    <mergeCell ref="B119:B121"/>
    <mergeCell ref="C119:C121"/>
    <mergeCell ref="B125:B127"/>
    <mergeCell ref="C140:C142"/>
    <mergeCell ref="B140:B142"/>
    <mergeCell ref="A115:M115"/>
    <mergeCell ref="E136:E139"/>
    <mergeCell ref="F136:F139"/>
    <mergeCell ref="A134:A139"/>
    <mergeCell ref="M116:M121"/>
    <mergeCell ref="M122:M127"/>
    <mergeCell ref="D89:D91"/>
    <mergeCell ref="A94:A96"/>
    <mergeCell ref="B97:B99"/>
    <mergeCell ref="A109:A111"/>
    <mergeCell ref="C94:C96"/>
    <mergeCell ref="A100:A102"/>
    <mergeCell ref="A106:A108"/>
    <mergeCell ref="M89:M91"/>
    <mergeCell ref="C85:C88"/>
    <mergeCell ref="F87:F88"/>
    <mergeCell ref="I87:I88"/>
    <mergeCell ref="M85:M88"/>
    <mergeCell ref="L87:L88"/>
    <mergeCell ref="M100:M102"/>
    <mergeCell ref="D106:D108"/>
    <mergeCell ref="K87:K88"/>
    <mergeCell ref="G87:G88"/>
    <mergeCell ref="M97:M99"/>
    <mergeCell ref="D85:D88"/>
    <mergeCell ref="E87:E88"/>
    <mergeCell ref="H87:H88"/>
    <mergeCell ref="D109:D111"/>
    <mergeCell ref="B106:B108"/>
    <mergeCell ref="A92:A93"/>
    <mergeCell ref="B92:B93"/>
    <mergeCell ref="C92:C93"/>
    <mergeCell ref="D40:D41"/>
    <mergeCell ref="A17:A19"/>
    <mergeCell ref="B17:B19"/>
    <mergeCell ref="C17:C19"/>
    <mergeCell ref="D17:D19"/>
    <mergeCell ref="A32:A33"/>
    <mergeCell ref="B32:B33"/>
    <mergeCell ref="C32:C33"/>
    <mergeCell ref="D32:D33"/>
    <mergeCell ref="A20:A22"/>
    <mergeCell ref="B20:B22"/>
    <mergeCell ref="C20:C22"/>
    <mergeCell ref="D20:D22"/>
    <mergeCell ref="C40:C41"/>
    <mergeCell ref="M20:M22"/>
    <mergeCell ref="M70:M71"/>
    <mergeCell ref="B70:B71"/>
    <mergeCell ref="A63:A66"/>
    <mergeCell ref="M63:M66"/>
    <mergeCell ref="A50:A51"/>
    <mergeCell ref="D50:D51"/>
    <mergeCell ref="M46:M47"/>
    <mergeCell ref="M50:M51"/>
    <mergeCell ref="A49:M49"/>
    <mergeCell ref="M38:M39"/>
    <mergeCell ref="G70:G71"/>
    <mergeCell ref="A60:A61"/>
    <mergeCell ref="D60:D61"/>
    <mergeCell ref="H70:H71"/>
    <mergeCell ref="I70:I71"/>
    <mergeCell ref="A46:A47"/>
    <mergeCell ref="D30:D31"/>
    <mergeCell ref="A27:A29"/>
    <mergeCell ref="D35:D37"/>
    <mergeCell ref="M32:M33"/>
    <mergeCell ref="B35:B37"/>
    <mergeCell ref="C35:C37"/>
    <mergeCell ref="D46:D47"/>
    <mergeCell ref="B134:B139"/>
    <mergeCell ref="D134:D139"/>
    <mergeCell ref="M79:M81"/>
    <mergeCell ref="C106:C108"/>
    <mergeCell ref="M94:M96"/>
    <mergeCell ref="C125:C127"/>
    <mergeCell ref="B122:B124"/>
    <mergeCell ref="C122:C124"/>
    <mergeCell ref="C131:C133"/>
    <mergeCell ref="B131:B133"/>
    <mergeCell ref="D128:D130"/>
    <mergeCell ref="C128:C130"/>
    <mergeCell ref="B116:B118"/>
    <mergeCell ref="C116:C118"/>
    <mergeCell ref="D122:D127"/>
    <mergeCell ref="M106:M108"/>
    <mergeCell ref="J136:J139"/>
    <mergeCell ref="H136:H139"/>
    <mergeCell ref="G136:G139"/>
    <mergeCell ref="L136:L139"/>
    <mergeCell ref="D131:D133"/>
    <mergeCell ref="M128:M133"/>
    <mergeCell ref="I136:I139"/>
    <mergeCell ref="M134:M142"/>
    <mergeCell ref="C191:C192"/>
    <mergeCell ref="D191:D192"/>
    <mergeCell ref="B183:B184"/>
    <mergeCell ref="C44:C45"/>
    <mergeCell ref="D44:D45"/>
    <mergeCell ref="B187:B188"/>
    <mergeCell ref="D183:D184"/>
    <mergeCell ref="A180:A182"/>
    <mergeCell ref="A183:A184"/>
    <mergeCell ref="B180:B182"/>
    <mergeCell ref="C89:C91"/>
    <mergeCell ref="D94:D96"/>
    <mergeCell ref="D143:D145"/>
    <mergeCell ref="A122:A127"/>
    <mergeCell ref="D116:D121"/>
    <mergeCell ref="A128:A133"/>
    <mergeCell ref="C97:C99"/>
    <mergeCell ref="D97:D99"/>
    <mergeCell ref="C70:C71"/>
    <mergeCell ref="C60:C61"/>
    <mergeCell ref="B46:B47"/>
    <mergeCell ref="B177:B179"/>
    <mergeCell ref="B191:B192"/>
    <mergeCell ref="A189:M189"/>
    <mergeCell ref="M187:M188"/>
    <mergeCell ref="M159:M161"/>
    <mergeCell ref="M166:M168"/>
    <mergeCell ref="M169:M171"/>
    <mergeCell ref="D169:D171"/>
    <mergeCell ref="C166:C168"/>
    <mergeCell ref="D166:D168"/>
    <mergeCell ref="D159:D161"/>
    <mergeCell ref="C159:C161"/>
    <mergeCell ref="M183:M184"/>
    <mergeCell ref="B44:B45"/>
    <mergeCell ref="D92:D93"/>
    <mergeCell ref="M92:M93"/>
    <mergeCell ref="B76:B78"/>
    <mergeCell ref="D76:D78"/>
    <mergeCell ref="C76:C78"/>
    <mergeCell ref="B85:B88"/>
    <mergeCell ref="A62:M62"/>
    <mergeCell ref="J87:J88"/>
    <mergeCell ref="A82:A84"/>
    <mergeCell ref="B82:B84"/>
    <mergeCell ref="C82:C84"/>
    <mergeCell ref="D82:D84"/>
    <mergeCell ref="M82:M84"/>
    <mergeCell ref="A70:A71"/>
    <mergeCell ref="A72:M72"/>
    <mergeCell ref="B63:B66"/>
    <mergeCell ref="E70:E71"/>
  </mergeCells>
  <phoneticPr fontId="0" type="noConversion"/>
  <printOptions gridLines="1"/>
  <pageMargins left="0.39370078740157483" right="0" top="0" bottom="0" header="0" footer="0"/>
  <pageSetup paperSize="256" scale="60" fitToHeight="0" orientation="landscape" r:id="rId1"/>
  <headerFooter alignWithMargins="0"/>
  <rowBreaks count="34" manualBreakCount="34">
    <brk id="19" max="12" man="1"/>
    <brk id="24" max="12" man="1"/>
    <brk id="33" max="12" man="1"/>
    <brk id="41" max="12" man="1"/>
    <brk id="48" max="12" man="1"/>
    <brk id="52" max="12" man="1"/>
    <brk id="58" max="12" man="1"/>
    <brk id="66" max="12" man="1"/>
    <brk id="71" max="12" man="1"/>
    <brk id="75" max="12" man="1"/>
    <brk id="84" max="12" man="1"/>
    <brk id="93" max="12" man="1"/>
    <brk id="102" max="12" man="1"/>
    <brk id="108" max="12" man="1"/>
    <brk id="121" max="12" man="1"/>
    <brk id="127" max="12" man="1"/>
    <brk id="142" max="12" man="1"/>
    <brk id="148" max="12" man="1"/>
    <brk id="155" max="12" man="1"/>
    <brk id="165" max="12" man="1"/>
    <brk id="174" max="12" man="1"/>
    <brk id="182" max="12" man="1"/>
    <brk id="192" max="12" man="1"/>
    <brk id="196" max="12" man="1"/>
    <brk id="198" max="12" man="1"/>
    <brk id="204" max="12" man="1"/>
    <brk id="210" max="12" man="1"/>
    <brk id="214" max="12" man="1"/>
    <brk id="224" max="12" man="1"/>
    <brk id="233" max="12" man="1"/>
    <brk id="244" max="12" man="1"/>
    <brk id="255" max="12" man="1"/>
    <brk id="267" max="12" man="1"/>
    <brk id="280"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2016-07-12T11:48:08Z</cp:lastPrinted>
  <dcterms:created xsi:type="dcterms:W3CDTF">2015-01-21T07:14:33Z</dcterms:created>
  <dcterms:modified xsi:type="dcterms:W3CDTF">2016-07-12T12:09:17Z</dcterms:modified>
</cp:coreProperties>
</file>