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bubakirova_lz\Desktop\Ежемесячн. Отчет от МКУ УКС по объектам в г. Сургуте\2016\10.07\"/>
    </mc:Choice>
  </mc:AlternateContent>
  <bookViews>
    <workbookView xWindow="0" yWindow="0" windowWidth="19200" windowHeight="11505" firstSheet="1" activeTab="1"/>
  </bookViews>
  <sheets>
    <sheet name="Лист1" sheetId="2" r:id="rId1"/>
    <sheet name="Строительство 2015-2017г." sheetId="1" r:id="rId2"/>
  </sheets>
  <definedNames>
    <definedName name="_xlnm.Print_Titles" localSheetId="1">'Строительство 2015-2017г.'!$8:$12</definedName>
    <definedName name="_xlnm.Print_Area" localSheetId="1">'Строительство 2015-2017г.'!$A$1:$M$302</definedName>
  </definedNames>
  <calcPr calcId="162913"/>
</workbook>
</file>

<file path=xl/calcChain.xml><?xml version="1.0" encoding="utf-8"?>
<calcChain xmlns="http://schemas.openxmlformats.org/spreadsheetml/2006/main">
  <c r="H66" i="1" l="1"/>
  <c r="H65" i="1"/>
  <c r="H63" i="1" s="1"/>
  <c r="J63" i="1"/>
  <c r="H15" i="1"/>
  <c r="H14" i="1" s="1"/>
  <c r="H16" i="1"/>
  <c r="J14" i="1"/>
  <c r="H188" i="1"/>
  <c r="H187" i="1" s="1"/>
  <c r="K187" i="1"/>
  <c r="H185" i="1"/>
  <c r="H186" i="1"/>
  <c r="K183" i="1"/>
  <c r="H184" i="1"/>
  <c r="H183" i="1" s="1"/>
  <c r="H181" i="1"/>
  <c r="H180" i="1"/>
  <c r="H182" i="1"/>
  <c r="K180" i="1"/>
  <c r="H133" i="1"/>
  <c r="H132" i="1"/>
  <c r="J131" i="1"/>
  <c r="H131" i="1" s="1"/>
  <c r="H176" i="1"/>
  <c r="H175" i="1" s="1"/>
  <c r="J175" i="1"/>
  <c r="H162" i="1" l="1"/>
  <c r="H164" i="1"/>
  <c r="J162" i="1"/>
  <c r="K112" i="1" l="1"/>
  <c r="H231" i="1"/>
  <c r="H230" i="1" s="1"/>
  <c r="J230" i="1"/>
  <c r="K44" i="1"/>
  <c r="H51" i="1"/>
  <c r="H50" i="1" s="1"/>
  <c r="J50" i="1"/>
  <c r="J143" i="1" l="1"/>
  <c r="I63" i="1" l="1"/>
  <c r="H224" i="1" l="1"/>
  <c r="H223" i="1" s="1"/>
  <c r="L223" i="1"/>
  <c r="K223" i="1"/>
  <c r="J223" i="1"/>
  <c r="H114" i="1"/>
  <c r="H112" i="1" s="1"/>
  <c r="F112" i="1"/>
  <c r="J105" i="1"/>
  <c r="J103" i="1" s="1"/>
  <c r="L103" i="1"/>
  <c r="K103" i="1"/>
  <c r="J43" i="1"/>
  <c r="H43" i="1" s="1"/>
  <c r="H42" i="1" s="1"/>
  <c r="K42" i="1"/>
  <c r="H222" i="1"/>
  <c r="H221" i="1" s="1"/>
  <c r="J221" i="1"/>
  <c r="H220" i="1"/>
  <c r="H219" i="1" s="1"/>
  <c r="K219" i="1"/>
  <c r="J219" i="1"/>
  <c r="H233" i="1"/>
  <c r="H232" i="1" s="1"/>
  <c r="J232" i="1"/>
  <c r="J42" i="1" l="1"/>
  <c r="H45" i="1" l="1"/>
  <c r="H44" i="1" s="1"/>
  <c r="F45" i="1"/>
  <c r="F44" i="1" s="1"/>
  <c r="J44" i="1"/>
  <c r="H111" i="1" l="1"/>
  <c r="L109" i="1"/>
  <c r="L97" i="1"/>
  <c r="L94" i="1"/>
  <c r="L79" i="1"/>
  <c r="H142" i="1"/>
  <c r="K140" i="1"/>
  <c r="H91" i="1"/>
  <c r="J85" i="1"/>
  <c r="H140" i="1" l="1"/>
  <c r="H154" i="1"/>
  <c r="H153" i="1"/>
  <c r="H152" i="1"/>
  <c r="H109" i="1"/>
  <c r="H99" i="1"/>
  <c r="H97" i="1"/>
  <c r="H96" i="1"/>
  <c r="H90" i="1"/>
  <c r="H89" i="1"/>
  <c r="H87" i="1"/>
  <c r="H85" i="1"/>
  <c r="H81" i="1"/>
  <c r="H75" i="1"/>
  <c r="H73" i="1"/>
  <c r="H69" i="1"/>
  <c r="H47" i="1"/>
  <c r="H46" i="1"/>
  <c r="H24" i="1"/>
  <c r="H23" i="1"/>
  <c r="B283" i="1" l="1"/>
  <c r="B288" i="1"/>
  <c r="K94" i="1" l="1"/>
  <c r="H94" i="1" s="1"/>
  <c r="K79" i="1"/>
  <c r="H79" i="1" s="1"/>
</calcChain>
</file>

<file path=xl/comments1.xml><?xml version="1.0" encoding="utf-8"?>
<comments xmlns="http://schemas.openxmlformats.org/spreadsheetml/2006/main">
  <authors>
    <author>Тришина О.В.</author>
  </authors>
  <commentList>
    <comment ref="M143" authorId="0" shapeId="0">
      <text>
        <r>
          <rPr>
            <b/>
            <sz val="10"/>
            <color indexed="81"/>
            <rFont val="Tahoma"/>
            <family val="2"/>
            <charset val="204"/>
          </rPr>
          <t>Тришина О.В.:</t>
        </r>
        <r>
          <rPr>
            <sz val="10"/>
            <color indexed="81"/>
            <rFont val="Tahoma"/>
            <family val="2"/>
            <charset val="204"/>
          </rPr>
          <t xml:space="preserve">
проверено</t>
        </r>
      </text>
    </comment>
  </commentList>
</comments>
</file>

<file path=xl/sharedStrings.xml><?xml version="1.0" encoding="utf-8"?>
<sst xmlns="http://schemas.openxmlformats.org/spreadsheetml/2006/main" count="888" uniqueCount="572">
  <si>
    <t>Досуговый комплекс в парке "Кедровый лог"</t>
  </si>
  <si>
    <t>ООО "Союзтехноком"</t>
  </si>
  <si>
    <t>ООО "Фирма НТВ"</t>
  </si>
  <si>
    <t>ООО "СГК"</t>
  </si>
  <si>
    <t xml:space="preserve">"Спортивный комплекс "Пионер"
по ул. Губкина </t>
  </si>
  <si>
    <t>"Административное здание, г. Сургут, квартал 6, пр. Ленина"</t>
  </si>
  <si>
    <t>"Торговое здание"</t>
  </si>
  <si>
    <t>"Операционно-реанимационный корпус кардиологического диспансера в г. Сургуте".
мкр. 5А</t>
  </si>
  <si>
    <t>Мощ-сть объекта</t>
  </si>
  <si>
    <t>Сроки строи-тельства</t>
  </si>
  <si>
    <t>Объекты спорта</t>
  </si>
  <si>
    <t>Объекты культуры</t>
  </si>
  <si>
    <t>Объекты здравохранения</t>
  </si>
  <si>
    <t>за счет межбюджетных трансфертов из окруж-го бюджета</t>
  </si>
  <si>
    <t>Объекты образования</t>
  </si>
  <si>
    <t>за счет межбюджетных трансфертов из окруж-ого бюджета</t>
  </si>
  <si>
    <t>Проектирование и строительство автомобильных дорог и внутриквартальных проездов реализуется в рамках муниципальной программы  "Развитие транспортной системы города Сургута на 2014-2020 годы"</t>
  </si>
  <si>
    <t>- за счет межбюджетных трансфертов из окруж-го бюджета</t>
  </si>
  <si>
    <t>Объекты доступной среды.</t>
  </si>
  <si>
    <t>"Встроенно-пристроенное помещение, расположенное по адресу: г. Сургут, ул. Первопроходцев, 18"</t>
  </si>
  <si>
    <t>ПИР- ООО"ЭКСПроект"</t>
  </si>
  <si>
    <t>ПИР - ООО "Проект-Максимум"</t>
  </si>
  <si>
    <t>ПИР - 2014; 2017-2018</t>
  </si>
  <si>
    <t>ПИР - 2013-2015; СМР - 2016-2017</t>
  </si>
  <si>
    <t>ПИР - 2013-2014</t>
  </si>
  <si>
    <t>"Здание производственное административное. г. Сургут. мкр. 6. ул. Григория Кукуевицкого</t>
  </si>
  <si>
    <t>ПИР-2014, СМР -2016</t>
  </si>
  <si>
    <t>ПИР-2014, СМР-2015</t>
  </si>
  <si>
    <t>ПИР-ООО "ПромНефтеСтрой"</t>
  </si>
  <si>
    <t>ПИР-2014, СМР-2016</t>
  </si>
  <si>
    <t>- за счет средств местного       бюджета</t>
  </si>
  <si>
    <t>2015 (выкуп 2016, 2017, 2018)</t>
  </si>
  <si>
    <t xml:space="preserve">привлеченные средства </t>
  </si>
  <si>
    <t>привлеченные средства 
ЗАО "ЮИСП"</t>
  </si>
  <si>
    <t>2014-2016</t>
  </si>
  <si>
    <t>окружной бюджет</t>
  </si>
  <si>
    <t>2014-2015</t>
  </si>
  <si>
    <t>привлеченные средства</t>
  </si>
  <si>
    <t>2015-2016</t>
  </si>
  <si>
    <t xml:space="preserve">Наименование </t>
  </si>
  <si>
    <t xml:space="preserve"> В том числе по годам:</t>
  </si>
  <si>
    <t>Всего, в том числе:</t>
  </si>
  <si>
    <t>за счет средств местного бюджета</t>
  </si>
  <si>
    <t>- за счет межбюджетных трансфертов из окружного бюджета</t>
  </si>
  <si>
    <t xml:space="preserve">
Выполнение работ по строительству объекта: "Загородный специализированный (профильный) военно-спортивный лагерь "Барсова гора" на базе центра военно-прикладных видов спорта муниципального бюджетного учреждения "Центр специальной подготовки "Сибирский легион" город Сургут"</t>
  </si>
  <si>
    <t>местный бюджет</t>
  </si>
  <si>
    <t xml:space="preserve">- за счет средств местного бюджета </t>
  </si>
  <si>
    <t xml:space="preserve">за счет средств местного бюджета </t>
  </si>
  <si>
    <t>2014 год - ЗАО "Природный камень"</t>
  </si>
  <si>
    <t>ООО "Сибвитосервис"</t>
  </si>
  <si>
    <t>ООО "Юграстройиндустрия"</t>
  </si>
  <si>
    <t>ПИР - ООО "Севердорпроект"</t>
  </si>
  <si>
    <t>ПИР - ООО "Юградорпроект"</t>
  </si>
  <si>
    <t xml:space="preserve">ПИР - ООО "Региональный центр ценообразования, экспертизы и аудита в строительстве и ЖКХ" </t>
  </si>
  <si>
    <t>ПИР - ООО "Стройуслуга"</t>
  </si>
  <si>
    <t>ПИР - ООО "Сибпроектстрой-1"</t>
  </si>
  <si>
    <t>общая площадь 2812 м2</t>
  </si>
  <si>
    <t>ПИР - ООО "ПромНефтеСтрой"</t>
  </si>
  <si>
    <t>общая площадь 1436,46 м2</t>
  </si>
  <si>
    <t>ООО СК "СОК"</t>
  </si>
  <si>
    <t xml:space="preserve">Проезд  в мкр. 20 "А" г. Сургута </t>
  </si>
  <si>
    <t>ООО "Стройуслуга"</t>
  </si>
  <si>
    <t>ПИР - ООО "Стройинжиниринг"</t>
  </si>
  <si>
    <t>ПИР 2013-2015</t>
  </si>
  <si>
    <t>ПИР - ООО "Сибпроектстрой 1 "</t>
  </si>
  <si>
    <t>ПИР ООО "Стройуслуга"</t>
  </si>
  <si>
    <t>ПИР - 2014</t>
  </si>
  <si>
    <t xml:space="preserve">
Выполнение работ по строительству объекта "Загородный специализированный (профильный) спортивно-оздоровительный лагерь "Олимпия" на базе муниципального бюджетного  учреждения "Олимпия", город Сургут" </t>
  </si>
  <si>
    <t>- за счет средств местного бюджета</t>
  </si>
  <si>
    <t>Коньюнктурный обзор</t>
  </si>
  <si>
    <t>МБОУ СДЮСШОР "Аверс", 50 лет ВЛКСМ, 1а</t>
  </si>
  <si>
    <t>Здание администрации города Сургута, ул.Энгельса,8</t>
  </si>
  <si>
    <t>2014-2015 г.</t>
  </si>
  <si>
    <t>за счет меж/бюджет. трансфертов из окр.бюджета</t>
  </si>
  <si>
    <t>Общественные центры, офисы</t>
  </si>
  <si>
    <t>за счет средств внебюджет. источников</t>
  </si>
  <si>
    <t>за счет межбюджет. трансфертов из федеральн. бюджета</t>
  </si>
  <si>
    <t>за счет межбюджетн. трансфертов из окруж-го бюджета</t>
  </si>
  <si>
    <t>ОАО "Сургутнефтегаз"</t>
  </si>
  <si>
    <t>за счет межбюджетн. трансфертов из окруж-ого бюджета</t>
  </si>
  <si>
    <t>ООО "Ресторанс Групп"</t>
  </si>
  <si>
    <t>ООО "Сибэко"</t>
  </si>
  <si>
    <t>"Здание Представительства Республики Татарстан". Пересечение проспекта Набережного и ул. Дзержинского</t>
  </si>
  <si>
    <t>ООО "Торговый дом "Татарстан"</t>
  </si>
  <si>
    <t>ООО "Гурмания"</t>
  </si>
  <si>
    <t>ООО "Горремстрой"</t>
  </si>
  <si>
    <t>Государственное казенное учреждение Тюменской области "Управление капитального строительства"</t>
  </si>
  <si>
    <t>ООО "Газпром переработка"</t>
  </si>
  <si>
    <t>Реконструкция части нежилого здания лечебно-оздоровительного назначения по ул. Энергетиков г. Сургут</t>
  </si>
  <si>
    <t>ООО "Ю-Эксперт"</t>
  </si>
  <si>
    <t>"Реконструкция поликлиники на 425 посещений в смену окружной клинической больницы в г. Сургуте". квартал 6. ул. Энергетиков. 14. 20.</t>
  </si>
  <si>
    <t>Казенное учреждение ХМАО-Югры "Управление капитального строительства"</t>
  </si>
  <si>
    <t>за счет средств округа и области</t>
  </si>
  <si>
    <t>"МБОУ ДОД СДЮСШОР "Ермак", СОК "Энергетик", ул. Энергетиков, 47"</t>
  </si>
  <si>
    <t>"МАУ ПРСМ "Наше время", кафе "Собеседник", ул.Энергетиков, 45"</t>
  </si>
  <si>
    <t>"МБУК "Сургутский краеведческий музей", 
ул. 30 лет Победы, 21/2"</t>
  </si>
  <si>
    <t>"МБОУ ДОД "Детская школа искусств  им.                                      Г. Кукуевицкого""</t>
  </si>
  <si>
    <t>"МБУК "Централизованная библиотечная система", Центральная городская библиотека, ул.Республики, 78/1"</t>
  </si>
  <si>
    <t>"МБОУ ДОД "Детская художественная школа № 1 им. Л.А. Горды" ул. Энгельса, 7</t>
  </si>
  <si>
    <t>"МБОУ ДОД "Детская художественная школа  ДПИ", ул. Ленинградская,10а"</t>
  </si>
  <si>
    <t>МБОУ СОШ №26</t>
  </si>
  <si>
    <t>МБОУ СОШ №27</t>
  </si>
  <si>
    <t>МБОУ СОШ №32</t>
  </si>
  <si>
    <t>МБОУ СОШ №18</t>
  </si>
  <si>
    <t>165 посещ./ в смену</t>
  </si>
  <si>
    <t>ООО "ВИС Инфраструктура"</t>
  </si>
  <si>
    <t xml:space="preserve">за счет привлечен-ных средств                                                                                                                                                                                                                                                                                                                                                                                                                                                                                                                                                                                                                                                                                                                                                                                                                                                                                                                                                                                                                                                                                                                                                                                                                                                                                                                                                                                                                                                                                                                                                                                                                                                                                                                                                                                                                                                                                                                                                                                                                                                                                                                                                                                                                                                                                                                                                                                                                                                                                                                                                                                                                                                                                                                                                                                                                                                                                                                                                                                                                                                                                                                                                                                                                                                                                                                                                                                                                                                                                                                                                                                                                                                                                                                                                                                                                                                                                                                                                                                                                                                                                                                                                                                                                                                                                                                                                                                                                                                                                                                                                                                                                                                                                                                                                                                                                                                                                                                                                                                                                                                                                                                                                                                                                                                                                                                                                                                                                                                                                                                                                                                                                                                                                                                                                                                                                                                                                                                                                                                                                                                                                                                                                                                                                                                                                                                                                                                                        </t>
  </si>
  <si>
    <t>Объекты инженерной инфраструктуры и транспортной инфраструктуры</t>
  </si>
  <si>
    <t xml:space="preserve">Строительство "Сургутского городского государственного архива"      </t>
  </si>
  <si>
    <t xml:space="preserve"> за счет внебюджетных источников</t>
  </si>
  <si>
    <t xml:space="preserve">
Инженерные сети в посёлке Снежный                                                   </t>
  </si>
  <si>
    <t xml:space="preserve">Улица Маяковского на участке от ул. 30 лет Победы до ул. Университетской в г. Сургуте                                                                                                                   </t>
  </si>
  <si>
    <t xml:space="preserve">  за счет межбюджетных трансфертов из окружного бюджета</t>
  </si>
  <si>
    <t xml:space="preserve">Инженерные сети и внутриквартальные проезды посёлок Кедровый-1                                                                                                                                                                </t>
  </si>
  <si>
    <t>общая площадь 2955,9 м2 (наружные сети электроснабжения, км. - 0,755;                                наружные сети электроосвещения, км.-0,657;                                  наружные сети водоснабжения, км.-0,06; наружные сети канализации, км.-0,18; наружные сети тепловодоснабжения, км.-0,025;                               наружные сети кабельной канализации связи, км.-0,0675)</t>
  </si>
  <si>
    <t>Спальный корпус -общая площадь м2 - 3166,68; столовая-общая площадь  м2-1234,5;                                  СОК-общая площадь  м2- 3059,88;                          наружные сети теплоснабжения, км. -0,1121;                                наружные сети водоснабжения, км.-0,1471;                             наружные сети канализации, км.-0,125,7;  наружные сети электроснаюжения, км.-0,13;                                    наружные сети связи, км.-0,1191</t>
  </si>
  <si>
    <t>Перинатальный центр в                          г. Сургуте</t>
  </si>
  <si>
    <t>за счет межбюджетных трансфертов из окружного бюджета</t>
  </si>
  <si>
    <t xml:space="preserve"> сети водоснабжения, км.-0,65;                            сети хозбытовой канализации, км.- 0,11;                                   сети теплоснабжения, км.-0,66;                            сети дождевой канализации, км.- 1,61;                                                 устройство сетей электроснабжения,км.- 0,35;                           переустройство сетей газоснабжения, км.-0,12;                                         переустройство сетей связи, км.-0,41;                                                 сети дренажа, км.-0,51. </t>
  </si>
  <si>
    <t>2015 (выкуп 2015, 2016, 2017)</t>
  </si>
  <si>
    <t>привлеченные средства                                                    ООО «Сургутстрой-центр»</t>
  </si>
  <si>
    <t>Развитие застроенной территории - части квартала 23А в г.Сургуте" X этап строительства, встроенно-пристроенный детский сад на 80 мест</t>
  </si>
  <si>
    <t>Билдинг-сад на 40 мест, ул.Каролинского, 10</t>
  </si>
  <si>
    <t>выкуп 2016-2017-2018</t>
  </si>
  <si>
    <t>выкуп 2015-2016-2017</t>
  </si>
  <si>
    <t>Детский сад по ул.Профсоюзов, д.38</t>
  </si>
  <si>
    <t>Детский сад в микрорайоне №30 г.Сургута                                                                                                           ( №35 «Тополек»)</t>
  </si>
  <si>
    <t>2014 (выкуп 2015-2016-2017)</t>
  </si>
  <si>
    <t>Средняя общеобразовательная школа в  16 А микрорайоне г.Сургута</t>
  </si>
  <si>
    <t xml:space="preserve">Школа - детский сад № 1 в микрорайоне 38 (100 учащ. / 200 мест)                                    </t>
  </si>
  <si>
    <t>Средняя общеобразовательная школа в микрорайоне 38  г.Сургута</t>
  </si>
  <si>
    <t>выкуп 2018-2019-2020</t>
  </si>
  <si>
    <t xml:space="preserve">Средняя общеобразовательная школа в микрорайоне 33  г.Сургута
</t>
  </si>
  <si>
    <t>соблюдение доли местного бюджета по выполнению работ по строительству 2018-2019-2020</t>
  </si>
  <si>
    <t>Инженерные сети в посёлке Снежный 2 этап</t>
  </si>
  <si>
    <t>Устройство внутриквартальных проездов, км. - 1,8.</t>
  </si>
  <si>
    <t xml:space="preserve">Инженерные сети в посёлке Снежный (квартал С46, С47)                                                                                      </t>
  </si>
  <si>
    <t xml:space="preserve">Застройка микрорайона 48. Инженерные сети (1 и 2-й этап)                                                                 </t>
  </si>
  <si>
    <t xml:space="preserve">Инженерные сети и внутриквартальные проезды посёлок Лунный                                                                                                                                                                               
</t>
  </si>
  <si>
    <t xml:space="preserve">сети водоснабжения км.-1,07;                                                 сети хозбытовой канализации, км.- 1,20;                                           сети дождевой канализации, км.-1,30 </t>
  </si>
  <si>
    <t>2018-2019</t>
  </si>
  <si>
    <t xml:space="preserve">                                                                                                            Автомобильная дорога                                                                                                                                                                              к новому кладбищу</t>
  </si>
  <si>
    <t>Объездная автомобильная дорога к дачным кооперативам "Черемушки", "Север-1", "Север-2" в обход гидротехнических сооружений ГРЭС-1 и ГРЭС-2 (1 этап. Автодорога от Восточной объездной дороги до СНТ №49 "Черемушки". ПК0+00-ПК54+08,16)</t>
  </si>
  <si>
    <t>Объездная автомобильная дорога к дачным кооперативам "Черемушки", "Север-1", "Север-2" в обход гидротехнических сооружений ГРЭС-1 и ГРЭС-2 (2 этап. Автодорога от Восточной объездной дороги до СНТ №49 "Черемушки". ПК54+08,16-ПК70+66,38 (конец трассы))</t>
  </si>
  <si>
    <t>Объездная автомобильная дорога к дачным кооперативам "Черемушки", "Север-1", "Север-2" в обход гидротехнических сооружений ГРЭС-1 и ГРЭС-2 (3 этап. Автодорога к СТ "Старожил-1"и  ПСОК "Многодетная семья")</t>
  </si>
  <si>
    <t>Объездная автомобильная дорога к дачным кооперативам "Черемушки", "Север-1", "Север-2" в обход гидротехнических сооружений ГРЭС-1 и ГРЭС-2 (4 этап. Автодорога к СОТ "Север 1" и СОТ "Север 2")</t>
  </si>
  <si>
    <t xml:space="preserve">протяженность введенных в эксплуатацию автомобильных дорог и улиц, км.- 11,05.                         </t>
  </si>
  <si>
    <t>протяженность введенных в эксплуатацию автомобильных дорог и улиц, км.- 5,89.</t>
  </si>
  <si>
    <t>протяженность введенных в эксплуатацию автомобильных дорог и улиц, км.- 1,66</t>
  </si>
  <si>
    <t>протяженность введенных в эксплуатацию автомобильных дорог и улиц, км. -1,00</t>
  </si>
  <si>
    <t>протяженность введенных в эксплуатацию автомобильных дорог и улиц, км.- 2,5.</t>
  </si>
  <si>
    <t>протяженность введенных в эксплуатацию автомобильных дорог и улиц, км. - 0,5</t>
  </si>
  <si>
    <t>ООО "СК "СОК"</t>
  </si>
  <si>
    <t xml:space="preserve">Улица 5 "З" от Нефтеюганского шоссе до ул. 39 "З"                                                              </t>
  </si>
  <si>
    <t>"МБОУ ДОД "Детская школа искусств №1", ул.50 лет ВЛКСМ, 6/1"</t>
  </si>
  <si>
    <t>"Встроенно-пристроенное помещение, расположенное по адресу: г. Сургут, ул. Просвещения, 29"</t>
  </si>
  <si>
    <t>Поликлиника "Нефтяник" на 700 посещений в смену в мкр. 37 г. Сургута</t>
  </si>
  <si>
    <t>сети водоснабжения, км.-                                                                                                                                                                                                                                                                                                        5,455;                                                      сети хозбытовой канализации, км.-         4,528;                                 сети дождевой канализации, км.-  2,229;                                   наружное освещение проездов, км. -7,65.</t>
  </si>
  <si>
    <t>строительная протяженность дорожного полотна - 0,9 км.</t>
  </si>
  <si>
    <t>протяженность автомобильных дорог, улиц км. - 2,15</t>
  </si>
  <si>
    <t>Капитальный ремонт объектов с целью приведения их к требованиям доступной среды.</t>
  </si>
  <si>
    <t xml:space="preserve">привлеченные средства                    ООО "СеверСтрой"                           </t>
  </si>
  <si>
    <t>привлеченные средства                     Самборский Владимир Трофимович</t>
  </si>
  <si>
    <t>Строительство объекта "Детская школа искусств                                                                                                                                                                                                                                       в микрорайоне ПИКС"</t>
  </si>
  <si>
    <t>протяженность автомобильных дорог, улиц км. - 0,94</t>
  </si>
  <si>
    <t xml:space="preserve">ввод в эксплуатацию  сетей водоснабжения, км.- 1,20;                                                                                                                                                                                                                          ввод в эксплуатацию сетей хозбытовой канализации, км.-1,40;                                                                                                                                                                                                       ввод в эксплуатацию сетей дождевой канализации, км.-1,40.                  </t>
  </si>
  <si>
    <t>100/200</t>
  </si>
  <si>
    <t>ПИР-2014</t>
  </si>
  <si>
    <t>капитальный ремонт</t>
  </si>
  <si>
    <t>6664,0 м2</t>
  </si>
  <si>
    <t>2206 м2</t>
  </si>
  <si>
    <t>13896,4 м2.</t>
  </si>
  <si>
    <t>5131,14 м2</t>
  </si>
  <si>
    <t xml:space="preserve">
4065,32 м2 </t>
  </si>
  <si>
    <t>8398,3 м2</t>
  </si>
  <si>
    <t>5882,08 м2</t>
  </si>
  <si>
    <t>1108,3 м2</t>
  </si>
  <si>
    <t>14583 м2</t>
  </si>
  <si>
    <t>5512 м2</t>
  </si>
  <si>
    <t>2449,5м2</t>
  </si>
  <si>
    <t>25609,1 м2</t>
  </si>
  <si>
    <t>36876,1 м2</t>
  </si>
  <si>
    <t>25478,75 м2</t>
  </si>
  <si>
    <t>привлеченные средства    
ООО  "Версо-Монолит"</t>
  </si>
  <si>
    <t>Застройщик/инве-стор</t>
  </si>
  <si>
    <t xml:space="preserve"> сети водоснабжения, км-                                                                          1,60;                                            переустройство сетей газоснабжения, ед.-                                           0,7;                                                                                                                                                                                                      </t>
  </si>
  <si>
    <t>Выполнение работ по строительству объекта "Станция юных натуралистов                                                                                                                                                                                                          в лесопарковой зоне междуречья р.Сайма"</t>
  </si>
  <si>
    <t>2017/2019                                                                                                                                                                                                                                                                                                                  /2020</t>
  </si>
  <si>
    <t>Протяженность введенных в эксплуатацию внутриквартальных проездов, м. - 250</t>
  </si>
  <si>
    <t xml:space="preserve">                                                                                                                                                             Строительство объекта "Общественный центр                                                                               в  п. Снежный"</t>
  </si>
  <si>
    <t>ПЕРЕЧЕНЬ ОБЪЕКТОВ,</t>
  </si>
  <si>
    <t>425/пос. в смену     1633 м2</t>
  </si>
  <si>
    <t>Региональный центр спорта инвалидов, г. Сургут (ПИР)</t>
  </si>
  <si>
    <t>32-50 чел./час                        6587,3 м2</t>
  </si>
  <si>
    <t>2012-2016</t>
  </si>
  <si>
    <t>110 чел./смену                      31 690 м2</t>
  </si>
  <si>
    <t xml:space="preserve">за счет средств бюджета автономного округа </t>
  </si>
  <si>
    <t>Керлинг центр, г. Сургут (ПИР)</t>
  </si>
  <si>
    <t>700 пос./в смену                           12 315,8 м2</t>
  </si>
  <si>
    <t>220 чел./час                                     7937,5 м2</t>
  </si>
  <si>
    <t>585,7 м2</t>
  </si>
  <si>
    <t xml:space="preserve">Разрешение на строительство №119 от 15.09.11 до 15.09.16г.   </t>
  </si>
  <si>
    <t xml:space="preserve">Разрешение на строительство №141 от 15.09.14 до 31.01.18г.   </t>
  </si>
  <si>
    <t xml:space="preserve">Разрешение на строительство №157 от 29.10.14 до 29.01.17г.   </t>
  </si>
  <si>
    <t xml:space="preserve">Разрешение на строительство №163 от19.11.14 до 16.10.16г.   </t>
  </si>
  <si>
    <t xml:space="preserve">Разрешение на строительство №167 от 21.11.14 до 21.05.17г.   </t>
  </si>
  <si>
    <t xml:space="preserve">Разрешение на строительство №97 от 26.07.12 до 27.01.18г.   </t>
  </si>
  <si>
    <t>Общественная организация «Клуб Реального Айкидо                                                                                                                                                                                                                          г. Сургута»</t>
  </si>
  <si>
    <t xml:space="preserve">Выполнение работ по строительству объекта  "Мототрасса на "Заячьем острове"                                                 </t>
  </si>
  <si>
    <t>Другие общегосударственные вопросы</t>
  </si>
  <si>
    <t>Входная группа нежилых помещений по адресу: г.Сургут, ул. Крылова, 21</t>
  </si>
  <si>
    <t>Строительство объекта ДИ "Нефтяник"</t>
  </si>
  <si>
    <t>47 297м2</t>
  </si>
  <si>
    <t>Многоквартирные жилые дома и малоэтажное жилищное строительство</t>
  </si>
  <si>
    <t>ЖСК "БАРК"</t>
  </si>
  <si>
    <t>частные  инвестиции</t>
  </si>
  <si>
    <t>ООО "Салаир"</t>
  </si>
  <si>
    <t>ЗАО "ЮграИнвестСтройПроект"</t>
  </si>
  <si>
    <t>ООО "Александрия                  6-10"</t>
  </si>
  <si>
    <t>ООО "Александрия                     6-10"</t>
  </si>
  <si>
    <t>ООО "Александрия                       6-10"</t>
  </si>
  <si>
    <t>ООО "Сибпромстрой"</t>
  </si>
  <si>
    <t>ОАО "Югра-консалтинг"</t>
  </si>
  <si>
    <t>ООО "Северстрой"</t>
  </si>
  <si>
    <t>ООО  "Северстрой"</t>
  </si>
  <si>
    <t>1 очередь строительства                        (1 этап малоэтажное строителтьство)                      43 микрорайон на территории Западного жилого района                     г. Сургута</t>
  </si>
  <si>
    <t>ООО "Дорожно-эксплуатационное предприятие"</t>
  </si>
  <si>
    <t>ООО "Новые Бизнес-Технологие"</t>
  </si>
  <si>
    <t>ЗАО "Югорское Управление инвестиционно-Строительными Проектами"</t>
  </si>
  <si>
    <t>Развитие застроенной территории-части квартала 23 А в г. Сургуте.                                     8 этап. Дом 3</t>
  </si>
  <si>
    <t>Развитие застроенной территории-части квартала 23 А в г. Сургуте.                                     7 этап. Дом 2</t>
  </si>
  <si>
    <t>Развитие застроенной территории-части квартала 23 А в г. Сургуте.                                     9 этап. Дом 4</t>
  </si>
  <si>
    <t>Управляющая компания "Центр Менеджмент" Д.У.ЗПИФ недвижимости "СибпромстройЮгория"</t>
  </si>
  <si>
    <t>ООО "СТХ-Девелопмент"</t>
  </si>
  <si>
    <t>ООО "Саалаир"</t>
  </si>
  <si>
    <t>Многоквартирынй жилой дом №4</t>
  </si>
  <si>
    <t>ЗАО "Домостроительный комбинат-1"</t>
  </si>
  <si>
    <t>ООО "СТХ-Ипотека"</t>
  </si>
  <si>
    <t>Комплекс жилых домов, 35 мкр 1,2,3,4 очереди строительства.                       1 очередь строительства.                         1 этап. Дом №1</t>
  </si>
  <si>
    <t>ООО "Брусника Югра"</t>
  </si>
  <si>
    <t>Комплекс жилых домов, 35 мкр 1,2,3,4 очереди строительства.                                       1 очередь строительства.                         2 этап. Дом №2</t>
  </si>
  <si>
    <t>ООО "Югра-консалтинг"</t>
  </si>
  <si>
    <t>ЗАО "Желдорипотека"</t>
  </si>
  <si>
    <t>ООО Строительная фирма "Новострой"</t>
  </si>
  <si>
    <t>ООО "СеверСтройПартнер"</t>
  </si>
  <si>
    <t>Жилой дом</t>
  </si>
  <si>
    <t>ООО "ЕВРОСТРОЙ-С"</t>
  </si>
  <si>
    <t>ООО ФСК "Запсибинтерстрой"</t>
  </si>
  <si>
    <t>Жилой комплекс "Лунный" со встроенно-пристроенными помещениями общественного назаначения и подземной автостоянкой.                     Дом №2</t>
  </si>
  <si>
    <t>ООО "СеверСтрой Партнер"</t>
  </si>
  <si>
    <t>Жилой дом №2 (секции 2.1, 2.2, 2.3, 2.4, 2.5)  -2 этап.</t>
  </si>
  <si>
    <t>ООО "УК "Центр Менеждмент" Д.У, ЗПИФ недвижимости "СПС Югория"</t>
  </si>
  <si>
    <t>Жилой дом  со                      встроенно-пристроенными прендприятиями общественного назначения. Блок "А" (1 этап строительства)</t>
  </si>
  <si>
    <t>ООО "Глобал Сервис"</t>
  </si>
  <si>
    <t>Жилой домплекс из 3-тажных жилых домов и автостоянки,  в том числе</t>
  </si>
  <si>
    <t>ООО "Плавстройотряд-34"</t>
  </si>
  <si>
    <t>Дом №1</t>
  </si>
  <si>
    <t>Дом №2</t>
  </si>
  <si>
    <t>Дом №3</t>
  </si>
  <si>
    <t>Дом №4</t>
  </si>
  <si>
    <t>Жилой дом №304.2, в том числе:</t>
  </si>
  <si>
    <t>ЗАО "Домостроительный коимбинат-1"</t>
  </si>
  <si>
    <t>1 этап-Блок А</t>
  </si>
  <si>
    <t>2 этап-блок Б</t>
  </si>
  <si>
    <r>
      <t xml:space="preserve">Многоэтажный жилой дом №7 со встроенными помещениями общественнного назначения и притсроенной стоянкой автотранспорта закрытого типа.                                                     1 этап строительства. </t>
    </r>
    <r>
      <rPr>
        <b/>
        <sz val="9"/>
        <rFont val="Times New Roman"/>
        <family val="1"/>
        <charset val="204"/>
      </rPr>
      <t xml:space="preserve">"Многоэтажный жилой дом №7 </t>
    </r>
    <r>
      <rPr>
        <sz val="9"/>
        <rFont val="Times New Roman"/>
        <family val="1"/>
        <charset val="204"/>
      </rPr>
      <t>со втсроенными помещшениями общественного назначения"</t>
    </r>
  </si>
  <si>
    <t>Строительство осуществляется</t>
  </si>
  <si>
    <t>6836 м2</t>
  </si>
  <si>
    <t>6002,7 м2</t>
  </si>
  <si>
    <t>40750 м2</t>
  </si>
  <si>
    <t>23163,4 м2</t>
  </si>
  <si>
    <t>12904,4 м2</t>
  </si>
  <si>
    <t>12904,76 м2</t>
  </si>
  <si>
    <t>12288,3 м2</t>
  </si>
  <si>
    <t>5359,94 м2</t>
  </si>
  <si>
    <t>15174 м2</t>
  </si>
  <si>
    <t>30240 м2</t>
  </si>
  <si>
    <t>11941,57 м2</t>
  </si>
  <si>
    <t>14470,32 м2</t>
  </si>
  <si>
    <t>22721,7 м2</t>
  </si>
  <si>
    <t>39566,18 м2</t>
  </si>
  <si>
    <t>11489,9 м2</t>
  </si>
  <si>
    <t>11913,73 м2</t>
  </si>
  <si>
    <t>52627,2 м2</t>
  </si>
  <si>
    <t>22963,5 м2</t>
  </si>
  <si>
    <t>9305,57 м2</t>
  </si>
  <si>
    <t>6110,4 м2</t>
  </si>
  <si>
    <t>5235,23 м2</t>
  </si>
  <si>
    <t>18328,1 м2</t>
  </si>
  <si>
    <t>8792,62 м2</t>
  </si>
  <si>
    <t>4197,4 м2</t>
  </si>
  <si>
    <t>31133 м2</t>
  </si>
  <si>
    <t>25547,65 м2</t>
  </si>
  <si>
    <t>16299,61 м2</t>
  </si>
  <si>
    <t>22028,1 м2</t>
  </si>
  <si>
    <t>3334,5 м2</t>
  </si>
  <si>
    <t>8237,16 м2</t>
  </si>
  <si>
    <t>7366,83 м2</t>
  </si>
  <si>
    <t>5342,4 м2</t>
  </si>
  <si>
    <t>26696,76 м2</t>
  </si>
  <si>
    <t>24863,16 м2</t>
  </si>
  <si>
    <t>7424,28 м2</t>
  </si>
  <si>
    <t>17760 м2</t>
  </si>
  <si>
    <t>24447,00 м2</t>
  </si>
  <si>
    <t>28186,00 м2</t>
  </si>
  <si>
    <t>4872,48 м2</t>
  </si>
  <si>
    <r>
      <t xml:space="preserve">Многоэтажный жилой  </t>
    </r>
    <r>
      <rPr>
        <b/>
        <sz val="9"/>
        <rFont val="Times New Roman"/>
        <family val="1"/>
        <charset val="204"/>
      </rPr>
      <t xml:space="preserve">комплекс №6 
со </t>
    </r>
    <r>
      <rPr>
        <sz val="9"/>
        <rFont val="Times New Roman"/>
        <family val="1"/>
        <charset val="204"/>
      </rPr>
      <t>встроенно-пристроенными нежилыми помещениями, инж сетями и подземной автостоянкой на придомовой тери-ии</t>
    </r>
  </si>
  <si>
    <t>Многоэтажный жилой  комплекс №7 
со встроенно-пристронными нежилыми помещениями, инженерными сетями и подземной автостоянкой
на придомовой территории</t>
  </si>
  <si>
    <t>Многоэтажный жилой дом 
со втстроен-пристроенными помещениями общественного назаненчия и двухуровневой подземной автостоянкой</t>
  </si>
  <si>
    <t>Развитие застроенной территории -части квартала 23А в г. Сургуте.                          Жилой дом №1.                
 4 этап.                               Секции 1.1,1.2,1.3</t>
  </si>
  <si>
    <t>Развитие застроенной территории-части квартала 
23 А в г. Сургуте.                         Жилой дом №1 .                              3 этап. Секции 1.4,1.5</t>
  </si>
  <si>
    <t xml:space="preserve">16 этажный жилой дом 
со встроенными помещениями общественного назначения </t>
  </si>
  <si>
    <t>Мкр. 20А,                                                 многоэтажный жилой комплекс №2со встроенно-пристроенными помещениями административного, торгового, социально-бытового назначения, подземной автостоянкой, инженерыми сетями и трансформаторной подстанцией</t>
  </si>
  <si>
    <t>Мкр. 30 "Никольский", Корпус 13</t>
  </si>
  <si>
    <t>Мкр. 39, жилой дом №7.                                   4 этап строительства</t>
  </si>
  <si>
    <t>Мкр. 39, жилой дом №8.                               3 этап строительства</t>
  </si>
  <si>
    <t>Мкр. 39, жилой дом №9                                 1 этап строительства</t>
  </si>
  <si>
    <t>Многоквартирный жилой дом №26 со встроено-пристроенными помещениями общественного назначения</t>
  </si>
  <si>
    <t>1 этап- 9 этажный 4 подъездный жилой дом. 
2 этап-закрытая автостоянка</t>
  </si>
  <si>
    <t>"Специализированный торговый центр" по адресу
г. Сургут, Нефтеюганское шоссе, 21". Северный промрайон.</t>
  </si>
  <si>
    <t>"Ресторанный комплекс по набережной И.Кайдалова".
мкр. 21-22.</t>
  </si>
  <si>
    <t xml:space="preserve">"Строительство административного здания Управления Федеральной службы судебных приставов по Ханты-Мансийскому автономному округу-Югре" 
в г. Сургуте" ул. Энгельса. </t>
  </si>
  <si>
    <t>"Общественное здание административного назначения с предприятиями общественного питания,
в микрорайоне 27, по проезду Мунарева, в г. Сургуте".</t>
  </si>
  <si>
    <t>Детский сад № 2 на 300 мест в 38 микрорайоне 
г. Сургута
(№45 «Малышок»)</t>
  </si>
  <si>
    <t xml:space="preserve">Улица Киртбая от ул. 1 "З" 
до ул. 3 "З"                                                                                                                                                                                                                    </t>
  </si>
  <si>
    <t>Подъезд к школе в мкр. ПИКС</t>
  </si>
  <si>
    <t>Протяженность введенных в эксплуатацию внутриквартальных проездов, м.- 412</t>
  </si>
  <si>
    <t>за счет межбюджетных трансфертов из федерального  бюджета</t>
  </si>
  <si>
    <t>Жилой комплекс "Лунный" со встроенно-пристроенными помещениями общественного назаначения и подземной автостоянкой.                    
Дом №1 
(секции 1.1,1.2,  1.3,1.4)</t>
  </si>
  <si>
    <t>Стоимость строительства (выкупа) объекта (в действующих ценах)</t>
  </si>
  <si>
    <t>Источники финансирова-ния 
(в действующих ценах)</t>
  </si>
  <si>
    <t>Фактические капитальные вложения
с начала строительства 
(по объектам бюджетного финансирования)</t>
  </si>
  <si>
    <t>2017год</t>
  </si>
  <si>
    <t>2018 год</t>
  </si>
  <si>
    <t>Объем финансирования (всего, руб.) 
(в действующих ценах) 
(по объектам бюджетного финансирования</t>
  </si>
  <si>
    <t>Нежилое здание, расположенное по адресу: город Сургут, поселок Юность, улица Саянская, дом 6б</t>
  </si>
  <si>
    <t xml:space="preserve"> строительство (реконструкция, капитальный ремонт)  которых выполняется на территории г. Сургута </t>
  </si>
  <si>
    <t xml:space="preserve">
"Спортивный центр 
с плавательным бассейном 
на 50 метров в г. Сургуте"</t>
  </si>
  <si>
    <t xml:space="preserve">"Мототрасса на (Заячьем острове). 1 этап"          </t>
  </si>
  <si>
    <t>2017-2019 (выкуп 2019-2020)</t>
  </si>
  <si>
    <r>
      <t xml:space="preserve">Строительство осуществляется
</t>
    </r>
    <r>
      <rPr>
        <b/>
        <i/>
        <sz val="8"/>
        <color theme="1"/>
        <rFont val="Times New Roman"/>
        <family val="1"/>
        <charset val="204"/>
      </rPr>
      <t>Разрешение на строительство № ru86310000-194 от 25.10.2013  до 25.10.2016</t>
    </r>
  </si>
  <si>
    <r>
      <t xml:space="preserve">Строительствоосуществляется
</t>
    </r>
    <r>
      <rPr>
        <b/>
        <i/>
        <sz val="8"/>
        <color theme="1"/>
        <rFont val="Times New Roman"/>
        <family val="1"/>
        <charset val="204"/>
      </rPr>
      <t>Разрешение на строительство № ru86310000-207 от 29.11.2013  до 01.07.2015, продлено до 03.11.2016</t>
    </r>
  </si>
  <si>
    <r>
      <t xml:space="preserve">Строительство осуществляется
</t>
    </r>
    <r>
      <rPr>
        <b/>
        <i/>
        <sz val="8"/>
        <color theme="1"/>
        <rFont val="Times New Roman"/>
        <family val="1"/>
        <charset val="204"/>
      </rPr>
      <t>Разрешение на строительство № ru86310000-225 от 20.12.2013до 28.02.2017</t>
    </r>
  </si>
  <si>
    <r>
      <t xml:space="preserve">Строительство осуществляется
</t>
    </r>
    <r>
      <rPr>
        <b/>
        <i/>
        <sz val="8"/>
        <color theme="1"/>
        <rFont val="Times New Roman"/>
        <family val="1"/>
        <charset val="204"/>
      </rPr>
      <t>Разрешение на строительство № ru86310000-225 от 20.12.2013  до 28.02.2017</t>
    </r>
  </si>
  <si>
    <r>
      <t xml:space="preserve">Строительство осуществляется
</t>
    </r>
    <r>
      <rPr>
        <b/>
        <i/>
        <sz val="8"/>
        <color theme="1"/>
        <rFont val="Times New Roman"/>
        <family val="1"/>
        <charset val="204"/>
      </rPr>
      <t>Разрешение на строительство № ru86310000-239 от 30.12.2013  до 12.01.2018</t>
    </r>
  </si>
  <si>
    <r>
      <t xml:space="preserve">Строительство осуществляется
</t>
    </r>
    <r>
      <rPr>
        <b/>
        <i/>
        <sz val="8"/>
        <color theme="1"/>
        <rFont val="Times New Roman"/>
        <family val="1"/>
        <charset val="204"/>
      </rPr>
      <t>Разрешение на строительство № ru86310000-85  от 03.06.2014   до 06.03.2017</t>
    </r>
  </si>
  <si>
    <r>
      <t xml:space="preserve">Строительство осуществляется
</t>
    </r>
    <r>
      <rPr>
        <b/>
        <i/>
        <sz val="8"/>
        <color theme="1"/>
        <rFont val="Times New Roman"/>
        <family val="1"/>
        <charset val="204"/>
      </rPr>
      <t>Разрешение на строительство № ru86310000-98 от 20.06.2014  до 20.02.2017</t>
    </r>
  </si>
  <si>
    <r>
      <t xml:space="preserve">Строительство осуществляется
</t>
    </r>
    <r>
      <rPr>
        <b/>
        <i/>
        <sz val="8"/>
        <color theme="1"/>
        <rFont val="Times New Roman"/>
        <family val="1"/>
        <charset val="204"/>
      </rPr>
      <t>Разрешение на строительство № ru86310000-36 от 06.04.2015 до 06.12.2016</t>
    </r>
  </si>
  <si>
    <r>
      <t xml:space="preserve">Строительство осуществляется
</t>
    </r>
    <r>
      <rPr>
        <b/>
        <i/>
        <sz val="8"/>
        <color theme="1"/>
        <rFont val="Times New Roman"/>
        <family val="1"/>
        <charset val="204"/>
      </rPr>
      <t>Разрешение на строительство № 86-ru86310000-91-2015  от 29.07.2015 до 05.05.2018</t>
    </r>
  </si>
  <si>
    <t>ООО "Формат плюс"</t>
  </si>
  <si>
    <t>Проектирование и строительство реализуется в рамках муниципальной программы "Развитие физической культуры и спорта в городе Сургуте на 2014-2020 годы"                                                                                                                                                                                                                                                                                                                           Выполнение проектно-изыскательских работ осуществлялось в соответствии с заключенным контрактом с ООО "Стройуслуга" МК №01/П-2014 от 09.01.2014. Сумма по контракту  
6 016,56 тыс.рублей.  Работы выполнены и оплачены.
Получены: - положительное заключение государственной экспертизы от 12.12.2014 
№ 86-1-4-0265-14 проектной документации и результатов инженерных изысканй; 
- положительное заключение  от 12.12.2014 № 86-1-6-0118-14 о проверке достоверности определения сметной стоимости строительства объекта. Проектная документация утверждена Департаментом строительства ХМАО-Югры от 06.02.2015.</t>
  </si>
  <si>
    <t>МАУ ТАиК "Петрушка". Реконструкция</t>
  </si>
  <si>
    <t>430 мест</t>
  </si>
  <si>
    <t>2016 (Обследование) 2016-2017 (ПИР)</t>
  </si>
  <si>
    <t>Общая площадь здания -8 887,3 м2; мощность посадочных мест - 1023 зрит. мест.</t>
  </si>
  <si>
    <t>2016-2017 (ПИР)</t>
  </si>
  <si>
    <t>Нежилое здание, расположенное по адресу: Ханты-Мансийский округ, город Сургут, улица 60 лет Октября, 16</t>
  </si>
  <si>
    <t>2016 (снос)</t>
  </si>
  <si>
    <t>Парк в районе ручья Кедровый лог. Западный жилой район г. Сургута. Пешеходный мост через ручей Кедровый лог.</t>
  </si>
  <si>
    <t>2016 (ПИР)</t>
  </si>
  <si>
    <t>Общая площадь здания - 21247,8 м2</t>
  </si>
  <si>
    <t>МБУ ЦФП "Надежда" "Спортивный зал, ул. Мелик-Карамова, 74а</t>
  </si>
  <si>
    <t>Общая площадь здания 627,7 м2</t>
  </si>
  <si>
    <t>Проектирование и строительство (капитальный ремонт) на 2015-2018 годы.</t>
  </si>
  <si>
    <t>Детская школа искусств 
в мкр. 25</t>
  </si>
  <si>
    <t xml:space="preserve">Средняя общеобразовательная школа в микрорайоне 32  г.Сургута
</t>
  </si>
  <si>
    <t>300 уч.</t>
  </si>
  <si>
    <t>"Водно-оздоровительный комплекс", ул. Профсоюзов</t>
  </si>
  <si>
    <t xml:space="preserve">Проектирование и строительство объекта реализуется в рамках муниципальной программы "Молодёжная политика Сургута на 2014 - 2030 годы" 
Молодежный центр включает фото-видео студию, арт-студию,студию макетирования и конструирования,находится в оперативном управлении МБУ "Вариант". Проектно-сметная документация разработана в полном объеме. На 2017 год необходимо предусмотреть средства в размере 46354,050 тыс. руб. на выполнение работ по капитальному ремонту объекта.                                                                                                             </t>
  </si>
  <si>
    <t>2015 год (в соответствии с решением Думы города от 22.12.2015 № 819-V ДГ)</t>
  </si>
  <si>
    <t>2016 год (в соответствии с решением Думы города от 22.12.2015 № 820-V ДГ )</t>
  </si>
  <si>
    <t>Плановая потребность</t>
  </si>
  <si>
    <t xml:space="preserve">Проектирование и строительство реализуется в рамках муниципальной программы"Молодёжная политика Сургута на 2014 - 2030 годы"                                                                                                                             Выполнение проектно-изыскательских работ осуществлялось в соответствии с заключенным контрактом с ООО "ЭКСПроект" МК №04/П-2014 от 09.01.2014г. Сумма по контракту 8700,0 тыс.руб.  Работы выполнены и оплачены. 
Получено положительное заключение о проверке достоверности определения сметной стоимости объека № 86-1-6-0041-15 от 21.04.2015.                                                                                                                            
</t>
  </si>
  <si>
    <t>МАУ "Сургутская Филармония"</t>
  </si>
  <si>
    <t>2016-2018 (выкуп 2018 – 2019- 2020)</t>
  </si>
  <si>
    <t>2016-2017 (выкуп 2017-2019)</t>
  </si>
  <si>
    <t xml:space="preserve">Проектирование и строительство объекта реализуется в рамках муниципальной программы "Развитие образования города Сургута на 2014-2030 годы"                                                                                                                  Сумма по контракту с  ООО "Сибпроектстрой 1" №18/П-2013 от 31.12.2013г. - 12042,380 тыс.руб. Срок выполнения работ - 9 месяцев с даты заключения контракта.                                                                                                                                                                 Проектные работы-100%. Положительное заключение государственной экспертизы 
86-1-4-0001-15 от 10.01.2015 ( без сметной документации). В связи  с отсутствием бюджетного финансирования точные сроки строительства объекта не определены.                                                                                                                                                                                                                                                                                          НЗП (незавершенное производство) по состоянию на 01.01.2015-154 690 026,46 рублей ( в том числе окружной бюджет - 45 472,90308 тыс. рублей, местный бюджет - 109 217,12338 тыс. рблей).
</t>
  </si>
  <si>
    <t>МАУ "Ледовый дворец спорта"</t>
  </si>
  <si>
    <t>МБОУ НШ "Перспектива"
расположенная по адресу: 
г. Сургут, ул. 30 лет Победы,54/1</t>
  </si>
  <si>
    <t>,</t>
  </si>
  <si>
    <t>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выполнены в полном объеме в соответствии 
с заключенным муниципальным контрактом с ООО "Стройуслуга" №13/П-2014 от 11.08.2014г. Сумма по контракту - 905,47883 тысяч рублей. Проектная 
и рабочая документация представлена в полном объеме. Получено положительное заключение экспертизы проектно-сметной документации, выполнены необходимые согласования с заинтересованными организациями.</t>
  </si>
  <si>
    <t xml:space="preserve">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Разработанный  ООО "Стройинжиниринг" проектно-сметная документация 
по МК №06-П-2013 от 16.05.2013, в связи с  введением в действие новых государственных элементных сметных нормативов, федеральных сметных цен на материалы, изделия и конструкции, применяемые в строительстве, расценок на эксплуатацию строительных машин и автотранспортных средств, на перевозку грузов для строительства (утв. приказом Министерства строительства и ЖКХ РФ от 30.01.2014 № 31/пр) необходима корректировка сметной документации. Заключен МК с  ОАО ИЦ "Сургутстройцена" №02/П-2015 от 10.07.2015 г. 
( 97,22250 тыс. руб.) на выполнение работ по корректировке сметной документации. Работы выполнены и оплачены.
Строительство магистральных сетей в составе улицы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Строительство дорожного полотна планируется реализовать в рамках  муниципальной программы  "Развитие транспортной системы города Сургута на 2014-2030 годы".  
Позволит обеспечить инженерную подготовку мкр. 35, 35 "А"                                                                                                                                                  Строительство объекта планируется в 2017-2018 годах.                                                                                              
</t>
  </si>
  <si>
    <t xml:space="preserve">привлеченные средства                      ЗАО "ЮграИнвестСтрой
Партнер"                        </t>
  </si>
  <si>
    <t>АО "Автодорстрой"</t>
  </si>
  <si>
    <t>0,25 км</t>
  </si>
  <si>
    <t>740 чел. в день/ до 3000 человек</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</si>
  <si>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МК с ООО "Сибпроектстрой 1" № 17/П-2014 от 23.12.2014 на сумму 475,01493 тыс.руб. Срок выполнения работ - 10 месяцев (23.10.2015).  Работы. выполнены 
и  оплачены.
</t>
  </si>
  <si>
    <t>общая площадь 4015,2 м2</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</si>
  <si>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МК  с  ООО "Стройуслуга" №15/П-2014 от 01.10.2014 на сумму 948,02323 тысяч рублей. Работы предусмотренные на 2014 год в сумме 670,550 тысяч рублей выполнены и оплачены.  
В настоящее время проектно-изыскательские работы завершены, проектная документация выдана в полном объеме, ОАО ИЦ "Сургустройцена" проведена финансовая экспертиза сметной документации. 
                                                    </t>
  </si>
  <si>
    <t>общая площадь 2416,3 м2</t>
  </si>
  <si>
    <t>общая площадь 4675,6 м2</t>
  </si>
  <si>
    <t>общая площадь 5087,3 м2</t>
  </si>
  <si>
    <t>общая площадь 791,8 м2</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</si>
  <si>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МК с ООО "ПромНефтеСтрой" №12/П-2014 от 11.08.2014 на сумму 373,330 тысяч рублей. Срок выполнения работ - 11 месяцев.  
Работы выполнены и оплачены в декабре 2015 года.   </t>
  </si>
  <si>
    <t xml:space="preserve">Капитальный ремонт реализуется в рамках муниципальной прогрммы "Доступная среда  г. Сургута на 2014-2030 годы" (с целью приведения 
их к требованиям доступной среды).                                                                                                                                                                                                                                                                                     Проектно-изыскательские работы выполнены в соответствии с заключенным муниципальным контрактом с ООО "ПромНефтеСтрой" №09/П-2014 от 11.08.2014. 
Проектно-изыскательские работы в 2015 году выполнены и оплачены, проведена экспертиза сметной документации.
</t>
  </si>
  <si>
    <t>общая площадь 7585,2 м2</t>
  </si>
  <si>
    <t>ООО "Сантехремстрой"</t>
  </si>
  <si>
    <t xml:space="preserve">Проектирование и строительство объекта реализуется в рамках муниципальной программы "Развитие образования города Сургута на 2014-2030 годы"                                                                                                                                                                                                                                                                                                                  Проектные работы  100%. Ранее объявленные торги на право заключения  договора аренды земельного участка не состоялись. Торги признаны несостоявшимися, в связи с отсутствием заявок на участие в торгах. Решением Думы города принято решение о предоставлениии земельного участка без торгов. 
Информацияо земельном участке со схемой размещена на сайте департамента архитектуры и градостроительства Администрации города Сургута в разделе "Земельные участки" для инвесторов. Выданы технические условия на присоединение к существующим инженерным сетям.                                                                                                                                                          Строительная готовность - 0%      </t>
  </si>
  <si>
    <t xml:space="preserve">Приобретение реализуется в рамках муниципальной программы "Развитие образования города Сургута на 2014-2030 годы"                                                                                                                                                                                                                                                                                                                            Территория под строительство объекта включена в реестр земельных участков, которые могут быть предоставлены юридическим лицам в аренду без проведения торгов для размещения объектов социально-культурного и коммунально-бытового назначения, реализации масштабных инвестиционных проектов в ХМАО-Югре. Участок сформирован и поставлен на государственный кадастровый учет, в настоящее время опубликована информация о предоставлении земельного участка без проведения торгов. При наличии заявления от потенциального инвестора данный земельный участок будет предоставлен заявителю по договору аренды земельного участка в целях строительства средней общеобразовательной школы.            
Договор аренды №568 от 23.07.12 до 22.02.2017. Кадастровый номер 
№ 86:10:0101131:41 площадь Sзем.участка = 11049 м2.
Информацияо земельном участке со схемой размещена на сайте департамента архитектуры и градостроительства Администрации города Сургута в разделе "Земельные участки" для инвесторов.                                                                                                                                                                                                                                                                               </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</si>
  <si>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№11/П-2014
от 11.08.2014. Срок выполнения работ - 31.12.2014.  Выполненные работы заказчиком не приняты, в связи с предоставлением некомплектной документации с многочисленными замечаниями. Решение об одностороннем отказе заказчика от исполнения контракта (исх.от 18.06.2015г. №43-02-1661/15) МК считается расторгнутым -  30.06.2015. 
</t>
  </si>
  <si>
    <t xml:space="preserve">Капитальный ремонт реализуется в рамках муниципальной программы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№11/П-2014 
от 11.08.2014. Срок выполнения работ - 31.12.2014. Выполненные работы Заказчиком не приняты, в связи с предоставлением некомплектной документации с многочисленными замечаниями. В связи с неисполнением подрядчиком в полном объеме  своих обязательств по контракту  подготовлено Решение об одностороннем отказе заказчика от исполнения контракта (исх. от 18.06.2015г. №43-02-1661/15) МК считается расторгнутым -  30.06.2015.
</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</si>
  <si>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№10/П-2014 
от 11.08.2014. Срок выполнения работ - 31.12.2014 .   Выполненные работы Заказчиком не приняты, в связи с предоставлением некомплектной документации с многочисленными замечаниями. В связи с неисполнением Подрядчиком в полном объеме  своих обязательств по контракту  подготовлено Решение об одностороннем отказе Заказчика от исполнения контракта (исх.от 18.06.2015г. №43-02-1660/15) МК считается расторгнутым -  30.06.2015.
</t>
  </si>
  <si>
    <t>Разрешение на строительство №107 от 21.06.13 до 06.12.15г.   
Продлено до 24.11.2016 года.</t>
  </si>
  <si>
    <r>
      <t xml:space="preserve">Смена застройщика, строительство не осуществляется. 
</t>
    </r>
    <r>
      <rPr>
        <b/>
        <i/>
        <sz val="8"/>
        <color theme="1"/>
        <rFont val="Times New Roman"/>
        <family val="1"/>
        <charset val="204"/>
      </rPr>
      <t xml:space="preserve">Разрешение на строительство №  ru 86310000-№43 продлено  до 24.02.2017 </t>
    </r>
  </si>
  <si>
    <r>
      <t xml:space="preserve">Строительство осуществляется
</t>
    </r>
    <r>
      <rPr>
        <b/>
        <i/>
        <sz val="8"/>
        <color theme="1"/>
        <rFont val="Times New Roman"/>
        <family val="1"/>
        <charset val="204"/>
      </rPr>
      <t xml:space="preserve">Разрешение на строительство № ru 86310000-72  от 27.11.2014, продлен  
до 31.12.2015.
Разрешение на ввод объекта в эксплуатацию № 57 от 26.02.2016, № 25 от 25.03.2016, № 65 от 26.02.2016 (сдача по блокам).
             </t>
    </r>
  </si>
  <si>
    <r>
      <t xml:space="preserve">Строительство осуществляется
</t>
    </r>
    <r>
      <rPr>
        <b/>
        <i/>
        <sz val="8"/>
        <color theme="1"/>
        <rFont val="Times New Roman"/>
        <family val="1"/>
        <charset val="204"/>
      </rPr>
      <t>Разрешение на строительство № ru86310000-97 от 19.06.2014 до 01.03.2016.
Разрешение на ввод объекта в эксплуатацию № 116 от 31.12.2015</t>
    </r>
  </si>
  <si>
    <r>
      <t xml:space="preserve">Строительство осуществляется
</t>
    </r>
    <r>
      <rPr>
        <b/>
        <i/>
        <sz val="8"/>
        <color theme="1"/>
        <rFont val="Times New Roman"/>
        <family val="1"/>
        <charset val="204"/>
      </rPr>
      <t>Разрешение на строительство № ru86310000-97  от 19.06.2014 до 01.03.2016. Разрешение на ввод объекта в эксплуатацию № 116 от 31.12.2015</t>
    </r>
  </si>
  <si>
    <r>
      <t xml:space="preserve">Строительство осуществляется
</t>
    </r>
    <r>
      <rPr>
        <b/>
        <i/>
        <sz val="8"/>
        <color theme="1"/>
        <rFont val="Times New Roman"/>
        <family val="1"/>
        <charset val="204"/>
      </rPr>
      <t>Разрешение на строительство № ru86310000-97   от 19.06.2014 до 01.03.2016. Разрешение на ввод объекта в эксплуатацию № 116 от 31.12.2015</t>
    </r>
  </si>
  <si>
    <t>Многоэтажный жилой дом 
№ 1 города Сургута</t>
  </si>
  <si>
    <r>
      <t xml:space="preserve">Строительство осуществляется
</t>
    </r>
    <r>
      <rPr>
        <i/>
        <sz val="8"/>
        <color theme="1"/>
        <rFont val="Times New Roman"/>
        <family val="1"/>
        <charset val="204"/>
      </rPr>
      <t>Ра</t>
    </r>
    <r>
      <rPr>
        <b/>
        <i/>
        <sz val="8"/>
        <color theme="1"/>
        <rFont val="Times New Roman"/>
        <family val="1"/>
        <charset val="204"/>
      </rPr>
      <t>зрешение на строительство № ru86310000-177 от 04.10.2013 до до 24.12.2016</t>
    </r>
  </si>
  <si>
    <r>
      <t xml:space="preserve">Строительство осуществляется
</t>
    </r>
    <r>
      <rPr>
        <b/>
        <i/>
        <sz val="8"/>
        <color theme="1"/>
        <rFont val="Times New Roman"/>
        <family val="1"/>
        <charset val="204"/>
      </rPr>
      <t>Разрешение на строительство № ru86310000-146   от 24.09.2014   
до 01.03.17</t>
    </r>
  </si>
  <si>
    <r>
      <t xml:space="preserve">Строительство осуществляется
</t>
    </r>
    <r>
      <rPr>
        <b/>
        <i/>
        <sz val="8"/>
        <color theme="1"/>
        <rFont val="Times New Roman"/>
        <family val="1"/>
        <charset val="204"/>
      </rPr>
      <t>Разрешение на строительство № ru86310000-152  от 14.10.2014  
до 17.09.2016</t>
    </r>
  </si>
  <si>
    <r>
      <t xml:space="preserve">Строительство осуществляется
</t>
    </r>
    <r>
      <rPr>
        <b/>
        <i/>
        <sz val="8"/>
        <color theme="1"/>
        <rFont val="Times New Roman"/>
        <family val="1"/>
        <charset val="204"/>
      </rPr>
      <t>Разрешение на строительство № ru86310000-154  от 17.10.2014  
до 26.10.2017</t>
    </r>
  </si>
  <si>
    <r>
      <t xml:space="preserve">Строительство осуществляется
</t>
    </r>
    <r>
      <rPr>
        <b/>
        <i/>
        <sz val="8"/>
        <color theme="1"/>
        <rFont val="Times New Roman"/>
        <family val="1"/>
        <charset val="204"/>
      </rPr>
      <t>Разрешение на строительство № ru86310000-165   от 19.11.2014   
до 23.08.2019</t>
    </r>
  </si>
  <si>
    <r>
      <t xml:space="preserve">Строительство осуществляется
</t>
    </r>
    <r>
      <rPr>
        <b/>
        <i/>
        <sz val="8"/>
        <color theme="1"/>
        <rFont val="Times New Roman"/>
        <family val="1"/>
        <charset val="204"/>
      </rPr>
      <t xml:space="preserve">Разрешение на строительство № ru86310000-174   от 28.11.2014  
до 28.11.2018 </t>
    </r>
  </si>
  <si>
    <r>
      <t xml:space="preserve">Строительство осуществляется
</t>
    </r>
    <r>
      <rPr>
        <b/>
        <i/>
        <sz val="8"/>
        <color theme="1"/>
        <rFont val="Times New Roman"/>
        <family val="1"/>
        <charset val="204"/>
      </rPr>
      <t>Разрешение на строительство № ru86310000-174  от  28.11.2014  
до 28.11.2018</t>
    </r>
  </si>
  <si>
    <r>
      <t xml:space="preserve">Строительство осуществляется
</t>
    </r>
    <r>
      <rPr>
        <b/>
        <i/>
        <sz val="8"/>
        <color theme="1"/>
        <rFont val="Times New Roman"/>
        <family val="1"/>
        <charset val="204"/>
      </rPr>
      <t>Разрешение на строительство № ru86310000-09   от 13.02.2015 
до 19.02.2017</t>
    </r>
  </si>
  <si>
    <r>
      <t xml:space="preserve">Строительство осуществляется
</t>
    </r>
    <r>
      <rPr>
        <b/>
        <i/>
        <sz val="8"/>
        <color theme="1"/>
        <rFont val="Times New Roman"/>
        <family val="1"/>
        <charset val="204"/>
      </rPr>
      <t>Разрешение на строительство № ru86310000-09    от 13.02.2015  
до 19.02.2017</t>
    </r>
  </si>
  <si>
    <r>
      <t xml:space="preserve">Строительство осуществляется
</t>
    </r>
    <r>
      <rPr>
        <b/>
        <i/>
        <sz val="8"/>
        <color theme="1"/>
        <rFont val="Times New Roman"/>
        <family val="1"/>
        <charset val="204"/>
      </rPr>
      <t>Разрешение на строительство № ru86310000-14  от 27.02.2015  
до 06.11.2016</t>
    </r>
  </si>
  <si>
    <r>
      <t xml:space="preserve">Строительство осуществляется
</t>
    </r>
    <r>
      <rPr>
        <b/>
        <i/>
        <sz val="8"/>
        <color theme="1"/>
        <rFont val="Times New Roman"/>
        <family val="1"/>
        <charset val="204"/>
      </rPr>
      <t>Разрешение на строительство № 86-ru86310000-93-2015 от 30.07.2015  
до 30.04.2017</t>
    </r>
  </si>
  <si>
    <r>
      <t xml:space="preserve">Строительство осуществляется
</t>
    </r>
    <r>
      <rPr>
        <b/>
        <i/>
        <sz val="8"/>
        <color theme="1"/>
        <rFont val="Times New Roman"/>
        <family val="1"/>
        <charset val="204"/>
      </rPr>
      <t>Разрешение на строительство № ru86310000-116 от 01.08.2014  
до 03.03.2020</t>
    </r>
  </si>
  <si>
    <r>
      <t xml:space="preserve">Строительство осуществляется
</t>
    </r>
    <r>
      <rPr>
        <b/>
        <i/>
        <sz val="8"/>
        <color theme="1"/>
        <rFont val="Times New Roman"/>
        <family val="1"/>
        <charset val="204"/>
      </rPr>
      <t>Разрешение на строительство № ru86310000-166 от 19.11.2014   
до 23.11.2016</t>
    </r>
  </si>
  <si>
    <r>
      <t xml:space="preserve">Строительство осуществляется
</t>
    </r>
    <r>
      <rPr>
        <b/>
        <i/>
        <sz val="8"/>
        <color theme="1"/>
        <rFont val="Times New Roman"/>
        <family val="1"/>
        <charset val="204"/>
      </rPr>
      <t>Разрешение на строительство № ru86310000-144  от 19.10.2014   
до 23.11.2016</t>
    </r>
  </si>
  <si>
    <t>вместимость 200 чел; длина трассы - 2200 м.</t>
  </si>
  <si>
    <t>ООО "ВОРТ"</t>
  </si>
  <si>
    <t>в 2014 году - ООО "Строительство 21 век"
ООО "ВОРТ"</t>
  </si>
  <si>
    <t xml:space="preserve">Приобретение объекта реализуется в рамках муниципальной программы "Развитие образования города Сургута на 2014-2030 годы"                                                                                                                                                                                                    Выкуп детского сада, финансируемого в рамках государственно-частного партнерства (ГЧП).  Проектирование ДДУ на 80 мест, согласованы архитектурные и технологические решения в департаменте образования г.Сургута) на данный момент согласовываем изменения в проекте детский сад будет на 150 мест. Идет разработка проектной документации. Разработана и согласована стадия "Р" документации на магистральные сети и строительство.  Договор о развитии застроенной территории - части квартала 23А. Земельный участок: Договор аренды земельного участка под комплексное освоение в целях жилищного строительства с ЗАО  "Югорское управление инвестиционно-строительными проектами» от 25.09.2006 № 716, со сроком действия до 01.09.2016. Объект предусмотрен в составе введенного в эксплуатацию жилого комплекса №10 по ул.И.Каролинского, обеспеченного всеми инженерными сетями. Процент готовности по конструктивным элементам - 90 % монолитный каркас.   Выполнены отделочные работы и работы по меблировке.
По информации застройщика ввод планируется в III квартале 2017 года.
</t>
  </si>
  <si>
    <t>улицы - 331,485 км.
наружные сети газоснабжения - 4,140 км.
наружные сети водоснабжения - 3,470 км.
наружные сети электроснабжения - 4,070 км.</t>
  </si>
  <si>
    <t>Строительная длина - 2,656 км.
сети уличного электроосвещения -2,726 км.
сети электроснабжения - 5,771 км.
сети связи - 0,9322 км.
сети канализации - 83,7;
сети тепло-, водоснабжения - 0,023309 км.
сети газоснабжения -0,059 км.</t>
  </si>
  <si>
    <r>
      <t>Получено положительное  заключение государственной экспертизы проектной документации № 86-1-1-2-0028-16 от 09.02.2016 года.</t>
    </r>
    <r>
      <rPr>
        <sz val="8"/>
        <rFont val="Times New Roman"/>
        <family val="1"/>
        <charset val="204"/>
      </rPr>
      <t xml:space="preserve"> 
В рамках заключенного МК № 03/П-2015 от 17.09.2015  
с ООО "ИЦ "Сургутстройцена" в 2015 году выполнены работы 
по корректировки сметной документации  на сумму - 78,303 тыс.рублей.
Получено положительное заключение о проверки достоверности определения сметной стоимости № 324 от 07.12.2015 года.</t>
    </r>
  </si>
  <si>
    <t xml:space="preserve">
Получено положительное заключение государственной экспертизы проектной документации № 86-1-1-2-0029-16 от 10.02.2016 года. 
В рамках заключенного МК № 03/П-2015 от 17.09.2015
с ООО "ИЦ "Сургутстройцена" в 2015 году выполнены работы по корректировки сметной документации  на сумму 76,697 тыс. рублей. 
Получено положительное заключение о проверки достоверности определения сметной стоимости № 325 от 07.12.2015 года.</t>
  </si>
  <si>
    <t>Проектирование и строительство автомобильных дорог  реализуется в рамках муниципальной программы  "Развитие транспортной системы города Сургута на 2014-2030 годы".                                                                                                                                                                                               Получено положительное заключение государственной экспертизы проектной документации № 86-1-1-3-0034-16 от 15.02.2016 года.
Произведен  авансовый платёж  за технологическое присоединение 
к электрическим сетям объектов согласно договора  с ООО "Сургутские электрические сети" от 13.03.2014г. № 48/2014/ТП в размере 
5,32927 тыс. рублей.</t>
  </si>
  <si>
    <t>По итогам технического совещания от 22.05.2015 при заместителе Губернатора ХМАО-Югры Шаповал Д.В. по вопросу строительства объекта были приняты решения об изменении местоположения объекта.  
Средства из Адресной инвестиционной программы на 2016 год  исключены.</t>
  </si>
  <si>
    <t xml:space="preserve">Строительство реализуется в рамках муниципальной программы"Молодёжная политика Сургута на 2014 - 2030 годы"                                                                                                                                  
Работы выполнены и оплачены.
Акт приема выполненных работ от 25.11.2015, подписанный представителями МКУ "УКС" и ООО "Ворт".
Объект передан на баланс МБУ "Центр специальной подготовки "Сибирский легион", согласно постановлению № 933 от 11.02.2016 года..
</t>
  </si>
  <si>
    <t>2015-2016 (ПИР)</t>
  </si>
  <si>
    <t>ООО "Стройуслуга" (Проектировщик)</t>
  </si>
  <si>
    <t xml:space="preserve">Проектирование и строительство объекта реализуется в рамках муниципальной программы "Молодёжная политика Сургута на 2014 - 2030 годы"                                                                                                                     Детское учреждение с многофункциональным уклоном,а именно занятием прикладным творчеством, хореография, оборудовано  компьютерными  местами,  находится в оперативном управлении  МБУ "Вариант".                                                                                                                                                                                                                      Степень готовности объекта-100%.                                                                                                                                                               Работы выполнялись в соответствии с заключенным 
МК с ООО "ЮграСтройиндустрия" №19/2014 от 23.10.2014. Срок выполнения работ - 30.08.2015. Стоимость выполненных работ по  №19/2014 от 23.10.2014 -
14 673, 70304 тыс. рублей, из них: в 2014 году работ - 6896,75 тыс.руб., в 2015 году принято работ на сумму - 7776,95304 тыс.руб. 
На основании акта приемки законченного капитальным ремонтом объекта от 24.11.15 и акта рабочей комиссии от 24.11.15 - затраты по объекту списаны.                    </t>
  </si>
  <si>
    <t>Строительство объекта предусматривается в рамках муниципальной программы "Создание условий для развития муниципальной политики в отдельных секторах экономики города Сургута на 2014-2030 годы"                                                                                                                                                                                  06.04.2015 была  размещена конкурсная документация о проведении открытого конкурса на право заключения инвестиционного договора для реализации инвестиционного проекта по созданию объекта и  объявлен конкурс подачи предложений на участие в открытом конкурсе. Заказчики не заявились, вскрытие конвертов с конкурсными предложениями на участие в открытом конкурсе не состоялось. 
Затраты на подключение к электросетям, водоснабжению, водоотведению составляет 121,48179 тыс.рублей.
Средняя стоимость объекта по корректировке сметной документации и проведения проверки достоверности определения сметной стоимости строительства объекта 
в соответствии с запршенными коммерческими предложениями составляет 180 000 рублей.
Стоимость работ по строительству объекта - 210 948 416,06 руб.</t>
  </si>
  <si>
    <t>проектирование 2012-2013</t>
  </si>
  <si>
    <t>Клубно-спортивный блок МБОУ СОШ №38, пр. Пролетарский, 14А города Сургута. Реконструкция</t>
  </si>
  <si>
    <t>200 уч; 150 посадочных мест</t>
  </si>
  <si>
    <t>2016-2017 (ПИР), 2017-2018 (СМР)</t>
  </si>
  <si>
    <t>Билдинг-сад в микрорайоне 41</t>
  </si>
  <si>
    <t xml:space="preserve">2018 (СМР)
2025 (выкуп) </t>
  </si>
  <si>
    <t xml:space="preserve">сети дренажа, км.- 0,51                                     сети водоснабжения, км.- 0,90 сети газоснабжения, км. -0,45                          </t>
  </si>
  <si>
    <t>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Проектно-изыскательские работы выполнялись в соответствии с заключенным МК с  ООО "Севердорпроект", МК №03/П-2014 от 09.01.2014. Сумма 
по контракту - 8773,895 тыс.руб. Не освоены средства необходимые для исполнения обязательств на проведение госэкспертизы проектно-сметной документации, в связи с отсутствием утвержденной в установленном порядке документации по планировке территории  и проекта межевания посёлка Кедровый-1. 
Сторонами подписано Соглашении о расторжении контракта от 26.06.2015.
30.11.2015  заключен договор № 27/10/15. Госэкспертиза  выполнена 
в феврале 2016 года. Получено отрицательное заключение экспертизы 
№ 86-1-3-3-0035-16 от 15.02.2016 , так как проектная документация 
не соответствует требованиям технических регламентов, требованиям 
к содержанию разделов проектной документации и результатам инженерных изысканий.</t>
  </si>
  <si>
    <t>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Проектно-изыскательские работы выполнялись в соответствии с заключенным МК 
с ООО "Юградорпроект", договор №10/П-2013 от 01.07.2013г. Сумма по контракту 6714,2 тыс. руб. (Сумма выполненных в 2013 году работ - 3357,1 тыс.руб.) Проектно-сметная документация разработана в полном объеме и получено положительное заключение  достоверности определения сметной стоимости объектов капитального строительства. Строительство планируется с привлечением средств бюджета автономного округа.</t>
  </si>
  <si>
    <t xml:space="preserve">Объездная автомобильная дорога к дачным кооперативам "Черемушки", "Север-1", "Север-2" в обход гидротехнических сооружений ГРЭС-1 
и ГРЭС-2 </t>
  </si>
  <si>
    <t xml:space="preserve"> протяженность введенных в эксплуатацию внутриквартальных проездов, м.- 400</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</si>
  <si>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выполненыв рамках заключенного 
с МК  с  ООО "ПромНефтеСтрой" №12/П-2014 от 11.08.2014 на сумму 373,340 тысяч рублей. Срок выполнения работ - 11 месяцев. Работы в сентябре 2015 года выполнены и оплачены.
Получено заключение государственной  экспертизы ООО ИЦ «СургутСтройцена» от 16.09.2015 № 240 о сметной стоимости строительства.
</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</si>
  <si>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МК 
с ООО "ПромНефтеСтрой" №12/П-2014 от 11.08.2014 на сумму 373,330 тысяч рублей. Срок выполнения работ - 11 месяцев. Подрядчиком не предоставлена в срок проектно-сметная документация. Заказчиком ведется претензионная работа в связи со срывом подрядчиком сроков работ. 
Работы выполнены и оплачены в декабре 2015г.   </t>
  </si>
  <si>
    <t>Капитальный ремонт реализуется в рамках муниципальной прогрмыы "Доступная среда  г. Сургута на 2014-2030 годы" ( с целью приведения их к требованиям доступной среды).                                                                                                                                                                                                                                                                     
Заключен МК 02П/2016 от 18.04.2016 г. с  ООО "Стройуслуга"с ценой контаркта  1052,87286 тыс.рублей. 
Средства в размере 10,0 тыс.руб. необходимы на проведение проверки сметной документации. Экономия, сложившаяся по результатам проведенной закупки  
в размере  119,19315 тыс.рублей будут предложена к снятию на заседание Думы города в сентябре 2016 года.</t>
  </si>
  <si>
    <t>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Работы выполнялись в соответствии с заключенным МК на выполнение работ 
по капитальному ремонту объекта с ООО "ЮграСтройиндустрия" от 05.09.2014 №14/2014.  Срок выполнения работ - 15.08.2015 года.
В связи с отставанием от графика производства работ  муниципальный контракт  28.09.2015 года расторгнут в одностороннем отказе заказчика. 
 В декабре заключен договор № 09/П-2015 на проверку сметной документации по объекту на сумму 44,27978 тыс. руб. Работы выполнены и оплачены.</t>
  </si>
  <si>
    <t>ООО "Стройуслуга" (ПИР)</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</si>
  <si>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Заключен МК № 08П/2016 с ООО "Стройуслуга" на выполнение проектно-изыскательских работ (990,72975 тыс.рублей).  Лимит финансирования на 2016 год -551,444 тыс.рублей. Потребность на 2017 год - 439,28575 тыс. рублей. 
</t>
  </si>
  <si>
    <t>2015 (снос)</t>
  </si>
  <si>
    <t>Извещение на проведение аукциона по сносу нежилого здания, расположеного по адресу: город Сургут, поселок Юность, улица Саянская, дом 6б опубликовано - 29.10.2015. Дата проведения аукциона - 16.11.2015. НМЦК - 470,72088 тыс.рублей. 
На основании протокола подведения итогов электронного аукциона № ЭА-1583 (2) от 18.11.2015  победителем признан ООО "Сантехремстрой" с ценой контракта 245,86720 тыс. рублей. Заключен контракт № 106/2015 от 02.12.2015. Срок выполнения работ по 20.12.2015. Работы выполнены и оплачены.</t>
  </si>
  <si>
    <r>
      <rPr>
        <b/>
        <i/>
        <sz val="8"/>
        <color theme="1"/>
        <rFont val="Times New Roman"/>
        <family val="1"/>
        <charset val="204"/>
      </rPr>
      <t>Разрешение на строительство №02 от 23.01.13 до 22.12.15г.</t>
    </r>
    <r>
      <rPr>
        <sz val="8"/>
        <color theme="1"/>
        <rFont val="Times New Roman"/>
        <family val="1"/>
        <charset val="204"/>
      </rPr>
      <t xml:space="preserve">  </t>
    </r>
    <r>
      <rPr>
        <b/>
        <i/>
        <sz val="8"/>
        <color theme="1"/>
        <rFont val="Times New Roman"/>
        <family val="1"/>
        <charset val="204"/>
      </rPr>
      <t xml:space="preserve"> 
Продлено до 30 июня 2016 года.</t>
    </r>
  </si>
  <si>
    <r>
      <rPr>
        <b/>
        <i/>
        <sz val="8"/>
        <color theme="1"/>
        <rFont val="Times New Roman"/>
        <family val="1"/>
        <charset val="204"/>
      </rPr>
      <t>Разрешение на строительство №70 от 20.06.1</t>
    </r>
    <r>
      <rPr>
        <b/>
        <i/>
        <sz val="8"/>
        <rFont val="Times New Roman"/>
        <family val="1"/>
        <charset val="204"/>
      </rPr>
      <t xml:space="preserve">2 до 18.04.14г.    </t>
    </r>
    <r>
      <rPr>
        <sz val="8"/>
        <color rgb="FFFF0000"/>
        <rFont val="Times New Roman"/>
        <family val="1"/>
        <charset val="204"/>
      </rPr>
      <t xml:space="preserve">       </t>
    </r>
    <r>
      <rPr>
        <sz val="8"/>
        <color theme="1"/>
        <rFont val="Times New Roman"/>
        <family val="1"/>
        <charset val="204"/>
      </rPr>
      <t xml:space="preserve">                                                                                                                                                                                               </t>
    </r>
  </si>
  <si>
    <r>
      <t>Разрешение на строительство №110 от 18.07.14 до 02.08.2017 года.</t>
    </r>
    <r>
      <rPr>
        <b/>
        <i/>
        <sz val="8"/>
        <color theme="1"/>
        <rFont val="Times New Roman"/>
        <family val="1"/>
        <charset val="204"/>
      </rPr>
      <t xml:space="preserve">  </t>
    </r>
  </si>
  <si>
    <t xml:space="preserve">Разрешение на строительство №201 от 22.11.13 до 21.02.2018 года.   </t>
  </si>
  <si>
    <r>
      <t xml:space="preserve">Строительство приостановлено
</t>
    </r>
    <r>
      <rPr>
        <b/>
        <i/>
        <sz val="8"/>
        <rFont val="Times New Roman"/>
        <family val="1"/>
        <charset val="204"/>
      </rPr>
      <t>Разрешение на строительство №  ru86310000-100 от 02.07.2008 до 02.06.2010</t>
    </r>
  </si>
  <si>
    <r>
      <t xml:space="preserve">Строительство осуществляется
</t>
    </r>
    <r>
      <rPr>
        <b/>
        <i/>
        <sz val="8"/>
        <rFont val="Times New Roman"/>
        <family val="1"/>
        <charset val="204"/>
      </rPr>
      <t>Разрешение на строительство № ru86310000-153 от 26.10.2012 до 26.06.2014, продлено до 17.05.2017 года.</t>
    </r>
  </si>
  <si>
    <r>
      <t xml:space="preserve">Строительство  осуществляется  
</t>
    </r>
    <r>
      <rPr>
        <b/>
        <i/>
        <sz val="8"/>
        <rFont val="Times New Roman"/>
        <family val="1"/>
        <charset val="204"/>
      </rPr>
      <t>Разрешение на строительство № ru86310000-197 продлено до 30.04.2016</t>
    </r>
  </si>
  <si>
    <r>
      <t xml:space="preserve">Строительство осуществляется
</t>
    </r>
    <r>
      <rPr>
        <b/>
        <i/>
        <sz val="8"/>
        <rFont val="Times New Roman"/>
        <family val="1"/>
        <charset val="204"/>
      </rPr>
      <t>Разрешение на строительство № ru86310000-234 от 24.12.2013  до 29.04.2017</t>
    </r>
  </si>
  <si>
    <t>«Жилой дом № 2 
со встроенными помещениями общественного назначения в 44 мкр. 
г. Сургут 
1 этап - секции 2.1,2.2,2.3,2.4
2 этап - секции 1,2,3,4</t>
  </si>
  <si>
    <t xml:space="preserve">«Жилой дом № 3 
со встроенными помещениями общественного назначения в 44 мкр. 
г. Сургут»
</t>
  </si>
  <si>
    <t>Разрешение на строительство №ru86310000-45 от 26.05.2016 до 19.02.2017 года.</t>
  </si>
  <si>
    <t>Разрешение на строительство №ru86310000-46 от 26.05.2016 до 26.10.2017 года.</t>
  </si>
  <si>
    <t xml:space="preserve">«Жилой дом № 4 
со встроенными помещениями общественного назначения 
в микрорайоне 44 г. Сургут»
</t>
  </si>
  <si>
    <t>Разрешение на строительство №ru86310000-47 от 26.05.2016 до 23.11.2016 года.</t>
  </si>
  <si>
    <t>ООО "Бетолит"</t>
  </si>
  <si>
    <t>Жилой дом № 9 в микрораойне 31 Б г. Сургут</t>
  </si>
  <si>
    <t>Разрешение на строительство №ru86310000-38 от 29.04.2016 до 07.08.2017 года.</t>
  </si>
  <si>
    <r>
      <t xml:space="preserve">Застройка микрорайона 
№ 41 в западном жилом районе. </t>
    </r>
    <r>
      <rPr>
        <u/>
        <sz val="9"/>
        <rFont val="Times New Roman"/>
        <family val="1"/>
        <charset val="204"/>
      </rPr>
      <t xml:space="preserve">3 этап строительства. </t>
    </r>
    <r>
      <rPr>
        <sz val="9"/>
        <rFont val="Times New Roman"/>
        <family val="1"/>
        <charset val="204"/>
      </rPr>
      <t>Многоэтажный 9-12 этажный</t>
    </r>
    <r>
      <rPr>
        <b/>
        <sz val="9"/>
        <rFont val="Times New Roman"/>
        <family val="1"/>
        <charset val="204"/>
      </rPr>
      <t xml:space="preserve"> жилой дом №19</t>
    </r>
    <r>
      <rPr>
        <sz val="9"/>
        <rFont val="Times New Roman"/>
        <family val="1"/>
        <charset val="204"/>
      </rPr>
      <t xml:space="preserve"> со встроено-пристроенными помещениями на 1-ом и цокольном этажах                                                                                  3п.к (блоки 7-8 )</t>
    </r>
  </si>
  <si>
    <t>Многоэтажный жилой дом 
№ 4.7 в мкр.1  г. Сургута с подземным паркингом 11.1.  
1 этап - Многоэтажный жилдой дом №4.7 (5 секций)</t>
  </si>
  <si>
    <t>Жилой комплекс
 в микрорайоне ПИКС станции Сургут. 9этажный жилой дом № 5</t>
  </si>
  <si>
    <t>Жилой дом № 3 
со встроенными помещениями и подземной автостоянкой</t>
  </si>
  <si>
    <t>Жилой дом № 4</t>
  </si>
  <si>
    <t>Жилой дом № 5</t>
  </si>
  <si>
    <r>
      <t xml:space="preserve">Жилой комплекс № 304 в микрорайоне №24 г. Сургута. </t>
    </r>
    <r>
      <rPr>
        <b/>
        <sz val="9"/>
        <rFont val="Times New Roman"/>
        <family val="1"/>
        <charset val="204"/>
      </rPr>
      <t>Девятиэтажный жилой дом №304.3.             
1 этап-блок А</t>
    </r>
  </si>
  <si>
    <r>
      <t xml:space="preserve">Жилой комплекс № 304
в микрорайоне №24 г. Сургута. </t>
    </r>
    <r>
      <rPr>
        <b/>
        <sz val="9"/>
        <rFont val="Times New Roman"/>
        <family val="1"/>
        <charset val="204"/>
      </rPr>
      <t>Девятиэтажный жилой дом №304.3.              
2 этап - блок Б</t>
    </r>
  </si>
  <si>
    <r>
      <t xml:space="preserve">Многоквартирный </t>
    </r>
    <r>
      <rPr>
        <b/>
        <sz val="9"/>
        <rFont val="Times New Roman"/>
        <family val="1"/>
        <charset val="204"/>
      </rPr>
      <t>жилой дом № 1</t>
    </r>
    <r>
      <rPr>
        <sz val="9"/>
        <rFont val="Times New Roman"/>
        <family val="1"/>
        <charset val="204"/>
      </rPr>
      <t xml:space="preserve"> в мкр.45 г. Сургут</t>
    </r>
  </si>
  <si>
    <r>
      <t xml:space="preserve">Многоквартирный </t>
    </r>
    <r>
      <rPr>
        <b/>
        <sz val="9"/>
        <rFont val="Times New Roman"/>
        <family val="1"/>
        <charset val="204"/>
      </rPr>
      <t>жилой дом № 2</t>
    </r>
  </si>
  <si>
    <t>Жилой дом № 6 в 30 микрорайоне.
3 этап строительства</t>
  </si>
  <si>
    <t>Жилой дом № 6 
в 30 микрорайоне 2 этап строительства</t>
  </si>
  <si>
    <t>Многоквартирный жилой дом № 3</t>
  </si>
  <si>
    <t>Ж\д № 3                                          со встроенными помещениями и  гостиницей   на 154 места</t>
  </si>
  <si>
    <t>ООО "ЖК Быстринка"</t>
  </si>
  <si>
    <t>Жилой комплекс из 3-х этажных жилых домов 
и автостоянки</t>
  </si>
  <si>
    <t>Разрешение на строительство №ru86310000-93 от  30.07.2015 до 30.04.2017 года.</t>
  </si>
  <si>
    <t>Многоэтажный жилой дом № 1 со встроенно-пристроенными помещениями офисного назначения и пристроенной стоянкой автотранспорта закрытого типа в 30 А микрорайоне г. Сургута. 3 этап. Пристроенная стоянка автотранспорта закрытого типа</t>
  </si>
  <si>
    <t>Разрешение на строительство №ru86310000-47 от  10.04.2013 продлено 
до 20.07.2016 года.</t>
  </si>
  <si>
    <t>Детский сад в микрорайоне 20А г.Сургута (№ 46 «Ягодка»)</t>
  </si>
  <si>
    <t>2016-2018 (СМР) 2018-2020 (выкуп)</t>
  </si>
  <si>
    <t>ООО "Юграпромстрой"</t>
  </si>
  <si>
    <t>Многоэтажный жилой дом № 6 - 3 этап строительства</t>
  </si>
  <si>
    <t>Жилой дом № 2 (секции 2.6, 2.7, 2.8, 2.9)  -1 этап.</t>
  </si>
  <si>
    <r>
      <t xml:space="preserve">Положительное заключение негосударственной экспертизы № 2-1-1-0358-13 от 06.03.2014.
</t>
    </r>
    <r>
      <rPr>
        <b/>
        <i/>
        <sz val="8"/>
        <color theme="1"/>
        <rFont val="Times New Roman"/>
        <family val="1"/>
        <charset val="204"/>
      </rPr>
      <t xml:space="preserve">Разрешение на строительство №ru86310000-116  от 01.08.2014. </t>
    </r>
    <r>
      <rPr>
        <sz val="8"/>
        <color theme="1"/>
        <rFont val="Times New Roman"/>
        <family val="1"/>
        <charset val="204"/>
      </rPr>
      <t xml:space="preserve">
СМР: Степень готовности: общая 10% (забивка свай 100%, фундаменты -17%)
Дата окончания строительства - март 2020 года.</t>
    </r>
  </si>
  <si>
    <t xml:space="preserve">Разрешение на строительство №ru86310000-187  от 01.04.2016 до 31.03.2018 года. </t>
  </si>
  <si>
    <t xml:space="preserve">Разрешение на строительство №ru86310000-10 от 16.07.2015 до 06.11.2016 года.  </t>
  </si>
  <si>
    <t>Магистральный водовод 
по ул. Мелик-Карамова, 
от ул. Югорской
до ул. Мелик-Карамова</t>
  </si>
  <si>
    <r>
      <t xml:space="preserve">Строительство осуществляется
</t>
    </r>
    <r>
      <rPr>
        <b/>
        <i/>
        <sz val="8"/>
        <rFont val="Times New Roman"/>
        <family val="1"/>
        <charset val="204"/>
      </rPr>
      <t>Разрешение на строительство № ru86310000-107 от 14.07.2014  
до 15.02.2017 года.</t>
    </r>
  </si>
  <si>
    <r>
      <t xml:space="preserve">Строительство осуществляется
</t>
    </r>
    <r>
      <rPr>
        <b/>
        <i/>
        <sz val="8"/>
        <color theme="1"/>
        <rFont val="Times New Roman"/>
        <family val="1"/>
        <charset val="204"/>
      </rPr>
      <t>Разрешение на строительство № ru86310000-145  от 23.09.2014  
до 01.10.2016, продлено до 31.05.2018 года.</t>
    </r>
  </si>
  <si>
    <t>Многоквартирный жилой дом №5</t>
  </si>
  <si>
    <r>
      <t xml:space="preserve">Строительство осуществляется
</t>
    </r>
    <r>
      <rPr>
        <b/>
        <i/>
        <sz val="8"/>
        <color theme="1"/>
        <rFont val="Times New Roman"/>
        <family val="1"/>
        <charset val="204"/>
      </rPr>
      <t>Разрешение на строительство № ru86310000-120   от 07.08.2014 
до 09.05.2017 года.</t>
    </r>
  </si>
  <si>
    <r>
      <t xml:space="preserve">Строительство осуществляется
</t>
    </r>
    <r>
      <rPr>
        <b/>
        <i/>
        <sz val="8"/>
        <color theme="1"/>
        <rFont val="Times New Roman"/>
        <family val="1"/>
        <charset val="204"/>
      </rPr>
      <t>Разрешение на строительство № ru86310000-121 от 07.08.2014 
до 09.02.2017 года.</t>
    </r>
  </si>
  <si>
    <r>
      <t xml:space="preserve">Строительство осуществляется
</t>
    </r>
    <r>
      <rPr>
        <b/>
        <i/>
        <sz val="8"/>
        <color theme="1"/>
        <rFont val="Times New Roman"/>
        <family val="1"/>
        <charset val="204"/>
      </rPr>
      <t>Разрешение на строительство № ru86310000-116 от 01.08.2014   
до 03.03.2020 года.</t>
    </r>
  </si>
  <si>
    <r>
      <t xml:space="preserve">Строительство осуществляется
</t>
    </r>
    <r>
      <rPr>
        <b/>
        <i/>
        <sz val="8"/>
        <color theme="1"/>
        <rFont val="Times New Roman"/>
        <family val="1"/>
        <charset val="204"/>
      </rPr>
      <t>Разрешение на строительство № ru86310000-116 от 01.08.2014 
до 03.03.2020 года.</t>
    </r>
  </si>
  <si>
    <r>
      <t xml:space="preserve">Строительство осуществляется
</t>
    </r>
    <r>
      <rPr>
        <b/>
        <i/>
        <sz val="8"/>
        <color theme="1"/>
        <rFont val="Times New Roman"/>
        <family val="1"/>
        <charset val="204"/>
      </rPr>
      <t>Разрешение на строительство № ru86310000-109 от 15.07.2014   
до 20.05.2019 года.</t>
    </r>
  </si>
  <si>
    <r>
      <t xml:space="preserve">Строительство осуществляется
</t>
    </r>
    <r>
      <rPr>
        <b/>
        <i/>
        <sz val="8"/>
        <color theme="1"/>
        <rFont val="Times New Roman"/>
        <family val="1"/>
        <charset val="204"/>
      </rPr>
      <t>Разрешение на строительство № ru86310000-131  от 27.08.2014  
 до 27.08.2019 года.</t>
    </r>
  </si>
  <si>
    <r>
      <t xml:space="preserve">Строительство осуществляется
</t>
    </r>
    <r>
      <rPr>
        <b/>
        <i/>
        <sz val="8"/>
        <color theme="1"/>
        <rFont val="Times New Roman"/>
        <family val="1"/>
        <charset val="204"/>
      </rPr>
      <t>Разрешение на строительство № ru86310000-136  от 10.09.2014   
до 08.07.2017 года.</t>
    </r>
  </si>
  <si>
    <r>
      <t xml:space="preserve">Строительство осуществляется
</t>
    </r>
    <r>
      <rPr>
        <b/>
        <i/>
        <sz val="8"/>
        <color theme="1"/>
        <rFont val="Times New Roman"/>
        <family val="1"/>
        <charset val="204"/>
      </rPr>
      <t>Разрешение на строительство № ru86310000-136 от 10.09.2014  
до 08.07.2017 года.</t>
    </r>
  </si>
  <si>
    <t>ЗАО "Салаир"</t>
  </si>
  <si>
    <r>
      <t xml:space="preserve">Строительство осуществляется
</t>
    </r>
    <r>
      <rPr>
        <b/>
        <i/>
        <sz val="8"/>
        <color theme="1"/>
        <rFont val="Times New Roman"/>
        <family val="1"/>
        <charset val="204"/>
      </rPr>
      <t xml:space="preserve">Разрешение на строительство № ru86310000-90 от 13.07.2012 до 11.07.2017 года. </t>
    </r>
  </si>
  <si>
    <t xml:space="preserve">Многоэтажный жилой дом 
№ 23 со  встроенными помещениями обще назнач.   
1 этап </t>
  </si>
  <si>
    <t>Многоэтажный жилой дом 
№ 23 со  встроенными помещениями обще назнач. 
2 этап</t>
  </si>
  <si>
    <t>Многоэтажный жилой дом 
№ 23 со  встроенными помещениями обще назнач.
3 этап,  4 этап-подземная парковка</t>
  </si>
  <si>
    <r>
      <t xml:space="preserve">Строительтсов осуществляется
</t>
    </r>
    <r>
      <rPr>
        <b/>
        <i/>
        <sz val="8"/>
        <color theme="1"/>
        <rFont val="Times New Roman"/>
        <family val="1"/>
        <charset val="204"/>
      </rPr>
      <t>Разрешение на строительство № ru86310000-177 от 04.10.2013
до 24.12.2016 года.</t>
    </r>
  </si>
  <si>
    <r>
      <t xml:space="preserve">КУ "УКС Югры" с АО "ЭлТехПроект" заключен Государственный контракт № 3/15 от 27.01.2015 на выполнение проектно-изыскательских работ объекта "Региональный центр спорта инвалидов, г. Сургут". Срок проектирования объекта составляет 16 месяцев с момента заключения Государственного контракта. 
</t>
    </r>
    <r>
      <rPr>
        <sz val="8"/>
        <color theme="1"/>
        <rFont val="Times New Roman"/>
        <family val="1"/>
        <charset val="204"/>
      </rPr>
      <t>В связи с ненадлежащим исполнением договорных  обязательств, контракт расторгнут, работы прекращены. Планируется реализация проекта путем выкупа здания.</t>
    </r>
  </si>
  <si>
    <r>
      <rPr>
        <b/>
        <i/>
        <sz val="8"/>
        <color theme="1"/>
        <rFont val="Times New Roman"/>
        <family val="1"/>
        <charset val="204"/>
      </rPr>
      <t>Разрешение на строительство №25 от 04.03.15 до 06.07.2023 г.</t>
    </r>
    <r>
      <rPr>
        <sz val="8"/>
        <color theme="1"/>
        <rFont val="Times New Roman"/>
        <family val="1"/>
        <charset val="204"/>
      </rPr>
      <t xml:space="preserve"> 
Производятся следующие виды работ:                                                                                                                                                                                                                                                 
завоз строительных материалов и техники;
- изготовление, монтаж и установка опалубки;
- изготовление арматурных пространственных каркасов;
- устройство монолитных вертикальных конструкций четвертого, пятого этажей лечебно-диагностических корпусов А, Б, В;
- устройство монолитных вертикальных конструкций второго этажа Хозяйственного     и Пищевого блоков;
- устройство монолитной фундаментной плиты подземного перехода;
- устройство теплоизоляции цокольных стен;
- устройство кладки наружных стен из газобетонных блоков первого этажа блоков А, Б, В;
- устройство дренажной системы;
- уборка территории строительной площадки и прилегающей территории от строительного мусора.
                                                                                                                                                                          </t>
    </r>
    <r>
      <rPr>
        <b/>
        <i/>
        <sz val="8"/>
        <color theme="1"/>
        <rFont val="Times New Roman"/>
        <family val="1"/>
        <charset val="204"/>
      </rPr>
      <t xml:space="preserve">  </t>
    </r>
  </si>
  <si>
    <t xml:space="preserve">Проектирование и строительство реализуется в рамках муниципальной программы "Молодёжная политика Сургута на 2014 - 2030 годы" 
НМЦК-7 565 047,70 рублей.  По итогам открытого конкурса победителем признан  участник ООО "Стройуслуга" МК  №04П-2015 от 12.10.2015 (протокол № ОК-1183(2) от 23.09.2015. 
Работы выполнены и оплачены в декабре.
Заключен  договор №07/П - 2015 от 28.10.2015  на проверку сметной документации на сумму 52,500 тыс. рублей. Работы выполнены и оплачены в декабре. 
Ведутся работы по выполнению комплексных инженерных изысканий по внеплощадочные сети связи, электроснабжения и временную подъездную дорогую
Окончание проектно-изыскательских работ планируется в 2016 году.
По итогам открытого конкурса победителем признан  участник ООО "Стройуслуга" МК  №04П-2015г. от 12.10.2015 г. Срок выполнения работ до 30.11.2016 г. (Протокол № ОК-1183(2) от 23.09,15 г. сумма - 7 226,46485 тыс.рублей, из них лимит на 2015 год - 1 627,295 т.р. на оплату за выполнение инженерно-геодезических и инженерно-геологических изысканий (работы выполнены и  оплачены в декабре), остаток по контракту на 2016 год -5599,16985 тыс.рублей.
</t>
  </si>
  <si>
    <t>Приобретение объекта реализуется в рамках муниципальной программы "Развитие образования города Сургута на 2014-2030 годы" 
Согласно утвержденного плана-графика размещение извещения о проведении открытого конкурса на выполнение проектно-изыскательских работ - июль 2016г. Ориентировочный срок заключения контракта - сентябрь 2016 г. 
НМЦК-13 978,05197тыс. рублей. Потребность на 2017 год - 12 167,39697 тыс. рублей.
Средства в размере 56,0 тыс.рублей.  для оплаты за проверку сметной документации (МК № 04П/2016 от 12.05.2016 г.). Работы выполнены и  оплачены.</t>
  </si>
  <si>
    <t>Проектирование объекта реализуется в рамках муниципальной программы «Развитие культуры и туризма в  городе Сургуте на 2014-2030 годы». 
1.Заключен МК № 06П/2016 от 17.05.2016г. на выполнение проектно-изыскательских работ с ООО "Стройуслуга"со стоимостью 8271,0898 тыс. рублей Лимит на 2016 год  1064,84758 т.рублей. Остаток средств на 2017 год  на ПИР -7206,24222 тыс. рублей
Экономия в размере 285,21822 тыс. рублей, сложившаяся по результатам проведения конкурса будет предложена к снятию на очередное заседании Думы.
2. В марте произведен авансовый платеж в размере 8,56420 тыс.рублей за подключение объекта к электрическим сетям.</t>
  </si>
  <si>
    <t>Приобретение  объекта реализуется в рамках муниципальной программы "Развитие образования города Сургута на 2014-2030 годы"                                                                                                                                                                                                                                                                                                                                                                                                                                                                                                                                                                                                                      Нежилое помещение передано в муниципальную собственность. Свидетельство
о государственной регистрации № 86-АБ 959129 на нежилое помещение, общей площадью 19,8 кв.м, этаж 1.Свидетельство о государственной регистрации № 86-АБ 959128 на нежилое помещение, общей площадью 533,2 кв.м, этаж 2.
Постановлением № 410-п от 13.11.2015 утверждена мощность объета на 83 и сроки строительства 2013-2017
Выполнен расчет стоимости капитального ремонта. Разработанно и утверждено ДО Администрации г. Сургута техническое задание по объекту: Детский сад по 
ул. Профсоюзов, д. 38 (встроенные помещения на 1-2 этажах жилого дома) Билдинг-сад на 83 места. 
Извещение о проведении открытого конкурса на выполнение проектно-изыскательских работ по объекту опубликовано 29 февраля 2016 г. Дата рассмотрения и оценки заявок на участие в конкурсе 30.03.2016г.  НМЦК - 3138,49312 т.р. Ориентировочный срок заключения контракта - май 2016 г.
Конкурс отменен, на основании письма КУИ № 30-01-08-744/16-0-0 от 16.03.2016 (нежилые помещения планируют передать в долгосрочную аренду, для предоставления образовательных услуг для детей младшего и среднего возраста).
Средства в размере 3 142,430 тыс.руб. предлагаются к перераспределению  
на заседание Думы города в июне 2016 года.
Планируется внесение изменений в государственную программу в части целевого назанчения помещения.</t>
  </si>
  <si>
    <t xml:space="preserve">Приобретение объекта реализуется в рамках муниципальной программы "Развитие образования города Сургута на 2014-2030 годы"                                                                                                                                                                                                                      Выкуп детского сада, финансируемого в рамках государственно-частного партнерства (ГЧП) ООО "Стройижиринг" разработаны планировочные решения объекта. Ввиду осложненности изменения назначения помещений под нужды Детского сада и приведения инженерных систем в соответствие данному назначению, проектирование приостановлено.
Земельный участок: Договор аренды земельного участка под комплексное освоение в целях жилищного строительства с ЗАО  "Югорское управление инвестиционно-строительными проектами» от 25.09.2006 № 716, со сроком действия до 01.09.2016. Объект предусмотрен в составе введенного в эксплуатацию жилого комплекса № 10 по ул. И.Каролинского, обеспеченного всеми инженерными сетями.
Ориентировочный срок начала выполнения отделочных работ и работ 
по мебелировке - 30.06.2016.
</t>
  </si>
  <si>
    <r>
      <t xml:space="preserve">Проектирование и строительство магистральных инженерных сетей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Проектирование и строительство автомобильных дорог реализуется в рамках муниципальной программы  "Развитие транспортной системы города Сургута на 2014-2030 годы"
Заключен МК №03/2015 г. от 19.05.2015 с единственным исполнителем  - 
ООО "СК "СОК"  (по решению КСП от 15.05.2015 г. №01-27-629/15).  Стоимость по МК- 423 126,00308 тысяч  рублей.                                                              Инженерное обеспечение мкр. 20 "А" 
</t>
    </r>
    <r>
      <rPr>
        <b/>
        <i/>
        <sz val="8"/>
        <color theme="1"/>
        <rFont val="Times New Roman"/>
        <family val="1"/>
        <charset val="204"/>
      </rPr>
      <t>Разрешение на строительство №ru86310000-10 от 18.02.15 до 21.10.16.</t>
    </r>
    <r>
      <rPr>
        <sz val="8"/>
        <color theme="1"/>
        <rFont val="Times New Roman"/>
        <family val="1"/>
        <charset val="204"/>
      </rPr>
      <t xml:space="preserve">                                 
Готовность объекта 34,4 %. 
В связи с  необходимостью корректировки видов работ, предусмотренных протоколом договорной цены необходимо оформление дополнительного соглашения к МК № 03/2015 от 19.05.2015 г. Ведется работа по оформлению дополнительного соглашения.
Ориентировочная дата ввода объекта в эксплуатацию октябрь 2016 года.
</t>
    </r>
  </si>
  <si>
    <t xml:space="preserve">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1. В рамках МК № 02/П-2014 от 09.01.2014 с ООО Севердорпроект" госэкспертизы проектно-сметной документации не проведена , в связи 
с отсутствием утвержденной в установленном порядке документации 
по планировке территории и проекта межевания посёлка Лунный.  
Сторонами подписано Соглашении о расторжении контракта от 26.06.2015г.
2. Учитывая процедуру размещения закупки у единственного Исполнителя договор № 06/12/15 от 04.12.2015 г. на проведение государственной экспертизы проектной документации и результатов инженерных изысканий по объекту  в 2015 году не заключен. 
Средства в размере 698 003,04 рублей необходимы для внесения платы 
по договору (предоплата 100%).
Проект межевания территории утвержден Постановлением Администрации города 
№ 10085 от 29.12.2012 года.
</t>
  </si>
  <si>
    <r>
      <t xml:space="preserve">Проектирование и строительство автомобильных дорог реализуется в рамках муниципальной программы  "Развитие транспортной системы города Сургута 
на 2014-2030 годы"                                                                                                                                         
</t>
    </r>
    <r>
      <rPr>
        <b/>
        <i/>
        <sz val="8"/>
        <color theme="1"/>
        <rFont val="Times New Roman"/>
        <family val="1"/>
        <charset val="204"/>
      </rPr>
      <t xml:space="preserve">Разрешение на строительство №ru86310000-10 от 18.02.2015 до 21.10.2016 года.   </t>
    </r>
    <r>
      <rPr>
        <sz val="8"/>
        <color theme="1"/>
        <rFont val="Times New Roman"/>
        <family val="1"/>
        <charset val="204"/>
      </rPr>
      <t xml:space="preserve">                                                                                                                                                                                                                                                                                                                                                                                                                                                                                                                                                                                                                                                                                                                                                                       В связи с окончанием срока действия МК №06/П-2014 от 23.06.2014 г. (30.06.2015г.) сторонами подписано Соглашение о расторжении МК 
от 29.06.2015.
В связи с увеличением стоимости работ по проведению государственной экспертизы проектной документации и результатов инженерных изысканий, 
а также учитывая процедуру размещения закупки у единственного исполнителя-заключение муниципального контракта № 0419Д-15/ОГЭ-4874 в 2015 году 
не предоставилось возможным. 
Средства в размере 635,79581 тыс.рублей необходимы  для внесения платы 
по договору  для осуществления закупки с единственным исполнителем по проведению государственной экспертизы проектной документации  и результатов инженерных изысканий (предоплата 100%).
</t>
    </r>
  </si>
  <si>
    <r>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 соответствии с заключенным муниципальным контрактом с ООО "ПромНефтеСтрой" №10/П-2014 от 11.08.2014 выполнены и оплачены.    
1. Срок размещения извещения на проведение аукциона на выполнение работ по капитальному ремонту объекта апрель, НМЦК - 16280,50438тыс.рублей, закупка отменена в связи с необходимостью внесения изменений в аукционную документацию, повторное размещения  извещения о проведении аукциона в электронной форме на выполнение капитального ремонта объекта опубликовано 13.05.2016 начало торгов 14.06.2016. Ориентировочный срок заклюсения контракта - июль 2016 года.
2.  Заключены 2 муниципальных контракта (на поставку мебели, на поставку аудиторной доски) на сумму 61,944 тыс.рублей. 
3. Извещение о проведении 1 -го аукциона (на поставку стола), НМЦК-2880,08980 тыс.рублей планируется к размещению в июне.
4. </t>
    </r>
    <r>
      <rPr>
        <sz val="8"/>
        <rFont val="Times New Roman"/>
        <family val="1"/>
        <charset val="204"/>
      </rPr>
      <t>Средства в размере 97 000,00 рублей - для заключения договора на проверку сметной документации. Уменьшение средств в размере 12,965 тыс.рублей 
на заседании Думы города в июне 2016 года.</t>
    </r>
    <r>
      <rPr>
        <sz val="8"/>
        <color rgb="FFFF0000"/>
        <rFont val="Times New Roman"/>
        <family val="1"/>
        <charset val="204"/>
      </rPr>
      <t xml:space="preserve">
</t>
    </r>
    <r>
      <rPr>
        <sz val="8"/>
        <rFont val="Times New Roman"/>
        <family val="1"/>
        <charset val="204"/>
      </rPr>
      <t>5. Экономия по итогам проведенных закупок (на поставку оборудования) в размере19,356 тыс.руб.  будет предложена к снятию на очередное заседание Думы города.</t>
    </r>
  </si>
  <si>
    <r>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по МК №09/П-2014 от 11.08.2014  выполнены и оплачены.                                                                                                                                                                                                                                                                                                                                                 Срок размещение извещения о проведении аукциона в электронной форме на выполнение капитального ремонта объекта - 31.03.2016, НМЦК - 14592,93305 тыс. рублей, закупка отменена, в связи с необходмостью внесения изменений 
в аукционную документацию. Извещение о проведении аукциона в электронной форме на выполнение капитального ремонта объекта  размещено повторно - 13.05.2016, начало торгов 20.06.2016. Ориентировочный срок заключения контракта июль 2016 года.
</t>
    </r>
    <r>
      <rPr>
        <sz val="8"/>
        <rFont val="Times New Roman"/>
        <family val="1"/>
        <charset val="204"/>
      </rPr>
      <t>Средства в размере 97,0 тыс.рублей - на проведение проверки сметной документации.Уменьшение средств в размере 238,570 тыс.рублей в связи с решением Думы города в июне 2016 года.</t>
    </r>
    <r>
      <rPr>
        <sz val="8"/>
        <color theme="1"/>
        <rFont val="Times New Roman"/>
        <family val="1"/>
        <charset val="204"/>
      </rPr>
      <t xml:space="preserve">
Экономия по итогам проведения закупки - 1605,22264 тыс.руб. будет предложено к снятию на очередное заседание Думы.
Средства в размере 97,0 тыс.руб.- на проведение проверки сметной документации.
</t>
    </r>
  </si>
  <si>
    <t xml:space="preserve">Заключен МК № 01П/2016 от 13.04.2016 на выполнение ПИР с  ООО "АТ", цена контракта - 2000,0 тыс.рублей. Срок выполнения работ по 30.11.2016.
Решением Думы от 01.07.2016 уменьшение средств местного бюджета в 2016 году на сумму 3 345 412,46 рублей, произведено в связи с экономией по факту заключенного муниципального контракта  на выполнение проектно-изыскательских работ.
</t>
  </si>
  <si>
    <t>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Проектно-изыскательские работы выполнялись в соответствии с заключенным 
МК с ООО "Региональный центр ценообразования, экспертизы и аудита 
в строительстве и ЖКХ" договор №11/П-2013 от 03.07.2013. Работы выполнены.                                                                                                                                                                                                                                                                                            
Объект строительством не начат. Средства в размере 163,33333 тыс. рублей необходимы  для проведения конкурса на выполнение корректировки сметной документации (учитывая сроки предоставления заявки на размещение закупки в электронном виде (п.3.3 Постановления Администрации города № 1131 от 19.02.2014) - проведение открытого конкурса на выполнение корректировки сметной документации по объекту в 2015 году не представлялось возможным). 
Средства в размере 589,09140 тыс. рублей необходимы для заключения договора на проведение государственной экспертизы проектной документации и результатов инженерных изысканий по объекту (предоплата 100%)
Решением Думы от 01.07.2016 увеличение средств местного бюджета на сумму 
752 424,73 рубля,  из них 163 333,33 рубля для проведения конкурса на выполнение корректировки сметной документации, 589 091,40 рублей для заключения договора на проведение государственной экспертизы проектной документации.</t>
  </si>
  <si>
    <r>
      <t xml:space="preserve">Проектирование и строительство объекта реализуется в рамках муниципальной программы "Развитие гражданского общества в городе Сургуте на 2014-2030 годы"                                                                                                                                                                                                                                                                                                         </t>
    </r>
    <r>
      <rPr>
        <b/>
        <i/>
        <sz val="8"/>
        <color theme="1"/>
        <rFont val="Times New Roman"/>
        <family val="1"/>
        <charset val="204"/>
      </rPr>
      <t xml:space="preserve"> 
</t>
    </r>
    <r>
      <rPr>
        <sz val="8"/>
        <color theme="1"/>
        <rFont val="Times New Roman"/>
        <family val="1"/>
        <charset val="204"/>
      </rPr>
      <t xml:space="preserve">В связи с ненадлежащим исполнением ООО "Строительство - 21 век" 
по муниципальному контракту МК №17/2013 от 18.12.2013 на сумму - 34906,21558 тысяч рублей, исполнение муниципального контракта считается расторгнутым с 22.12.2014. 
</t>
    </r>
    <r>
      <rPr>
        <b/>
        <i/>
        <sz val="8"/>
        <color theme="1"/>
        <rFont val="Times New Roman"/>
        <family val="1"/>
        <charset val="204"/>
      </rPr>
      <t>Разрешение на строительство № 229 от 20.12.13 до 20.10.16г.</t>
    </r>
    <r>
      <rPr>
        <sz val="8"/>
        <color theme="1"/>
        <rFont val="Times New Roman"/>
        <family val="1"/>
        <charset val="204"/>
      </rPr>
      <t xml:space="preserve"> 
Работы выполняются в соответствии с заключенным муниципальным контрактом 
с ООО "ВОРТ" № 1/2016 от 08.02.2016. Сумма по контракту 26329,29649 тыс.рублей.  Срок выполнения работ - 30.09.2016  года. 
Заключены 8 муниципальных контрактов для комплектации и ввода в эксплуатации объекта (поставка сейфа,поставка хозяйственного инвентаря,поставка источника бесперебойного питания,поставка демонстрационного оборудования, поставка оргтехники, компьютерной техники, поставка вешало на колесиках, поставка электросушителя) на сумму 930,24339 тыс.рублей.
Решением Думы от 01.07.2016 предусмотрено увеличение средств местного бюджета на сумму 2 745 911,92 рублей в 2016 году:
- 70 582,17 рублей произведено в целях заключения договора на подключение бъекта к сетям газоснабжения. 
- 2 675 329,75 рублей произведено в целях размещения извещений                          о проведение аукционов на закупку оборудования для комплектации объекта и обеспечения своевременного ввода объекта в эксплуатацию.
Планируемый ввод объекта в эксплуатацию - октябрь 2016 г . 
</t>
    </r>
  </si>
  <si>
    <t>Проектирование объекта реализуется в рамках муниципальной программы «Развитие культуры и туризма в  городе Сургуте на 2014-2030 годы». 
1. Заключен МК № 09П/2016 от 14.06.2016г. на выполнение работ по обследованию конструкций здания, стоимость по контракту 87,0 тыс. рублей.
2. Учитывая нормативный срок обследования, работы будут завершены ориентировочно 31 августа 2016 года.
С учетом сроков проведения конкурсных процедур муниципальный контракт на выполнение проектно-изыскательских работ возможно будет заключить не раньше ноября 2016 года. Освоение лимитов 2016 года в размере  8640,097 тыс.рублей не представляется возможным, предложены к перераспределению на заседание Думы. 
3. На проведение проверки сметной документации на выполнение работ по обследованию конструкций здания заключен МК № 04П/2016 от 12.05.2016 (10,0 тыс.руб.). Работы выполнены и оплачены. 
Решением Думы от 01.07.2016 принято уменьшение средств местного бюджета на 
8 640 097 рублей, предусмотренных на выполнение проектно-изыскательских работ                            по объекту. Данное решение связано с тем, что в настоящее время выполняется обследование объекта, по результатам обследования будут выполняться проектно-изыскательские работы</t>
  </si>
  <si>
    <t xml:space="preserve">Публикация извещения о проведении электронного аукциона на выполнение работ по сносу здания, расположенного по адресу: Ханты-Мансийский округ, город Сургут, улица 60 лет Октября, 16 
Заключен МК № 04/2016 от 11.04.2016 на сумму 245,10162 тыс.рублей с ИП Нестеренко Дмитрий Валерьевич, срок выполнения работ 15.05.2016. Работы выполнены и оплачены в мае.  
Решением Думы от 01.07.2016 принято уменьшение средств местного бюджета
 в 2016 году на сумму 246 646,38 рублей, произведено в связи с экономией по факту заключенного муниципального контракта на выполнение работ по сносу объекта и конкурентных закупок на поставку товаров, выполнение работ и оказание услуг для муниципальных нужд.
</t>
  </si>
  <si>
    <t xml:space="preserve">Проектирование и строительство объекта реализуется в рамках муниципальной программы "Развитие образования города Сургута на 2014-2030 годы"  Постановлением Администрации города Сургута от утвержден проект планировки и проект межевания территории микрорайона № 32 Определены границы земельного участка территориальной зоны. Подготовлена схема на кадастровом плане территории.
Земельный участок расположен в территорииальной зоне ДОУ «Зона дошкольных и общеобразовательных учреждений».
Распоряжением № 2452  от 13.10.2015 утверждена схема на кадастровом плане территории. Земельный участок поставлен на государственный кадастровый учет 
№ 86:10:0101251:4340. Утвержден градостроительный план земельного участка Администрацией города Сургута (Постановление от 21.12.2015 № 8906).Изменен вид разрешенного использования земельного участка.
По итогам согласования закупки получены замечания от ДФ в части объема финансирования на 2017 год. Размещение извещения о проведении открытого конкурса на выполнение проектно-изыскательских работ - июль 2016.  НМЦК- 17834,61244 тыс. рублей. Лимит финансирования на 2016 год 1374,186 тыс.рублей. Ориентировочный срок заключения контракта - сентябрь 2016.  В марте произведен авансовый платеж в размере 51,81343 тыс.рублей за подключение  объекта к эл.сетям.
50,0 тыс.рублей. средства для заключения контракта по проведению проверки сметной стоимост
</t>
  </si>
  <si>
    <t xml:space="preserve">Проектирование и строительство объекта реализуется в рамках муниципальной программы "Развитие образования города Сургута на 2014-2030 годы" 
При наличии заявления от потенциального инвестора данный земельный участок будет предоставлен заявителю по договору аренды земельного участка в целях строительства школы, с наружными инженерными сетями.                                                                                                                                                                                                                                                               Земельный участок расположен в территорииальной зоне ДОУ «Зона дошкольныхи общеобразовательных учреждений» Распоряжением Администрации города от 11.09.2015 № 2222 утверждена схема земельного участка на кадастровом плане территории. ЗУ в микрорайоне 33 поставлен на государственный кадастровый учет № 86:10:0101240:345. Изменен вид разрешенного использования земельного участка.
В настоящее время МКУ "УКС" г. Сургута проводится сбор исходно-разрешительной документации в целях проектирования данного объекта.
Согласно утвержденного плана-графика размещение извещения о проведении открытого конкурса на выполнение проектно-изыскательских работ - июль 2016. Ориентировочный срок заключения контракта - сентябрь 2016. НМЦК-23305,13 тыс. рублей. Лимит 2016 года - 1426,0 тыс.рублей. 
50,0 тыс.руб. средства для заключения контракта по проведению проверки сметной стоимости.
</t>
  </si>
  <si>
    <t xml:space="preserve">Проектирование и строительство объекта реализуется в рамках муниципальной программы "Развитие образования города Сургута на 2014-2030 годы"   
В связи с нерешенным вопросом о земельном участке (площадь выделенного земельного участка не позволяет разместить школу вместимостью 300 учащихся), кроме того, учитывая сезонность выполнения инженерно-изыскательских работ (проведение работ в зимний период не возможно) - освоение лимитов 2016 года 
не представляется возможным. 
Решением Думы от 01.07.2016 принято снятие средств местного бюджета в сумме 
6 029 666,00 рублей с нерешенным вопросом  о земельном участке.
В связи с планируемым строительством за счет инвестиционных средств с последующим выкупом и необходимостью подготовки земельного участка для строительства объекта посредством сноса существующего здания предусмотрены средства в 2017 году.
</t>
  </si>
  <si>
    <t xml:space="preserve">На основании протокола №2 рабочего совещания по обращению А.Ф. Нечушкина по вопросу строительства объездной автодороги к дачным кооперативам в обход  гидротехнических сооружений ГРЭС-1 и ГРЭС-2 ОАО "Э.ОН Россия" принято решение возобновить размещение муниципального заказа на выполнение 1-го этапа строительства объекта. Дата рассмотрения оценки заявок на участие в конкурсе - 28.08.2015г. Победителем конкурса признан участник АКЦИОНЕРНОЕ ОБЩЕСТВО «АВТОДОРСТРОЙ»    (протокол №ОК1055(2) от 28.08.2015г, сумма 586 738,64056   тыс. рублей).   Начальная (максимальная) цена контракта - 589 678,69939 тыс. руб.  Заключен МК 31/2015 от 14 09.2015 года.
Экономия по итогам конкурса 2 940,05883 тыс. рублей.
В отчетном периоде выполнялись работы по дорожной одежде, наружному освещению. Готовность объекта - 51,5 %. Ориентировочный ввод объекта в эксплуатацию - декабрь 2016 года.
Расходы за подключение объекта к электрическим сетям будут осуществляться в процессе строительства объекта.
В июне 2016 года принято работ  на сумму 55 260,81411 тыс.руб.,  средства  бюджета автономного округа в размере 52 497,77340 тыс.руб.  будут оплачены в июле.
Решением Думы от 01.07.2016 увеличение средств бюджета автономного округа в сумме 76 891 100,00 рублей на строительство автомобильной дороги.
</t>
  </si>
  <si>
    <t>«Объездная автомобильная дорога к дачным кооперативам "Черемушки", "Север-1", "Север-2" в обход гидротехнических сооружений ГРЭС-1 и ГРЭС-2. Переустройство "Газопровода - отвода к Сургутской ГРЭС-2, 4-я нитка";</t>
  </si>
  <si>
    <t>- за счет местного бюджета</t>
  </si>
  <si>
    <t>635 795,81 рублей для оплаты стоимости работ по проведению государственной экспертизы проектной документации и результатов инженерных изысканий для внесения платы  по договору (предоплата 100%).</t>
  </si>
  <si>
    <t>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Проектирование и строительство автомобильных дорог  реализуется в рамках муниципальной программы  "Развитие транспортной системы города Сургута на 2014-2030 годы"                                                                                                                                                                                               
Проектно-изыскательские работы выполнялись в соответствии с заключенным                                                                                                                                                        МК с ООО "Стройуслуга". МК №04/П-2013 от 17.05.2013г. Сумма по договору 6249,23108 тыс.руб (сумма выполненных в  2013г работ  - 3150,72474 тыс.руб.). Работы выполнены и оплачены.
В связи с введением в действие новых государственных элементных сметных нормативов, федеральных сметных цен на материалы, изделия и конструкции, применяемые в строительстве, расценок на эксплуатацию строительных машин 
и автотранспортных средств, на перевозку грузов для строительства (утв. приказом Министерства строительства и ЖКХ РФ от 30.01.2014 № 31/пр) необходима корректировка проектно-сметной документации.  В рамках заключенного  МК №02/П-2015 от 10.07.2015 с ОАО ИЦ "Сургутстройцена" выполнена корректировка проектно - сметной документации  (87,77750 тыс. рублей).                                                                                                                                                                          
Решением Думы от 01.07.2016 приняты средства на сумму 23 205 рублей за счет средств местного бюджета для оплаты за подготовку технического плана здания, расположенного в границах объекта для дальнейшего сноса здания.
Строительство объекта планируется в 2019-2020 годах.
Инженерное обеспечение мкр. 43, 48.</t>
  </si>
  <si>
    <t>Проектирование и строительство внутриквартальных проездов реализуется 
в рамках муниципальной программы  "Развитие транспортной системы города Сургута на 2014-2030 годы"                                                                                                                                   
Решением Думы от 01.07.2016 приянято снятие в полном объеме средств местного бюджета в 2016 году по объекту в связи с отсутствием в Федеральном законе 
от 21.07.1997 № 122-ФЗ «О государственной регистрации прав на недвижимое имуществ и сделок с ним» положений устанавливающих порядок оформления 
в собственность и продажи  в муниципальную собственность линейных объектов, осуществление выкупа объектов не предоставляется возможным.
В связи с существующей потребностью в строительстве внутриквартальных проездов выкуп планируются в 2017 году.</t>
  </si>
  <si>
    <t xml:space="preserve">Проектирование и строительство  внутриквартальных проездов реализуется 
в рамках муниципальной программы  "Развитие транспортной системы города Сургута на 2014-2030 годы"  
ООО "Сибпромстрой-Югория" выполнены проектные работы по благоустройству проезда и получено разрешение на производство работ.
Решением Думы от 01.07.2016 приянято снятие в полном объеме средств местного бюджета в 2016 году по объекту в связи с отсутствием в Федеральном законе 
от 21.07.1997 № 122-ФЗ «О государственной регистрации прав на недвижимое имуществ и сделок с ним» положений устанавливающих порядок оформления 
в собственность и продажи  в муниципальную собственность линейных объектов, осуществление выкупа объектов не предоставляется возможным.
В связи с существующей потребностью в строительстве внутриквартальных проездов выкуп планируются в 2017 году.
</t>
  </si>
  <si>
    <t xml:space="preserve">                                                                                                                                                                                                                                                                                      Внутриквартальные проезды 
в микрорайоне 31 г.Сургута        </t>
  </si>
  <si>
    <t>Внутриквартальный проезд 
в микрорайоне 26 г. Сургута</t>
  </si>
  <si>
    <t>Проектирование и строительство  внутриквартальных проездов реализуется 
в рамках муниципальной программы  "Развитие транспортной системы города Сургута на 2014-2030 годы"
Решением Думы от 01.07.2016 приянято снятие в полном объеме средств местного бюджета в 2016 году по объекту в связи с отсутствием в Федеральном законе 
от 21.07.1997 № 122-ФЗ «О государственной регистрации прав на недвижимое имуществ и сделок с ним» положений устанавливающих порядок оформления 
в собственность и продажи  в муниципальную собственность линейных объектов, осуществление выкупа объектов не предоставляется возможным.
В связи с существующей потребностью в строительстве внутриквартальных проездов выкуп планируются в 2017 году.</t>
  </si>
  <si>
    <t xml:space="preserve">Проектирование и строительство объекта реализуется в рамках программы «Развитие физической культуры и спорта в городе Сургуте на 2014 — 2030 годы»     
Разрешение на строительство №231 от 20.12.2013 до 19.05.2017.  
1. Работы выполнялись  в соответствии с заключенным муниципальным контрактом 
с ООО "СК СОК" от 03.07.2014 № 12/2014.  Сумма по контракту - 429 464,05162 тыс.рублей.  Срок выполнения работ по 30.11.2015г.
Готовность объекта - 57%. В связи с необходимостью корректировки  и увеличением стоимости материалов и оборудования, необходимых для строительства объекта, 
МК №12/2014 от 03.07.2014 г расторгнут 10.11.2015 года.    
2. Извещение о проведении открытого конкурса  на выполнение работ 
по завершению строительства объекта опубликовано 05.05.2016, рассмотрение  
и оценка заявок 03.06.2016, НМЦК 420 949,69467 тыс.руб., ориентировочный срок заключения контракта - июль 2016 года.
Ориентировочная дата ввода объекта в эксплуатацию декабрь 2016 года.
3.Подключение объекта к эл.сетям (7,53902 тыс.руб.), к сетям ХВС (2832,24568 тыс. руб.) и сетям водоотведения (4287,48575 тыс. руб.) будет осуществляться в процессе строительства объекта. 
4. По итогам заседания Думы города  в июне для работ по выполнению                            технологического подключения объекта к сетям водоснабжения, включены средства в размере 3836,04354 тыс.руб., потребность средств в размере 3283,68789 тыс.руб. будет предложено на очередное заседание Думы города.
</t>
  </si>
  <si>
    <r>
      <t xml:space="preserve">Проектирование и строительство объектов реализуется в рамках муниципальной программы "Управление муниципальным имуществом и земельными рессурсами 
в г. Сургуте на 2014-2030 годы"    
</t>
    </r>
    <r>
      <rPr>
        <b/>
        <i/>
        <sz val="8"/>
        <color theme="1"/>
        <rFont val="Times New Roman"/>
        <family val="1"/>
        <charset val="204"/>
      </rPr>
      <t xml:space="preserve">Разрешение на строительство №14 от 07.02.14 до 07.11.2016 года..  </t>
    </r>
    <r>
      <rPr>
        <sz val="8"/>
        <color theme="1"/>
        <rFont val="Times New Roman"/>
        <family val="1"/>
        <charset val="204"/>
      </rPr>
      <t xml:space="preserve">                                                                                                                                                                                                  
Работы выполнялись в соответствии с заключенным муниципальным контрактом с  ООО СК "СОК"  № 1/2014 от 03.02.2014г , сумма по контракту - 517 700,0 тыс.рублей, сумма выполненных и оплаченных в 2014 году работ  - 416 568,41963 тыс.рублей. Процент готовности объекта - 100 %.  
Заключены 7 муниципальных контрактов для комплектации и ввода в эксплуатацию объекта (поставка медицинского оборудования, поставка столика стеклянного,поставка оргтехники, поставка медицинских приборов,поставка одеяла лечебного, поставка средств индивидуальной защиты) на сумму 8533,48148тыс.рублей. Экономия по итогам проведенных закупок в 2016 году -73,13742 тыс.рублей.   Средства окружного бюджета в размере 7578,93607 тыс.рублей - необходимы для формирования аукционной документации  с целью приобретения оборудования для комплектации объекта.
МК № 34/2015 г. от 12.10.15 расторгнут на основании Решения об одностороннем отказе (№43-02-739/16 от 23.03.2016 г.). Извещение о проведении аукциона на поставку рентгенологического оборудования на сумму 64228,0 тыс. руб. размещено 21.06.2016 г., дата проведения аукциона-11.07.2016.  Ориентировочный срок заключения контракта- 28.07.16 г. Срок поставки оборудования в течении сорока дней с момента заключения контракта. 
Объект не введен в эксплуатацию в установленный срок по причине того, что объект не укомплектован необходимым для ввода в эксплуатацию ренгенологическим оборудованием.
Ориентировочный срок ввода объекта в эксплуатацию - сентябрь.
Возможен ввод объекта в эксплуатацию до  поставки вышеуказанного оборудования в случае выдачи досрочного заключения  Службой  Жилстройнадзора  и строительного надзора ХМАО-Югры.
Решеним Думы от 01.07.2016 принято увеличение средств местного бюджета в 2016 году на сумму 44 558 543,74,00 рублей, в связи с оплатой исполнения требований, содержащихся в исполнительном листе от 30.03.2016 года ФС № 008215028, для взыскания с МКУ «УКС» в пользу ООО «СОК» средств за выполнение работ на объекте. 
</t>
    </r>
  </si>
  <si>
    <t xml:space="preserve">по состоянию на 10.07.2016 г. </t>
  </si>
  <si>
    <r>
      <t>Госэкспертиза выполнена в феврале 2016 года..  Получено отрицательное заключение экспертизы № 86-1-3-2-0033-16 от 15.02.2016 года,   так как проектная документация не соответствует требованиям технических регламентов, требованиям к содержанию разделов проектной документации 
и результатам инженерных изысканий.
Замечания к проектной документации, указанные в отрицательном заключении экспертизы от 15.02.2016 № 86-1-3-2-0033-16 устранены в полном объеме. Средства в размере 90 092,65 рублей (согласно постановления Правительства РФ от 05.03.2007 № 145 размер платы - 30 % от стоимости проведения первичной гос. экспертизы: 300 308,82*30% = 90 092,65 руб.)</t>
    </r>
    <r>
      <rPr>
        <sz val="8"/>
        <color rgb="FFFF0000"/>
        <rFont val="Times New Roman"/>
        <family val="1"/>
        <charset val="204"/>
      </rPr>
      <t xml:space="preserve">  </t>
    </r>
    <r>
      <rPr>
        <sz val="8"/>
        <rFont val="Times New Roman"/>
        <family val="1"/>
        <charset val="204"/>
      </rPr>
      <t>будут предложены на очередное заседание Думы города  для заключения договора с единственным исполнителем 
на проведение повторной государственной экспертизы проектной документации по объекту.</t>
    </r>
  </si>
  <si>
    <r>
      <t xml:space="preserve">Капитальный ремонт реализуется в рамках муниципальной программы "Доступная среда  г. Сургута на 2014-2030 годы" (с целью приведения их к требованиям доступной среды).
Заключен МК № 07П/2016 от 19.05.2016 с ООО "Стройуслуга" на выполнение проектно-изыскательских работ (988,07892 тыс.рублей). Лимит финансирования 
на 2016 год 549,969 тыс.рублей. Потребность на 2017 год - 438,10992 тыс.рублей.
</t>
    </r>
    <r>
      <rPr>
        <sz val="8"/>
        <rFont val="Times New Roman"/>
        <family val="1"/>
        <charset val="204"/>
      </rPr>
      <t>Средства в размере 10,0 тыс.рублей, необходимые на проведение проверки сметной документации, будут предложены к включению в бюджетную смету  на очередное заседание Думы города в июне 2016 года.</t>
    </r>
  </si>
  <si>
    <r>
      <t xml:space="preserve">Проектирование и строительство объекта реализуется в рамках муниципальной программы "Развитие образования города Сургута на 2014-2030 годы"                                                                                                                                                                                                                                                                                                            Проектные работы 100%. Положительное  заключение гос. экспертизы от 23.05.2014 № 2-1-1-0162-14.  Подключение объекта от внутриквартальных инженерных сетей, строительство которых  ведется застройщиком 
ООО "Сибпромстрой".  
Получены ТУ: представлены точки подключения к инженерным сетям, выданы все  тех.условия  на проектирование.                                                                                            
Земельный участок: договор аренды от 23.07.12 № 568, со сроком действия 
до 22.02.2017. Изменения по назначению земельного участка внесены. Кадастровый номер  № 86:10:0101131:41 площадь Sзем.участка=11049 м2.                                                                                                                     </t>
    </r>
    <r>
      <rPr>
        <i/>
        <sz val="8"/>
        <color theme="1"/>
        <rFont val="Times New Roman"/>
        <family val="1"/>
        <charset val="204"/>
      </rPr>
      <t>Р</t>
    </r>
    <r>
      <rPr>
        <b/>
        <i/>
        <sz val="8"/>
        <color theme="1"/>
        <rFont val="Times New Roman"/>
        <family val="1"/>
        <charset val="204"/>
      </rPr>
      <t>азрешение на строительство №ru 86310000-37  от 08.04.2015 до 10.05.17.</t>
    </r>
    <r>
      <rPr>
        <sz val="8"/>
        <color theme="1"/>
        <rFont val="Times New Roman"/>
        <family val="1"/>
        <charset val="204"/>
      </rPr>
      <t xml:space="preserve"> 
СМР: Вырубка стройплощадки на 100 %, подготовительные работы,разбивка котлована. Прокладка электрокабеля. Строительство ограждения и подъездной дороги.
Общий процент готовности- 1%.
Ориентировочная дата окончания строительства - май 2017.   
Работы по строительству объекта планируется начать с 01.07.2016 года.                                                                                                                                                                                                                       </t>
    </r>
  </si>
  <si>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Заключен МК № 03П/2016 от 18.04.2016  на выполнение ПИР 
с ООО "Стройуслуга", цена контракта 807,74661 тыс.рублей. 
Средства в размере 10,0 тыс.рублей необходимы для оплаты проверки сметной документации.  Экономия, сложившаяся по результатам проведенной закупки 
в размере 91,443 тыс.рублей будет предложена к снятию на заседание Думы города
в сентябре 2016 года.
Планируемые сроки стрлительно-монтажных работ с мая 2017 по сентябрь 2017 года. </t>
  </si>
  <si>
    <t>Приобретение объекта реализуется в рамках муниципальной программы "Развитие образования города Сургута на 2014-2030 годы"                                                                                                                                                                                                                                                                                                                                          ПСД разработана ООО «Строй-Инжиниринг», г. Сургут. Заказчик 
– ЗАО «ЮИСП». Получено положительное заключение негосударственной экспертизы ООО «Геопроект»,  г. Тюмень. По итогам тендера определен победитель (сроки строительства объекта ЗАО «ЮИСП» не обозначены).                                                                                                                                                              В связи с отсутствием возможности привлечения банковского финансирования, строительство объекта в 2016 году начато не будет.                                                                                                               Подключение объектовых сетей и объектов инженерной инфраструктуры планируется от внутриквартальных сетей, выполненных застройщиком ЗАО «Югорское управление инвестиционно-строительными проектами» в рамках договора аренды земельного участка под комплексное освоение от 25.09.2006 № 716 (S зем.уч.- 11600 кв.м). со сроком действия до 01.09.2016  (S зем.уч.- 11600 кв.м). Обременения с земельного участка сняты. В случае одобрения  финансирования объекта банком, строительство объекта возможно начать в 2016 году.
Участок включен в границы территории комплексного освоения ЗАО ''Югорское Управление Инвестиционно-Строительными Проектами''</t>
  </si>
  <si>
    <t>ООО "СТХ-Недвижимость"</t>
  </si>
  <si>
    <r>
      <t xml:space="preserve">Строительство приостановлено
</t>
    </r>
    <r>
      <rPr>
        <b/>
        <i/>
        <sz val="8"/>
        <color theme="1"/>
        <rFont val="Times New Roman"/>
        <family val="1"/>
        <charset val="204"/>
      </rPr>
      <t>Разрешение на строительство  № ru86310000-35 от 29.03.2012  продлено до 28.02.2021 года.</t>
    </r>
  </si>
  <si>
    <r>
      <t xml:space="preserve">Строительтсов осуществляется
</t>
    </r>
    <r>
      <rPr>
        <b/>
        <i/>
        <sz val="8"/>
        <color theme="1"/>
        <rFont val="Times New Roman"/>
        <family val="1"/>
        <charset val="204"/>
      </rPr>
      <t>Разрешение на строительство № ru86310000-67 от 08.05.2014   
продлено до 04.07.2019 года.</t>
    </r>
  </si>
  <si>
    <r>
      <t xml:space="preserve">Строительство осуществляется
</t>
    </r>
    <r>
      <rPr>
        <b/>
        <i/>
        <sz val="8"/>
        <color theme="1"/>
        <rFont val="Times New Roman"/>
        <family val="1"/>
        <charset val="204"/>
      </rPr>
      <t>Разрешение на строительство № ru86310000-68   от 08.05.2014 
продлено до 27.06.2018 года.</t>
    </r>
  </si>
  <si>
    <r>
      <t xml:space="preserve">Строительство осуществляется
</t>
    </r>
    <r>
      <rPr>
        <b/>
        <i/>
        <sz val="8"/>
        <rFont val="Times New Roman"/>
        <family val="1"/>
        <charset val="204"/>
      </rPr>
      <t>Разрешение на строительство № ru86310000-123 от 14.08.2014 
продлено до 15.06.2017 года.</t>
    </r>
  </si>
  <si>
    <r>
      <t xml:space="preserve">Строительство осуществляется
</t>
    </r>
    <r>
      <rPr>
        <b/>
        <i/>
        <sz val="8"/>
        <rFont val="Times New Roman"/>
        <family val="1"/>
        <charset val="204"/>
      </rPr>
      <t>Разрешение на строительство № ru86310000-123  от 14.08.2014 
продлено до 15.06.2017 года.</t>
    </r>
  </si>
  <si>
    <t xml:space="preserve">Жилой комплекс № 41 с общественными помещениями и автостоянокой.
Микрорайон №34, проспект Мира,55 г. Сургута. </t>
  </si>
  <si>
    <r>
      <t xml:space="preserve">Строительство осуществляется
</t>
    </r>
    <r>
      <rPr>
        <b/>
        <i/>
        <sz val="8"/>
        <rFont val="Times New Roman"/>
        <family val="1"/>
        <charset val="204"/>
      </rPr>
      <t>Разрешение на строительство № ru86310000-172 (58) от 30.07.2007 
продлено до 10.06.2017 года.</t>
    </r>
  </si>
  <si>
    <r>
      <t xml:space="preserve">Приобретение объекта реализуется в рамках муниципальной программы "Развитие образования города Сургута на 2014-2030 годы"                                                                                                                                                     
</t>
    </r>
    <r>
      <rPr>
        <b/>
        <i/>
        <sz val="8"/>
        <color theme="1"/>
        <rFont val="Times New Roman"/>
        <family val="1"/>
        <charset val="204"/>
      </rPr>
      <t xml:space="preserve"> Разрешение на строительство: от 29.04.2014 № ru86310000-60 до 30.10.2016 года.
</t>
    </r>
    <r>
      <rPr>
        <sz val="8"/>
        <color theme="1"/>
        <rFont val="Times New Roman"/>
        <family val="1"/>
        <charset val="204"/>
      </rPr>
      <t xml:space="preserve">                                                                                                                                                                                                                                                                                       Дата начала строительства - 29.04.2014.
СМР:  Степень готовности: общая 96 %.  Наружные сети - 100%, земляные работы - 100%, свайное основание - 100%, ростверк - 100%, ФБС - 100%, коробка - 100%, внутренние системы отопления - 100%, внутренние системы водоснабжения-95%, монтаж оборудования бассейна - 85%, внутренние отделочные работы-80%)благоустройство-35%.
</t>
    </r>
    <r>
      <rPr>
        <sz val="8"/>
        <rFont val="Times New Roman"/>
        <family val="1"/>
        <charset val="204"/>
      </rPr>
      <t xml:space="preserve">Ревлизация объекта включена в рамках  программы «Сотрудничество». 
</t>
    </r>
    <r>
      <rPr>
        <b/>
        <sz val="8"/>
        <rFont val="Times New Roman"/>
        <family val="1"/>
        <charset val="204"/>
      </rPr>
      <t>Разрешение на строительство № ru86310000-51 от 05.07.2016 года.</t>
    </r>
    <r>
      <rPr>
        <sz val="8"/>
        <rFont val="Times New Roman"/>
        <family val="1"/>
        <charset val="204"/>
      </rPr>
      <t xml:space="preserve">
</t>
    </r>
  </si>
  <si>
    <t xml:space="preserve">Разрешение на строительство №87 от 03.06.14 до 15.03.2018 года.   </t>
  </si>
  <si>
    <t xml:space="preserve">Разрешение на строительство №160 от 06.09.13 до 28.02.2016 года.  </t>
  </si>
  <si>
    <t xml:space="preserve">Разрешение на строительство №164 от 17.12.10 до 07.01.2016 года.   </t>
  </si>
  <si>
    <t>Разрешение на строительство №111 от03.07.13 до 23.07.2017 года.</t>
  </si>
  <si>
    <t xml:space="preserve">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В связи с ненадлежащим исполнением ЗАО "Природный камень" муниципального контракта №15/2013 от 19.12.2013, заказчик расторгнул договор в одностороннем порядке  с 18.11.2014.                                                                                                                                                                                                                                                     Выполнены: подготовительные работы, выторфовка, вертикальная планировка (земляные работы). 
Заключенный МК №01/П-2015 от 19.05.2015 с ООО "Стройуслуга" 
на корректировку проектной документации (включены дополнительные работы 
по водопонижению) выполнен в полном объеме.
Заключенный МК №07/П-2015 от 28.10.2015 на сумму 26,54463 тыс. рублей 
на проверку сметной документации выполнен в полном объеме.
1.Согласно утвержденного плана-графика размещение извещения о проведении аукциона на строительство и ввод объекта в эксплуатацию - июль 2016. Ориентировочный срок заключения контракта сентябрь 2016 г. НМЦК - 119840,056  тыс. рублей. Лимит средств на 2016 год - 21028,77923 тыс.рублей, из них 9,34277 тыс.рублей   для внесения платы за подключение объекта к эл.сетям.
Оформлено распоряжение о долгосрочном контракте. Потребность на 2017 год  - 98811,27677 тыс. рублей.
                              </t>
  </si>
  <si>
    <r>
      <t xml:space="preserve">Извещение на проведение аукциона на выполнение работ по капитальному ремонту  объекта опубликовано - 31.08.2015 г. Дата проведения аукциона 14.09.2015 г. НМЦК - 2 777,61057 тыс. руб.  Аукцион не состоялся, т.к. не подано ни одной заявки (Протокол№ ЭА-1226 (1) от 11.09.2015г.)
Заключен договор на проверку проектно-сметной документации №07/П-2015 
от 28.10.2015 на сумму 12,65461 тыс.рублей. Работы выполнены и оплачены 
в декабре 2015 года.
В бюджете на 2016 год  предусмотрены средства на выполнение работ 
по обследованию нежилых помещений, а так же средства на выполнение ПИР . Заключен МК № 05П/2016 от 29.04.2016 на выполнение работ по обследованию нежилых помещений с  ООО "СтройКом", цена контракта 200,0 тыс.рублей. </t>
    </r>
    <r>
      <rPr>
        <sz val="8"/>
        <rFont val="Times New Roman"/>
        <family val="1"/>
        <charset val="204"/>
      </rPr>
      <t>Работы выполнены 20 июня 2016 года.</t>
    </r>
    <r>
      <rPr>
        <sz val="8"/>
        <color theme="1"/>
        <rFont val="Times New Roman"/>
        <family val="1"/>
        <charset val="204"/>
      </rPr>
      <t xml:space="preserve">
Экономия по итогам заключения контракта на обследование с единственным исполнителем  в размере 53,02092 тыс.рублей будут предложены к снятию на заседание Думы города в сентябре 2016 года.
Заключен МК № 04П/2016 от 12.05.16г. на проверку сметной документации на обследование и ПИР (25,0 тыс.руб). Работы выполнены и оплачены.
Размещение извещения  на выполнение проектно-изыскательских работ - июль 2016. (НМЦК  - 827,64396  тыс.рублей). В 2016 году планируется выполнить изыскания на сумму 271,41624 тыс. рублей. Остаток средств в размере 321,45276 тыс. рублей будет предложены к снятию на заседание Думы города в сентябре.</t>
    </r>
  </si>
  <si>
    <r>
      <t xml:space="preserve">Проектирование и строительство реализуется в рамках муниципальной программы "Развитие культуры и туризма в городе Сургуте" на 2014-2030 годы"   
Работы выполняются в соответствии с заключенным муниципальным контрактом 
с ООО "Сибвитосервис" №18/2014 от 04.10.14 г.  Сумма по контракту - 
323 245,55685 рублей. Ориентировочный срок выполнения работ 15.07.2016.
</t>
    </r>
    <r>
      <rPr>
        <b/>
        <i/>
        <sz val="8"/>
        <color theme="1"/>
        <rFont val="Times New Roman"/>
        <family val="1"/>
        <charset val="204"/>
      </rPr>
      <t>Разрешение на строительство №114 от 30.07.2014 до 30.04.2016 продлено 
до 16.01.2017 года.</t>
    </r>
    <r>
      <rPr>
        <sz val="8"/>
        <color theme="1"/>
        <rFont val="Times New Roman"/>
        <family val="1"/>
        <charset val="204"/>
      </rPr>
      <t xml:space="preserve">
Готовность объекта - 90,4 %. В процессе выполнения работ на объекте возникла необходимость в выполнении дополнительных работ, не предусмотренных проектно-сметной документацией, необходимых для сдачи объекта в эксплуатацию. В связи 
с этим ведутся работы по оформлению дополнительного соглашения. 
Заключены 15 муниципальных контрактов для комплектации и ввода 
в эксплуатацию объекта(поставка бытовой техники, мебели,  сейфа,электроники,звукового оборудования,металлической мебели, компьютеров 
и оргтехники, демонстрационного оборудования,аудиторной доски,  хозяйственных изделий,  технологического оборудования,  инвентаря,мебели, технологического оборудования) на сумму 37226,49326 тыс.рублей;
</t>
    </r>
    <r>
      <rPr>
        <sz val="8"/>
        <rFont val="Times New Roman"/>
        <family val="1"/>
        <charset val="204"/>
      </rPr>
      <t>Ориентировочный срок заключения контракта на поставку технологического оборудования  - конец июля.</t>
    </r>
    <r>
      <rPr>
        <sz val="8"/>
        <color rgb="FFFF0000"/>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</si>
</sst>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р_._-;\-* #,##0.00_р_._-;_-* &quot;-&quot;??_р_._-;_-@_-"/>
    <numFmt numFmtId="164" formatCode="#,##0.0"/>
    <numFmt numFmtId="165" formatCode="0.0"/>
  </numFmts>
  <fonts count="37" x14ac:knownFonts="1">
    <font>
      <sz val="11"/>
      <color theme="1"/>
      <name val="Calibri"/>
      <family val="2"/>
      <charset val="204"/>
      <scheme val="minor"/>
    </font>
    <font>
      <sz val="10"/>
      <name val="Arial"/>
      <family val="2"/>
      <charset val="204"/>
    </font>
    <font>
      <sz val="14"/>
      <color indexed="8"/>
      <name val="Times New Roman"/>
      <family val="1"/>
      <charset val="204"/>
    </font>
    <font>
      <sz val="10"/>
      <color indexed="8"/>
      <name val="Times New Roman"/>
      <family val="1"/>
      <charset val="204"/>
    </font>
    <font>
      <sz val="10"/>
      <name val="Arial Cyr"/>
      <charset val="204"/>
    </font>
    <font>
      <sz val="12"/>
      <color indexed="8"/>
      <name val="Times New Roman"/>
      <family val="1"/>
      <charset val="204"/>
    </font>
    <font>
      <b/>
      <sz val="14"/>
      <color indexed="8"/>
      <name val="Times New Roman"/>
      <family val="1"/>
      <charset val="204"/>
    </font>
    <font>
      <sz val="8"/>
      <name val="Times New Roman"/>
      <family val="1"/>
      <charset val="204"/>
    </font>
    <font>
      <sz val="8"/>
      <color indexed="8"/>
      <name val="Times New Roman"/>
      <family val="1"/>
      <charset val="204"/>
    </font>
    <font>
      <b/>
      <sz val="8"/>
      <name val="Times New Roman"/>
      <family val="1"/>
      <charset val="204"/>
    </font>
    <font>
      <b/>
      <sz val="14"/>
      <name val="Times New Roman"/>
      <family val="1"/>
      <charset val="204"/>
    </font>
    <font>
      <sz val="7"/>
      <name val="Times New Roman"/>
      <family val="1"/>
      <charset val="204"/>
    </font>
    <font>
      <sz val="11"/>
      <color indexed="8"/>
      <name val="Calibri"/>
      <family val="2"/>
      <charset val="204"/>
    </font>
    <font>
      <sz val="9"/>
      <color indexed="8"/>
      <name val="Times New Roman"/>
      <family val="1"/>
      <charset val="204"/>
    </font>
    <font>
      <sz val="10"/>
      <color indexed="81"/>
      <name val="Tahoma"/>
      <family val="2"/>
      <charset val="204"/>
    </font>
    <font>
      <b/>
      <sz val="10"/>
      <color indexed="81"/>
      <name val="Tahoma"/>
      <family val="2"/>
      <charset val="204"/>
    </font>
    <font>
      <sz val="11"/>
      <color indexed="8"/>
      <name val="Times New Roman"/>
      <family val="1"/>
      <charset val="204"/>
    </font>
    <font>
      <sz val="9"/>
      <name val="Times New Roman"/>
      <family val="1"/>
      <charset val="204"/>
    </font>
    <font>
      <sz val="10"/>
      <color indexed="8"/>
      <name val="Times New Roman"/>
      <family val="1"/>
      <charset val="204"/>
    </font>
    <font>
      <b/>
      <sz val="8"/>
      <color indexed="8"/>
      <name val="Times New Roman"/>
      <family val="1"/>
      <charset val="204"/>
    </font>
    <font>
      <b/>
      <sz val="8"/>
      <color indexed="8"/>
      <name val="Times New Roman"/>
      <family val="1"/>
      <charset val="204"/>
    </font>
    <font>
      <sz val="13"/>
      <color indexed="8"/>
      <name val="Times New Roman"/>
      <family val="1"/>
      <charset val="204"/>
    </font>
    <font>
      <b/>
      <sz val="13"/>
      <color indexed="8"/>
      <name val="Times New Roman"/>
      <family val="1"/>
      <charset val="204"/>
    </font>
    <font>
      <sz val="9"/>
      <color theme="1"/>
      <name val="Times New Roman"/>
      <family val="1"/>
      <charset val="204"/>
    </font>
    <font>
      <sz val="8"/>
      <color theme="1"/>
      <name val="Times New Roman"/>
      <family val="1"/>
      <charset val="204"/>
    </font>
    <font>
      <sz val="9"/>
      <color rgb="FFFF0000"/>
      <name val="Times New Roman"/>
      <family val="1"/>
      <charset val="204"/>
    </font>
    <font>
      <b/>
      <i/>
      <sz val="8"/>
      <color theme="1"/>
      <name val="Times New Roman"/>
      <family val="1"/>
      <charset val="204"/>
    </font>
    <font>
      <sz val="8"/>
      <color theme="1"/>
      <name val="Calibri"/>
      <family val="2"/>
      <charset val="204"/>
      <scheme val="minor"/>
    </font>
    <font>
      <u/>
      <sz val="9"/>
      <name val="Times New Roman"/>
      <family val="1"/>
      <charset val="204"/>
    </font>
    <font>
      <b/>
      <sz val="9"/>
      <name val="Times New Roman"/>
      <family val="1"/>
      <charset val="204"/>
    </font>
    <font>
      <b/>
      <sz val="9"/>
      <color indexed="8"/>
      <name val="Times New Roman"/>
      <family val="1"/>
      <charset val="204"/>
    </font>
    <font>
      <b/>
      <sz val="8"/>
      <color theme="1"/>
      <name val="Times New Roman"/>
      <family val="1"/>
      <charset val="204"/>
    </font>
    <font>
      <i/>
      <sz val="8"/>
      <color theme="1"/>
      <name val="Times New Roman"/>
      <family val="1"/>
      <charset val="204"/>
    </font>
    <font>
      <sz val="8"/>
      <color rgb="FFFF0000"/>
      <name val="Times New Roman"/>
      <family val="1"/>
      <charset val="204"/>
    </font>
    <font>
      <b/>
      <i/>
      <sz val="8"/>
      <name val="Times New Roman"/>
      <family val="1"/>
      <charset val="204"/>
    </font>
    <font>
      <b/>
      <i/>
      <sz val="8"/>
      <color indexed="8"/>
      <name val="Times New Roman"/>
      <family val="1"/>
      <charset val="204"/>
    </font>
    <font>
      <sz val="7"/>
      <color theme="0"/>
      <name val="Times New Roman"/>
      <family val="1"/>
      <charset val="204"/>
    </font>
  </fonts>
  <fills count="8">
    <fill>
      <patternFill patternType="none"/>
    </fill>
    <fill>
      <patternFill patternType="gray125"/>
    </fill>
    <fill>
      <patternFill patternType="solid">
        <fgColor indexed="9"/>
        <bgColor indexed="64"/>
      </patternFill>
    </fill>
    <fill>
      <patternFill patternType="solid">
        <fgColor indexed="50"/>
        <bgColor indexed="64"/>
      </patternFill>
    </fill>
    <fill>
      <patternFill patternType="solid">
        <fgColor indexed="9"/>
        <bgColor indexed="26"/>
      </patternFill>
    </fill>
    <fill>
      <patternFill patternType="solid">
        <fgColor indexed="43"/>
        <bgColor indexed="64"/>
      </patternFill>
    </fill>
    <fill>
      <patternFill patternType="solid">
        <fgColor theme="0"/>
        <bgColor indexed="64"/>
      </patternFill>
    </fill>
    <fill>
      <patternFill patternType="solid">
        <fgColor theme="0"/>
        <bgColor indexed="26"/>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diagonal/>
    </border>
    <border>
      <left style="thin">
        <color indexed="64"/>
      </left>
      <right/>
      <top/>
      <bottom/>
      <diagonal/>
    </border>
    <border>
      <left/>
      <right style="thin">
        <color indexed="8"/>
      </right>
      <top style="thin">
        <color indexed="64"/>
      </top>
      <bottom style="thin">
        <color indexed="8"/>
      </bottom>
      <diagonal/>
    </border>
    <border>
      <left/>
      <right style="thin">
        <color indexed="8"/>
      </right>
      <top style="thin">
        <color indexed="8"/>
      </top>
      <bottom style="thin">
        <color indexed="64"/>
      </bottom>
      <diagonal/>
    </border>
    <border>
      <left style="thin">
        <color indexed="8"/>
      </left>
      <right style="thin">
        <color indexed="8"/>
      </right>
      <top/>
      <bottom/>
      <diagonal/>
    </border>
    <border>
      <left style="thin">
        <color indexed="8"/>
      </left>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top style="thin">
        <color indexed="64"/>
      </top>
      <bottom style="thin">
        <color indexed="8"/>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64"/>
      </top>
      <bottom/>
      <diagonal/>
    </border>
    <border>
      <left style="thin">
        <color indexed="64"/>
      </left>
      <right/>
      <top style="thin">
        <color indexed="64"/>
      </top>
      <bottom style="thin">
        <color indexed="8"/>
      </bottom>
      <diagonal/>
    </border>
    <border>
      <left style="thin">
        <color indexed="64"/>
      </left>
      <right/>
      <top style="thin">
        <color indexed="8"/>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64"/>
      </left>
      <right style="thin">
        <color indexed="8"/>
      </right>
      <top/>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style="thin">
        <color indexed="64"/>
      </top>
      <bottom style="thin">
        <color indexed="64"/>
      </bottom>
      <diagonal/>
    </border>
    <border>
      <left style="thin">
        <color indexed="8"/>
      </left>
      <right/>
      <top/>
      <bottom style="thin">
        <color indexed="64"/>
      </bottom>
      <diagonal/>
    </border>
    <border>
      <left/>
      <right/>
      <top style="thin">
        <color indexed="64"/>
      </top>
      <bottom style="thin">
        <color indexed="8"/>
      </bottom>
      <diagonal/>
    </border>
    <border>
      <left/>
      <right/>
      <top style="thin">
        <color indexed="8"/>
      </top>
      <bottom/>
      <diagonal/>
    </border>
    <border>
      <left style="thin">
        <color indexed="64"/>
      </left>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medium">
        <color indexed="64"/>
      </right>
      <top/>
      <bottom style="thin">
        <color indexed="64"/>
      </bottom>
      <diagonal/>
    </border>
    <border>
      <left/>
      <right style="thin">
        <color indexed="64"/>
      </right>
      <top style="thin">
        <color indexed="64"/>
      </top>
      <bottom style="thin">
        <color indexed="8"/>
      </bottom>
      <diagonal/>
    </border>
    <border>
      <left style="thin">
        <color indexed="8"/>
      </left>
      <right/>
      <top/>
      <bottom style="thin">
        <color indexed="8"/>
      </bottom>
      <diagonal/>
    </border>
  </borders>
  <cellStyleXfs count="6">
    <xf numFmtId="0" fontId="0" fillId="0" borderId="0"/>
    <xf numFmtId="0" fontId="1" fillId="0" borderId="0"/>
    <xf numFmtId="0" fontId="1" fillId="0" borderId="0"/>
    <xf numFmtId="0" fontId="4" fillId="0" borderId="0"/>
    <xf numFmtId="43" fontId="12" fillId="0" borderId="0" applyFont="0" applyFill="0" applyBorder="0" applyAlignment="0" applyProtection="0"/>
    <xf numFmtId="9" fontId="1" fillId="0" borderId="0" applyFont="0" applyFill="0" applyBorder="0" applyAlignment="0" applyProtection="0"/>
  </cellStyleXfs>
  <cellXfs count="492">
    <xf numFmtId="0" fontId="0" fillId="0" borderId="0" xfId="0"/>
    <xf numFmtId="0" fontId="7" fillId="2" borderId="5" xfId="0" applyFont="1" applyFill="1" applyBorder="1" applyAlignment="1">
      <alignment horizontal="center" vertical="center"/>
    </xf>
    <xf numFmtId="0" fontId="7" fillId="2" borderId="1" xfId="0" applyNumberFormat="1" applyFont="1" applyFill="1" applyBorder="1" applyAlignment="1">
      <alignment horizontal="center" vertical="center" wrapText="1"/>
    </xf>
    <xf numFmtId="0" fontId="16" fillId="0" borderId="0" xfId="0" applyFont="1"/>
    <xf numFmtId="0" fontId="16" fillId="2" borderId="0" xfId="0" applyFont="1" applyFill="1"/>
    <xf numFmtId="0" fontId="16" fillId="3" borderId="9" xfId="0" applyFont="1" applyFill="1" applyBorder="1"/>
    <xf numFmtId="0" fontId="8" fillId="2" borderId="1" xfId="0" applyFont="1" applyFill="1" applyBorder="1" applyAlignment="1">
      <alignment horizontal="center" vertical="center" wrapText="1"/>
    </xf>
    <xf numFmtId="0" fontId="18" fillId="0" borderId="0" xfId="0" applyFont="1"/>
    <xf numFmtId="0" fontId="19" fillId="0" borderId="0" xfId="0" applyFont="1"/>
    <xf numFmtId="0" fontId="20" fillId="0" borderId="0" xfId="0" applyFont="1"/>
    <xf numFmtId="0" fontId="8" fillId="0" borderId="0" xfId="0" applyFont="1" applyAlignment="1">
      <alignment horizontal="center" vertical="center" wrapText="1"/>
    </xf>
    <xf numFmtId="49" fontId="7" fillId="2" borderId="1" xfId="0" applyNumberFormat="1" applyFont="1" applyFill="1" applyBorder="1" applyAlignment="1">
      <alignment horizontal="center" vertical="center" wrapText="1"/>
    </xf>
    <xf numFmtId="0" fontId="8" fillId="0" borderId="0" xfId="0" applyFont="1" applyAlignment="1">
      <alignment horizontal="center" vertical="center"/>
    </xf>
    <xf numFmtId="0" fontId="16" fillId="0" borderId="0" xfId="0" applyFont="1" applyFill="1"/>
    <xf numFmtId="0" fontId="16" fillId="5" borderId="0" xfId="0" applyFont="1" applyFill="1"/>
    <xf numFmtId="0" fontId="16" fillId="0" borderId="0" xfId="0" applyFont="1" applyAlignment="1">
      <alignment wrapText="1"/>
    </xf>
    <xf numFmtId="49" fontId="7" fillId="2" borderId="1" xfId="4" applyNumberFormat="1" applyFont="1" applyFill="1" applyBorder="1" applyAlignment="1">
      <alignment horizontal="center" vertical="center" wrapText="1"/>
    </xf>
    <xf numFmtId="3" fontId="7" fillId="4" borderId="23"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3" fontId="7" fillId="2" borderId="5" xfId="0" applyNumberFormat="1"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3" fontId="7" fillId="0" borderId="37" xfId="0" applyNumberFormat="1" applyFont="1" applyFill="1" applyBorder="1" applyAlignment="1">
      <alignment horizontal="center" vertical="center" wrapText="1"/>
    </xf>
    <xf numFmtId="49" fontId="7" fillId="0" borderId="38" xfId="0" applyNumberFormat="1" applyFont="1" applyFill="1" applyBorder="1" applyAlignment="1">
      <alignment horizontal="center" vertical="center" wrapText="1"/>
    </xf>
    <xf numFmtId="3" fontId="7" fillId="0" borderId="28" xfId="0" applyNumberFormat="1" applyFont="1" applyFill="1" applyBorder="1" applyAlignment="1">
      <alignment horizontal="center" vertical="center" wrapText="1"/>
    </xf>
    <xf numFmtId="49" fontId="7" fillId="0" borderId="39" xfId="0" applyNumberFormat="1" applyFont="1" applyFill="1" applyBorder="1" applyAlignment="1">
      <alignment horizontal="center" vertical="center" wrapText="1"/>
    </xf>
    <xf numFmtId="49" fontId="7" fillId="0" borderId="29"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3" fontId="7" fillId="0" borderId="5" xfId="1" applyNumberFormat="1" applyFont="1" applyFill="1" applyBorder="1" applyAlignment="1">
      <alignment horizontal="center" vertical="center" wrapText="1"/>
    </xf>
    <xf numFmtId="4" fontId="11" fillId="2" borderId="1"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wrapText="1"/>
    </xf>
    <xf numFmtId="4" fontId="11" fillId="0" borderId="6" xfId="0" applyNumberFormat="1" applyFont="1" applyFill="1" applyBorder="1" applyAlignment="1">
      <alignment horizontal="center" vertical="center" wrapText="1"/>
    </xf>
    <xf numFmtId="4" fontId="11" fillId="2" borderId="6"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top" wrapText="1"/>
    </xf>
    <xf numFmtId="4" fontId="11" fillId="0" borderId="7" xfId="0" applyNumberFormat="1" applyFont="1" applyFill="1" applyBorder="1" applyAlignment="1">
      <alignment horizontal="center" vertical="center"/>
    </xf>
    <xf numFmtId="4" fontId="11" fillId="0" borderId="5" xfId="0" applyNumberFormat="1" applyFont="1" applyFill="1" applyBorder="1" applyAlignment="1">
      <alignment horizontal="center" vertical="center"/>
    </xf>
    <xf numFmtId="4" fontId="11" fillId="0" borderId="1" xfId="0" applyNumberFormat="1" applyFont="1" applyFill="1" applyBorder="1" applyAlignment="1">
      <alignment vertical="center"/>
    </xf>
    <xf numFmtId="4" fontId="11" fillId="0" borderId="6" xfId="0" applyNumberFormat="1" applyFont="1" applyFill="1" applyBorder="1" applyAlignment="1">
      <alignment horizontal="center" vertical="center"/>
    </xf>
    <xf numFmtId="4" fontId="11" fillId="0" borderId="14" xfId="0" applyNumberFormat="1" applyFont="1" applyFill="1" applyBorder="1" applyAlignment="1">
      <alignment horizontal="center" vertical="center"/>
    </xf>
    <xf numFmtId="4" fontId="11" fillId="0" borderId="12" xfId="0" applyNumberFormat="1" applyFont="1" applyFill="1" applyBorder="1" applyAlignment="1">
      <alignment horizontal="center" vertical="center"/>
    </xf>
    <xf numFmtId="4" fontId="11" fillId="0" borderId="11" xfId="0" applyNumberFormat="1" applyFont="1" applyFill="1" applyBorder="1" applyAlignment="1">
      <alignment horizontal="center" vertical="center"/>
    </xf>
    <xf numFmtId="4" fontId="11" fillId="0" borderId="6" xfId="3" applyNumberFormat="1" applyFont="1" applyFill="1" applyBorder="1" applyAlignment="1">
      <alignment horizontal="center" vertical="center"/>
    </xf>
    <xf numFmtId="4" fontId="11" fillId="0" borderId="16" xfId="0" applyNumberFormat="1" applyFont="1" applyFill="1" applyBorder="1" applyAlignment="1">
      <alignment horizontal="center" vertical="center"/>
    </xf>
    <xf numFmtId="4" fontId="11" fillId="0" borderId="18" xfId="0" applyNumberFormat="1" applyFont="1" applyFill="1" applyBorder="1" applyAlignment="1">
      <alignment horizontal="center" vertical="center"/>
    </xf>
    <xf numFmtId="4" fontId="11" fillId="0" borderId="17" xfId="0" applyNumberFormat="1" applyFont="1" applyFill="1" applyBorder="1" applyAlignment="1">
      <alignment horizontal="center" vertical="center"/>
    </xf>
    <xf numFmtId="4" fontId="11" fillId="0" borderId="13" xfId="0" applyNumberFormat="1" applyFont="1" applyFill="1" applyBorder="1" applyAlignment="1">
      <alignment horizontal="center" vertical="center"/>
    </xf>
    <xf numFmtId="4" fontId="11" fillId="0" borderId="35" xfId="0" applyNumberFormat="1" applyFont="1" applyFill="1" applyBorder="1" applyAlignment="1">
      <alignment horizontal="center" vertical="center"/>
    </xf>
    <xf numFmtId="4" fontId="11" fillId="4" borderId="1" xfId="0" applyNumberFormat="1" applyFont="1" applyFill="1" applyBorder="1" applyAlignment="1">
      <alignment horizontal="center" vertical="center" wrapText="1"/>
    </xf>
    <xf numFmtId="4" fontId="11" fillId="4" borderId="13" xfId="0" applyNumberFormat="1" applyFont="1" applyFill="1" applyBorder="1" applyAlignment="1">
      <alignment horizontal="center" vertical="center"/>
    </xf>
    <xf numFmtId="4" fontId="11" fillId="4" borderId="21" xfId="0" applyNumberFormat="1" applyFont="1" applyFill="1" applyBorder="1" applyAlignment="1">
      <alignment horizontal="center" vertical="center"/>
    </xf>
    <xf numFmtId="4" fontId="11" fillId="4" borderId="15" xfId="0" applyNumberFormat="1" applyFont="1" applyFill="1" applyBorder="1" applyAlignment="1">
      <alignment horizontal="center" vertical="center"/>
    </xf>
    <xf numFmtId="4" fontId="11" fillId="4" borderId="22" xfId="0" applyNumberFormat="1" applyFont="1" applyFill="1" applyBorder="1" applyAlignment="1">
      <alignment horizontal="center" vertical="center"/>
    </xf>
    <xf numFmtId="4" fontId="11" fillId="0" borderId="1" xfId="1" applyNumberFormat="1" applyFont="1" applyFill="1" applyBorder="1" applyAlignment="1">
      <alignment horizontal="center" vertical="center" wrapText="1"/>
    </xf>
    <xf numFmtId="4" fontId="11" fillId="0" borderId="1" xfId="1" applyNumberFormat="1" applyFont="1" applyFill="1" applyBorder="1" applyAlignment="1">
      <alignment horizontal="center" vertical="center"/>
    </xf>
    <xf numFmtId="4" fontId="11" fillId="0" borderId="2" xfId="0" applyNumberFormat="1" applyFont="1" applyFill="1" applyBorder="1" applyAlignment="1">
      <alignment vertical="center"/>
    </xf>
    <xf numFmtId="1" fontId="7" fillId="0" borderId="1" xfId="0" applyNumberFormat="1"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4" fontId="11" fillId="0" borderId="27" xfId="0" applyNumberFormat="1" applyFont="1" applyFill="1" applyBorder="1" applyAlignment="1">
      <alignment horizontal="center" vertical="center"/>
    </xf>
    <xf numFmtId="3" fontId="7" fillId="0"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0" borderId="9" xfId="0"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0" fontId="19" fillId="0" borderId="1" xfId="0" applyFont="1" applyBorder="1" applyAlignment="1">
      <alignment horizontal="center" vertical="center"/>
    </xf>
    <xf numFmtId="0" fontId="19" fillId="0" borderId="5" xfId="0" applyFont="1" applyBorder="1" applyAlignment="1">
      <alignment horizontal="center" vertical="center"/>
    </xf>
    <xf numFmtId="4" fontId="11" fillId="2" borderId="2" xfId="0" applyNumberFormat="1" applyFont="1" applyFill="1" applyBorder="1" applyAlignment="1">
      <alignment horizontal="center" vertical="center"/>
    </xf>
    <xf numFmtId="49" fontId="7" fillId="0" borderId="33" xfId="0" applyNumberFormat="1" applyFont="1" applyFill="1" applyBorder="1" applyAlignment="1">
      <alignment horizontal="center" vertical="center" wrapText="1"/>
    </xf>
    <xf numFmtId="3" fontId="7" fillId="0" borderId="33" xfId="0" applyNumberFormat="1" applyFont="1" applyFill="1" applyBorder="1" applyAlignment="1">
      <alignment horizontal="center" vertical="center" wrapText="1"/>
    </xf>
    <xf numFmtId="49" fontId="7" fillId="0" borderId="22" xfId="0" applyNumberFormat="1" applyFont="1" applyFill="1" applyBorder="1" applyAlignment="1">
      <alignment horizontal="center" vertical="center" wrapText="1"/>
    </xf>
    <xf numFmtId="49" fontId="7" fillId="4" borderId="22" xfId="0" applyNumberFormat="1" applyFont="1" applyFill="1" applyBorder="1" applyAlignment="1">
      <alignment horizontal="center" vertical="center" wrapText="1"/>
    </xf>
    <xf numFmtId="4" fontId="11" fillId="4" borderId="2" xfId="0" applyNumberFormat="1" applyFont="1" applyFill="1" applyBorder="1" applyAlignment="1">
      <alignment horizontal="center" vertical="center" wrapText="1"/>
    </xf>
    <xf numFmtId="49" fontId="8" fillId="0" borderId="1" xfId="0" applyNumberFormat="1" applyFont="1" applyFill="1" applyBorder="1" applyAlignment="1">
      <alignment vertical="center" wrapText="1"/>
    </xf>
    <xf numFmtId="49" fontId="8" fillId="0" borderId="1" xfId="0" applyNumberFormat="1" applyFont="1" applyFill="1" applyBorder="1" applyAlignment="1">
      <alignment horizontal="center" vertical="center" wrapText="1"/>
    </xf>
    <xf numFmtId="4" fontId="11" fillId="6" borderId="1" xfId="0" applyNumberFormat="1" applyFont="1" applyFill="1" applyBorder="1" applyAlignment="1">
      <alignment horizontal="center" vertical="center" wrapText="1"/>
    </xf>
    <xf numFmtId="4" fontId="11" fillId="0" borderId="1" xfId="4" applyNumberFormat="1" applyFont="1" applyFill="1" applyBorder="1" applyAlignment="1">
      <alignment horizontal="center" vertical="center"/>
    </xf>
    <xf numFmtId="4" fontId="11" fillId="0" borderId="1" xfId="3" applyNumberFormat="1" applyFont="1" applyFill="1" applyBorder="1" applyAlignment="1">
      <alignment horizontal="center" vertical="center"/>
    </xf>
    <xf numFmtId="3" fontId="7" fillId="0" borderId="5" xfId="0" applyNumberFormat="1"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7" fillId="0" borderId="1" xfId="0"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1" fontId="7" fillId="0" borderId="5"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3" fontId="7" fillId="0" borderId="7"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top" wrapText="1"/>
    </xf>
    <xf numFmtId="4" fontId="7" fillId="0" borderId="1" xfId="0" applyNumberFormat="1" applyFont="1" applyFill="1" applyBorder="1" applyAlignment="1">
      <alignment horizontal="center" vertical="top" wrapText="1"/>
    </xf>
    <xf numFmtId="0" fontId="24" fillId="0" borderId="1" xfId="0" applyFont="1" applyBorder="1" applyAlignment="1">
      <alignment horizontal="center" vertical="center" wrapText="1"/>
    </xf>
    <xf numFmtId="0" fontId="24" fillId="0" borderId="1" xfId="0" applyFont="1" applyBorder="1" applyAlignment="1">
      <alignment horizontal="left" vertical="top" wrapText="1"/>
    </xf>
    <xf numFmtId="4" fontId="11" fillId="7" borderId="1" xfId="0" applyNumberFormat="1" applyFont="1" applyFill="1" applyBorder="1" applyAlignment="1">
      <alignment horizontal="center" vertical="center"/>
    </xf>
    <xf numFmtId="4" fontId="11" fillId="6" borderId="1" xfId="0" applyNumberFormat="1" applyFont="1" applyFill="1" applyBorder="1" applyAlignment="1">
      <alignment horizontal="center" vertical="center"/>
    </xf>
    <xf numFmtId="0" fontId="7" fillId="6" borderId="1" xfId="0" applyFont="1" applyFill="1" applyBorder="1" applyAlignment="1">
      <alignment horizontal="center" vertical="center" wrapText="1"/>
    </xf>
    <xf numFmtId="0" fontId="16" fillId="6" borderId="1" xfId="0" applyFont="1" applyFill="1" applyBorder="1"/>
    <xf numFmtId="4" fontId="11" fillId="7" borderId="1" xfId="0" applyNumberFormat="1" applyFont="1" applyFill="1" applyBorder="1" applyAlignment="1">
      <alignment horizontal="center" vertical="center" wrapText="1"/>
    </xf>
    <xf numFmtId="3" fontId="7" fillId="6" borderId="59" xfId="0" applyNumberFormat="1" applyFont="1" applyFill="1" applyBorder="1" applyAlignment="1">
      <alignment horizontal="left" vertical="center" wrapText="1"/>
    </xf>
    <xf numFmtId="49" fontId="7" fillId="6" borderId="12" xfId="0" applyNumberFormat="1" applyFont="1" applyFill="1" applyBorder="1" applyAlignment="1">
      <alignment horizontal="left" vertical="center" wrapText="1"/>
    </xf>
    <xf numFmtId="4" fontId="11" fillId="0" borderId="24" xfId="0" applyNumberFormat="1" applyFont="1" applyFill="1" applyBorder="1" applyAlignment="1">
      <alignment horizontal="center" vertical="center" wrapText="1"/>
    </xf>
    <xf numFmtId="4" fontId="11" fillId="0" borderId="26" xfId="0" applyNumberFormat="1" applyFont="1" applyFill="1" applyBorder="1" applyAlignment="1">
      <alignment horizontal="center" vertical="center" wrapText="1"/>
    </xf>
    <xf numFmtId="4" fontId="11" fillId="2" borderId="24" xfId="0" applyNumberFormat="1" applyFont="1" applyFill="1" applyBorder="1" applyAlignment="1">
      <alignment horizontal="center" vertical="center" wrapText="1"/>
    </xf>
    <xf numFmtId="4" fontId="11" fillId="0" borderId="6" xfId="1" applyNumberFormat="1" applyFont="1" applyFill="1" applyBorder="1" applyAlignment="1">
      <alignment horizontal="center" vertical="center" wrapText="1"/>
    </xf>
    <xf numFmtId="4" fontId="11" fillId="0" borderId="0" xfId="0" applyNumberFormat="1" applyFont="1" applyFill="1" applyBorder="1" applyAlignment="1">
      <alignment horizontal="center" vertical="center"/>
    </xf>
    <xf numFmtId="4" fontId="11" fillId="0" borderId="58" xfId="0" applyNumberFormat="1" applyFont="1" applyFill="1" applyBorder="1" applyAlignment="1">
      <alignment horizontal="center" vertical="center"/>
    </xf>
    <xf numFmtId="4" fontId="11" fillId="4" borderId="61" xfId="0" applyNumberFormat="1" applyFont="1" applyFill="1" applyBorder="1" applyAlignment="1">
      <alignment horizontal="center" vertical="center"/>
    </xf>
    <xf numFmtId="3" fontId="7" fillId="0" borderId="1" xfId="1" applyNumberFormat="1" applyFont="1" applyFill="1" applyBorder="1" applyAlignment="1">
      <alignment horizontal="center" vertical="center" wrapText="1"/>
    </xf>
    <xf numFmtId="3" fontId="7" fillId="6" borderId="58" xfId="0" applyNumberFormat="1" applyFont="1" applyFill="1" applyBorder="1" applyAlignment="1">
      <alignment horizontal="center" vertical="center" wrapText="1"/>
    </xf>
    <xf numFmtId="49" fontId="7" fillId="6" borderId="58" xfId="0" applyNumberFormat="1" applyFont="1" applyFill="1" applyBorder="1" applyAlignment="1">
      <alignment horizontal="center" vertical="center" wrapText="1"/>
    </xf>
    <xf numFmtId="3" fontId="7" fillId="6" borderId="12" xfId="0" applyNumberFormat="1" applyFont="1" applyFill="1" applyBorder="1" applyAlignment="1">
      <alignment horizontal="center" vertical="center" wrapText="1"/>
    </xf>
    <xf numFmtId="49" fontId="7" fillId="6" borderId="12" xfId="0" applyNumberFormat="1" applyFont="1" applyFill="1" applyBorder="1" applyAlignment="1">
      <alignment horizontal="center" vertical="center" wrapText="1"/>
    </xf>
    <xf numFmtId="0" fontId="17" fillId="6" borderId="49" xfId="0" applyNumberFormat="1" applyFont="1" applyFill="1" applyBorder="1" applyAlignment="1">
      <alignment horizontal="left" vertical="center" wrapText="1"/>
    </xf>
    <xf numFmtId="0" fontId="17" fillId="6" borderId="49" xfId="0" applyFont="1" applyFill="1" applyBorder="1" applyAlignment="1">
      <alignment horizontal="left" vertical="center" wrapText="1"/>
    </xf>
    <xf numFmtId="0" fontId="24" fillId="0" borderId="0" xfId="0" applyFont="1" applyAlignment="1">
      <alignment horizontal="left" vertical="top"/>
    </xf>
    <xf numFmtId="1" fontId="31" fillId="0" borderId="50" xfId="0" applyNumberFormat="1" applyFont="1" applyBorder="1" applyAlignment="1">
      <alignment horizontal="center" vertical="top"/>
    </xf>
    <xf numFmtId="165" fontId="24" fillId="0" borderId="50" xfId="0" applyNumberFormat="1" applyFont="1" applyFill="1" applyBorder="1" applyAlignment="1">
      <alignment horizontal="left" vertical="top" wrapText="1"/>
    </xf>
    <xf numFmtId="165" fontId="26" fillId="2" borderId="50" xfId="0" applyNumberFormat="1" applyFont="1" applyFill="1" applyBorder="1" applyAlignment="1">
      <alignment horizontal="left" vertical="top"/>
    </xf>
    <xf numFmtId="165" fontId="26" fillId="0" borderId="50" xfId="0" applyNumberFormat="1" applyFont="1" applyFill="1" applyBorder="1" applyAlignment="1">
      <alignment horizontal="left" vertical="top"/>
    </xf>
    <xf numFmtId="165" fontId="26" fillId="2" borderId="50" xfId="0" applyNumberFormat="1" applyFont="1" applyFill="1" applyBorder="1" applyAlignment="1">
      <alignment horizontal="left" vertical="top" wrapText="1"/>
    </xf>
    <xf numFmtId="0" fontId="13" fillId="6" borderId="0" xfId="0" applyFont="1" applyFill="1" applyAlignment="1">
      <alignment horizontal="left" vertical="center"/>
    </xf>
    <xf numFmtId="0" fontId="30" fillId="6" borderId="49" xfId="0" applyFont="1" applyFill="1" applyBorder="1" applyAlignment="1">
      <alignment horizontal="center" vertical="center"/>
    </xf>
    <xf numFmtId="0" fontId="17" fillId="6" borderId="1" xfId="0" applyFont="1" applyFill="1" applyBorder="1" applyAlignment="1">
      <alignment horizontal="left" vertical="center" wrapText="1"/>
    </xf>
    <xf numFmtId="0" fontId="17" fillId="6" borderId="1" xfId="0" applyFont="1" applyFill="1" applyBorder="1" applyAlignment="1">
      <alignment horizontal="left" vertical="top" wrapText="1"/>
    </xf>
    <xf numFmtId="4" fontId="11" fillId="0" borderId="2"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xf>
    <xf numFmtId="4" fontId="11" fillId="0" borderId="24"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 fontId="11" fillId="0" borderId="4" xfId="0" applyNumberFormat="1" applyFont="1" applyFill="1" applyBorder="1" applyAlignment="1">
      <alignment horizontal="center" vertical="center"/>
    </xf>
    <xf numFmtId="3" fontId="7" fillId="0" borderId="5" xfId="0" applyNumberFormat="1" applyFont="1" applyFill="1" applyBorder="1" applyAlignment="1">
      <alignment horizontal="left" vertical="center" wrapText="1"/>
    </xf>
    <xf numFmtId="0" fontId="17" fillId="6" borderId="49" xfId="0" applyFont="1" applyFill="1" applyBorder="1" applyAlignment="1">
      <alignment horizontal="left" vertical="center" wrapText="1"/>
    </xf>
    <xf numFmtId="3" fontId="7" fillId="0" borderId="1" xfId="1" applyNumberFormat="1" applyFont="1" applyFill="1" applyBorder="1" applyAlignment="1">
      <alignment horizontal="left" vertical="center" wrapText="1"/>
    </xf>
    <xf numFmtId="4" fontId="11" fillId="6" borderId="1" xfId="1" applyNumberFormat="1" applyFont="1" applyFill="1" applyBorder="1" applyAlignment="1">
      <alignment horizontal="center" vertical="center" wrapText="1"/>
    </xf>
    <xf numFmtId="4" fontId="11" fillId="6" borderId="1" xfId="1" applyNumberFormat="1" applyFont="1" applyFill="1" applyBorder="1" applyAlignment="1">
      <alignment horizontal="center" vertical="center"/>
    </xf>
    <xf numFmtId="49" fontId="8" fillId="6" borderId="1" xfId="0" applyNumberFormat="1" applyFont="1" applyFill="1" applyBorder="1" applyAlignment="1">
      <alignment horizontal="left" vertical="center" wrapText="1"/>
    </xf>
    <xf numFmtId="4" fontId="11" fillId="0" borderId="1" xfId="0" applyNumberFormat="1" applyFont="1" applyFill="1" applyBorder="1" applyAlignment="1">
      <alignment horizontal="center"/>
    </xf>
    <xf numFmtId="4" fontId="11" fillId="0" borderId="1" xfId="0" applyNumberFormat="1" applyFont="1" applyFill="1" applyBorder="1" applyAlignment="1">
      <alignment horizontal="center" wrapText="1"/>
    </xf>
    <xf numFmtId="3" fontId="7" fillId="2" borderId="5" xfId="0" applyNumberFormat="1" applyFont="1" applyFill="1" applyBorder="1" applyAlignment="1">
      <alignment horizontal="left" vertical="center" wrapText="1"/>
    </xf>
    <xf numFmtId="3"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vertical="center" wrapText="1"/>
    </xf>
    <xf numFmtId="4" fontId="11" fillId="0" borderId="0" xfId="0" applyNumberFormat="1" applyFont="1" applyBorder="1" applyAlignment="1">
      <alignment horizontal="center"/>
    </xf>
    <xf numFmtId="4" fontId="11" fillId="0" borderId="0" xfId="0" applyNumberFormat="1" applyFont="1" applyAlignment="1">
      <alignment horizontal="center"/>
    </xf>
    <xf numFmtId="4" fontId="11" fillId="0" borderId="0" xfId="0" applyNumberFormat="1" applyFont="1" applyFill="1" applyAlignment="1">
      <alignment horizontal="center"/>
    </xf>
    <xf numFmtId="3" fontId="9" fillId="0" borderId="1" xfId="0" applyNumberFormat="1" applyFont="1" applyBorder="1" applyAlignment="1">
      <alignment horizontal="center" vertical="center"/>
    </xf>
    <xf numFmtId="3" fontId="9" fillId="0" borderId="6" xfId="0" applyNumberFormat="1" applyFont="1" applyBorder="1" applyAlignment="1">
      <alignment horizontal="center" vertical="center"/>
    </xf>
    <xf numFmtId="3" fontId="9" fillId="0" borderId="1" xfId="0" applyNumberFormat="1" applyFont="1" applyFill="1" applyBorder="1" applyAlignment="1">
      <alignment horizontal="center" vertical="center"/>
    </xf>
    <xf numFmtId="4" fontId="11" fillId="0" borderId="1" xfId="0" applyNumberFormat="1" applyFont="1" applyBorder="1" applyAlignment="1">
      <alignment horizontal="center" vertical="center"/>
    </xf>
    <xf numFmtId="4" fontId="11" fillId="0" borderId="1" xfId="0" applyNumberFormat="1" applyFont="1" applyBorder="1" applyAlignment="1">
      <alignment horizontal="center"/>
    </xf>
    <xf numFmtId="4" fontId="11" fillId="2" borderId="2" xfId="0" applyNumberFormat="1" applyFont="1" applyFill="1" applyBorder="1" applyAlignment="1">
      <alignment horizontal="center" vertical="center" wrapText="1"/>
    </xf>
    <xf numFmtId="4" fontId="11" fillId="0" borderId="6" xfId="0" applyNumberFormat="1" applyFont="1" applyFill="1" applyBorder="1" applyAlignment="1">
      <alignment horizontal="center" vertical="top" wrapText="1"/>
    </xf>
    <xf numFmtId="4" fontId="11" fillId="0" borderId="0" xfId="0" applyNumberFormat="1" applyFont="1" applyBorder="1" applyAlignment="1">
      <alignment horizontal="center" vertical="center"/>
    </xf>
    <xf numFmtId="4" fontId="11" fillId="0" borderId="6" xfId="0" applyNumberFormat="1" applyFont="1" applyBorder="1" applyAlignment="1">
      <alignment horizontal="center" vertical="center"/>
    </xf>
    <xf numFmtId="4" fontId="11" fillId="6" borderId="6" xfId="0" applyNumberFormat="1" applyFont="1" applyFill="1" applyBorder="1" applyAlignment="1">
      <alignment horizontal="center" vertical="center" wrapText="1"/>
    </xf>
    <xf numFmtId="4" fontId="11" fillId="6" borderId="1" xfId="4" applyNumberFormat="1" applyFont="1" applyFill="1" applyBorder="1" applyAlignment="1">
      <alignment horizontal="center" vertical="center"/>
    </xf>
    <xf numFmtId="4" fontId="11" fillId="0" borderId="1" xfId="0" applyNumberFormat="1" applyFont="1" applyBorder="1" applyAlignment="1">
      <alignment horizontal="center" vertical="center" wrapText="1"/>
    </xf>
    <xf numFmtId="4" fontId="11" fillId="0" borderId="1" xfId="0" applyNumberFormat="1" applyFont="1" applyBorder="1" applyAlignment="1">
      <alignment horizontal="center" wrapText="1"/>
    </xf>
    <xf numFmtId="0" fontId="17" fillId="6" borderId="49" xfId="0" applyFont="1" applyFill="1" applyBorder="1" applyAlignment="1">
      <alignment horizontal="left" vertical="center" wrapText="1"/>
    </xf>
    <xf numFmtId="0" fontId="31" fillId="2" borderId="48" xfId="0" applyFont="1" applyFill="1" applyBorder="1" applyAlignment="1">
      <alignment horizontal="center" vertical="top" wrapText="1"/>
    </xf>
    <xf numFmtId="165" fontId="24" fillId="6" borderId="50" xfId="0" applyNumberFormat="1" applyFont="1" applyFill="1" applyBorder="1" applyAlignment="1">
      <alignment horizontal="left" vertical="top" wrapText="1"/>
    </xf>
    <xf numFmtId="165" fontId="7" fillId="6" borderId="46" xfId="0" applyNumberFormat="1" applyFont="1" applyFill="1" applyBorder="1" applyAlignment="1">
      <alignment horizontal="left" vertical="top" wrapText="1"/>
    </xf>
    <xf numFmtId="0" fontId="17" fillId="6" borderId="49" xfId="0" applyFont="1" applyFill="1" applyBorder="1" applyAlignment="1">
      <alignment horizontal="left" vertical="center" wrapText="1"/>
    </xf>
    <xf numFmtId="0" fontId="7" fillId="0" borderId="1" xfId="0" applyFont="1" applyFill="1" applyBorder="1" applyAlignment="1">
      <alignment horizontal="center" vertical="center" wrapText="1"/>
    </xf>
    <xf numFmtId="4" fontId="11" fillId="0" borderId="2" xfId="0" applyNumberFormat="1" applyFont="1" applyFill="1" applyBorder="1" applyAlignment="1">
      <alignment horizontal="center" vertical="center"/>
    </xf>
    <xf numFmtId="0" fontId="8" fillId="0" borderId="1" xfId="0" applyFont="1" applyBorder="1" applyAlignment="1">
      <alignment horizontal="center" vertical="center" wrapText="1"/>
    </xf>
    <xf numFmtId="4" fontId="11" fillId="0" borderId="1" xfId="0" applyNumberFormat="1" applyFont="1" applyFill="1" applyBorder="1" applyAlignment="1">
      <alignment horizontal="center" vertical="center" wrapText="1"/>
    </xf>
    <xf numFmtId="165" fontId="24" fillId="0" borderId="50" xfId="0" applyNumberFormat="1" applyFont="1" applyFill="1" applyBorder="1" applyAlignment="1">
      <alignment horizontal="left" vertical="top" wrapText="1"/>
    </xf>
    <xf numFmtId="4" fontId="11" fillId="0" borderId="1" xfId="0" applyNumberFormat="1" applyFont="1" applyFill="1" applyBorder="1" applyAlignment="1">
      <alignment horizontal="center" vertical="center"/>
    </xf>
    <xf numFmtId="0" fontId="8" fillId="0" borderId="1" xfId="0" applyFont="1" applyBorder="1" applyAlignment="1">
      <alignment horizontal="center" vertical="center" wrapText="1"/>
    </xf>
    <xf numFmtId="4" fontId="11" fillId="0" borderId="2"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xf>
    <xf numFmtId="4" fontId="11" fillId="0" borderId="26" xfId="0" applyNumberFormat="1" applyFont="1" applyFill="1" applyBorder="1" applyAlignment="1">
      <alignment horizontal="center" vertical="center"/>
    </xf>
    <xf numFmtId="4" fontId="11" fillId="0" borderId="2" xfId="0" applyNumberFormat="1" applyFont="1" applyFill="1" applyBorder="1" applyAlignment="1">
      <alignment horizontal="center"/>
    </xf>
    <xf numFmtId="165" fontId="34" fillId="0" borderId="50" xfId="0" applyNumberFormat="1" applyFont="1" applyFill="1" applyBorder="1" applyAlignment="1">
      <alignment horizontal="left" vertical="top"/>
    </xf>
    <xf numFmtId="165" fontId="34" fillId="2" borderId="50" xfId="0" applyNumberFormat="1" applyFont="1" applyFill="1" applyBorder="1" applyAlignment="1">
      <alignment horizontal="left" vertical="top" wrapText="1"/>
    </xf>
    <xf numFmtId="0" fontId="7" fillId="0" borderId="1" xfId="0" applyFont="1" applyBorder="1" applyAlignment="1">
      <alignment horizontal="left" vertical="top" wrapText="1"/>
    </xf>
    <xf numFmtId="0" fontId="8" fillId="0" borderId="0" xfId="0" applyFont="1" applyAlignment="1">
      <alignment horizontal="center" vertical="top" wrapText="1"/>
    </xf>
    <xf numFmtId="0" fontId="19" fillId="0" borderId="1" xfId="0" applyFont="1" applyBorder="1" applyAlignment="1">
      <alignment horizontal="center" vertical="top"/>
    </xf>
    <xf numFmtId="0" fontId="7" fillId="2" borderId="1" xfId="0" applyFont="1" applyFill="1" applyBorder="1" applyAlignment="1">
      <alignment horizontal="center" vertical="top" wrapText="1"/>
    </xf>
    <xf numFmtId="0" fontId="8" fillId="0" borderId="1" xfId="0" applyFont="1" applyBorder="1" applyAlignment="1">
      <alignment horizontal="center" vertical="top" wrapText="1"/>
    </xf>
    <xf numFmtId="0" fontId="24" fillId="0" borderId="1" xfId="0" applyFont="1" applyFill="1" applyBorder="1" applyAlignment="1">
      <alignment horizontal="center" vertical="top" wrapText="1"/>
    </xf>
    <xf numFmtId="164" fontId="24" fillId="0" borderId="1" xfId="0" applyNumberFormat="1" applyFont="1" applyFill="1" applyBorder="1" applyAlignment="1">
      <alignment horizontal="center" vertical="top" wrapText="1"/>
    </xf>
    <xf numFmtId="0" fontId="8" fillId="0" borderId="0" xfId="0" applyFont="1" applyBorder="1" applyAlignment="1">
      <alignment horizontal="center" vertical="top" wrapText="1"/>
    </xf>
    <xf numFmtId="0" fontId="26" fillId="0" borderId="1" xfId="0" applyFont="1" applyBorder="1" applyAlignment="1">
      <alignment horizontal="left" vertical="top" wrapText="1"/>
    </xf>
    <xf numFmtId="0" fontId="17" fillId="6" borderId="2" xfId="0" applyFont="1" applyFill="1" applyBorder="1" applyAlignment="1">
      <alignment horizontal="left" vertical="top" wrapText="1"/>
    </xf>
    <xf numFmtId="4" fontId="7" fillId="0" borderId="2" xfId="0" applyNumberFormat="1" applyFont="1" applyFill="1" applyBorder="1" applyAlignment="1">
      <alignment horizontal="center" vertical="top" wrapText="1"/>
    </xf>
    <xf numFmtId="4" fontId="11" fillId="0" borderId="2" xfId="0" applyNumberFormat="1" applyFont="1" applyBorder="1" applyAlignment="1">
      <alignment horizontal="center" wrapText="1"/>
    </xf>
    <xf numFmtId="4" fontId="11" fillId="0" borderId="2" xfId="0" applyNumberFormat="1" applyFont="1" applyBorder="1" applyAlignment="1">
      <alignment horizontal="center" vertical="center" wrapText="1"/>
    </xf>
    <xf numFmtId="4" fontId="11" fillId="0" borderId="2" xfId="0" applyNumberFormat="1" applyFont="1" applyFill="1" applyBorder="1" applyAlignment="1">
      <alignment horizontal="center" wrapText="1"/>
    </xf>
    <xf numFmtId="0" fontId="26" fillId="0" borderId="2" xfId="0" applyFont="1" applyBorder="1" applyAlignment="1">
      <alignment horizontal="left" vertical="top" wrapText="1"/>
    </xf>
    <xf numFmtId="0" fontId="16" fillId="0" borderId="1" xfId="0" applyFont="1" applyBorder="1"/>
    <xf numFmtId="0" fontId="13" fillId="6" borderId="1" xfId="0" applyFont="1" applyFill="1" applyBorder="1" applyAlignment="1">
      <alignment horizontal="left" vertical="top" wrapText="1"/>
    </xf>
    <xf numFmtId="4" fontId="8" fillId="0" borderId="1" xfId="0" applyNumberFormat="1" applyFont="1" applyBorder="1" applyAlignment="1">
      <alignment horizontal="center" vertical="top" wrapText="1"/>
    </xf>
    <xf numFmtId="3" fontId="7" fillId="0" borderId="62"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 fontId="11" fillId="6" borderId="1" xfId="0" applyNumberFormat="1" applyFont="1" applyFill="1" applyBorder="1" applyAlignment="1">
      <alignment horizontal="center"/>
    </xf>
    <xf numFmtId="0" fontId="7" fillId="0" borderId="1" xfId="0" applyFont="1" applyFill="1" applyBorder="1" applyAlignment="1">
      <alignment horizontal="center" vertical="center" wrapText="1"/>
    </xf>
    <xf numFmtId="4" fontId="11" fillId="0" borderId="3"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wrapText="1"/>
    </xf>
    <xf numFmtId="0" fontId="7" fillId="0" borderId="3" xfId="0" applyFont="1" applyFill="1" applyBorder="1" applyAlignment="1">
      <alignment horizontal="center" vertical="top" wrapText="1"/>
    </xf>
    <xf numFmtId="0" fontId="7" fillId="0" borderId="3" xfId="0" applyFont="1" applyFill="1" applyBorder="1" applyAlignment="1">
      <alignment horizontal="center" vertical="center" wrapText="1"/>
    </xf>
    <xf numFmtId="4" fontId="11" fillId="0" borderId="1" xfId="0" applyNumberFormat="1" applyFont="1" applyFill="1" applyBorder="1" applyAlignment="1">
      <alignment horizontal="center" vertical="center"/>
    </xf>
    <xf numFmtId="4" fontId="36" fillId="6" borderId="6"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3" fontId="7" fillId="6" borderId="1" xfId="0" applyNumberFormat="1" applyFont="1" applyFill="1" applyBorder="1" applyAlignment="1">
      <alignment horizontal="center" vertical="top" wrapText="1"/>
    </xf>
    <xf numFmtId="0" fontId="7" fillId="6" borderId="1" xfId="0" applyFont="1" applyFill="1" applyBorder="1" applyAlignment="1">
      <alignment horizontal="center" vertical="top"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4" fontId="24" fillId="0" borderId="44" xfId="0" applyNumberFormat="1" applyFont="1" applyFill="1" applyBorder="1" applyAlignment="1">
      <alignment horizontal="left" vertical="top" wrapText="1"/>
    </xf>
    <xf numFmtId="4" fontId="24" fillId="0" borderId="48" xfId="0" applyNumberFormat="1" applyFont="1" applyFill="1" applyBorder="1" applyAlignment="1">
      <alignment horizontal="left" vertical="top" wrapText="1"/>
    </xf>
    <xf numFmtId="0" fontId="7" fillId="0" borderId="2"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3" xfId="0" applyFont="1" applyFill="1" applyBorder="1" applyAlignment="1">
      <alignment horizontal="center" vertical="top"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2" xfId="0" applyFont="1" applyBorder="1" applyAlignment="1">
      <alignment horizontal="center" vertical="top" wrapText="1"/>
    </xf>
    <xf numFmtId="0" fontId="8" fillId="0" borderId="4" xfId="0" applyFont="1" applyBorder="1" applyAlignment="1">
      <alignment horizontal="center" vertical="top" wrapText="1"/>
    </xf>
    <xf numFmtId="0" fontId="8" fillId="0" borderId="3" xfId="0" applyFont="1" applyBorder="1" applyAlignment="1">
      <alignment horizontal="center" vertical="top" wrapText="1"/>
    </xf>
    <xf numFmtId="49" fontId="10" fillId="2" borderId="49"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50"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xf>
    <xf numFmtId="49" fontId="17" fillId="6" borderId="43" xfId="0" applyNumberFormat="1" applyFont="1" applyFill="1" applyBorder="1" applyAlignment="1">
      <alignment horizontal="left" vertical="center" wrapText="1"/>
    </xf>
    <xf numFmtId="49" fontId="17" fillId="6" borderId="45" xfId="0" applyNumberFormat="1" applyFont="1" applyFill="1" applyBorder="1" applyAlignment="1">
      <alignment horizontal="left" vertical="center" wrapText="1"/>
    </xf>
    <xf numFmtId="49" fontId="17" fillId="6" borderId="47" xfId="0" applyNumberFormat="1" applyFont="1" applyFill="1" applyBorder="1" applyAlignment="1">
      <alignment horizontal="left" vertical="center" wrapText="1"/>
    </xf>
    <xf numFmtId="4" fontId="26" fillId="0" borderId="44" xfId="0" applyNumberFormat="1" applyFont="1" applyFill="1" applyBorder="1" applyAlignment="1">
      <alignment horizontal="left" vertical="top" wrapText="1"/>
    </xf>
    <xf numFmtId="4" fontId="24" fillId="0" borderId="46" xfId="0" applyNumberFormat="1" applyFont="1" applyFill="1" applyBorder="1" applyAlignment="1">
      <alignment horizontal="left" vertical="top" wrapText="1"/>
    </xf>
    <xf numFmtId="0" fontId="17" fillId="6" borderId="49" xfId="0" applyNumberFormat="1" applyFont="1" applyFill="1" applyBorder="1" applyAlignment="1">
      <alignment horizontal="left" vertical="center" wrapText="1"/>
    </xf>
    <xf numFmtId="0" fontId="10" fillId="2" borderId="49"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wrapText="1"/>
    </xf>
    <xf numFmtId="164" fontId="24" fillId="7" borderId="2" xfId="0" applyNumberFormat="1" applyFont="1" applyFill="1" applyBorder="1" applyAlignment="1">
      <alignment horizontal="left" vertical="top" wrapText="1"/>
    </xf>
    <xf numFmtId="164" fontId="24" fillId="7" borderId="3" xfId="0" applyNumberFormat="1" applyFont="1" applyFill="1" applyBorder="1" applyAlignment="1">
      <alignment horizontal="left" vertical="top" wrapText="1"/>
    </xf>
    <xf numFmtId="4" fontId="24" fillId="2" borderId="16" xfId="0" applyNumberFormat="1" applyFont="1" applyFill="1" applyBorder="1" applyAlignment="1">
      <alignment horizontal="left" vertical="top" wrapText="1"/>
    </xf>
    <xf numFmtId="4" fontId="24" fillId="2" borderId="2" xfId="0" applyNumberFormat="1" applyFont="1" applyFill="1" applyBorder="1" applyAlignment="1">
      <alignment horizontal="left" vertical="top" wrapText="1"/>
    </xf>
    <xf numFmtId="4" fontId="24" fillId="2" borderId="4" xfId="0" applyNumberFormat="1" applyFont="1" applyFill="1" applyBorder="1" applyAlignment="1">
      <alignment horizontal="left" vertical="top" wrapText="1"/>
    </xf>
    <xf numFmtId="4" fontId="24" fillId="2" borderId="3" xfId="0" applyNumberFormat="1" applyFont="1" applyFill="1" applyBorder="1" applyAlignment="1">
      <alignment horizontal="left" vertical="top" wrapText="1"/>
    </xf>
    <xf numFmtId="4" fontId="24" fillId="2" borderId="44" xfId="0" applyNumberFormat="1" applyFont="1" applyFill="1" applyBorder="1" applyAlignment="1">
      <alignment horizontal="left" vertical="top" wrapText="1"/>
    </xf>
    <xf numFmtId="4" fontId="24" fillId="2" borderId="46" xfId="0" applyNumberFormat="1" applyFont="1" applyFill="1" applyBorder="1" applyAlignment="1">
      <alignment horizontal="left" vertical="top" wrapText="1"/>
    </xf>
    <xf numFmtId="4" fontId="24" fillId="2" borderId="48" xfId="0" applyNumberFormat="1" applyFont="1" applyFill="1" applyBorder="1" applyAlignment="1">
      <alignment horizontal="left" vertical="top" wrapText="1"/>
    </xf>
    <xf numFmtId="0" fontId="7" fillId="0" borderId="7"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31" xfId="0" applyFont="1" applyFill="1" applyBorder="1" applyAlignment="1">
      <alignment horizontal="center" vertical="center" wrapText="1"/>
    </xf>
    <xf numFmtId="164" fontId="24" fillId="4" borderId="44" xfId="0" applyNumberFormat="1" applyFont="1" applyFill="1" applyBorder="1" applyAlignment="1">
      <alignment horizontal="left" vertical="top" wrapText="1"/>
    </xf>
    <xf numFmtId="164" fontId="24" fillId="4" borderId="46" xfId="0" applyNumberFormat="1" applyFont="1" applyFill="1" applyBorder="1" applyAlignment="1">
      <alignment horizontal="left" vertical="top" wrapText="1"/>
    </xf>
    <xf numFmtId="0" fontId="7" fillId="0" borderId="30" xfId="0" applyFont="1" applyFill="1" applyBorder="1" applyAlignment="1">
      <alignment horizontal="center" vertical="top" wrapText="1"/>
    </xf>
    <xf numFmtId="0" fontId="7" fillId="0" borderId="32"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7" fillId="6" borderId="2" xfId="0" applyFont="1" applyFill="1" applyBorder="1" applyAlignment="1">
      <alignment horizontal="center" vertical="top" wrapText="1"/>
    </xf>
    <xf numFmtId="0" fontId="7" fillId="6" borderId="3" xfId="0" applyFont="1" applyFill="1" applyBorder="1" applyAlignment="1">
      <alignment horizontal="center" vertical="top" wrapText="1"/>
    </xf>
    <xf numFmtId="0" fontId="7" fillId="0"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17" fillId="6" borderId="43" xfId="0" applyNumberFormat="1" applyFont="1" applyFill="1" applyBorder="1" applyAlignment="1">
      <alignment horizontal="left" vertical="center" wrapText="1"/>
    </xf>
    <xf numFmtId="0" fontId="17" fillId="6" borderId="45" xfId="0" applyNumberFormat="1" applyFont="1" applyFill="1" applyBorder="1" applyAlignment="1">
      <alignment horizontal="left" vertical="center" wrapText="1"/>
    </xf>
    <xf numFmtId="0" fontId="17" fillId="6" borderId="47" xfId="0" applyNumberFormat="1" applyFont="1" applyFill="1" applyBorder="1" applyAlignment="1">
      <alignment horizontal="left" vertical="center" wrapText="1"/>
    </xf>
    <xf numFmtId="0" fontId="17" fillId="6" borderId="56" xfId="0" applyFont="1" applyFill="1" applyBorder="1" applyAlignment="1">
      <alignment horizontal="left" vertical="center" wrapText="1"/>
    </xf>
    <xf numFmtId="0" fontId="17" fillId="6" borderId="57" xfId="0" applyFont="1" applyFill="1" applyBorder="1" applyAlignment="1">
      <alignment horizontal="left" vertical="center" wrapText="1"/>
    </xf>
    <xf numFmtId="0" fontId="7" fillId="0" borderId="27" xfId="0" applyFont="1" applyFill="1" applyBorder="1" applyAlignment="1">
      <alignment horizontal="center" vertical="top" wrapText="1"/>
    </xf>
    <xf numFmtId="0" fontId="7" fillId="0" borderId="19" xfId="0" applyFont="1" applyFill="1" applyBorder="1" applyAlignment="1">
      <alignment horizontal="center" vertical="top" wrapText="1"/>
    </xf>
    <xf numFmtId="0" fontId="7" fillId="0" borderId="10" xfId="0" applyFont="1" applyFill="1" applyBorder="1" applyAlignment="1">
      <alignment horizontal="center" vertical="top" wrapText="1"/>
    </xf>
    <xf numFmtId="0" fontId="8" fillId="0" borderId="4"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7" fillId="6" borderId="49"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3" fontId="7" fillId="2" borderId="1" xfId="0" applyNumberFormat="1" applyFont="1" applyFill="1" applyBorder="1" applyAlignment="1">
      <alignment horizontal="center" vertical="top" wrapText="1"/>
    </xf>
    <xf numFmtId="0" fontId="7" fillId="2"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6" fillId="6" borderId="53"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6" borderId="60" xfId="0" applyFont="1" applyFill="1" applyBorder="1" applyAlignment="1">
      <alignment horizontal="center" vertical="center" wrapText="1"/>
    </xf>
    <xf numFmtId="0" fontId="24" fillId="0" borderId="1" xfId="0" applyNumberFormat="1" applyFont="1" applyFill="1" applyBorder="1" applyAlignment="1">
      <alignment horizontal="center" vertical="top" wrapText="1"/>
    </xf>
    <xf numFmtId="0" fontId="24" fillId="0" borderId="44" xfId="0" applyNumberFormat="1" applyFont="1" applyFill="1" applyBorder="1" applyAlignment="1">
      <alignment horizontal="left" vertical="top" wrapText="1"/>
    </xf>
    <xf numFmtId="0" fontId="24" fillId="0" borderId="46" xfId="0" applyNumberFormat="1" applyFont="1" applyFill="1" applyBorder="1" applyAlignment="1">
      <alignment horizontal="left" vertical="top" wrapText="1"/>
    </xf>
    <xf numFmtId="0" fontId="31" fillId="0" borderId="48" xfId="0" applyNumberFormat="1" applyFont="1" applyFill="1" applyBorder="1" applyAlignment="1">
      <alignment horizontal="left" vertical="top" wrapText="1"/>
    </xf>
    <xf numFmtId="0" fontId="7" fillId="2" borderId="1" xfId="0" applyFont="1" applyFill="1" applyBorder="1" applyAlignment="1">
      <alignment horizontal="center" vertical="center"/>
    </xf>
    <xf numFmtId="49" fontId="24" fillId="0" borderId="50" xfId="0" applyNumberFormat="1" applyFont="1" applyFill="1" applyBorder="1" applyAlignment="1">
      <alignment horizontal="left" vertical="top" wrapText="1"/>
    </xf>
    <xf numFmtId="4" fontId="11" fillId="6" borderId="1" xfId="0" applyNumberFormat="1" applyFont="1" applyFill="1" applyBorder="1" applyAlignment="1">
      <alignment horizontal="center" vertical="center"/>
    </xf>
    <xf numFmtId="4" fontId="11" fillId="0" borderId="4" xfId="0" applyNumberFormat="1" applyFont="1" applyFill="1" applyBorder="1" applyAlignment="1">
      <alignment horizontal="center" vertical="center"/>
    </xf>
    <xf numFmtId="4" fontId="11" fillId="0" borderId="2" xfId="0" applyNumberFormat="1" applyFont="1" applyFill="1" applyBorder="1" applyAlignment="1">
      <alignment horizontal="center" vertical="center" wrapText="1"/>
    </xf>
    <xf numFmtId="4" fontId="11" fillId="0" borderId="4"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2" xfId="0" applyNumberFormat="1" applyFont="1" applyBorder="1" applyAlignment="1">
      <alignment horizontal="center"/>
    </xf>
    <xf numFmtId="4" fontId="11" fillId="0" borderId="4" xfId="0" applyNumberFormat="1" applyFont="1" applyBorder="1" applyAlignment="1">
      <alignment horizontal="center"/>
    </xf>
    <xf numFmtId="4" fontId="11" fillId="0" borderId="3" xfId="0" applyNumberFormat="1" applyFont="1" applyBorder="1" applyAlignment="1">
      <alignment horizontal="center"/>
    </xf>
    <xf numFmtId="4" fontId="11" fillId="0" borderId="1" xfId="0" applyNumberFormat="1" applyFont="1" applyFill="1" applyBorder="1" applyAlignment="1">
      <alignment horizontal="center" vertical="center"/>
    </xf>
    <xf numFmtId="4" fontId="7" fillId="2" borderId="44" xfId="0" applyNumberFormat="1" applyFont="1" applyFill="1" applyBorder="1" applyAlignment="1">
      <alignment horizontal="left" vertical="top" wrapText="1"/>
    </xf>
    <xf numFmtId="4" fontId="7" fillId="2" borderId="46" xfId="0" applyNumberFormat="1" applyFont="1" applyFill="1" applyBorder="1" applyAlignment="1">
      <alignment horizontal="left" vertical="top" wrapText="1"/>
    </xf>
    <xf numFmtId="4" fontId="7" fillId="2" borderId="48" xfId="0" applyNumberFormat="1" applyFont="1" applyFill="1" applyBorder="1" applyAlignment="1">
      <alignment horizontal="left" vertical="top" wrapText="1"/>
    </xf>
    <xf numFmtId="165" fontId="24" fillId="2" borderId="44" xfId="0" applyNumberFormat="1" applyFont="1" applyFill="1" applyBorder="1" applyAlignment="1">
      <alignment horizontal="left" vertical="top" wrapText="1"/>
    </xf>
    <xf numFmtId="165" fontId="24" fillId="2" borderId="46" xfId="0" applyNumberFormat="1" applyFont="1" applyFill="1" applyBorder="1" applyAlignment="1">
      <alignment horizontal="left" vertical="top" wrapText="1"/>
    </xf>
    <xf numFmtId="165" fontId="24" fillId="2" borderId="48" xfId="0" applyNumberFormat="1" applyFont="1" applyFill="1" applyBorder="1" applyAlignment="1">
      <alignment horizontal="left" vertical="top" wrapText="1"/>
    </xf>
    <xf numFmtId="4" fontId="24" fillId="0" borderId="50" xfId="0" applyNumberFormat="1" applyFont="1" applyFill="1" applyBorder="1" applyAlignment="1">
      <alignment horizontal="left" vertical="top" wrapText="1"/>
    </xf>
    <xf numFmtId="165" fontId="24" fillId="2" borderId="50" xfId="0" applyNumberFormat="1" applyFont="1" applyFill="1" applyBorder="1" applyAlignment="1">
      <alignment horizontal="left" vertical="top" wrapText="1"/>
    </xf>
    <xf numFmtId="4" fontId="7" fillId="2" borderId="1" xfId="0" applyNumberFormat="1" applyFont="1" applyFill="1" applyBorder="1" applyAlignment="1">
      <alignment horizontal="center" vertical="center" wrapText="1"/>
    </xf>
    <xf numFmtId="165" fontId="26" fillId="0" borderId="50" xfId="0" applyNumberFormat="1" applyFont="1" applyFill="1" applyBorder="1" applyAlignment="1">
      <alignment horizontal="left" vertical="top"/>
    </xf>
    <xf numFmtId="165" fontId="24" fillId="0" borderId="44" xfId="0" applyNumberFormat="1" applyFont="1" applyFill="1" applyBorder="1" applyAlignment="1">
      <alignment horizontal="left" vertical="top" wrapText="1"/>
    </xf>
    <xf numFmtId="165" fontId="24" fillId="0" borderId="48" xfId="0" applyNumberFormat="1" applyFont="1" applyFill="1" applyBorder="1" applyAlignment="1">
      <alignment horizontal="left" vertical="top" wrapText="1"/>
    </xf>
    <xf numFmtId="49" fontId="10" fillId="0" borderId="49"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50" xfId="0" applyNumberFormat="1" applyFont="1" applyFill="1" applyBorder="1" applyAlignment="1">
      <alignment horizontal="center" vertical="center" wrapText="1"/>
    </xf>
    <xf numFmtId="165" fontId="24" fillId="6" borderId="50" xfId="0" applyNumberFormat="1" applyFont="1" applyFill="1" applyBorder="1" applyAlignment="1">
      <alignment horizontal="left" vertical="top" wrapText="1"/>
    </xf>
    <xf numFmtId="4" fontId="11" fillId="2" borderId="2" xfId="0" applyNumberFormat="1" applyFont="1" applyFill="1" applyBorder="1" applyAlignment="1">
      <alignment horizontal="center" vertical="center" wrapText="1"/>
    </xf>
    <xf numFmtId="4" fontId="11" fillId="2" borderId="3" xfId="0" applyNumberFormat="1" applyFont="1" applyFill="1" applyBorder="1" applyAlignment="1">
      <alignment horizontal="center" vertical="center" wrapText="1"/>
    </xf>
    <xf numFmtId="49" fontId="17" fillId="6" borderId="49" xfId="0" applyNumberFormat="1" applyFont="1" applyFill="1" applyBorder="1" applyAlignment="1">
      <alignment horizontal="left" vertical="center" wrapText="1"/>
    </xf>
    <xf numFmtId="0" fontId="13" fillId="6" borderId="49" xfId="0"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49" fontId="13" fillId="6" borderId="49" xfId="0" applyNumberFormat="1" applyFont="1" applyFill="1" applyBorder="1" applyAlignment="1">
      <alignment horizontal="left" vertical="center" wrapText="1"/>
    </xf>
    <xf numFmtId="0" fontId="8" fillId="2" borderId="2" xfId="0" applyFont="1" applyFill="1" applyBorder="1" applyAlignment="1">
      <alignment horizontal="center" vertical="top" wrapText="1"/>
    </xf>
    <xf numFmtId="0" fontId="8" fillId="2" borderId="4"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4" xfId="0" applyFont="1" applyFill="1" applyBorder="1" applyAlignment="1">
      <alignment horizontal="center" vertical="center" wrapText="1"/>
    </xf>
    <xf numFmtId="0" fontId="13" fillId="6" borderId="43" xfId="0" applyFont="1" applyFill="1" applyBorder="1" applyAlignment="1">
      <alignment horizontal="left" vertical="center" wrapText="1"/>
    </xf>
    <xf numFmtId="0" fontId="13" fillId="6" borderId="47" xfId="0" applyFont="1" applyFill="1" applyBorder="1" applyAlignment="1">
      <alignment horizontal="left" vertical="center" wrapText="1"/>
    </xf>
    <xf numFmtId="0" fontId="13" fillId="6" borderId="45" xfId="0" applyFont="1" applyFill="1" applyBorder="1" applyAlignment="1">
      <alignment horizontal="left" vertical="center" wrapText="1"/>
    </xf>
    <xf numFmtId="0" fontId="7" fillId="2" borderId="2"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3" xfId="0" applyFont="1" applyFill="1" applyBorder="1" applyAlignment="1">
      <alignment horizontal="center" vertical="top" wrapText="1"/>
    </xf>
    <xf numFmtId="0" fontId="7" fillId="0" borderId="1" xfId="0" applyFont="1" applyFill="1" applyBorder="1" applyAlignment="1">
      <alignment horizontal="center" vertical="center"/>
    </xf>
    <xf numFmtId="0" fontId="17" fillId="6" borderId="43" xfId="0" applyFont="1" applyFill="1" applyBorder="1" applyAlignment="1">
      <alignment horizontal="left" vertical="center" wrapText="1"/>
    </xf>
    <xf numFmtId="0" fontId="17" fillId="6" borderId="45" xfId="0" applyFont="1" applyFill="1" applyBorder="1" applyAlignment="1">
      <alignment horizontal="left" vertical="center" wrapText="1"/>
    </xf>
    <xf numFmtId="0" fontId="17" fillId="6" borderId="47" xfId="0" applyFont="1" applyFill="1" applyBorder="1" applyAlignment="1">
      <alignment horizontal="left" vertical="center" wrapText="1"/>
    </xf>
    <xf numFmtId="4" fontId="11" fillId="0" borderId="24" xfId="0" applyNumberFormat="1" applyFont="1" applyFill="1" applyBorder="1" applyAlignment="1">
      <alignment horizontal="center" vertical="center"/>
    </xf>
    <xf numFmtId="4" fontId="11" fillId="0" borderId="26" xfId="0" applyNumberFormat="1" applyFont="1" applyFill="1" applyBorder="1" applyAlignment="1">
      <alignment horizontal="center" vertical="center"/>
    </xf>
    <xf numFmtId="0" fontId="24" fillId="0" borderId="48" xfId="0" applyNumberFormat="1" applyFont="1" applyFill="1" applyBorder="1" applyAlignment="1">
      <alignment horizontal="left" vertical="top" wrapText="1"/>
    </xf>
    <xf numFmtId="3" fontId="7" fillId="0" borderId="2" xfId="0" applyNumberFormat="1" applyFont="1" applyFill="1" applyBorder="1" applyAlignment="1">
      <alignment horizontal="center" vertical="center" wrapText="1"/>
    </xf>
    <xf numFmtId="3" fontId="7" fillId="0" borderId="3" xfId="0" applyNumberFormat="1" applyFont="1" applyFill="1" applyBorder="1" applyAlignment="1">
      <alignment horizontal="center" vertical="center" wrapText="1"/>
    </xf>
    <xf numFmtId="3" fontId="7" fillId="0" borderId="7" xfId="0"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wrapText="1"/>
    </xf>
    <xf numFmtId="0" fontId="13" fillId="6" borderId="43" xfId="1" applyFont="1" applyFill="1" applyBorder="1" applyAlignment="1">
      <alignment horizontal="left" vertical="center" wrapText="1"/>
    </xf>
    <xf numFmtId="0" fontId="13" fillId="6" borderId="45" xfId="1" applyFont="1" applyFill="1" applyBorder="1" applyAlignment="1">
      <alignment horizontal="left" vertical="center" wrapText="1"/>
    </xf>
    <xf numFmtId="0" fontId="13" fillId="6" borderId="47" xfId="1" applyFont="1" applyFill="1" applyBorder="1" applyAlignment="1">
      <alignment horizontal="left" vertical="center" wrapText="1"/>
    </xf>
    <xf numFmtId="0" fontId="8" fillId="0" borderId="1" xfId="0" applyFont="1" applyBorder="1" applyAlignment="1">
      <alignment horizontal="center" vertical="center" wrapText="1"/>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0" fontId="24" fillId="0" borderId="2" xfId="0" applyNumberFormat="1" applyFont="1" applyFill="1" applyBorder="1" applyAlignment="1">
      <alignment horizontal="center" vertical="top" wrapText="1"/>
    </xf>
    <xf numFmtId="0" fontId="24" fillId="0" borderId="4" xfId="0" applyNumberFormat="1" applyFont="1" applyFill="1" applyBorder="1" applyAlignment="1">
      <alignment horizontal="center" vertical="top" wrapText="1"/>
    </xf>
    <xf numFmtId="0" fontId="24" fillId="0" borderId="3" xfId="0" applyNumberFormat="1" applyFont="1" applyFill="1" applyBorder="1" applyAlignment="1">
      <alignment horizontal="center" vertical="top" wrapText="1"/>
    </xf>
    <xf numFmtId="0" fontId="10" fillId="6" borderId="54" xfId="0" applyFont="1" applyFill="1" applyBorder="1" applyAlignment="1">
      <alignment horizontal="center" vertical="center"/>
    </xf>
    <xf numFmtId="0" fontId="10" fillId="6" borderId="9" xfId="0" applyFont="1" applyFill="1" applyBorder="1" applyAlignment="1">
      <alignment horizontal="center" vertical="center"/>
    </xf>
    <xf numFmtId="0" fontId="10" fillId="6" borderId="55" xfId="0" applyFont="1" applyFill="1" applyBorder="1" applyAlignment="1">
      <alignment horizontal="center" vertical="center"/>
    </xf>
    <xf numFmtId="1" fontId="7" fillId="0" borderId="5"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wrapText="1"/>
    </xf>
    <xf numFmtId="0" fontId="17" fillId="6" borderId="49" xfId="1" applyFont="1" applyFill="1" applyBorder="1" applyAlignment="1">
      <alignment horizontal="left" vertical="center" wrapText="1"/>
    </xf>
    <xf numFmtId="165" fontId="24" fillId="0" borderId="50" xfId="0" applyNumberFormat="1" applyFont="1" applyFill="1" applyBorder="1" applyAlignment="1">
      <alignment horizontal="left" vertical="top" wrapText="1"/>
    </xf>
    <xf numFmtId="4" fontId="24" fillId="2" borderId="50" xfId="0" applyNumberFormat="1" applyFont="1" applyFill="1" applyBorder="1" applyAlignment="1">
      <alignment horizontal="left" vertical="top" wrapText="1"/>
    </xf>
    <xf numFmtId="4" fontId="24" fillId="0" borderId="48" xfId="0" applyNumberFormat="1" applyFont="1" applyFill="1" applyBorder="1" applyAlignment="1">
      <alignment horizontal="left" vertical="top"/>
    </xf>
    <xf numFmtId="0" fontId="6" fillId="2" borderId="49"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50" xfId="0" applyFont="1" applyFill="1" applyBorder="1" applyAlignment="1">
      <alignment horizontal="center" vertical="top" wrapText="1"/>
    </xf>
    <xf numFmtId="165" fontId="24" fillId="6" borderId="44" xfId="0" applyNumberFormat="1" applyFont="1" applyFill="1" applyBorder="1" applyAlignment="1">
      <alignment horizontal="left" vertical="top" wrapText="1"/>
    </xf>
    <xf numFmtId="165" fontId="24" fillId="6" borderId="46" xfId="0" applyNumberFormat="1" applyFont="1" applyFill="1" applyBorder="1" applyAlignment="1">
      <alignment horizontal="left" vertical="top" wrapText="1"/>
    </xf>
    <xf numFmtId="165" fontId="24" fillId="6" borderId="48" xfId="0" applyNumberFormat="1" applyFont="1" applyFill="1" applyBorder="1" applyAlignment="1">
      <alignment horizontal="left" vertical="top" wrapText="1"/>
    </xf>
    <xf numFmtId="0" fontId="22" fillId="0" borderId="0" xfId="0" applyFont="1" applyBorder="1" applyAlignment="1">
      <alignment horizontal="center" vertical="center" wrapText="1"/>
    </xf>
    <xf numFmtId="0" fontId="21" fillId="0" borderId="0" xfId="0" applyFont="1" applyBorder="1" applyAlignment="1">
      <alignment horizontal="center" vertical="center" wrapText="1"/>
    </xf>
    <xf numFmtId="4" fontId="9" fillId="2" borderId="1" xfId="0" applyNumberFormat="1" applyFont="1" applyFill="1" applyBorder="1" applyAlignment="1">
      <alignment horizontal="center" vertical="center" wrapText="1"/>
    </xf>
    <xf numFmtId="0" fontId="31" fillId="2" borderId="44" xfId="0" applyFont="1" applyFill="1" applyBorder="1" applyAlignment="1">
      <alignment horizontal="center" vertical="center" wrapText="1"/>
    </xf>
    <xf numFmtId="0" fontId="31" fillId="2" borderId="46" xfId="0" applyFont="1" applyFill="1" applyBorder="1" applyAlignment="1">
      <alignment horizontal="center" vertical="center" wrapText="1"/>
    </xf>
    <xf numFmtId="0" fontId="31" fillId="2" borderId="48" xfId="0" applyFont="1" applyFill="1" applyBorder="1" applyAlignment="1">
      <alignment horizontal="center" vertical="center" wrapText="1"/>
    </xf>
    <xf numFmtId="0" fontId="5" fillId="0" borderId="0" xfId="0" applyFont="1" applyBorder="1" applyAlignment="1">
      <alignment horizontal="center" vertical="center" wrapText="1"/>
    </xf>
    <xf numFmtId="4" fontId="9" fillId="2" borderId="1" xfId="0" applyNumberFormat="1" applyFont="1" applyFill="1" applyBorder="1" applyAlignment="1">
      <alignment horizontal="center" vertical="top" wrapText="1"/>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10" fillId="2" borderId="49"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29" fillId="6" borderId="43" xfId="0" applyFont="1" applyFill="1" applyBorder="1" applyAlignment="1">
      <alignment horizontal="center" vertical="center" wrapText="1"/>
    </xf>
    <xf numFmtId="0" fontId="29" fillId="6" borderId="45" xfId="0" applyFont="1" applyFill="1" applyBorder="1" applyAlignment="1">
      <alignment horizontal="center" vertical="center" wrapText="1"/>
    </xf>
    <xf numFmtId="0" fontId="29" fillId="6" borderId="47" xfId="0" applyFont="1" applyFill="1" applyBorder="1" applyAlignment="1">
      <alignment horizontal="center" vertical="center" wrapText="1"/>
    </xf>
    <xf numFmtId="0" fontId="9" fillId="2" borderId="2" xfId="0" applyFont="1" applyFill="1" applyBorder="1" applyAlignment="1">
      <alignment horizontal="center" vertical="top" wrapText="1"/>
    </xf>
    <xf numFmtId="0" fontId="9" fillId="2" borderId="4" xfId="0" applyFont="1" applyFill="1" applyBorder="1" applyAlignment="1">
      <alignment horizontal="center" vertical="top" wrapText="1"/>
    </xf>
    <xf numFmtId="0" fontId="9" fillId="2" borderId="3" xfId="0" applyFont="1" applyFill="1" applyBorder="1" applyAlignment="1">
      <alignment horizontal="center" vertical="top"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3" xfId="0" applyFont="1" applyFill="1" applyBorder="1" applyAlignment="1">
      <alignment horizontal="center" vertical="center" wrapText="1"/>
    </xf>
    <xf numFmtId="3" fontId="9" fillId="2" borderId="2" xfId="0" applyNumberFormat="1" applyFont="1" applyFill="1" applyBorder="1" applyAlignment="1">
      <alignment horizontal="center" vertical="center" wrapText="1"/>
    </xf>
    <xf numFmtId="3" fontId="9" fillId="2" borderId="4" xfId="0" applyNumberFormat="1" applyFont="1" applyFill="1" applyBorder="1" applyAlignment="1">
      <alignment horizontal="center" vertical="center" wrapText="1"/>
    </xf>
    <xf numFmtId="3" fontId="9" fillId="2" borderId="3" xfId="0" applyNumberFormat="1" applyFont="1" applyFill="1" applyBorder="1" applyAlignment="1">
      <alignment horizontal="center" vertical="center" wrapText="1"/>
    </xf>
    <xf numFmtId="4" fontId="9" fillId="2" borderId="2" xfId="0" applyNumberFormat="1" applyFont="1" applyFill="1" applyBorder="1" applyAlignment="1">
      <alignment horizontal="center" vertical="center" wrapText="1"/>
    </xf>
    <xf numFmtId="4" fontId="9" fillId="2" borderId="4" xfId="0" applyNumberFormat="1" applyFont="1" applyFill="1" applyBorder="1" applyAlignment="1">
      <alignment horizontal="center" vertical="center" wrapText="1"/>
    </xf>
    <xf numFmtId="4" fontId="9" fillId="2" borderId="3" xfId="0" applyNumberFormat="1" applyFont="1" applyFill="1" applyBorder="1" applyAlignment="1">
      <alignment horizontal="center" vertical="center" wrapText="1"/>
    </xf>
    <xf numFmtId="0" fontId="24" fillId="2" borderId="44" xfId="0" applyFont="1" applyFill="1" applyBorder="1" applyAlignment="1">
      <alignment horizontal="left" vertical="top" wrapText="1"/>
    </xf>
    <xf numFmtId="0" fontId="24" fillId="2" borderId="46" xfId="0" applyFont="1" applyFill="1" applyBorder="1" applyAlignment="1">
      <alignment horizontal="left" vertical="top" wrapText="1"/>
    </xf>
    <xf numFmtId="0" fontId="24" fillId="2" borderId="48" xfId="0" applyFont="1" applyFill="1" applyBorder="1" applyAlignment="1">
      <alignment horizontal="left" vertical="top" wrapText="1"/>
    </xf>
    <xf numFmtId="165" fontId="24" fillId="0" borderId="48" xfId="0" applyNumberFormat="1" applyFont="1" applyFill="1" applyBorder="1" applyAlignment="1">
      <alignment horizontal="left" vertical="top"/>
    </xf>
    <xf numFmtId="0" fontId="3" fillId="2" borderId="5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55" xfId="0" applyFont="1" applyFill="1" applyBorder="1" applyAlignment="1">
      <alignment horizontal="center" vertical="center" wrapText="1"/>
    </xf>
    <xf numFmtId="1" fontId="7" fillId="0" borderId="7" xfId="0" applyNumberFormat="1" applyFont="1" applyFill="1" applyBorder="1" applyAlignment="1">
      <alignment horizontal="center" vertical="center" wrapText="1"/>
    </xf>
    <xf numFmtId="1" fontId="7" fillId="0" borderId="8" xfId="0" applyNumberFormat="1" applyFont="1" applyFill="1" applyBorder="1" applyAlignment="1">
      <alignment horizontal="center" vertical="center" wrapText="1"/>
    </xf>
    <xf numFmtId="49" fontId="23" fillId="6" borderId="43" xfId="0" applyNumberFormat="1" applyFont="1" applyFill="1" applyBorder="1" applyAlignment="1">
      <alignment horizontal="left" vertical="center" wrapText="1"/>
    </xf>
    <xf numFmtId="49" fontId="23" fillId="6" borderId="45" xfId="0" applyNumberFormat="1" applyFont="1" applyFill="1" applyBorder="1" applyAlignment="1">
      <alignment horizontal="left" vertical="center" wrapText="1"/>
    </xf>
    <xf numFmtId="49" fontId="23" fillId="6" borderId="47" xfId="0" applyNumberFormat="1" applyFont="1" applyFill="1" applyBorder="1" applyAlignment="1">
      <alignment horizontal="left" vertical="center" wrapText="1"/>
    </xf>
    <xf numFmtId="0" fontId="17" fillId="0" borderId="43"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7" xfId="0" applyFont="1" applyFill="1" applyBorder="1" applyAlignment="1">
      <alignment horizontal="left" vertical="center" wrapText="1"/>
    </xf>
    <xf numFmtId="4" fontId="24" fillId="6" borderId="16" xfId="0" applyNumberFormat="1" applyFont="1" applyFill="1" applyBorder="1" applyAlignment="1">
      <alignment horizontal="left" vertical="top" wrapText="1"/>
    </xf>
    <xf numFmtId="4" fontId="24" fillId="6" borderId="8" xfId="0" applyNumberFormat="1" applyFont="1" applyFill="1" applyBorder="1" applyAlignment="1">
      <alignment horizontal="left" vertical="top" wrapText="1"/>
    </xf>
    <xf numFmtId="0" fontId="7" fillId="0" borderId="2"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6" borderId="4" xfId="0" applyFont="1" applyFill="1" applyBorder="1" applyAlignment="1">
      <alignment horizontal="center" vertical="top" wrapText="1"/>
    </xf>
    <xf numFmtId="49" fontId="17" fillId="6" borderId="51" xfId="0" applyNumberFormat="1" applyFont="1" applyFill="1" applyBorder="1" applyAlignment="1">
      <alignment horizontal="left" vertical="center" wrapText="1"/>
    </xf>
    <xf numFmtId="49" fontId="17" fillId="6" borderId="52" xfId="0" applyNumberFormat="1" applyFont="1" applyFill="1" applyBorder="1" applyAlignment="1">
      <alignment horizontal="left" vertical="center" wrapText="1"/>
    </xf>
    <xf numFmtId="49" fontId="17" fillId="6" borderId="53" xfId="0" applyNumberFormat="1" applyFont="1" applyFill="1" applyBorder="1" applyAlignment="1">
      <alignment horizontal="left" vertical="center" wrapText="1"/>
    </xf>
    <xf numFmtId="0" fontId="17" fillId="6" borderId="2" xfId="0" applyFont="1" applyFill="1" applyBorder="1" applyAlignment="1">
      <alignment horizontal="left" vertical="center" wrapText="1"/>
    </xf>
    <xf numFmtId="0" fontId="17" fillId="6" borderId="3" xfId="0" applyFont="1" applyFill="1" applyBorder="1" applyAlignment="1">
      <alignment horizontal="left" vertical="center" wrapText="1"/>
    </xf>
    <xf numFmtId="4" fontId="11" fillId="0" borderId="2" xfId="3" applyNumberFormat="1" applyFont="1" applyFill="1" applyBorder="1" applyAlignment="1">
      <alignment horizontal="center" vertical="center"/>
    </xf>
    <xf numFmtId="4" fontId="11" fillId="0" borderId="3" xfId="3" applyNumberFormat="1" applyFont="1" applyFill="1" applyBorder="1" applyAlignment="1">
      <alignment horizontal="center" vertical="center"/>
    </xf>
    <xf numFmtId="4" fontId="17" fillId="6" borderId="43" xfId="0" applyNumberFormat="1" applyFont="1" applyFill="1" applyBorder="1" applyAlignment="1">
      <alignment horizontal="left" vertical="center" wrapText="1"/>
    </xf>
    <xf numFmtId="4" fontId="25" fillId="6" borderId="45" xfId="0" applyNumberFormat="1" applyFont="1" applyFill="1" applyBorder="1" applyAlignment="1">
      <alignment horizontal="left" vertical="center" wrapText="1"/>
    </xf>
    <xf numFmtId="4" fontId="25" fillId="6" borderId="47"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top" wrapText="1"/>
    </xf>
    <xf numFmtId="0" fontId="7" fillId="0" borderId="4" xfId="0" applyNumberFormat="1" applyFont="1" applyFill="1" applyBorder="1" applyAlignment="1">
      <alignment horizontal="center" vertical="top" wrapText="1"/>
    </xf>
    <xf numFmtId="0" fontId="7" fillId="0" borderId="3" xfId="0" applyNumberFormat="1" applyFont="1" applyFill="1" applyBorder="1" applyAlignment="1">
      <alignment horizontal="center" vertical="top" wrapText="1"/>
    </xf>
    <xf numFmtId="0" fontId="13" fillId="6" borderId="2"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5" fillId="2" borderId="2" xfId="0" applyFont="1" applyFill="1" applyBorder="1" applyAlignment="1">
      <alignment horizontal="left" vertical="top" wrapText="1"/>
    </xf>
    <xf numFmtId="0" fontId="35" fillId="2" borderId="3" xfId="0" applyFont="1" applyFill="1" applyBorder="1" applyAlignment="1">
      <alignment horizontal="left" vertical="top" wrapText="1"/>
    </xf>
    <xf numFmtId="0" fontId="24" fillId="0" borderId="2" xfId="0" applyFont="1" applyBorder="1" applyAlignment="1">
      <alignment horizontal="left" vertical="top" wrapText="1"/>
    </xf>
    <xf numFmtId="0" fontId="24" fillId="0" borderId="3" xfId="0" applyFont="1" applyBorder="1" applyAlignment="1">
      <alignment horizontal="left" vertical="top" wrapText="1"/>
    </xf>
    <xf numFmtId="0" fontId="8" fillId="0" borderId="1" xfId="0" applyFont="1" applyBorder="1" applyAlignment="1">
      <alignment horizontal="center" vertical="top" wrapText="1"/>
    </xf>
    <xf numFmtId="0" fontId="5" fillId="0" borderId="5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5" xfId="0" applyFont="1" applyBorder="1" applyAlignment="1">
      <alignment horizontal="center" vertical="center" wrapText="1"/>
    </xf>
    <xf numFmtId="0" fontId="24" fillId="0" borderId="44" xfId="0" applyFont="1" applyBorder="1" applyAlignment="1">
      <alignment horizontal="left" vertical="top" wrapText="1"/>
    </xf>
    <xf numFmtId="0" fontId="27" fillId="0" borderId="46" xfId="0" applyFont="1" applyBorder="1" applyAlignment="1">
      <alignment horizontal="left" vertical="top" wrapText="1"/>
    </xf>
    <xf numFmtId="0" fontId="27" fillId="0" borderId="48" xfId="0" applyFont="1" applyBorder="1" applyAlignment="1">
      <alignment horizontal="left" vertical="top" wrapText="1"/>
    </xf>
    <xf numFmtId="0" fontId="7" fillId="0" borderId="10"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36" xfId="0" applyFont="1" applyFill="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17" fillId="0" borderId="43" xfId="0" applyNumberFormat="1" applyFont="1" applyFill="1" applyBorder="1" applyAlignment="1">
      <alignment horizontal="left" vertical="center" wrapText="1"/>
    </xf>
    <xf numFmtId="0" fontId="17" fillId="0" borderId="47" xfId="0" applyNumberFormat="1" applyFont="1" applyFill="1" applyBorder="1" applyAlignment="1">
      <alignment horizontal="left" vertical="center" wrapText="1"/>
    </xf>
    <xf numFmtId="4" fontId="24" fillId="2" borderId="48" xfId="0" applyNumberFormat="1" applyFont="1" applyFill="1" applyBorder="1" applyAlignment="1">
      <alignment horizontal="left" vertical="top"/>
    </xf>
    <xf numFmtId="0" fontId="6" fillId="2" borderId="54"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17" fillId="6" borderId="43" xfId="1" applyNumberFormat="1" applyFont="1" applyFill="1" applyBorder="1" applyAlignment="1">
      <alignment horizontal="left" vertical="center" wrapText="1"/>
    </xf>
    <xf numFmtId="0" fontId="17" fillId="6" borderId="47" xfId="1" applyNumberFormat="1" applyFont="1" applyFill="1" applyBorder="1" applyAlignment="1">
      <alignment horizontal="left" vertical="center" wrapText="1"/>
    </xf>
    <xf numFmtId="0" fontId="8" fillId="0" borderId="3" xfId="0" applyFont="1" applyBorder="1" applyAlignment="1">
      <alignment horizontal="center" vertical="center"/>
    </xf>
    <xf numFmtId="0" fontId="6" fillId="0" borderId="54"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55" xfId="0" applyFont="1" applyFill="1" applyBorder="1" applyAlignment="1">
      <alignment horizontal="center" vertical="center"/>
    </xf>
    <xf numFmtId="0" fontId="23" fillId="6" borderId="2" xfId="1" applyNumberFormat="1" applyFont="1" applyFill="1" applyBorder="1" applyAlignment="1">
      <alignment horizontal="left" vertical="center" wrapText="1"/>
    </xf>
    <xf numFmtId="0" fontId="23" fillId="6" borderId="3" xfId="1" applyNumberFormat="1" applyFont="1" applyFill="1" applyBorder="1" applyAlignment="1">
      <alignment horizontal="left" vertical="center" wrapText="1"/>
    </xf>
    <xf numFmtId="0" fontId="8" fillId="6" borderId="2" xfId="0" applyFont="1" applyFill="1" applyBorder="1" applyAlignment="1">
      <alignment horizontal="center" vertical="top" wrapText="1"/>
    </xf>
    <xf numFmtId="0" fontId="8" fillId="6" borderId="3" xfId="0" applyFont="1" applyFill="1" applyBorder="1" applyAlignment="1">
      <alignment horizontal="center" vertical="top" wrapText="1"/>
    </xf>
    <xf numFmtId="4" fontId="24" fillId="6" borderId="2" xfId="0" applyNumberFormat="1" applyFont="1" applyFill="1" applyBorder="1" applyAlignment="1">
      <alignment horizontal="left" vertical="top" wrapText="1"/>
    </xf>
    <xf numFmtId="4" fontId="24" fillId="6" borderId="3" xfId="0" applyNumberFormat="1" applyFont="1" applyFill="1" applyBorder="1" applyAlignment="1">
      <alignment horizontal="left" vertical="top" wrapText="1"/>
    </xf>
    <xf numFmtId="4" fontId="7" fillId="6" borderId="2" xfId="0" applyNumberFormat="1" applyFont="1" applyFill="1" applyBorder="1" applyAlignment="1">
      <alignment horizontal="left" vertical="top" wrapText="1"/>
    </xf>
    <xf numFmtId="4" fontId="7" fillId="6" borderId="3" xfId="0" applyNumberFormat="1" applyFont="1" applyFill="1" applyBorder="1" applyAlignment="1">
      <alignment horizontal="left" vertical="top" wrapText="1"/>
    </xf>
    <xf numFmtId="3" fontId="7" fillId="2" borderId="1" xfId="0" applyNumberFormat="1" applyFont="1" applyFill="1" applyBorder="1" applyAlignment="1">
      <alignment horizontal="center" vertical="center" wrapText="1"/>
    </xf>
    <xf numFmtId="4" fontId="9" fillId="0" borderId="2" xfId="0" applyNumberFormat="1" applyFont="1" applyFill="1" applyBorder="1" applyAlignment="1">
      <alignment horizontal="center" vertical="center" wrapText="1"/>
    </xf>
    <xf numFmtId="4" fontId="9" fillId="0" borderId="4" xfId="0" applyNumberFormat="1" applyFont="1" applyFill="1" applyBorder="1" applyAlignment="1">
      <alignment horizontal="center" vertical="center" wrapText="1"/>
    </xf>
    <xf numFmtId="4" fontId="9" fillId="0" borderId="3" xfId="0" applyNumberFormat="1" applyFont="1" applyFill="1" applyBorder="1" applyAlignment="1">
      <alignment horizontal="center" vertical="center" wrapText="1"/>
    </xf>
    <xf numFmtId="4" fontId="9" fillId="2" borderId="5" xfId="0" applyNumberFormat="1" applyFont="1" applyFill="1" applyBorder="1" applyAlignment="1">
      <alignment horizontal="center" vertical="center" wrapText="1"/>
    </xf>
    <xf numFmtId="4" fontId="9" fillId="2" borderId="6" xfId="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24" xfId="0" applyFont="1" applyFill="1" applyBorder="1" applyAlignment="1">
      <alignment horizontal="center" vertical="center"/>
    </xf>
    <xf numFmtId="0" fontId="7" fillId="6" borderId="26" xfId="0" applyFont="1" applyFill="1" applyBorder="1" applyAlignment="1">
      <alignment horizontal="center" vertical="center"/>
    </xf>
  </cellXfs>
  <cellStyles count="6">
    <cellStyle name="Обычный" xfId="0" builtinId="0"/>
    <cellStyle name="Обычный 2" xfId="1"/>
    <cellStyle name="Обычный 3" xfId="2"/>
    <cellStyle name="Обычный_Копия Соц(1).прогноз 8-11" xfId="3"/>
    <cellStyle name="Процентный 2" xfId="5"/>
    <cellStyle name="Финансовый" xfId="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6" sqref="I16"/>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380"/>
  <sheetViews>
    <sheetView tabSelected="1" view="pageBreakPreview" topLeftCell="E34" zoomScale="90" zoomScaleNormal="90" zoomScaleSheetLayoutView="90" zoomScalePageLayoutView="70" workbookViewId="0">
      <selection activeCell="M35" sqref="M35:M37"/>
    </sheetView>
  </sheetViews>
  <sheetFormatPr defaultColWidth="9.140625" defaultRowHeight="15" x14ac:dyDescent="0.25"/>
  <cols>
    <col min="1" max="1" width="25.28515625" style="121" customWidth="1"/>
    <col min="2" max="2" width="14.42578125" style="184" customWidth="1"/>
    <col min="3" max="3" width="9.42578125" style="12" customWidth="1"/>
    <col min="4" max="4" width="17.28515625" style="10" customWidth="1"/>
    <col min="5" max="5" width="12.7109375" style="12" customWidth="1"/>
    <col min="6" max="6" width="14" style="151" customWidth="1"/>
    <col min="7" max="7" width="15.42578125" style="144" customWidth="1"/>
    <col min="8" max="8" width="14" style="145" customWidth="1"/>
    <col min="9" max="9" width="13.28515625" style="145" customWidth="1"/>
    <col min="10" max="10" width="13.5703125" style="146" customWidth="1"/>
    <col min="11" max="11" width="13.85546875" style="145" customWidth="1"/>
    <col min="12" max="12" width="12.85546875" style="145" customWidth="1"/>
    <col min="13" max="13" width="58" style="115" customWidth="1"/>
    <col min="14" max="14" width="21.42578125" style="3" customWidth="1"/>
    <col min="15" max="15" width="29.28515625" style="3" customWidth="1"/>
    <col min="16" max="16384" width="9.140625" style="3"/>
  </cols>
  <sheetData>
    <row r="1" spans="1:15" x14ac:dyDescent="0.25">
      <c r="F1" s="144"/>
    </row>
    <row r="2" spans="1:15" x14ac:dyDescent="0.25">
      <c r="A2" s="373" t="s">
        <v>190</v>
      </c>
      <c r="B2" s="374"/>
      <c r="C2" s="374"/>
      <c r="D2" s="374"/>
      <c r="E2" s="374"/>
      <c r="F2" s="374"/>
      <c r="G2" s="374"/>
      <c r="H2" s="374"/>
      <c r="I2" s="374"/>
      <c r="J2" s="374"/>
      <c r="K2" s="374"/>
      <c r="L2" s="374"/>
      <c r="M2" s="374"/>
    </row>
    <row r="3" spans="1:15" ht="0.75" customHeight="1" x14ac:dyDescent="0.25">
      <c r="A3" s="374"/>
      <c r="B3" s="374"/>
      <c r="C3" s="374"/>
      <c r="D3" s="374"/>
      <c r="E3" s="374"/>
      <c r="F3" s="374"/>
      <c r="G3" s="374"/>
      <c r="H3" s="374"/>
      <c r="I3" s="374"/>
      <c r="J3" s="374"/>
      <c r="K3" s="374"/>
      <c r="L3" s="374"/>
      <c r="M3" s="374"/>
    </row>
    <row r="4" spans="1:15" ht="16.5" x14ac:dyDescent="0.25">
      <c r="A4" s="374" t="s">
        <v>335</v>
      </c>
      <c r="B4" s="374"/>
      <c r="C4" s="374"/>
      <c r="D4" s="374"/>
      <c r="E4" s="374"/>
      <c r="F4" s="374"/>
      <c r="G4" s="374"/>
      <c r="H4" s="374"/>
      <c r="I4" s="374"/>
      <c r="J4" s="374"/>
      <c r="K4" s="374"/>
      <c r="L4" s="374"/>
      <c r="M4" s="374"/>
    </row>
    <row r="5" spans="1:15" ht="15.75" x14ac:dyDescent="0.25">
      <c r="A5" s="379" t="s">
        <v>550</v>
      </c>
      <c r="B5" s="379"/>
      <c r="C5" s="379"/>
      <c r="D5" s="379"/>
      <c r="E5" s="379"/>
      <c r="F5" s="379"/>
      <c r="G5" s="379"/>
      <c r="H5" s="379"/>
      <c r="I5" s="379"/>
      <c r="J5" s="379"/>
      <c r="K5" s="379"/>
      <c r="L5" s="379"/>
      <c r="M5" s="379"/>
    </row>
    <row r="6" spans="1:15" ht="14.25" customHeight="1" thickBot="1" x14ac:dyDescent="0.3">
      <c r="A6" s="374"/>
      <c r="B6" s="374"/>
      <c r="C6" s="374"/>
      <c r="D6" s="374"/>
      <c r="E6" s="374"/>
      <c r="F6" s="374"/>
      <c r="G6" s="374"/>
      <c r="H6" s="374"/>
      <c r="I6" s="374"/>
      <c r="J6" s="374"/>
      <c r="K6" s="374"/>
      <c r="L6" s="374"/>
      <c r="M6" s="374"/>
    </row>
    <row r="7" spans="1:15" ht="19.5" customHeight="1" x14ac:dyDescent="0.25">
      <c r="A7" s="381" t="s">
        <v>362</v>
      </c>
      <c r="B7" s="382"/>
      <c r="C7" s="382"/>
      <c r="D7" s="382"/>
      <c r="E7" s="382"/>
      <c r="F7" s="382"/>
      <c r="G7" s="382"/>
      <c r="H7" s="382"/>
      <c r="I7" s="382"/>
      <c r="J7" s="382"/>
      <c r="K7" s="382"/>
      <c r="L7" s="382"/>
      <c r="M7" s="383"/>
    </row>
    <row r="8" spans="1:15" s="8" customFormat="1" ht="15" customHeight="1" x14ac:dyDescent="0.15">
      <c r="A8" s="387" t="s">
        <v>39</v>
      </c>
      <c r="B8" s="390" t="s">
        <v>8</v>
      </c>
      <c r="C8" s="393" t="s">
        <v>9</v>
      </c>
      <c r="D8" s="393" t="s">
        <v>184</v>
      </c>
      <c r="E8" s="396" t="s">
        <v>329</v>
      </c>
      <c r="F8" s="399" t="s">
        <v>328</v>
      </c>
      <c r="G8" s="399" t="s">
        <v>330</v>
      </c>
      <c r="H8" s="399" t="s">
        <v>333</v>
      </c>
      <c r="I8" s="380" t="s">
        <v>40</v>
      </c>
      <c r="J8" s="380"/>
      <c r="K8" s="380"/>
      <c r="L8" s="380"/>
      <c r="M8" s="376" t="s">
        <v>69</v>
      </c>
    </row>
    <row r="9" spans="1:15" s="8" customFormat="1" ht="30" customHeight="1" x14ac:dyDescent="0.15">
      <c r="A9" s="388"/>
      <c r="B9" s="391"/>
      <c r="C9" s="394"/>
      <c r="D9" s="394"/>
      <c r="E9" s="397"/>
      <c r="F9" s="400"/>
      <c r="G9" s="400"/>
      <c r="H9" s="400"/>
      <c r="I9" s="399" t="s">
        <v>368</v>
      </c>
      <c r="J9" s="480" t="s">
        <v>369</v>
      </c>
      <c r="K9" s="375" t="s">
        <v>331</v>
      </c>
      <c r="L9" s="375" t="s">
        <v>332</v>
      </c>
      <c r="M9" s="377"/>
    </row>
    <row r="10" spans="1:15" s="8" customFormat="1" ht="54" customHeight="1" x14ac:dyDescent="0.15">
      <c r="A10" s="388"/>
      <c r="B10" s="391"/>
      <c r="C10" s="394"/>
      <c r="D10" s="394"/>
      <c r="E10" s="397"/>
      <c r="F10" s="400"/>
      <c r="G10" s="400"/>
      <c r="H10" s="400"/>
      <c r="I10" s="400"/>
      <c r="J10" s="481"/>
      <c r="K10" s="375"/>
      <c r="L10" s="375"/>
      <c r="M10" s="378"/>
    </row>
    <row r="11" spans="1:15" s="8" customFormat="1" ht="26.25" customHeight="1" x14ac:dyDescent="0.15">
      <c r="A11" s="389"/>
      <c r="B11" s="392"/>
      <c r="C11" s="395"/>
      <c r="D11" s="395"/>
      <c r="E11" s="398"/>
      <c r="F11" s="401"/>
      <c r="G11" s="401"/>
      <c r="H11" s="401"/>
      <c r="I11" s="401"/>
      <c r="J11" s="482"/>
      <c r="K11" s="483" t="s">
        <v>370</v>
      </c>
      <c r="L11" s="484"/>
      <c r="M11" s="161"/>
    </row>
    <row r="12" spans="1:15" s="9" customFormat="1" ht="13.5" customHeight="1" x14ac:dyDescent="0.15">
      <c r="A12" s="122">
        <v>1</v>
      </c>
      <c r="B12" s="185">
        <v>2</v>
      </c>
      <c r="C12" s="64">
        <v>3</v>
      </c>
      <c r="D12" s="64">
        <v>4</v>
      </c>
      <c r="E12" s="65">
        <v>5</v>
      </c>
      <c r="F12" s="147">
        <v>6</v>
      </c>
      <c r="G12" s="148">
        <v>7</v>
      </c>
      <c r="H12" s="148">
        <v>8</v>
      </c>
      <c r="I12" s="147">
        <v>9</v>
      </c>
      <c r="J12" s="149">
        <v>10</v>
      </c>
      <c r="K12" s="147">
        <v>11</v>
      </c>
      <c r="L12" s="147">
        <v>12</v>
      </c>
      <c r="M12" s="116">
        <v>13</v>
      </c>
    </row>
    <row r="13" spans="1:15" ht="18.75" x14ac:dyDescent="0.25">
      <c r="A13" s="384" t="s">
        <v>10</v>
      </c>
      <c r="B13" s="385"/>
      <c r="C13" s="385"/>
      <c r="D13" s="385"/>
      <c r="E13" s="385"/>
      <c r="F13" s="385"/>
      <c r="G13" s="385"/>
      <c r="H13" s="385"/>
      <c r="I13" s="385"/>
      <c r="J13" s="385"/>
      <c r="K13" s="385"/>
      <c r="L13" s="385"/>
      <c r="M13" s="386"/>
    </row>
    <row r="14" spans="1:15" ht="66.75" customHeight="1" x14ac:dyDescent="0.25">
      <c r="A14" s="322" t="s">
        <v>336</v>
      </c>
      <c r="B14" s="225" t="s">
        <v>199</v>
      </c>
      <c r="C14" s="337" t="s">
        <v>72</v>
      </c>
      <c r="D14" s="261" t="s">
        <v>59</v>
      </c>
      <c r="E14" s="60" t="s">
        <v>41</v>
      </c>
      <c r="F14" s="130">
        <v>691933396.88999999</v>
      </c>
      <c r="G14" s="130">
        <v>263856431.76999998</v>
      </c>
      <c r="H14" s="130">
        <f>H15+H16</f>
        <v>420121667.54000002</v>
      </c>
      <c r="I14" s="130">
        <v>146859023</v>
      </c>
      <c r="J14" s="130">
        <f>J15+J16</f>
        <v>273262644.54000002</v>
      </c>
      <c r="K14" s="130"/>
      <c r="L14" s="130"/>
      <c r="M14" s="306" t="s">
        <v>548</v>
      </c>
    </row>
    <row r="15" spans="1:15" ht="186.75" customHeight="1" x14ac:dyDescent="0.25">
      <c r="A15" s="322"/>
      <c r="B15" s="226"/>
      <c r="C15" s="337"/>
      <c r="D15" s="261"/>
      <c r="E15" s="60" t="s">
        <v>73</v>
      </c>
      <c r="F15" s="130">
        <v>481833537.16000003</v>
      </c>
      <c r="G15" s="130">
        <v>232426237.16</v>
      </c>
      <c r="H15" s="31">
        <f>I15+J15+K15+L15</f>
        <v>373800000</v>
      </c>
      <c r="I15" s="130">
        <v>124392700</v>
      </c>
      <c r="J15" s="127">
        <v>249407300</v>
      </c>
      <c r="K15" s="29"/>
      <c r="L15" s="127"/>
      <c r="M15" s="307"/>
      <c r="O15" s="15"/>
    </row>
    <row r="16" spans="1:15" ht="182.25" customHeight="1" x14ac:dyDescent="0.25">
      <c r="A16" s="322"/>
      <c r="B16" s="227"/>
      <c r="C16" s="337"/>
      <c r="D16" s="261"/>
      <c r="E16" s="60" t="s">
        <v>42</v>
      </c>
      <c r="F16" s="130">
        <v>210009859.72999999</v>
      </c>
      <c r="G16" s="130">
        <v>31430194.609999999</v>
      </c>
      <c r="H16" s="31">
        <f>I16+J16+K16+L16</f>
        <v>46321667.539999999</v>
      </c>
      <c r="I16" s="130">
        <v>22466323</v>
      </c>
      <c r="J16" s="127">
        <v>23855344.539999999</v>
      </c>
      <c r="K16" s="29"/>
      <c r="L16" s="127"/>
      <c r="M16" s="308"/>
    </row>
    <row r="17" spans="1:13" ht="46.5" customHeight="1" x14ac:dyDescent="0.25">
      <c r="A17" s="326" t="s">
        <v>67</v>
      </c>
      <c r="B17" s="327" t="s">
        <v>114</v>
      </c>
      <c r="C17" s="280" t="s">
        <v>66</v>
      </c>
      <c r="D17" s="280" t="s">
        <v>65</v>
      </c>
      <c r="E17" s="61" t="s">
        <v>41</v>
      </c>
      <c r="F17" s="30">
        <v>184249643</v>
      </c>
      <c r="G17" s="30">
        <v>6016560</v>
      </c>
      <c r="H17" s="31"/>
      <c r="I17" s="150"/>
      <c r="J17" s="150"/>
      <c r="K17" s="150"/>
      <c r="L17" s="150"/>
      <c r="M17" s="402" t="s">
        <v>349</v>
      </c>
    </row>
    <row r="18" spans="1:13" ht="93.75" customHeight="1" x14ac:dyDescent="0.25">
      <c r="A18" s="326"/>
      <c r="B18" s="328"/>
      <c r="C18" s="330"/>
      <c r="D18" s="330"/>
      <c r="E18" s="61" t="s">
        <v>112</v>
      </c>
      <c r="F18" s="30">
        <v>165824679</v>
      </c>
      <c r="G18" s="30">
        <v>5414904</v>
      </c>
      <c r="H18" s="31"/>
      <c r="I18" s="151"/>
      <c r="J18" s="127"/>
      <c r="K18" s="127"/>
      <c r="L18" s="127"/>
      <c r="M18" s="403"/>
    </row>
    <row r="19" spans="1:13" ht="118.5" customHeight="1" x14ac:dyDescent="0.25">
      <c r="A19" s="326"/>
      <c r="B19" s="329"/>
      <c r="C19" s="281"/>
      <c r="D19" s="281"/>
      <c r="E19" s="61" t="s">
        <v>47</v>
      </c>
      <c r="F19" s="30">
        <v>18424964</v>
      </c>
      <c r="G19" s="30">
        <v>601656</v>
      </c>
      <c r="H19" s="31"/>
      <c r="I19" s="151"/>
      <c r="J19" s="127"/>
      <c r="K19" s="127"/>
      <c r="L19" s="127"/>
      <c r="M19" s="404"/>
    </row>
    <row r="20" spans="1:13" ht="110.25" customHeight="1" x14ac:dyDescent="0.25">
      <c r="A20" s="331" t="s">
        <v>44</v>
      </c>
      <c r="B20" s="334" t="s">
        <v>115</v>
      </c>
      <c r="C20" s="275" t="s">
        <v>167</v>
      </c>
      <c r="D20" s="275" t="s">
        <v>20</v>
      </c>
      <c r="E20" s="18" t="s">
        <v>41</v>
      </c>
      <c r="F20" s="30">
        <v>482898130</v>
      </c>
      <c r="G20" s="30">
        <v>8700000</v>
      </c>
      <c r="H20" s="31"/>
      <c r="I20" s="151"/>
      <c r="J20" s="130"/>
      <c r="K20" s="30"/>
      <c r="L20" s="30"/>
      <c r="M20" s="306" t="s">
        <v>371</v>
      </c>
    </row>
    <row r="21" spans="1:13" ht="86.25" customHeight="1" x14ac:dyDescent="0.25">
      <c r="A21" s="333"/>
      <c r="B21" s="335"/>
      <c r="C21" s="276"/>
      <c r="D21" s="276"/>
      <c r="E21" s="18" t="s">
        <v>43</v>
      </c>
      <c r="F21" s="30">
        <v>434608317</v>
      </c>
      <c r="G21" s="30">
        <v>7830000</v>
      </c>
      <c r="H21" s="31"/>
      <c r="I21" s="151"/>
      <c r="J21" s="127"/>
      <c r="K21" s="29"/>
      <c r="L21" s="30"/>
      <c r="M21" s="307"/>
    </row>
    <row r="22" spans="1:13" ht="136.5" customHeight="1" x14ac:dyDescent="0.25">
      <c r="A22" s="332"/>
      <c r="B22" s="336"/>
      <c r="C22" s="277"/>
      <c r="D22" s="277"/>
      <c r="E22" s="19" t="s">
        <v>42</v>
      </c>
      <c r="F22" s="30">
        <v>48289813</v>
      </c>
      <c r="G22" s="30">
        <v>870000</v>
      </c>
      <c r="H22" s="31"/>
      <c r="I22" s="151"/>
      <c r="J22" s="127"/>
      <c r="K22" s="29"/>
      <c r="L22" s="30"/>
      <c r="M22" s="308"/>
    </row>
    <row r="23" spans="1:13" ht="182.25" customHeight="1" x14ac:dyDescent="0.25">
      <c r="A23" s="114" t="s">
        <v>192</v>
      </c>
      <c r="B23" s="186" t="s">
        <v>195</v>
      </c>
      <c r="C23" s="82" t="s">
        <v>194</v>
      </c>
      <c r="D23" s="82"/>
      <c r="E23" s="81" t="s">
        <v>196</v>
      </c>
      <c r="F23" s="30"/>
      <c r="G23" s="103"/>
      <c r="H23" s="31">
        <f t="shared" ref="H23:H24" si="0">I23+J23+K23+L23</f>
        <v>19500000</v>
      </c>
      <c r="I23" s="125">
        <v>6000000</v>
      </c>
      <c r="J23" s="66">
        <v>13500000</v>
      </c>
      <c r="L23" s="152"/>
      <c r="M23" s="163" t="s">
        <v>518</v>
      </c>
    </row>
    <row r="24" spans="1:13" ht="320.25" customHeight="1" x14ac:dyDescent="0.25">
      <c r="A24" s="160" t="s">
        <v>197</v>
      </c>
      <c r="B24" s="186" t="s">
        <v>193</v>
      </c>
      <c r="C24" s="82" t="s">
        <v>194</v>
      </c>
      <c r="D24" s="82"/>
      <c r="E24" s="81" t="s">
        <v>196</v>
      </c>
      <c r="F24" s="30"/>
      <c r="G24" s="30"/>
      <c r="H24" s="31">
        <f t="shared" si="0"/>
        <v>3000000</v>
      </c>
      <c r="I24" s="127">
        <v>3000000</v>
      </c>
      <c r="J24" s="29"/>
      <c r="L24" s="30"/>
      <c r="M24" s="162" t="s">
        <v>431</v>
      </c>
    </row>
    <row r="25" spans="1:13" ht="154.5" customHeight="1" x14ac:dyDescent="0.25">
      <c r="A25" s="134" t="s">
        <v>366</v>
      </c>
      <c r="B25" s="186" t="s">
        <v>177</v>
      </c>
      <c r="C25" s="83">
        <v>2015</v>
      </c>
      <c r="D25" s="82" t="s">
        <v>3</v>
      </c>
      <c r="E25" s="60" t="s">
        <v>109</v>
      </c>
      <c r="F25" s="33"/>
      <c r="G25" s="153"/>
      <c r="H25" s="31"/>
      <c r="I25" s="130"/>
      <c r="J25" s="130"/>
      <c r="K25" s="29"/>
      <c r="L25" s="127"/>
      <c r="M25" s="169" t="s">
        <v>456</v>
      </c>
    </row>
    <row r="26" spans="1:13" ht="87.75" customHeight="1" x14ac:dyDescent="0.25">
      <c r="A26" s="134" t="s">
        <v>4</v>
      </c>
      <c r="B26" s="186" t="s">
        <v>176</v>
      </c>
      <c r="C26" s="1">
        <v>2015</v>
      </c>
      <c r="D26" s="82" t="s">
        <v>207</v>
      </c>
      <c r="E26" s="62" t="s">
        <v>109</v>
      </c>
      <c r="F26" s="33"/>
      <c r="G26" s="153"/>
      <c r="H26" s="31"/>
      <c r="I26" s="130"/>
      <c r="J26" s="130"/>
      <c r="K26" s="29"/>
      <c r="L26" s="127"/>
      <c r="M26" s="117" t="s">
        <v>457</v>
      </c>
    </row>
    <row r="27" spans="1:13" ht="41.25" customHeight="1" x14ac:dyDescent="0.25">
      <c r="A27" s="322" t="s">
        <v>208</v>
      </c>
      <c r="B27" s="284"/>
      <c r="C27" s="337">
        <v>2015</v>
      </c>
      <c r="D27" s="261" t="s">
        <v>423</v>
      </c>
      <c r="E27" s="19" t="s">
        <v>41</v>
      </c>
      <c r="F27" s="30">
        <v>18985025.989999998</v>
      </c>
      <c r="G27" s="154">
        <v>18985025.989999998</v>
      </c>
      <c r="H27" s="130">
        <v>18985027</v>
      </c>
      <c r="I27" s="29">
        <v>18985027</v>
      </c>
      <c r="J27" s="29"/>
      <c r="K27" s="29"/>
      <c r="L27" s="29"/>
      <c r="M27" s="306" t="s">
        <v>432</v>
      </c>
    </row>
    <row r="28" spans="1:13" ht="81" customHeight="1" x14ac:dyDescent="0.25">
      <c r="A28" s="322"/>
      <c r="B28" s="284"/>
      <c r="C28" s="337"/>
      <c r="D28" s="261"/>
      <c r="E28" s="73" t="s">
        <v>117</v>
      </c>
      <c r="F28" s="30"/>
      <c r="G28" s="32"/>
      <c r="H28" s="31"/>
      <c r="I28" s="29"/>
      <c r="J28" s="127"/>
      <c r="K28" s="29"/>
      <c r="L28" s="29"/>
      <c r="M28" s="307"/>
    </row>
    <row r="29" spans="1:13" ht="57" customHeight="1" x14ac:dyDescent="0.25">
      <c r="A29" s="322"/>
      <c r="B29" s="284"/>
      <c r="C29" s="337"/>
      <c r="D29" s="261"/>
      <c r="E29" s="19" t="s">
        <v>42</v>
      </c>
      <c r="F29" s="30">
        <v>18985025.989999998</v>
      </c>
      <c r="G29" s="32">
        <v>18985025.989999998</v>
      </c>
      <c r="H29" s="31">
        <v>18985027</v>
      </c>
      <c r="I29" s="29">
        <v>18985027</v>
      </c>
      <c r="J29" s="75"/>
      <c r="K29" s="29"/>
      <c r="L29" s="29"/>
      <c r="M29" s="308"/>
    </row>
    <row r="30" spans="1:13" ht="100.5" customHeight="1" x14ac:dyDescent="0.25">
      <c r="A30" s="331" t="s">
        <v>337</v>
      </c>
      <c r="B30" s="219" t="s">
        <v>422</v>
      </c>
      <c r="C30" s="222" t="s">
        <v>433</v>
      </c>
      <c r="D30" s="222" t="s">
        <v>434</v>
      </c>
      <c r="E30" s="72" t="s">
        <v>41</v>
      </c>
      <c r="F30" s="30">
        <v>7278964.8499999996</v>
      </c>
      <c r="G30" s="32">
        <v>1679795</v>
      </c>
      <c r="H30" s="31">
        <v>7278965</v>
      </c>
      <c r="I30" s="75">
        <v>1679795</v>
      </c>
      <c r="J30" s="29">
        <v>5599170</v>
      </c>
      <c r="K30" s="150"/>
      <c r="L30" s="29"/>
      <c r="M30" s="306" t="s">
        <v>520</v>
      </c>
    </row>
    <row r="31" spans="1:13" ht="148.5" customHeight="1" x14ac:dyDescent="0.25">
      <c r="A31" s="332"/>
      <c r="B31" s="221"/>
      <c r="C31" s="224"/>
      <c r="D31" s="224"/>
      <c r="E31" s="72" t="s">
        <v>68</v>
      </c>
      <c r="F31" s="30">
        <v>7278964.8499999996</v>
      </c>
      <c r="G31" s="32">
        <v>1679795</v>
      </c>
      <c r="H31" s="31">
        <v>7278965</v>
      </c>
      <c r="I31" s="75">
        <v>1679795</v>
      </c>
      <c r="J31" s="29">
        <v>5599170</v>
      </c>
      <c r="K31" s="150"/>
      <c r="L31" s="29"/>
      <c r="M31" s="308"/>
    </row>
    <row r="32" spans="1:13" ht="81" customHeight="1" x14ac:dyDescent="0.25">
      <c r="A32" s="331" t="s">
        <v>438</v>
      </c>
      <c r="B32" s="219" t="s">
        <v>439</v>
      </c>
      <c r="C32" s="222" t="s">
        <v>440</v>
      </c>
      <c r="D32" s="222"/>
      <c r="E32" s="72" t="s">
        <v>41</v>
      </c>
      <c r="F32" s="30">
        <v>699513144.13999999</v>
      </c>
      <c r="G32" s="32"/>
      <c r="H32" s="31">
        <v>1866655</v>
      </c>
      <c r="I32" s="75"/>
      <c r="J32" s="31">
        <v>1866655</v>
      </c>
      <c r="K32" s="150"/>
      <c r="L32" s="29"/>
      <c r="M32" s="306" t="s">
        <v>521</v>
      </c>
    </row>
    <row r="33" spans="1:13" ht="93" customHeight="1" x14ac:dyDescent="0.25">
      <c r="A33" s="332"/>
      <c r="B33" s="221"/>
      <c r="C33" s="224"/>
      <c r="D33" s="224"/>
      <c r="E33" s="72" t="s">
        <v>68</v>
      </c>
      <c r="F33" s="30">
        <v>699513144.13999999</v>
      </c>
      <c r="G33" s="32"/>
      <c r="H33" s="31">
        <v>1866655</v>
      </c>
      <c r="I33" s="75"/>
      <c r="J33" s="31">
        <v>1866655</v>
      </c>
      <c r="K33" s="150"/>
      <c r="L33" s="29"/>
      <c r="M33" s="308"/>
    </row>
    <row r="34" spans="1:13" ht="24.75" customHeight="1" x14ac:dyDescent="0.25">
      <c r="A34" s="367" t="s">
        <v>11</v>
      </c>
      <c r="B34" s="368"/>
      <c r="C34" s="368"/>
      <c r="D34" s="368"/>
      <c r="E34" s="368"/>
      <c r="F34" s="368"/>
      <c r="G34" s="368"/>
      <c r="H34" s="368"/>
      <c r="I34" s="368"/>
      <c r="J34" s="368"/>
      <c r="K34" s="368"/>
      <c r="L34" s="368"/>
      <c r="M34" s="369"/>
    </row>
    <row r="35" spans="1:13" ht="79.5" customHeight="1" x14ac:dyDescent="0.25">
      <c r="A35" s="233" t="s">
        <v>163</v>
      </c>
      <c r="B35" s="219" t="s">
        <v>178</v>
      </c>
      <c r="C35" s="323" t="s">
        <v>34</v>
      </c>
      <c r="D35" s="222" t="s">
        <v>49</v>
      </c>
      <c r="E35" s="20" t="s">
        <v>41</v>
      </c>
      <c r="F35" s="130">
        <v>367309662.48000002</v>
      </c>
      <c r="G35" s="31">
        <v>211761047.88</v>
      </c>
      <c r="H35" s="31">
        <v>323305007</v>
      </c>
      <c r="I35" s="127">
        <v>154529207</v>
      </c>
      <c r="J35" s="127">
        <v>168775800</v>
      </c>
      <c r="K35" s="151"/>
      <c r="L35" s="127"/>
      <c r="M35" s="370" t="s">
        <v>571</v>
      </c>
    </row>
    <row r="36" spans="1:13" ht="114" customHeight="1" x14ac:dyDescent="0.25">
      <c r="A36" s="234"/>
      <c r="B36" s="220"/>
      <c r="C36" s="324"/>
      <c r="D36" s="223"/>
      <c r="E36" s="20" t="s">
        <v>35</v>
      </c>
      <c r="F36" s="130">
        <v>332556683.87</v>
      </c>
      <c r="G36" s="31">
        <v>184785499.99000001</v>
      </c>
      <c r="H36" s="31">
        <v>299406500</v>
      </c>
      <c r="I36" s="127">
        <v>139069500</v>
      </c>
      <c r="J36" s="127">
        <v>160337000</v>
      </c>
      <c r="K36" s="151"/>
      <c r="L36" s="127"/>
      <c r="M36" s="371"/>
    </row>
    <row r="37" spans="1:13" ht="172.5" customHeight="1" x14ac:dyDescent="0.25">
      <c r="A37" s="235"/>
      <c r="B37" s="221"/>
      <c r="C37" s="325"/>
      <c r="D37" s="224"/>
      <c r="E37" s="20" t="s">
        <v>45</v>
      </c>
      <c r="F37" s="130">
        <v>34752978.609999999</v>
      </c>
      <c r="G37" s="31">
        <v>26975547.889999997</v>
      </c>
      <c r="H37" s="31">
        <v>23898507</v>
      </c>
      <c r="I37" s="127">
        <v>15459707</v>
      </c>
      <c r="J37" s="127">
        <v>8438800</v>
      </c>
      <c r="K37" s="151"/>
      <c r="L37" s="127"/>
      <c r="M37" s="372"/>
    </row>
    <row r="38" spans="1:13" ht="108.75" customHeight="1" x14ac:dyDescent="0.25">
      <c r="A38" s="278" t="s">
        <v>155</v>
      </c>
      <c r="B38" s="284" t="s">
        <v>168</v>
      </c>
      <c r="C38" s="337" t="s">
        <v>36</v>
      </c>
      <c r="D38" s="261" t="s">
        <v>50</v>
      </c>
      <c r="E38" s="19" t="s">
        <v>41</v>
      </c>
      <c r="F38" s="30">
        <v>15660603.039999999</v>
      </c>
      <c r="G38" s="30">
        <v>15660603.039999999</v>
      </c>
      <c r="H38" s="31">
        <v>7924743</v>
      </c>
      <c r="I38" s="130">
        <v>7924743</v>
      </c>
      <c r="J38" s="139"/>
      <c r="K38" s="30"/>
      <c r="L38" s="29"/>
      <c r="M38" s="318" t="s">
        <v>435</v>
      </c>
    </row>
    <row r="39" spans="1:13" ht="122.25" customHeight="1" x14ac:dyDescent="0.25">
      <c r="A39" s="278"/>
      <c r="B39" s="284"/>
      <c r="C39" s="337"/>
      <c r="D39" s="261"/>
      <c r="E39" s="19" t="s">
        <v>42</v>
      </c>
      <c r="F39" s="30">
        <v>15660603.039999999</v>
      </c>
      <c r="G39" s="30">
        <v>15660603.039999999</v>
      </c>
      <c r="H39" s="31">
        <v>7924743</v>
      </c>
      <c r="I39" s="130">
        <v>7924743</v>
      </c>
      <c r="J39" s="203"/>
      <c r="K39" s="29"/>
      <c r="L39" s="29"/>
      <c r="M39" s="318"/>
    </row>
    <row r="40" spans="1:13" ht="117.75" customHeight="1" x14ac:dyDescent="0.25">
      <c r="A40" s="278" t="s">
        <v>19</v>
      </c>
      <c r="B40" s="284" t="s">
        <v>168</v>
      </c>
      <c r="C40" s="337">
        <v>2016</v>
      </c>
      <c r="D40" s="261"/>
      <c r="E40" s="19" t="s">
        <v>41</v>
      </c>
      <c r="F40" s="30">
        <v>48611242.840000004</v>
      </c>
      <c r="G40" s="130">
        <v>2257192.8400000003</v>
      </c>
      <c r="H40" s="31">
        <v>46354050</v>
      </c>
      <c r="I40" s="150"/>
      <c r="J40" s="130"/>
      <c r="K40" s="29">
        <v>46354050</v>
      </c>
      <c r="L40" s="150"/>
      <c r="M40" s="310" t="s">
        <v>367</v>
      </c>
    </row>
    <row r="41" spans="1:13" ht="103.5" customHeight="1" x14ac:dyDescent="0.25">
      <c r="A41" s="278"/>
      <c r="B41" s="284"/>
      <c r="C41" s="337"/>
      <c r="D41" s="261"/>
      <c r="E41" s="19" t="s">
        <v>42</v>
      </c>
      <c r="F41" s="30">
        <v>48611242.840000004</v>
      </c>
      <c r="G41" s="30">
        <v>2257192.8400000003</v>
      </c>
      <c r="H41" s="31">
        <v>46354050</v>
      </c>
      <c r="I41" s="150"/>
      <c r="J41" s="130"/>
      <c r="K41" s="29">
        <v>46354050</v>
      </c>
      <c r="L41" s="150"/>
      <c r="M41" s="310"/>
    </row>
    <row r="42" spans="1:13" ht="118.5" customHeight="1" x14ac:dyDescent="0.25">
      <c r="A42" s="278" t="s">
        <v>363</v>
      </c>
      <c r="B42" s="214" t="s">
        <v>178</v>
      </c>
      <c r="C42" s="261" t="s">
        <v>354</v>
      </c>
      <c r="D42" s="261" t="s">
        <v>61</v>
      </c>
      <c r="E42" s="141" t="s">
        <v>41</v>
      </c>
      <c r="F42" s="30">
        <v>504732401.80000001</v>
      </c>
      <c r="G42" s="30"/>
      <c r="H42" s="30">
        <f t="shared" ref="H42" si="1">H43</f>
        <v>10371840</v>
      </c>
      <c r="I42" s="30"/>
      <c r="J42" s="30">
        <f t="shared" ref="J42:K42" si="2">J43</f>
        <v>1358630</v>
      </c>
      <c r="K42" s="30">
        <f t="shared" si="2"/>
        <v>9013210</v>
      </c>
      <c r="L42" s="30"/>
      <c r="M42" s="310" t="s">
        <v>522</v>
      </c>
    </row>
    <row r="43" spans="1:13" ht="135.75" customHeight="1" x14ac:dyDescent="0.25">
      <c r="A43" s="278"/>
      <c r="B43" s="214"/>
      <c r="C43" s="261"/>
      <c r="D43" s="261"/>
      <c r="E43" s="141" t="s">
        <v>42</v>
      </c>
      <c r="F43" s="30">
        <v>504732401.80000001</v>
      </c>
      <c r="G43" s="30"/>
      <c r="H43" s="30">
        <f t="shared" ref="H43" si="3">I43+J43+K43+L43</f>
        <v>10371840</v>
      </c>
      <c r="I43" s="30"/>
      <c r="J43" s="130">
        <f>8565+1350065</f>
        <v>1358630</v>
      </c>
      <c r="K43" s="29">
        <v>9013210</v>
      </c>
      <c r="L43" s="30"/>
      <c r="M43" s="310"/>
    </row>
    <row r="44" spans="1:13" ht="41.25" customHeight="1" x14ac:dyDescent="0.25">
      <c r="A44" s="321" t="s">
        <v>350</v>
      </c>
      <c r="B44" s="213" t="s">
        <v>351</v>
      </c>
      <c r="C44" s="261" t="s">
        <v>352</v>
      </c>
      <c r="D44" s="261"/>
      <c r="E44" s="133" t="s">
        <v>41</v>
      </c>
      <c r="F44" s="130">
        <f>F45</f>
        <v>278667190</v>
      </c>
      <c r="G44" s="130"/>
      <c r="H44" s="130">
        <f t="shared" ref="H44" si="4">H45</f>
        <v>19582152.059999999</v>
      </c>
      <c r="I44" s="127"/>
      <c r="J44" s="127">
        <f t="shared" ref="J44" si="5">J45</f>
        <v>359903</v>
      </c>
      <c r="K44" s="127">
        <f>K45</f>
        <v>19222249.059999999</v>
      </c>
      <c r="L44" s="127"/>
      <c r="M44" s="310" t="s">
        <v>533</v>
      </c>
    </row>
    <row r="45" spans="1:13" ht="175.5" customHeight="1" x14ac:dyDescent="0.25">
      <c r="A45" s="321"/>
      <c r="B45" s="214"/>
      <c r="C45" s="261"/>
      <c r="D45" s="261"/>
      <c r="E45" s="133" t="s">
        <v>75</v>
      </c>
      <c r="F45" s="130">
        <f>278667190</f>
        <v>278667190</v>
      </c>
      <c r="G45" s="127"/>
      <c r="H45" s="30">
        <f t="shared" ref="H45" si="6">I45+J45+K45+L45</f>
        <v>19582152.059999999</v>
      </c>
      <c r="I45" s="127"/>
      <c r="J45" s="127">
        <v>359903</v>
      </c>
      <c r="K45" s="127">
        <v>19222249.059999999</v>
      </c>
      <c r="L45" s="127"/>
      <c r="M45" s="310"/>
    </row>
    <row r="46" spans="1:13" ht="123" customHeight="1" x14ac:dyDescent="0.25">
      <c r="A46" s="321" t="s">
        <v>211</v>
      </c>
      <c r="B46" s="282" t="s">
        <v>212</v>
      </c>
      <c r="C46" s="337"/>
      <c r="D46" s="261" t="s">
        <v>78</v>
      </c>
      <c r="E46" s="20" t="s">
        <v>41</v>
      </c>
      <c r="F46" s="130"/>
      <c r="G46" s="127"/>
      <c r="H46" s="31">
        <f t="shared" ref="H46:H47" si="7">I46+J46+K46+L46</f>
        <v>617401</v>
      </c>
      <c r="I46" s="127">
        <v>617401</v>
      </c>
      <c r="J46" s="139"/>
      <c r="K46" s="127"/>
      <c r="L46" s="127"/>
      <c r="M46" s="312" t="s">
        <v>201</v>
      </c>
    </row>
    <row r="47" spans="1:13" ht="111" customHeight="1" x14ac:dyDescent="0.25">
      <c r="A47" s="321"/>
      <c r="B47" s="283"/>
      <c r="C47" s="337"/>
      <c r="D47" s="261"/>
      <c r="E47" s="20" t="s">
        <v>75</v>
      </c>
      <c r="F47" s="130"/>
      <c r="G47" s="127"/>
      <c r="H47" s="31">
        <f t="shared" si="7"/>
        <v>617401</v>
      </c>
      <c r="I47" s="127">
        <v>617401</v>
      </c>
      <c r="J47" s="139"/>
      <c r="K47" s="127"/>
      <c r="L47" s="127"/>
      <c r="M47" s="312"/>
    </row>
    <row r="48" spans="1:13" s="4" customFormat="1" ht="114.75" customHeight="1" x14ac:dyDescent="0.25">
      <c r="A48" s="114" t="s">
        <v>0</v>
      </c>
      <c r="B48" s="186" t="s">
        <v>179</v>
      </c>
      <c r="C48" s="83">
        <v>2018</v>
      </c>
      <c r="D48" s="82" t="s">
        <v>1</v>
      </c>
      <c r="E48" s="20" t="s">
        <v>75</v>
      </c>
      <c r="F48" s="130"/>
      <c r="G48" s="31"/>
      <c r="H48" s="31"/>
      <c r="I48" s="29"/>
      <c r="J48" s="127"/>
      <c r="K48" s="29"/>
      <c r="L48" s="29"/>
      <c r="M48" s="118" t="s">
        <v>202</v>
      </c>
    </row>
    <row r="49" spans="1:13" ht="23.25" customHeight="1" x14ac:dyDescent="0.25">
      <c r="A49" s="315" t="s">
        <v>74</v>
      </c>
      <c r="B49" s="316"/>
      <c r="C49" s="316"/>
      <c r="D49" s="316"/>
      <c r="E49" s="316"/>
      <c r="F49" s="316"/>
      <c r="G49" s="316"/>
      <c r="H49" s="316"/>
      <c r="I49" s="316"/>
      <c r="J49" s="316"/>
      <c r="K49" s="316"/>
      <c r="L49" s="316"/>
      <c r="M49" s="317"/>
    </row>
    <row r="50" spans="1:13" ht="246" customHeight="1" x14ac:dyDescent="0.25">
      <c r="A50" s="278" t="s">
        <v>189</v>
      </c>
      <c r="B50" s="282" t="s">
        <v>200</v>
      </c>
      <c r="C50" s="479" t="s">
        <v>36</v>
      </c>
      <c r="D50" s="311" t="s">
        <v>424</v>
      </c>
      <c r="E50" s="20" t="s">
        <v>41</v>
      </c>
      <c r="F50" s="130">
        <v>43436589.640000001</v>
      </c>
      <c r="G50" s="30">
        <v>15809009.18</v>
      </c>
      <c r="H50" s="32">
        <f>H51</f>
        <v>30489136.57</v>
      </c>
      <c r="I50" s="150"/>
      <c r="J50" s="32">
        <f>J51</f>
        <v>30489136.57</v>
      </c>
      <c r="K50" s="150"/>
      <c r="L50" s="30"/>
      <c r="M50" s="313" t="s">
        <v>532</v>
      </c>
    </row>
    <row r="51" spans="1:13" ht="253.5" customHeight="1" x14ac:dyDescent="0.25">
      <c r="A51" s="278"/>
      <c r="B51" s="282"/>
      <c r="C51" s="479"/>
      <c r="D51" s="311"/>
      <c r="E51" s="20" t="s">
        <v>45</v>
      </c>
      <c r="F51" s="168">
        <v>43436589.640000001</v>
      </c>
      <c r="G51" s="30">
        <v>15809009.18</v>
      </c>
      <c r="H51" s="32">
        <f>J51+K51+L51</f>
        <v>30489136.57</v>
      </c>
      <c r="I51" s="150"/>
      <c r="J51" s="32">
        <v>30489136.57</v>
      </c>
      <c r="K51" s="150"/>
      <c r="L51" s="29"/>
      <c r="M51" s="314"/>
    </row>
    <row r="52" spans="1:13" ht="123.75" customHeight="1" x14ac:dyDescent="0.25">
      <c r="A52" s="114" t="s">
        <v>319</v>
      </c>
      <c r="B52" s="186" t="s">
        <v>169</v>
      </c>
      <c r="C52" s="83">
        <v>2016</v>
      </c>
      <c r="D52" s="82" t="s">
        <v>80</v>
      </c>
      <c r="E52" s="20" t="s">
        <v>75</v>
      </c>
      <c r="F52" s="130"/>
      <c r="G52" s="31"/>
      <c r="H52" s="32"/>
      <c r="I52" s="33"/>
      <c r="J52" s="33"/>
      <c r="K52" s="33"/>
      <c r="L52" s="33"/>
      <c r="M52" s="181" t="s">
        <v>565</v>
      </c>
    </row>
    <row r="53" spans="1:13" ht="114.75" customHeight="1" x14ac:dyDescent="0.25">
      <c r="A53" s="114" t="s">
        <v>320</v>
      </c>
      <c r="B53" s="186" t="s">
        <v>170</v>
      </c>
      <c r="C53" s="83">
        <v>2015</v>
      </c>
      <c r="D53" s="82" t="s">
        <v>81</v>
      </c>
      <c r="E53" s="20" t="s">
        <v>75</v>
      </c>
      <c r="F53" s="130"/>
      <c r="G53" s="31"/>
      <c r="H53" s="32"/>
      <c r="I53" s="33"/>
      <c r="J53" s="33"/>
      <c r="K53" s="33"/>
      <c r="L53" s="33"/>
      <c r="M53" s="119" t="s">
        <v>458</v>
      </c>
    </row>
    <row r="54" spans="1:13" ht="92.25" customHeight="1" x14ac:dyDescent="0.25">
      <c r="A54" s="114" t="s">
        <v>82</v>
      </c>
      <c r="B54" s="186" t="s">
        <v>171</v>
      </c>
      <c r="C54" s="83">
        <v>2017</v>
      </c>
      <c r="D54" s="82" t="s">
        <v>83</v>
      </c>
      <c r="E54" s="20" t="s">
        <v>75</v>
      </c>
      <c r="F54" s="130"/>
      <c r="G54" s="31"/>
      <c r="H54" s="32"/>
      <c r="I54" s="33"/>
      <c r="J54" s="33"/>
      <c r="K54" s="33"/>
      <c r="L54" s="33"/>
      <c r="M54" s="119" t="s">
        <v>203</v>
      </c>
    </row>
    <row r="55" spans="1:13" ht="100.5" customHeight="1" x14ac:dyDescent="0.25">
      <c r="A55" s="114" t="s">
        <v>321</v>
      </c>
      <c r="B55" s="186" t="s">
        <v>172</v>
      </c>
      <c r="C55" s="83">
        <v>2016</v>
      </c>
      <c r="D55" s="82" t="s">
        <v>84</v>
      </c>
      <c r="E55" s="20" t="s">
        <v>75</v>
      </c>
      <c r="F55" s="130"/>
      <c r="G55" s="31"/>
      <c r="H55" s="32"/>
      <c r="I55" s="33"/>
      <c r="J55" s="33"/>
      <c r="K55" s="33"/>
      <c r="L55" s="33"/>
      <c r="M55" s="119" t="s">
        <v>204</v>
      </c>
    </row>
    <row r="56" spans="1:13" ht="140.25" customHeight="1" x14ac:dyDescent="0.25">
      <c r="A56" s="114" t="s">
        <v>318</v>
      </c>
      <c r="B56" s="186" t="s">
        <v>181</v>
      </c>
      <c r="C56" s="83">
        <v>2017</v>
      </c>
      <c r="D56" s="82" t="s">
        <v>85</v>
      </c>
      <c r="E56" s="20" t="s">
        <v>75</v>
      </c>
      <c r="F56" s="130"/>
      <c r="G56" s="31"/>
      <c r="H56" s="32"/>
      <c r="I56" s="33"/>
      <c r="J56" s="33"/>
      <c r="K56" s="33"/>
      <c r="L56" s="33"/>
      <c r="M56" s="119" t="s">
        <v>205</v>
      </c>
    </row>
    <row r="57" spans="1:13" ht="78.75" customHeight="1" x14ac:dyDescent="0.25">
      <c r="A57" s="114" t="s">
        <v>5</v>
      </c>
      <c r="B57" s="186" t="s">
        <v>182</v>
      </c>
      <c r="C57" s="81">
        <v>2018</v>
      </c>
      <c r="D57" s="82" t="s">
        <v>87</v>
      </c>
      <c r="E57" s="20" t="s">
        <v>75</v>
      </c>
      <c r="F57" s="130"/>
      <c r="G57" s="31"/>
      <c r="H57" s="32"/>
      <c r="I57" s="29"/>
      <c r="J57" s="127"/>
      <c r="K57" s="29"/>
      <c r="L57" s="29"/>
      <c r="M57" s="119" t="s">
        <v>206</v>
      </c>
    </row>
    <row r="58" spans="1:13" ht="204" customHeight="1" x14ac:dyDescent="0.25">
      <c r="A58" s="164" t="s">
        <v>25</v>
      </c>
      <c r="B58" s="186" t="s">
        <v>180</v>
      </c>
      <c r="C58" s="81">
        <v>2015</v>
      </c>
      <c r="D58" s="82" t="s">
        <v>78</v>
      </c>
      <c r="E58" s="20" t="s">
        <v>75</v>
      </c>
      <c r="F58" s="130"/>
      <c r="G58" s="31"/>
      <c r="H58" s="32"/>
      <c r="I58" s="29"/>
      <c r="J58" s="127"/>
      <c r="K58" s="29"/>
      <c r="L58" s="29"/>
      <c r="M58" s="181" t="s">
        <v>566</v>
      </c>
    </row>
    <row r="59" spans="1:13" ht="111.75" customHeight="1" x14ac:dyDescent="0.25">
      <c r="A59" s="114" t="s">
        <v>6</v>
      </c>
      <c r="B59" s="186">
        <v>14930</v>
      </c>
      <c r="C59" s="81">
        <v>2016</v>
      </c>
      <c r="D59" s="6" t="s">
        <v>2</v>
      </c>
      <c r="E59" s="20" t="s">
        <v>75</v>
      </c>
      <c r="F59" s="130"/>
      <c r="G59" s="31"/>
      <c r="H59" s="32"/>
      <c r="I59" s="29"/>
      <c r="J59" s="127"/>
      <c r="K59" s="29"/>
      <c r="L59" s="29"/>
      <c r="M59" s="181" t="s">
        <v>567</v>
      </c>
    </row>
    <row r="60" spans="1:13" ht="154.5" customHeight="1" x14ac:dyDescent="0.25">
      <c r="A60" s="278" t="s">
        <v>108</v>
      </c>
      <c r="B60" s="284" t="s">
        <v>173</v>
      </c>
      <c r="C60" s="280" t="s">
        <v>437</v>
      </c>
      <c r="D60" s="261" t="s">
        <v>21</v>
      </c>
      <c r="E60" s="63" t="s">
        <v>41</v>
      </c>
      <c r="F60" s="130">
        <v>211069901</v>
      </c>
      <c r="G60" s="31">
        <v>10111167.58</v>
      </c>
      <c r="H60" s="32"/>
      <c r="I60" s="130"/>
      <c r="J60" s="130"/>
      <c r="K60" s="130"/>
      <c r="L60" s="151"/>
      <c r="M60" s="313" t="s">
        <v>436</v>
      </c>
    </row>
    <row r="61" spans="1:13" ht="135" customHeight="1" x14ac:dyDescent="0.25">
      <c r="A61" s="278"/>
      <c r="B61" s="284"/>
      <c r="C61" s="281"/>
      <c r="D61" s="261"/>
      <c r="E61" s="63" t="s">
        <v>46</v>
      </c>
      <c r="F61" s="130">
        <v>211069901</v>
      </c>
      <c r="G61" s="31">
        <v>10111167.58</v>
      </c>
      <c r="H61" s="32"/>
      <c r="I61" s="130"/>
      <c r="J61" s="130"/>
      <c r="K61" s="130"/>
      <c r="L61" s="151"/>
      <c r="M61" s="405"/>
    </row>
    <row r="62" spans="1:13" ht="24.75" customHeight="1" x14ac:dyDescent="0.25">
      <c r="A62" s="228" t="s">
        <v>12</v>
      </c>
      <c r="B62" s="229"/>
      <c r="C62" s="229"/>
      <c r="D62" s="229"/>
      <c r="E62" s="229"/>
      <c r="F62" s="229"/>
      <c r="G62" s="229"/>
      <c r="H62" s="229"/>
      <c r="I62" s="229"/>
      <c r="J62" s="229"/>
      <c r="K62" s="229"/>
      <c r="L62" s="229"/>
      <c r="M62" s="230"/>
    </row>
    <row r="63" spans="1:13" ht="47.25" customHeight="1" x14ac:dyDescent="0.25">
      <c r="A63" s="238" t="s">
        <v>156</v>
      </c>
      <c r="B63" s="219" t="s">
        <v>198</v>
      </c>
      <c r="C63" s="479" t="s">
        <v>36</v>
      </c>
      <c r="D63" s="485" t="s">
        <v>59</v>
      </c>
      <c r="E63" s="19" t="s">
        <v>41</v>
      </c>
      <c r="F63" s="30">
        <v>1668183046.1500001</v>
      </c>
      <c r="G63" s="30">
        <v>1506144346.1499999</v>
      </c>
      <c r="H63" s="32">
        <f>H64+H65+H66</f>
        <v>822594243.74000001</v>
      </c>
      <c r="I63" s="150">
        <f>I64+I65+I66</f>
        <v>615997000</v>
      </c>
      <c r="J63" s="130">
        <f>J64+J65+J66</f>
        <v>206597243.74000001</v>
      </c>
      <c r="K63" s="30"/>
      <c r="L63" s="30"/>
      <c r="M63" s="310" t="s">
        <v>549</v>
      </c>
    </row>
    <row r="64" spans="1:13" ht="78.75" customHeight="1" x14ac:dyDescent="0.25">
      <c r="A64" s="238"/>
      <c r="B64" s="220"/>
      <c r="C64" s="479"/>
      <c r="D64" s="485"/>
      <c r="E64" s="21" t="s">
        <v>76</v>
      </c>
      <c r="F64" s="30"/>
      <c r="G64" s="29"/>
      <c r="H64" s="32"/>
      <c r="I64" s="151"/>
      <c r="J64" s="127"/>
      <c r="K64" s="29"/>
      <c r="L64" s="29"/>
      <c r="M64" s="310"/>
    </row>
    <row r="65" spans="1:19" ht="162" customHeight="1" x14ac:dyDescent="0.25">
      <c r="A65" s="238"/>
      <c r="B65" s="220"/>
      <c r="C65" s="479"/>
      <c r="D65" s="485"/>
      <c r="E65" s="21" t="s">
        <v>77</v>
      </c>
      <c r="F65" s="30">
        <v>1554138985.1400001</v>
      </c>
      <c r="G65" s="30">
        <v>1392100285.1399999</v>
      </c>
      <c r="H65" s="32">
        <f>I65+J65+K65+L65</f>
        <v>778035700</v>
      </c>
      <c r="I65" s="150">
        <v>615997000</v>
      </c>
      <c r="J65" s="168">
        <v>162038700</v>
      </c>
      <c r="K65" s="29"/>
      <c r="L65" s="29"/>
      <c r="M65" s="310"/>
    </row>
    <row r="66" spans="1:19" ht="138.75" customHeight="1" x14ac:dyDescent="0.25">
      <c r="A66" s="238"/>
      <c r="B66" s="221"/>
      <c r="C66" s="479"/>
      <c r="D66" s="485"/>
      <c r="E66" s="21" t="s">
        <v>42</v>
      </c>
      <c r="F66" s="30">
        <v>114044061.01000001</v>
      </c>
      <c r="G66" s="32">
        <v>114044061.01000001</v>
      </c>
      <c r="H66" s="32">
        <f>I66+J66+K66+L66</f>
        <v>44558543.740000002</v>
      </c>
      <c r="I66" s="30"/>
      <c r="J66" s="130">
        <v>44558543.740000002</v>
      </c>
      <c r="K66" s="29"/>
      <c r="L66" s="29"/>
      <c r="M66" s="310"/>
    </row>
    <row r="67" spans="1:19" ht="142.5" customHeight="1" x14ac:dyDescent="0.25">
      <c r="A67" s="134" t="s">
        <v>7</v>
      </c>
      <c r="B67" s="186" t="s">
        <v>174</v>
      </c>
      <c r="C67" s="2">
        <v>2015</v>
      </c>
      <c r="D67" s="82" t="s">
        <v>86</v>
      </c>
      <c r="E67" s="20" t="s">
        <v>92</v>
      </c>
      <c r="F67" s="130"/>
      <c r="G67" s="31"/>
      <c r="H67" s="32"/>
      <c r="I67" s="29"/>
      <c r="J67" s="127"/>
      <c r="K67" s="29"/>
      <c r="L67" s="29"/>
      <c r="M67" s="120" t="s">
        <v>401</v>
      </c>
    </row>
    <row r="68" spans="1:19" ht="148.5" customHeight="1" x14ac:dyDescent="0.25">
      <c r="A68" s="113" t="s">
        <v>88</v>
      </c>
      <c r="B68" s="186" t="s">
        <v>175</v>
      </c>
      <c r="C68" s="16">
        <v>2015</v>
      </c>
      <c r="D68" s="82" t="s">
        <v>89</v>
      </c>
      <c r="E68" s="20" t="s">
        <v>92</v>
      </c>
      <c r="F68" s="130"/>
      <c r="G68" s="31"/>
      <c r="H68" s="32"/>
      <c r="I68" s="29"/>
      <c r="J68" s="127"/>
      <c r="K68" s="29"/>
      <c r="L68" s="29"/>
      <c r="M68" s="182" t="s">
        <v>568</v>
      </c>
    </row>
    <row r="69" spans="1:19" ht="255.75" customHeight="1" x14ac:dyDescent="0.25">
      <c r="A69" s="114" t="s">
        <v>90</v>
      </c>
      <c r="B69" s="186" t="s">
        <v>191</v>
      </c>
      <c r="C69" s="11">
        <v>2016</v>
      </c>
      <c r="D69" s="82" t="s">
        <v>91</v>
      </c>
      <c r="E69" s="20" t="s">
        <v>196</v>
      </c>
      <c r="F69" s="130"/>
      <c r="G69" s="31"/>
      <c r="H69" s="32">
        <f t="shared" ref="H69" si="8">I69+J69+K69+L69</f>
        <v>481949000</v>
      </c>
      <c r="I69" s="127">
        <v>481949000</v>
      </c>
      <c r="J69" s="139"/>
      <c r="K69" s="29"/>
      <c r="L69" s="29"/>
      <c r="M69" s="182" t="s">
        <v>459</v>
      </c>
    </row>
    <row r="70" spans="1:19" ht="198.75" customHeight="1" x14ac:dyDescent="0.25">
      <c r="A70" s="238" t="s">
        <v>116</v>
      </c>
      <c r="B70" s="284" t="s">
        <v>104</v>
      </c>
      <c r="C70" s="261">
        <v>2018</v>
      </c>
      <c r="D70" s="261" t="s">
        <v>105</v>
      </c>
      <c r="E70" s="346" t="s">
        <v>106</v>
      </c>
      <c r="F70" s="362"/>
      <c r="G70" s="296"/>
      <c r="H70" s="319"/>
      <c r="I70" s="231"/>
      <c r="J70" s="231"/>
      <c r="K70" s="231"/>
      <c r="L70" s="231"/>
      <c r="M70" s="309" t="s">
        <v>519</v>
      </c>
    </row>
    <row r="71" spans="1:19" ht="98.25" customHeight="1" x14ac:dyDescent="0.25">
      <c r="A71" s="238"/>
      <c r="B71" s="284"/>
      <c r="C71" s="261"/>
      <c r="D71" s="261"/>
      <c r="E71" s="347"/>
      <c r="F71" s="362"/>
      <c r="G71" s="298"/>
      <c r="H71" s="320"/>
      <c r="I71" s="232"/>
      <c r="J71" s="232"/>
      <c r="K71" s="232"/>
      <c r="L71" s="232"/>
      <c r="M71" s="309"/>
    </row>
    <row r="72" spans="1:19" s="5" customFormat="1" ht="22.5" customHeight="1" x14ac:dyDescent="0.25">
      <c r="A72" s="239" t="s">
        <v>14</v>
      </c>
      <c r="B72" s="240"/>
      <c r="C72" s="240"/>
      <c r="D72" s="240"/>
      <c r="E72" s="240"/>
      <c r="F72" s="240"/>
      <c r="G72" s="240"/>
      <c r="H72" s="240"/>
      <c r="I72" s="240"/>
      <c r="J72" s="240"/>
      <c r="K72" s="240"/>
      <c r="L72" s="240"/>
      <c r="M72" s="241"/>
      <c r="N72" s="3"/>
      <c r="O72" s="3"/>
      <c r="P72" s="3"/>
      <c r="Q72" s="3"/>
      <c r="R72" s="3"/>
      <c r="S72" s="3"/>
    </row>
    <row r="73" spans="1:19" ht="137.25" customHeight="1" x14ac:dyDescent="0.25">
      <c r="A73" s="233" t="s">
        <v>322</v>
      </c>
      <c r="B73" s="219">
        <v>300</v>
      </c>
      <c r="C73" s="222" t="s">
        <v>119</v>
      </c>
      <c r="D73" s="222" t="s">
        <v>120</v>
      </c>
      <c r="E73" s="20" t="s">
        <v>41</v>
      </c>
      <c r="F73" s="130">
        <v>482002860</v>
      </c>
      <c r="G73" s="31"/>
      <c r="H73" s="31">
        <f t="shared" ref="H73:H87" si="9">I73+J73+K73+L73</f>
        <v>16066762</v>
      </c>
      <c r="I73" s="125"/>
      <c r="J73" s="125">
        <v>8033381</v>
      </c>
      <c r="K73" s="125">
        <v>8033381</v>
      </c>
      <c r="L73" s="125"/>
      <c r="M73" s="217" t="s">
        <v>564</v>
      </c>
    </row>
    <row r="74" spans="1:19" ht="108" customHeight="1" x14ac:dyDescent="0.25">
      <c r="A74" s="234"/>
      <c r="B74" s="220"/>
      <c r="C74" s="223"/>
      <c r="D74" s="223"/>
      <c r="E74" s="20" t="s">
        <v>79</v>
      </c>
      <c r="F74" s="130">
        <v>457902717</v>
      </c>
      <c r="G74" s="31"/>
      <c r="H74" s="31"/>
      <c r="I74" s="125"/>
      <c r="J74" s="125"/>
      <c r="K74" s="125"/>
      <c r="L74" s="34"/>
      <c r="M74" s="237"/>
    </row>
    <row r="75" spans="1:19" ht="127.5" customHeight="1" x14ac:dyDescent="0.25">
      <c r="A75" s="235"/>
      <c r="B75" s="221"/>
      <c r="C75" s="224"/>
      <c r="D75" s="224"/>
      <c r="E75" s="20" t="s">
        <v>47</v>
      </c>
      <c r="F75" s="130">
        <v>24100143</v>
      </c>
      <c r="G75" s="31"/>
      <c r="H75" s="31">
        <f t="shared" si="9"/>
        <v>16066762</v>
      </c>
      <c r="I75" s="125"/>
      <c r="J75" s="125">
        <v>8033381</v>
      </c>
      <c r="K75" s="125">
        <v>8033381</v>
      </c>
      <c r="L75" s="34"/>
      <c r="M75" s="366"/>
    </row>
    <row r="76" spans="1:19" ht="72.75" customHeight="1" x14ac:dyDescent="0.25">
      <c r="A76" s="233" t="s">
        <v>125</v>
      </c>
      <c r="B76" s="219">
        <v>124</v>
      </c>
      <c r="C76" s="222" t="s">
        <v>127</v>
      </c>
      <c r="D76" s="222" t="s">
        <v>162</v>
      </c>
      <c r="E76" s="77" t="s">
        <v>41</v>
      </c>
      <c r="F76" s="127">
        <v>91669640</v>
      </c>
      <c r="G76" s="37"/>
      <c r="H76" s="31">
        <v>3142430</v>
      </c>
      <c r="I76" s="125"/>
      <c r="J76" s="125">
        <v>3142430</v>
      </c>
      <c r="K76" s="34"/>
      <c r="L76" s="150"/>
      <c r="M76" s="217" t="s">
        <v>523</v>
      </c>
    </row>
    <row r="77" spans="1:19" ht="71.25" customHeight="1" x14ac:dyDescent="0.25">
      <c r="A77" s="234"/>
      <c r="B77" s="220"/>
      <c r="C77" s="223"/>
      <c r="D77" s="223"/>
      <c r="E77" s="20" t="s">
        <v>79</v>
      </c>
      <c r="F77" s="125"/>
      <c r="G77" s="128"/>
      <c r="H77" s="31"/>
      <c r="I77" s="125"/>
      <c r="J77" s="125"/>
      <c r="K77" s="34"/>
      <c r="L77" s="150"/>
      <c r="M77" s="237"/>
    </row>
    <row r="78" spans="1:19" ht="224.25" customHeight="1" x14ac:dyDescent="0.25">
      <c r="A78" s="235"/>
      <c r="B78" s="221"/>
      <c r="C78" s="224"/>
      <c r="D78" s="224"/>
      <c r="E78" s="20" t="s">
        <v>47</v>
      </c>
      <c r="F78" s="130">
        <v>91669640</v>
      </c>
      <c r="G78" s="31"/>
      <c r="H78" s="31">
        <v>3142430</v>
      </c>
      <c r="I78" s="127"/>
      <c r="J78" s="127">
        <v>3142430</v>
      </c>
      <c r="K78" s="35"/>
      <c r="L78" s="150"/>
      <c r="M78" s="218"/>
    </row>
    <row r="79" spans="1:19" ht="46.5" customHeight="1" x14ac:dyDescent="0.25">
      <c r="A79" s="233" t="s">
        <v>126</v>
      </c>
      <c r="B79" s="219">
        <v>300</v>
      </c>
      <c r="C79" s="222" t="s">
        <v>31</v>
      </c>
      <c r="D79" s="222" t="s">
        <v>33</v>
      </c>
      <c r="E79" s="20" t="s">
        <v>41</v>
      </c>
      <c r="F79" s="130">
        <v>482002860</v>
      </c>
      <c r="G79" s="31"/>
      <c r="H79" s="31">
        <f t="shared" si="9"/>
        <v>16066762</v>
      </c>
      <c r="I79" s="125"/>
      <c r="J79" s="125"/>
      <c r="K79" s="125">
        <f>K81</f>
        <v>8033381</v>
      </c>
      <c r="L79" s="150">
        <f>L80+L81</f>
        <v>8033381</v>
      </c>
      <c r="M79" s="217" t="s">
        <v>555</v>
      </c>
    </row>
    <row r="80" spans="1:19" ht="104.25" customHeight="1" x14ac:dyDescent="0.25">
      <c r="A80" s="234"/>
      <c r="B80" s="220"/>
      <c r="C80" s="223"/>
      <c r="D80" s="223"/>
      <c r="E80" s="20" t="s">
        <v>79</v>
      </c>
      <c r="F80" s="130">
        <v>457902717</v>
      </c>
      <c r="G80" s="31"/>
      <c r="H80" s="31"/>
      <c r="I80" s="125"/>
      <c r="J80" s="125"/>
      <c r="K80" s="125"/>
      <c r="L80" s="151"/>
      <c r="M80" s="237"/>
    </row>
    <row r="81" spans="1:13" ht="81.75" customHeight="1" x14ac:dyDescent="0.25">
      <c r="A81" s="235"/>
      <c r="B81" s="221"/>
      <c r="C81" s="224"/>
      <c r="D81" s="224"/>
      <c r="E81" s="20" t="s">
        <v>47</v>
      </c>
      <c r="F81" s="150">
        <v>24100143</v>
      </c>
      <c r="G81" s="155"/>
      <c r="H81" s="31">
        <f t="shared" si="9"/>
        <v>16066762</v>
      </c>
      <c r="I81" s="127"/>
      <c r="J81" s="127"/>
      <c r="K81" s="127">
        <v>8033381</v>
      </c>
      <c r="L81" s="150">
        <v>8033381</v>
      </c>
      <c r="M81" s="218"/>
    </row>
    <row r="82" spans="1:13" ht="52.5" customHeight="1" x14ac:dyDescent="0.25">
      <c r="A82" s="233" t="s">
        <v>492</v>
      </c>
      <c r="B82" s="219"/>
      <c r="C82" s="222" t="s">
        <v>493</v>
      </c>
      <c r="D82" s="222" t="s">
        <v>494</v>
      </c>
      <c r="E82" s="20" t="s">
        <v>41</v>
      </c>
      <c r="F82" s="172">
        <v>482002860</v>
      </c>
      <c r="G82" s="155"/>
      <c r="H82" s="31"/>
      <c r="I82" s="178"/>
      <c r="J82" s="178"/>
      <c r="K82" s="178"/>
      <c r="L82" s="150">
        <v>160667620</v>
      </c>
      <c r="M82" s="236" t="s">
        <v>498</v>
      </c>
    </row>
    <row r="83" spans="1:13" ht="81.75" customHeight="1" x14ac:dyDescent="0.25">
      <c r="A83" s="234"/>
      <c r="B83" s="220"/>
      <c r="C83" s="223"/>
      <c r="D83" s="223"/>
      <c r="E83" s="20" t="s">
        <v>79</v>
      </c>
      <c r="F83" s="172">
        <v>457902717</v>
      </c>
      <c r="G83" s="155"/>
      <c r="H83" s="31"/>
      <c r="I83" s="178"/>
      <c r="J83" s="178"/>
      <c r="K83" s="178"/>
      <c r="L83" s="150">
        <v>152634239</v>
      </c>
      <c r="M83" s="237"/>
    </row>
    <row r="84" spans="1:13" ht="44.25" customHeight="1" x14ac:dyDescent="0.25">
      <c r="A84" s="235"/>
      <c r="B84" s="221"/>
      <c r="C84" s="224"/>
      <c r="D84" s="224"/>
      <c r="E84" s="20" t="s">
        <v>47</v>
      </c>
      <c r="F84" s="172">
        <v>24100143</v>
      </c>
      <c r="G84" s="155"/>
      <c r="H84" s="31"/>
      <c r="I84" s="178"/>
      <c r="J84" s="178"/>
      <c r="K84" s="178"/>
      <c r="L84" s="150">
        <v>8033381</v>
      </c>
      <c r="M84" s="218"/>
    </row>
    <row r="85" spans="1:13" ht="65.25" customHeight="1" x14ac:dyDescent="0.25">
      <c r="A85" s="411" t="s">
        <v>121</v>
      </c>
      <c r="B85" s="225">
        <v>80</v>
      </c>
      <c r="C85" s="215" t="s">
        <v>123</v>
      </c>
      <c r="D85" s="215" t="s">
        <v>161</v>
      </c>
      <c r="E85" s="20" t="s">
        <v>41</v>
      </c>
      <c r="F85" s="127">
        <v>116982444</v>
      </c>
      <c r="G85" s="37"/>
      <c r="H85" s="31">
        <f t="shared" si="9"/>
        <v>5849123</v>
      </c>
      <c r="I85" s="127"/>
      <c r="J85" s="127">
        <f>J86+J87</f>
        <v>5849123</v>
      </c>
      <c r="K85" s="151"/>
      <c r="L85" s="36"/>
      <c r="M85" s="217" t="s">
        <v>425</v>
      </c>
    </row>
    <row r="86" spans="1:13" ht="126" customHeight="1" x14ac:dyDescent="0.25">
      <c r="A86" s="412"/>
      <c r="B86" s="226"/>
      <c r="C86" s="274"/>
      <c r="D86" s="274"/>
      <c r="E86" s="20" t="s">
        <v>117</v>
      </c>
      <c r="F86" s="127">
        <v>111133321</v>
      </c>
      <c r="G86" s="128"/>
      <c r="H86" s="31"/>
      <c r="I86" s="125"/>
      <c r="J86" s="125"/>
      <c r="K86" s="151"/>
      <c r="L86" s="54"/>
      <c r="M86" s="237"/>
    </row>
    <row r="87" spans="1:13" ht="61.5" customHeight="1" x14ac:dyDescent="0.25">
      <c r="A87" s="412"/>
      <c r="B87" s="226"/>
      <c r="C87" s="274"/>
      <c r="D87" s="274"/>
      <c r="E87" s="344" t="s">
        <v>47</v>
      </c>
      <c r="F87" s="341">
        <v>5849123</v>
      </c>
      <c r="G87" s="231"/>
      <c r="H87" s="296">
        <f t="shared" si="9"/>
        <v>5849123</v>
      </c>
      <c r="I87" s="231"/>
      <c r="J87" s="231">
        <v>5849123</v>
      </c>
      <c r="K87" s="299"/>
      <c r="L87" s="231"/>
      <c r="M87" s="237"/>
    </row>
    <row r="88" spans="1:13" ht="45" customHeight="1" x14ac:dyDescent="0.25">
      <c r="A88" s="413"/>
      <c r="B88" s="227"/>
      <c r="C88" s="216"/>
      <c r="D88" s="216"/>
      <c r="E88" s="345"/>
      <c r="F88" s="342"/>
      <c r="G88" s="232"/>
      <c r="H88" s="298"/>
      <c r="I88" s="232"/>
      <c r="J88" s="232"/>
      <c r="K88" s="301"/>
      <c r="L88" s="232"/>
      <c r="M88" s="218"/>
    </row>
    <row r="89" spans="1:13" ht="58.5" customHeight="1" x14ac:dyDescent="0.25">
      <c r="A89" s="423" t="s">
        <v>122</v>
      </c>
      <c r="B89" s="225">
        <v>40</v>
      </c>
      <c r="C89" s="215" t="s">
        <v>124</v>
      </c>
      <c r="D89" s="215" t="s">
        <v>381</v>
      </c>
      <c r="E89" s="77" t="s">
        <v>41</v>
      </c>
      <c r="F89" s="127">
        <v>60107637</v>
      </c>
      <c r="G89" s="37"/>
      <c r="H89" s="127">
        <f t="shared" ref="H89:H99" si="10">I89+J89+K89+L89</f>
        <v>60107637</v>
      </c>
      <c r="I89" s="127">
        <v>60107637</v>
      </c>
      <c r="J89" s="139"/>
      <c r="K89" s="127"/>
      <c r="L89" s="36"/>
      <c r="M89" s="217" t="s">
        <v>524</v>
      </c>
    </row>
    <row r="90" spans="1:13" ht="96" customHeight="1" x14ac:dyDescent="0.25">
      <c r="A90" s="424"/>
      <c r="B90" s="226"/>
      <c r="C90" s="274"/>
      <c r="D90" s="274"/>
      <c r="E90" s="20" t="s">
        <v>117</v>
      </c>
      <c r="F90" s="127">
        <v>57102255</v>
      </c>
      <c r="G90" s="37"/>
      <c r="H90" s="127">
        <f t="shared" si="10"/>
        <v>57102255</v>
      </c>
      <c r="I90" s="127">
        <v>57102255</v>
      </c>
      <c r="J90" s="139"/>
      <c r="K90" s="127"/>
      <c r="L90" s="36"/>
      <c r="M90" s="237"/>
    </row>
    <row r="91" spans="1:13" ht="86.25" customHeight="1" x14ac:dyDescent="0.25">
      <c r="A91" s="425"/>
      <c r="B91" s="227"/>
      <c r="C91" s="216"/>
      <c r="D91" s="216"/>
      <c r="E91" s="20" t="s">
        <v>47</v>
      </c>
      <c r="F91" s="130">
        <v>3005382</v>
      </c>
      <c r="G91" s="31"/>
      <c r="H91" s="127">
        <f>I91+J91+K91+L91</f>
        <v>3005382</v>
      </c>
      <c r="I91" s="127">
        <v>3005382</v>
      </c>
      <c r="J91" s="139"/>
      <c r="K91" s="127"/>
      <c r="L91" s="36"/>
      <c r="M91" s="218"/>
    </row>
    <row r="92" spans="1:13" ht="86.25" customHeight="1" x14ac:dyDescent="0.25">
      <c r="A92" s="233" t="s">
        <v>441</v>
      </c>
      <c r="B92" s="225">
        <v>40</v>
      </c>
      <c r="C92" s="215" t="s">
        <v>442</v>
      </c>
      <c r="D92" s="215" t="s">
        <v>216</v>
      </c>
      <c r="E92" s="77" t="s">
        <v>41</v>
      </c>
      <c r="F92" s="168">
        <v>60107636.736000001</v>
      </c>
      <c r="G92" s="31"/>
      <c r="H92" s="170"/>
      <c r="I92" s="166"/>
      <c r="J92" s="180"/>
      <c r="K92" s="166"/>
      <c r="L92" s="36"/>
      <c r="M92" s="217" t="s">
        <v>497</v>
      </c>
    </row>
    <row r="93" spans="1:13" ht="86.25" customHeight="1" x14ac:dyDescent="0.25">
      <c r="A93" s="235"/>
      <c r="B93" s="227"/>
      <c r="C93" s="216"/>
      <c r="D93" s="216"/>
      <c r="E93" s="20" t="s">
        <v>47</v>
      </c>
      <c r="F93" s="168">
        <v>60107636.736000001</v>
      </c>
      <c r="G93" s="31"/>
      <c r="H93" s="170"/>
      <c r="I93" s="166"/>
      <c r="J93" s="180"/>
      <c r="K93" s="166"/>
      <c r="L93" s="36"/>
      <c r="M93" s="218"/>
    </row>
    <row r="94" spans="1:13" ht="64.5" customHeight="1" x14ac:dyDescent="0.25">
      <c r="A94" s="233" t="s">
        <v>128</v>
      </c>
      <c r="B94" s="334">
        <v>825</v>
      </c>
      <c r="C94" s="275" t="s">
        <v>373</v>
      </c>
      <c r="D94" s="275" t="s">
        <v>32</v>
      </c>
      <c r="E94" s="20" t="s">
        <v>41</v>
      </c>
      <c r="F94" s="130">
        <v>807383907</v>
      </c>
      <c r="G94" s="31"/>
      <c r="H94" s="127">
        <f t="shared" si="10"/>
        <v>26912796</v>
      </c>
      <c r="I94" s="125"/>
      <c r="J94" s="125"/>
      <c r="K94" s="125">
        <f>K96</f>
        <v>13456398</v>
      </c>
      <c r="L94" s="150">
        <f>L95+L96</f>
        <v>13456398</v>
      </c>
      <c r="M94" s="289" t="s">
        <v>396</v>
      </c>
    </row>
    <row r="95" spans="1:13" ht="78.75" customHeight="1" x14ac:dyDescent="0.25">
      <c r="A95" s="234"/>
      <c r="B95" s="335"/>
      <c r="C95" s="276"/>
      <c r="D95" s="276"/>
      <c r="E95" s="20" t="s">
        <v>117</v>
      </c>
      <c r="F95" s="130">
        <v>767014713</v>
      </c>
      <c r="G95" s="31"/>
      <c r="H95" s="127"/>
      <c r="I95" s="125"/>
      <c r="J95" s="125"/>
      <c r="K95" s="125"/>
      <c r="L95" s="151"/>
      <c r="M95" s="290"/>
    </row>
    <row r="96" spans="1:13" ht="82.5" customHeight="1" x14ac:dyDescent="0.25">
      <c r="A96" s="235"/>
      <c r="B96" s="336"/>
      <c r="C96" s="277"/>
      <c r="D96" s="277"/>
      <c r="E96" s="20" t="s">
        <v>47</v>
      </c>
      <c r="F96" s="130">
        <v>40369194</v>
      </c>
      <c r="G96" s="31"/>
      <c r="H96" s="127">
        <f t="shared" si="10"/>
        <v>26912796</v>
      </c>
      <c r="I96" s="127"/>
      <c r="J96" s="127"/>
      <c r="K96" s="127">
        <v>13456398</v>
      </c>
      <c r="L96" s="150">
        <v>13456398</v>
      </c>
      <c r="M96" s="291"/>
    </row>
    <row r="97" spans="1:13" ht="103.5" customHeight="1" x14ac:dyDescent="0.25">
      <c r="A97" s="233" t="s">
        <v>129</v>
      </c>
      <c r="B97" s="334" t="s">
        <v>166</v>
      </c>
      <c r="C97" s="275" t="s">
        <v>374</v>
      </c>
      <c r="D97" s="275" t="s">
        <v>183</v>
      </c>
      <c r="E97" s="20" t="s">
        <v>41</v>
      </c>
      <c r="F97" s="130">
        <v>669486499</v>
      </c>
      <c r="G97" s="31"/>
      <c r="H97" s="127">
        <f t="shared" si="10"/>
        <v>22316216</v>
      </c>
      <c r="I97" s="125"/>
      <c r="J97" s="125"/>
      <c r="K97" s="34">
        <v>11158108</v>
      </c>
      <c r="L97" s="150">
        <f>L98+L99</f>
        <v>11158108</v>
      </c>
      <c r="M97" s="289" t="s">
        <v>553</v>
      </c>
    </row>
    <row r="98" spans="1:13" ht="82.5" customHeight="1" x14ac:dyDescent="0.25">
      <c r="A98" s="234"/>
      <c r="B98" s="335"/>
      <c r="C98" s="276"/>
      <c r="D98" s="276"/>
      <c r="E98" s="20" t="s">
        <v>117</v>
      </c>
      <c r="F98" s="130">
        <v>636012175</v>
      </c>
      <c r="G98" s="31"/>
      <c r="H98" s="127"/>
      <c r="I98" s="125"/>
      <c r="J98" s="125"/>
      <c r="K98" s="34"/>
      <c r="L98" s="151"/>
      <c r="M98" s="290"/>
    </row>
    <row r="99" spans="1:13" ht="60" customHeight="1" x14ac:dyDescent="0.25">
      <c r="A99" s="235"/>
      <c r="B99" s="336"/>
      <c r="C99" s="277"/>
      <c r="D99" s="277"/>
      <c r="E99" s="20" t="s">
        <v>47</v>
      </c>
      <c r="F99" s="130">
        <v>33474324</v>
      </c>
      <c r="G99" s="31"/>
      <c r="H99" s="127">
        <f t="shared" si="10"/>
        <v>22316216</v>
      </c>
      <c r="I99" s="127"/>
      <c r="J99" s="127"/>
      <c r="K99" s="35">
        <v>11158108</v>
      </c>
      <c r="L99" s="150">
        <v>11158108</v>
      </c>
      <c r="M99" s="343"/>
    </row>
    <row r="100" spans="1:13" ht="69.75" customHeight="1" x14ac:dyDescent="0.25">
      <c r="A100" s="233" t="s">
        <v>130</v>
      </c>
      <c r="B100" s="334">
        <v>1500</v>
      </c>
      <c r="C100" s="275" t="s">
        <v>131</v>
      </c>
      <c r="D100" s="275" t="s">
        <v>37</v>
      </c>
      <c r="E100" s="20" t="s">
        <v>41</v>
      </c>
      <c r="F100" s="127">
        <v>1384947120</v>
      </c>
      <c r="G100" s="128"/>
      <c r="H100" s="127"/>
      <c r="I100" s="125"/>
      <c r="J100" s="125"/>
      <c r="K100" s="125"/>
      <c r="L100" s="34"/>
      <c r="M100" s="289" t="s">
        <v>397</v>
      </c>
    </row>
    <row r="101" spans="1:13" ht="161.25" customHeight="1" x14ac:dyDescent="0.25">
      <c r="A101" s="234"/>
      <c r="B101" s="335"/>
      <c r="C101" s="276"/>
      <c r="D101" s="276"/>
      <c r="E101" s="20" t="s">
        <v>117</v>
      </c>
      <c r="F101" s="127">
        <v>1315699764</v>
      </c>
      <c r="G101" s="128"/>
      <c r="H101" s="127"/>
      <c r="I101" s="125"/>
      <c r="J101" s="125"/>
      <c r="K101" s="125"/>
      <c r="L101" s="34"/>
      <c r="M101" s="290"/>
    </row>
    <row r="102" spans="1:13" ht="62.25" customHeight="1" x14ac:dyDescent="0.25">
      <c r="A102" s="235"/>
      <c r="B102" s="336"/>
      <c r="C102" s="277"/>
      <c r="D102" s="277"/>
      <c r="E102" s="20" t="s">
        <v>47</v>
      </c>
      <c r="F102" s="130">
        <v>69247356</v>
      </c>
      <c r="G102" s="101"/>
      <c r="H102" s="127"/>
      <c r="I102" s="125"/>
      <c r="J102" s="125"/>
      <c r="K102" s="125"/>
      <c r="L102" s="34"/>
      <c r="M102" s="343"/>
    </row>
    <row r="103" spans="1:13" ht="49.5" customHeight="1" x14ac:dyDescent="0.25">
      <c r="A103" s="321" t="s">
        <v>364</v>
      </c>
      <c r="B103" s="214">
        <v>900</v>
      </c>
      <c r="C103" s="279" t="s">
        <v>354</v>
      </c>
      <c r="D103" s="279"/>
      <c r="E103" s="142" t="s">
        <v>41</v>
      </c>
      <c r="F103" s="130">
        <v>944792440</v>
      </c>
      <c r="G103" s="130"/>
      <c r="H103" s="130"/>
      <c r="I103" s="127"/>
      <c r="J103" s="127">
        <f t="shared" ref="J103:L103" si="11">J104+J105</f>
        <v>1476000</v>
      </c>
      <c r="K103" s="127">
        <f t="shared" si="11"/>
        <v>16873640.600000001</v>
      </c>
      <c r="L103" s="127">
        <f t="shared" si="11"/>
        <v>0</v>
      </c>
      <c r="M103" s="293" t="s">
        <v>535</v>
      </c>
    </row>
    <row r="104" spans="1:13" ht="159.75" customHeight="1" x14ac:dyDescent="0.25">
      <c r="A104" s="321"/>
      <c r="B104" s="214"/>
      <c r="C104" s="279"/>
      <c r="D104" s="279"/>
      <c r="E104" s="142" t="s">
        <v>117</v>
      </c>
      <c r="F104" s="130"/>
      <c r="G104" s="130"/>
      <c r="H104" s="130"/>
      <c r="I104" s="127"/>
      <c r="J104" s="127"/>
      <c r="K104" s="127"/>
      <c r="L104" s="127"/>
      <c r="M104" s="293"/>
    </row>
    <row r="105" spans="1:13" ht="162" customHeight="1" x14ac:dyDescent="0.25">
      <c r="A105" s="321"/>
      <c r="B105" s="214"/>
      <c r="C105" s="279"/>
      <c r="D105" s="279"/>
      <c r="E105" s="142" t="s">
        <v>47</v>
      </c>
      <c r="F105" s="130">
        <v>944792440</v>
      </c>
      <c r="G105" s="130"/>
      <c r="H105" s="130"/>
      <c r="I105" s="127"/>
      <c r="J105" s="127">
        <f>51814+1424186</f>
        <v>1476000</v>
      </c>
      <c r="K105" s="127">
        <v>16873640.600000001</v>
      </c>
      <c r="L105" s="127"/>
      <c r="M105" s="293"/>
    </row>
    <row r="106" spans="1:13" ht="101.25" customHeight="1" x14ac:dyDescent="0.25">
      <c r="A106" s="321" t="s">
        <v>132</v>
      </c>
      <c r="B106" s="283">
        <v>990</v>
      </c>
      <c r="C106" s="279" t="s">
        <v>338</v>
      </c>
      <c r="D106" s="279" t="s">
        <v>32</v>
      </c>
      <c r="E106" s="59" t="s">
        <v>41</v>
      </c>
      <c r="F106" s="130">
        <v>1744528640</v>
      </c>
      <c r="G106" s="130"/>
      <c r="H106" s="127"/>
      <c r="I106" s="127"/>
      <c r="J106" s="127">
        <v>1476000</v>
      </c>
      <c r="K106" s="127"/>
      <c r="L106" s="127"/>
      <c r="M106" s="293" t="s">
        <v>536</v>
      </c>
    </row>
    <row r="107" spans="1:13" ht="105.75" customHeight="1" x14ac:dyDescent="0.25">
      <c r="A107" s="321"/>
      <c r="B107" s="283"/>
      <c r="C107" s="279"/>
      <c r="D107" s="279"/>
      <c r="E107" s="59" t="s">
        <v>117</v>
      </c>
      <c r="F107" s="130"/>
      <c r="G107" s="130"/>
      <c r="H107" s="127"/>
      <c r="I107" s="127"/>
      <c r="J107" s="127"/>
      <c r="K107" s="127"/>
      <c r="L107" s="127"/>
      <c r="M107" s="293"/>
    </row>
    <row r="108" spans="1:13" ht="173.25" customHeight="1" x14ac:dyDescent="0.25">
      <c r="A108" s="321"/>
      <c r="B108" s="283"/>
      <c r="C108" s="279"/>
      <c r="D108" s="279"/>
      <c r="E108" s="59" t="s">
        <v>47</v>
      </c>
      <c r="F108" s="168">
        <v>1744528640</v>
      </c>
      <c r="G108" s="130"/>
      <c r="H108" s="127"/>
      <c r="I108" s="127"/>
      <c r="J108" s="127">
        <v>1476000</v>
      </c>
      <c r="K108" s="127">
        <v>18409544.93</v>
      </c>
      <c r="L108" s="127"/>
      <c r="M108" s="293"/>
    </row>
    <row r="109" spans="1:13" ht="58.5" customHeight="1" x14ac:dyDescent="0.25">
      <c r="A109" s="338" t="s">
        <v>186</v>
      </c>
      <c r="B109" s="219"/>
      <c r="C109" s="275" t="s">
        <v>133</v>
      </c>
      <c r="D109" s="275" t="s">
        <v>64</v>
      </c>
      <c r="E109" s="20" t="s">
        <v>41</v>
      </c>
      <c r="F109" s="130">
        <v>792418621</v>
      </c>
      <c r="G109" s="101">
        <v>154692026.46000001</v>
      </c>
      <c r="H109" s="127">
        <f>H110+H111</f>
        <v>13206978</v>
      </c>
      <c r="I109" s="127"/>
      <c r="J109" s="127"/>
      <c r="K109" s="127"/>
      <c r="L109" s="127">
        <f>L110+L111</f>
        <v>13206978</v>
      </c>
      <c r="M109" s="306" t="s">
        <v>375</v>
      </c>
    </row>
    <row r="110" spans="1:13" ht="81.75" customHeight="1" x14ac:dyDescent="0.25">
      <c r="A110" s="339"/>
      <c r="B110" s="220"/>
      <c r="C110" s="276"/>
      <c r="D110" s="276"/>
      <c r="E110" s="20" t="s">
        <v>15</v>
      </c>
      <c r="F110" s="130">
        <v>752797689</v>
      </c>
      <c r="G110" s="101"/>
      <c r="H110" s="127"/>
      <c r="I110" s="125"/>
      <c r="J110" s="125"/>
      <c r="K110" s="125"/>
      <c r="L110" s="127"/>
      <c r="M110" s="307"/>
    </row>
    <row r="111" spans="1:13" ht="45.75" customHeight="1" x14ac:dyDescent="0.25">
      <c r="A111" s="340"/>
      <c r="B111" s="221"/>
      <c r="C111" s="277"/>
      <c r="D111" s="277"/>
      <c r="E111" s="20" t="s">
        <v>47</v>
      </c>
      <c r="F111" s="130">
        <v>39620932</v>
      </c>
      <c r="G111" s="31">
        <v>154692026.46000001</v>
      </c>
      <c r="H111" s="127">
        <f>I111+J111+K111+L111</f>
        <v>13206978</v>
      </c>
      <c r="I111" s="127"/>
      <c r="J111" s="127"/>
      <c r="K111" s="127"/>
      <c r="L111" s="127">
        <v>13206978</v>
      </c>
      <c r="M111" s="308"/>
    </row>
    <row r="112" spans="1:13" ht="59.25" customHeight="1" x14ac:dyDescent="0.25">
      <c r="A112" s="338" t="s">
        <v>377</v>
      </c>
      <c r="B112" s="262" t="s">
        <v>365</v>
      </c>
      <c r="C112" s="275"/>
      <c r="D112" s="275"/>
      <c r="E112" s="133" t="s">
        <v>41</v>
      </c>
      <c r="F112" s="130">
        <f>F113+F114</f>
        <v>38954400</v>
      </c>
      <c r="G112" s="130"/>
      <c r="H112" s="130">
        <f t="shared" ref="H112" si="12">H113+H114</f>
        <v>6029666</v>
      </c>
      <c r="I112" s="130"/>
      <c r="J112" s="130"/>
      <c r="K112" s="130">
        <f>K114</f>
        <v>6029666</v>
      </c>
      <c r="L112" s="130"/>
      <c r="M112" s="306" t="s">
        <v>537</v>
      </c>
    </row>
    <row r="113" spans="1:13" ht="80.25" customHeight="1" x14ac:dyDescent="0.25">
      <c r="A113" s="339"/>
      <c r="B113" s="422"/>
      <c r="C113" s="276"/>
      <c r="D113" s="276"/>
      <c r="E113" s="133" t="s">
        <v>15</v>
      </c>
      <c r="F113" s="130"/>
      <c r="G113" s="31"/>
      <c r="H113" s="31"/>
      <c r="I113" s="125"/>
      <c r="J113" s="125"/>
      <c r="K113" s="125"/>
      <c r="L113" s="127"/>
      <c r="M113" s="307"/>
    </row>
    <row r="114" spans="1:13" ht="52.5" customHeight="1" x14ac:dyDescent="0.25">
      <c r="A114" s="340"/>
      <c r="B114" s="263"/>
      <c r="C114" s="277"/>
      <c r="D114" s="277"/>
      <c r="E114" s="133" t="s">
        <v>47</v>
      </c>
      <c r="F114" s="130">
        <v>38954400</v>
      </c>
      <c r="G114" s="31"/>
      <c r="H114" s="127">
        <f>I114+J114+K114+L114</f>
        <v>6029666</v>
      </c>
      <c r="I114" s="127"/>
      <c r="J114" s="127"/>
      <c r="K114" s="127">
        <v>6029666</v>
      </c>
      <c r="L114" s="127"/>
      <c r="M114" s="308"/>
    </row>
    <row r="115" spans="1:13" ht="27.75" customHeight="1" x14ac:dyDescent="0.25">
      <c r="A115" s="358" t="s">
        <v>107</v>
      </c>
      <c r="B115" s="359"/>
      <c r="C115" s="359"/>
      <c r="D115" s="359"/>
      <c r="E115" s="359"/>
      <c r="F115" s="359"/>
      <c r="G115" s="359"/>
      <c r="H115" s="359"/>
      <c r="I115" s="359"/>
      <c r="J115" s="359"/>
      <c r="K115" s="359"/>
      <c r="L115" s="359"/>
      <c r="M115" s="360"/>
    </row>
    <row r="116" spans="1:13" ht="58.5" customHeight="1" x14ac:dyDescent="0.25">
      <c r="A116" s="238" t="s">
        <v>323</v>
      </c>
      <c r="B116" s="283" t="s">
        <v>139</v>
      </c>
      <c r="C116" s="292" t="s">
        <v>140</v>
      </c>
      <c r="D116" s="279" t="s">
        <v>62</v>
      </c>
      <c r="E116" s="55" t="s">
        <v>41</v>
      </c>
      <c r="F116" s="130">
        <v>344996210</v>
      </c>
      <c r="G116" s="130">
        <v>6133560</v>
      </c>
      <c r="H116" s="127">
        <v>219433800</v>
      </c>
      <c r="I116" s="127"/>
      <c r="J116" s="127"/>
      <c r="K116" s="127">
        <v>117517500</v>
      </c>
      <c r="L116" s="127">
        <v>101916300</v>
      </c>
      <c r="M116" s="364" t="s">
        <v>380</v>
      </c>
    </row>
    <row r="117" spans="1:13" ht="82.5" customHeight="1" x14ac:dyDescent="0.25">
      <c r="A117" s="238"/>
      <c r="B117" s="283"/>
      <c r="C117" s="292"/>
      <c r="D117" s="279"/>
      <c r="E117" s="55" t="s">
        <v>13</v>
      </c>
      <c r="F117" s="130">
        <v>186893890</v>
      </c>
      <c r="G117" s="130"/>
      <c r="H117" s="127"/>
      <c r="I117" s="127"/>
      <c r="J117" s="127"/>
      <c r="K117" s="127">
        <v>94014000</v>
      </c>
      <c r="L117" s="127">
        <v>76437200</v>
      </c>
      <c r="M117" s="364"/>
    </row>
    <row r="118" spans="1:13" ht="57.75" customHeight="1" x14ac:dyDescent="0.25">
      <c r="A118" s="238"/>
      <c r="B118" s="283"/>
      <c r="C118" s="292"/>
      <c r="D118" s="279"/>
      <c r="E118" s="59" t="s">
        <v>47</v>
      </c>
      <c r="F118" s="130">
        <v>158102320</v>
      </c>
      <c r="G118" s="130">
        <v>6133560</v>
      </c>
      <c r="H118" s="127">
        <v>48982600</v>
      </c>
      <c r="I118" s="127"/>
      <c r="J118" s="127"/>
      <c r="K118" s="127">
        <v>23503500</v>
      </c>
      <c r="L118" s="127">
        <v>25479100</v>
      </c>
      <c r="M118" s="364"/>
    </row>
    <row r="119" spans="1:13" ht="43.5" customHeight="1" x14ac:dyDescent="0.25">
      <c r="A119" s="238"/>
      <c r="B119" s="283" t="s">
        <v>158</v>
      </c>
      <c r="C119" s="351" t="s">
        <v>24</v>
      </c>
      <c r="D119" s="279"/>
      <c r="E119" s="59" t="s">
        <v>41</v>
      </c>
      <c r="F119" s="130">
        <v>350760472.5</v>
      </c>
      <c r="G119" s="130">
        <v>5322112.22</v>
      </c>
      <c r="H119" s="127">
        <v>333227223</v>
      </c>
      <c r="I119" s="127">
        <v>97223</v>
      </c>
      <c r="J119" s="139"/>
      <c r="K119" s="127">
        <v>220000000</v>
      </c>
      <c r="L119" s="127">
        <v>113130000</v>
      </c>
      <c r="M119" s="364"/>
    </row>
    <row r="120" spans="1:13" ht="61.5" customHeight="1" x14ac:dyDescent="0.25">
      <c r="A120" s="238"/>
      <c r="B120" s="283"/>
      <c r="C120" s="351"/>
      <c r="D120" s="279"/>
      <c r="E120" s="59" t="s">
        <v>13</v>
      </c>
      <c r="F120" s="130">
        <v>328166440</v>
      </c>
      <c r="G120" s="130"/>
      <c r="H120" s="127">
        <v>333130000</v>
      </c>
      <c r="I120" s="127"/>
      <c r="J120" s="139"/>
      <c r="K120" s="127">
        <v>220000000</v>
      </c>
      <c r="L120" s="127">
        <v>113130000</v>
      </c>
      <c r="M120" s="364"/>
    </row>
    <row r="121" spans="1:13" ht="78" customHeight="1" x14ac:dyDescent="0.25">
      <c r="A121" s="238"/>
      <c r="B121" s="283"/>
      <c r="C121" s="351"/>
      <c r="D121" s="279"/>
      <c r="E121" s="85" t="s">
        <v>68</v>
      </c>
      <c r="F121" s="130">
        <v>22594032.5</v>
      </c>
      <c r="G121" s="130">
        <v>5322112.22</v>
      </c>
      <c r="H121" s="127">
        <v>97223</v>
      </c>
      <c r="I121" s="127">
        <v>97223</v>
      </c>
      <c r="J121" s="139"/>
      <c r="K121" s="127"/>
      <c r="L121" s="127"/>
      <c r="M121" s="364"/>
    </row>
    <row r="122" spans="1:13" ht="105" customHeight="1" x14ac:dyDescent="0.25">
      <c r="A122" s="278" t="s">
        <v>111</v>
      </c>
      <c r="B122" s="283" t="s">
        <v>118</v>
      </c>
      <c r="C122" s="292" t="s">
        <v>38</v>
      </c>
      <c r="D122" s="261" t="s">
        <v>152</v>
      </c>
      <c r="E122" s="55" t="s">
        <v>41</v>
      </c>
      <c r="F122" s="130">
        <v>226399908.22</v>
      </c>
      <c r="G122" s="130">
        <v>82829000</v>
      </c>
      <c r="H122" s="127">
        <v>226399909</v>
      </c>
      <c r="I122" s="127">
        <v>82829000</v>
      </c>
      <c r="J122" s="127">
        <v>143570909</v>
      </c>
      <c r="K122" s="127"/>
      <c r="L122" s="151"/>
      <c r="M122" s="365" t="s">
        <v>525</v>
      </c>
    </row>
    <row r="123" spans="1:13" ht="100.5" customHeight="1" x14ac:dyDescent="0.25">
      <c r="A123" s="278"/>
      <c r="B123" s="283"/>
      <c r="C123" s="292"/>
      <c r="D123" s="261"/>
      <c r="E123" s="55" t="s">
        <v>13</v>
      </c>
      <c r="F123" s="130">
        <v>187998000</v>
      </c>
      <c r="G123" s="130">
        <v>74546000</v>
      </c>
      <c r="H123" s="127">
        <v>187998000</v>
      </c>
      <c r="I123" s="127">
        <v>74546000</v>
      </c>
      <c r="J123" s="127">
        <v>113452000</v>
      </c>
      <c r="K123" s="127"/>
      <c r="L123" s="151"/>
      <c r="M123" s="365"/>
    </row>
    <row r="124" spans="1:13" ht="202.5" customHeight="1" x14ac:dyDescent="0.25">
      <c r="A124" s="278"/>
      <c r="B124" s="283"/>
      <c r="C124" s="292"/>
      <c r="D124" s="261"/>
      <c r="E124" s="55" t="s">
        <v>42</v>
      </c>
      <c r="F124" s="130">
        <v>38401908.219999999</v>
      </c>
      <c r="G124" s="130">
        <v>8283000</v>
      </c>
      <c r="H124" s="127">
        <v>38401909</v>
      </c>
      <c r="I124" s="127">
        <v>8283000</v>
      </c>
      <c r="J124" s="127">
        <v>30118909</v>
      </c>
      <c r="K124" s="127"/>
      <c r="L124" s="151"/>
      <c r="M124" s="365"/>
    </row>
    <row r="125" spans="1:13" ht="110.25" customHeight="1" x14ac:dyDescent="0.25">
      <c r="A125" s="278"/>
      <c r="B125" s="284" t="s">
        <v>151</v>
      </c>
      <c r="C125" s="261" t="s">
        <v>38</v>
      </c>
      <c r="D125" s="261"/>
      <c r="E125" s="59" t="s">
        <v>41</v>
      </c>
      <c r="F125" s="130">
        <v>214345307.53</v>
      </c>
      <c r="G125" s="130">
        <v>17559212.670000002</v>
      </c>
      <c r="H125" s="127">
        <v>196786095</v>
      </c>
      <c r="I125" s="127"/>
      <c r="J125" s="75">
        <v>196786095</v>
      </c>
      <c r="K125" s="151"/>
      <c r="L125" s="127"/>
      <c r="M125" s="365"/>
    </row>
    <row r="126" spans="1:13" ht="192.75" customHeight="1" x14ac:dyDescent="0.25">
      <c r="A126" s="278"/>
      <c r="B126" s="284"/>
      <c r="C126" s="261"/>
      <c r="D126" s="261"/>
      <c r="E126" s="85" t="s">
        <v>17</v>
      </c>
      <c r="F126" s="130">
        <v>3903000</v>
      </c>
      <c r="G126" s="130">
        <v>3903000</v>
      </c>
      <c r="H126" s="127"/>
      <c r="I126" s="127"/>
      <c r="J126" s="127"/>
      <c r="K126" s="151"/>
      <c r="L126" s="127"/>
      <c r="M126" s="365"/>
    </row>
    <row r="127" spans="1:13" ht="60" customHeight="1" x14ac:dyDescent="0.25">
      <c r="A127" s="278"/>
      <c r="B127" s="284"/>
      <c r="C127" s="261"/>
      <c r="D127" s="261"/>
      <c r="E127" s="85" t="s">
        <v>68</v>
      </c>
      <c r="F127" s="130">
        <v>210442307.53</v>
      </c>
      <c r="G127" s="130">
        <v>13656212.67</v>
      </c>
      <c r="H127" s="127">
        <v>196786095</v>
      </c>
      <c r="I127" s="127"/>
      <c r="J127" s="127">
        <v>196786095</v>
      </c>
      <c r="K127" s="151"/>
      <c r="L127" s="127"/>
      <c r="M127" s="365"/>
    </row>
    <row r="128" spans="1:13" ht="36" customHeight="1" x14ac:dyDescent="0.25">
      <c r="A128" s="238" t="s">
        <v>153</v>
      </c>
      <c r="B128" s="284" t="s">
        <v>165</v>
      </c>
      <c r="C128" s="261"/>
      <c r="D128" s="261"/>
      <c r="E128" s="59" t="s">
        <v>41</v>
      </c>
      <c r="F128" s="130">
        <v>146319377.15000001</v>
      </c>
      <c r="G128" s="130">
        <v>3414517.15</v>
      </c>
      <c r="H128" s="127"/>
      <c r="I128" s="127"/>
      <c r="J128" s="127"/>
      <c r="K128" s="127"/>
      <c r="L128" s="127"/>
      <c r="M128" s="248" t="s">
        <v>542</v>
      </c>
    </row>
    <row r="129" spans="1:13" ht="60.75" customHeight="1" x14ac:dyDescent="0.25">
      <c r="A129" s="238"/>
      <c r="B129" s="284"/>
      <c r="C129" s="261"/>
      <c r="D129" s="261"/>
      <c r="E129" s="131" t="s">
        <v>17</v>
      </c>
      <c r="F129" s="130">
        <v>107178650</v>
      </c>
      <c r="G129" s="130"/>
      <c r="H129" s="127"/>
      <c r="I129" s="127"/>
      <c r="J129" s="127"/>
      <c r="K129" s="127"/>
      <c r="L129" s="127"/>
      <c r="M129" s="249"/>
    </row>
    <row r="130" spans="1:13" ht="85.5" customHeight="1" x14ac:dyDescent="0.25">
      <c r="A130" s="238"/>
      <c r="B130" s="284"/>
      <c r="C130" s="261"/>
      <c r="D130" s="261"/>
      <c r="E130" s="85" t="s">
        <v>68</v>
      </c>
      <c r="F130" s="130">
        <v>39140727.149999999</v>
      </c>
      <c r="G130" s="130">
        <v>3414517.15</v>
      </c>
      <c r="H130" s="127"/>
      <c r="I130" s="127"/>
      <c r="J130" s="127"/>
      <c r="K130" s="127"/>
      <c r="L130" s="127"/>
      <c r="M130" s="249"/>
    </row>
    <row r="131" spans="1:13" ht="41.25" customHeight="1" x14ac:dyDescent="0.25">
      <c r="A131" s="238"/>
      <c r="B131" s="284" t="s">
        <v>164</v>
      </c>
      <c r="C131" s="261"/>
      <c r="D131" s="261"/>
      <c r="E131" s="59" t="s">
        <v>41</v>
      </c>
      <c r="F131" s="130">
        <v>479134154.63</v>
      </c>
      <c r="G131" s="130">
        <v>2996434.63</v>
      </c>
      <c r="H131" s="127">
        <f>I131+J131+K131+L131</f>
        <v>106980983</v>
      </c>
      <c r="I131" s="127">
        <v>87778</v>
      </c>
      <c r="J131" s="209">
        <f>J132+J133</f>
        <v>23205</v>
      </c>
      <c r="K131" s="127"/>
      <c r="L131" s="127">
        <v>106870000</v>
      </c>
      <c r="M131" s="249"/>
    </row>
    <row r="132" spans="1:13" ht="64.5" customHeight="1" x14ac:dyDescent="0.25">
      <c r="A132" s="238"/>
      <c r="B132" s="284"/>
      <c r="C132" s="261"/>
      <c r="D132" s="261"/>
      <c r="E132" s="131" t="s">
        <v>17</v>
      </c>
      <c r="F132" s="130">
        <v>341381800</v>
      </c>
      <c r="G132" s="130"/>
      <c r="H132" s="127">
        <f>I132+J132+K132+L132</f>
        <v>106870000</v>
      </c>
      <c r="I132" s="127"/>
      <c r="J132" s="127"/>
      <c r="K132" s="127"/>
      <c r="L132" s="127">
        <v>106870000</v>
      </c>
      <c r="M132" s="249"/>
    </row>
    <row r="133" spans="1:13" ht="84" customHeight="1" x14ac:dyDescent="0.25">
      <c r="A133" s="238"/>
      <c r="B133" s="284"/>
      <c r="C133" s="261"/>
      <c r="D133" s="261"/>
      <c r="E133" s="143" t="s">
        <v>68</v>
      </c>
      <c r="F133" s="129">
        <v>137752354.63</v>
      </c>
      <c r="G133" s="129">
        <v>2996434.63</v>
      </c>
      <c r="H133" s="126">
        <f>I133+J133+K133+L133</f>
        <v>110983</v>
      </c>
      <c r="I133" s="126">
        <v>87778</v>
      </c>
      <c r="J133" s="205">
        <v>23205</v>
      </c>
      <c r="K133" s="126"/>
      <c r="L133" s="126"/>
      <c r="M133" s="250"/>
    </row>
    <row r="134" spans="1:13" ht="88.5" customHeight="1" x14ac:dyDescent="0.25">
      <c r="A134" s="363" t="s">
        <v>110</v>
      </c>
      <c r="B134" s="288" t="s">
        <v>185</v>
      </c>
      <c r="C134" s="292" t="s">
        <v>34</v>
      </c>
      <c r="D134" s="279" t="s">
        <v>48</v>
      </c>
      <c r="E134" s="84" t="s">
        <v>41</v>
      </c>
      <c r="F134" s="130">
        <v>147751413.80000001</v>
      </c>
      <c r="G134" s="130">
        <v>27911357.799999997</v>
      </c>
      <c r="H134" s="127">
        <v>62198392</v>
      </c>
      <c r="I134" s="76">
        <v>759759</v>
      </c>
      <c r="J134" s="76">
        <v>21038122</v>
      </c>
      <c r="K134" s="76">
        <v>40400511</v>
      </c>
      <c r="L134" s="150"/>
      <c r="M134" s="303" t="s">
        <v>569</v>
      </c>
    </row>
    <row r="135" spans="1:13" ht="71.25" customHeight="1" x14ac:dyDescent="0.25">
      <c r="A135" s="363"/>
      <c r="B135" s="288"/>
      <c r="C135" s="292"/>
      <c r="D135" s="279"/>
      <c r="E135" s="84" t="s">
        <v>13</v>
      </c>
      <c r="F135" s="130">
        <v>9259311.8499999996</v>
      </c>
      <c r="G135" s="130">
        <v>9259311.8499999996</v>
      </c>
      <c r="H135" s="127"/>
      <c r="I135" s="127"/>
      <c r="J135" s="76"/>
      <c r="K135" s="76"/>
      <c r="L135" s="151"/>
      <c r="M135" s="304"/>
    </row>
    <row r="136" spans="1:13" ht="29.25" customHeight="1" x14ac:dyDescent="0.25">
      <c r="A136" s="363"/>
      <c r="B136" s="288"/>
      <c r="C136" s="292"/>
      <c r="D136" s="279"/>
      <c r="E136" s="361" t="s">
        <v>42</v>
      </c>
      <c r="F136" s="362">
        <v>138492101.94999999</v>
      </c>
      <c r="G136" s="296">
        <v>18652045.949999999</v>
      </c>
      <c r="H136" s="231">
        <v>62198392</v>
      </c>
      <c r="I136" s="302">
        <v>759759</v>
      </c>
      <c r="J136" s="294">
        <v>21038122</v>
      </c>
      <c r="K136" s="302">
        <v>40400511</v>
      </c>
      <c r="L136" s="299"/>
      <c r="M136" s="304"/>
    </row>
    <row r="137" spans="1:13" ht="20.25" customHeight="1" x14ac:dyDescent="0.25">
      <c r="A137" s="363"/>
      <c r="B137" s="288"/>
      <c r="C137" s="292"/>
      <c r="D137" s="279"/>
      <c r="E137" s="361"/>
      <c r="F137" s="362"/>
      <c r="G137" s="297"/>
      <c r="H137" s="295"/>
      <c r="I137" s="302"/>
      <c r="J137" s="294"/>
      <c r="K137" s="302"/>
      <c r="L137" s="300"/>
      <c r="M137" s="304"/>
    </row>
    <row r="138" spans="1:13" ht="27.75" customHeight="1" x14ac:dyDescent="0.25">
      <c r="A138" s="363"/>
      <c r="B138" s="288"/>
      <c r="C138" s="292"/>
      <c r="D138" s="279"/>
      <c r="E138" s="361"/>
      <c r="F138" s="362"/>
      <c r="G138" s="297"/>
      <c r="H138" s="295"/>
      <c r="I138" s="302"/>
      <c r="J138" s="294"/>
      <c r="K138" s="302"/>
      <c r="L138" s="300"/>
      <c r="M138" s="304"/>
    </row>
    <row r="139" spans="1:13" ht="51" customHeight="1" x14ac:dyDescent="0.25">
      <c r="A139" s="363"/>
      <c r="B139" s="288"/>
      <c r="C139" s="292"/>
      <c r="D139" s="279"/>
      <c r="E139" s="361"/>
      <c r="F139" s="362"/>
      <c r="G139" s="298"/>
      <c r="H139" s="232"/>
      <c r="I139" s="302"/>
      <c r="J139" s="294"/>
      <c r="K139" s="302"/>
      <c r="L139" s="301"/>
      <c r="M139" s="304"/>
    </row>
    <row r="140" spans="1:13" ht="39" customHeight="1" x14ac:dyDescent="0.25">
      <c r="A140" s="348" t="s">
        <v>134</v>
      </c>
      <c r="B140" s="355" t="s">
        <v>135</v>
      </c>
      <c r="C140" s="352">
        <v>2017</v>
      </c>
      <c r="D140" s="275"/>
      <c r="E140" s="84" t="s">
        <v>41</v>
      </c>
      <c r="F140" s="130">
        <v>59662253</v>
      </c>
      <c r="G140" s="35"/>
      <c r="H140" s="35">
        <f>I140+J140+K140+L140</f>
        <v>29831253</v>
      </c>
      <c r="I140" s="35"/>
      <c r="J140" s="35"/>
      <c r="K140" s="35">
        <f>K141+K142</f>
        <v>29831253</v>
      </c>
      <c r="L140" s="35"/>
      <c r="M140" s="304"/>
    </row>
    <row r="141" spans="1:13" ht="67.5" customHeight="1" x14ac:dyDescent="0.25">
      <c r="A141" s="349"/>
      <c r="B141" s="356"/>
      <c r="C141" s="353"/>
      <c r="D141" s="276"/>
      <c r="E141" s="84" t="s">
        <v>117</v>
      </c>
      <c r="F141" s="130">
        <v>26848000</v>
      </c>
      <c r="G141" s="31"/>
      <c r="H141" s="35"/>
      <c r="I141" s="76"/>
      <c r="J141" s="127"/>
      <c r="K141" s="35"/>
      <c r="L141" s="151"/>
      <c r="M141" s="304"/>
    </row>
    <row r="142" spans="1:13" ht="56.25" customHeight="1" x14ac:dyDescent="0.25">
      <c r="A142" s="350"/>
      <c r="B142" s="357"/>
      <c r="C142" s="354"/>
      <c r="D142" s="277"/>
      <c r="E142" s="84" t="s">
        <v>42</v>
      </c>
      <c r="F142" s="130">
        <v>32814253</v>
      </c>
      <c r="G142" s="31"/>
      <c r="H142" s="35">
        <f t="shared" ref="H142" si="13">I142+J142+K142+L142</f>
        <v>29831253</v>
      </c>
      <c r="I142" s="76"/>
      <c r="J142" s="127"/>
      <c r="K142" s="35">
        <v>29831253</v>
      </c>
      <c r="L142" s="151"/>
      <c r="M142" s="305"/>
    </row>
    <row r="143" spans="1:13" ht="159" customHeight="1" x14ac:dyDescent="0.25">
      <c r="A143" s="233" t="s">
        <v>136</v>
      </c>
      <c r="B143" s="334" t="s">
        <v>443</v>
      </c>
      <c r="C143" s="275" t="s">
        <v>23</v>
      </c>
      <c r="D143" s="275" t="s">
        <v>53</v>
      </c>
      <c r="E143" s="84" t="s">
        <v>41</v>
      </c>
      <c r="F143" s="130">
        <v>65140086.549999997</v>
      </c>
      <c r="G143" s="31">
        <v>3117761.6100000003</v>
      </c>
      <c r="H143" s="41">
        <v>61294911</v>
      </c>
      <c r="I143" s="127">
        <v>211</v>
      </c>
      <c r="J143" s="127">
        <f>J144+J145</f>
        <v>752424.73</v>
      </c>
      <c r="K143" s="127"/>
      <c r="L143" s="150"/>
      <c r="M143" s="370" t="s">
        <v>531</v>
      </c>
    </row>
    <row r="144" spans="1:13" ht="103.5" customHeight="1" x14ac:dyDescent="0.25">
      <c r="A144" s="234"/>
      <c r="B144" s="335"/>
      <c r="C144" s="276"/>
      <c r="D144" s="276"/>
      <c r="E144" s="84" t="s">
        <v>13</v>
      </c>
      <c r="F144" s="130">
        <v>46886800</v>
      </c>
      <c r="G144" s="31"/>
      <c r="H144" s="41">
        <v>46886800</v>
      </c>
      <c r="I144" s="76"/>
      <c r="J144" s="76"/>
      <c r="K144" s="127"/>
      <c r="L144" s="150"/>
      <c r="M144" s="371"/>
    </row>
    <row r="145" spans="1:15" ht="96.75" customHeight="1" x14ac:dyDescent="0.25">
      <c r="A145" s="235"/>
      <c r="B145" s="336"/>
      <c r="C145" s="277"/>
      <c r="D145" s="277"/>
      <c r="E145" s="20" t="s">
        <v>47</v>
      </c>
      <c r="F145" s="130">
        <v>18253286.550000001</v>
      </c>
      <c r="G145" s="31">
        <v>3117761.6100000003</v>
      </c>
      <c r="H145" s="41">
        <v>14408111</v>
      </c>
      <c r="I145" s="127">
        <v>211</v>
      </c>
      <c r="J145" s="76">
        <v>752424.73</v>
      </c>
      <c r="K145" s="127"/>
      <c r="L145" s="150"/>
      <c r="M145" s="372"/>
    </row>
    <row r="146" spans="1:15" ht="152.25" customHeight="1" x14ac:dyDescent="0.25">
      <c r="A146" s="430" t="s">
        <v>113</v>
      </c>
      <c r="B146" s="433" t="s">
        <v>426</v>
      </c>
      <c r="C146" s="419" t="s">
        <v>66</v>
      </c>
      <c r="D146" s="419" t="s">
        <v>51</v>
      </c>
      <c r="E146" s="84" t="s">
        <v>41</v>
      </c>
      <c r="F146" s="130">
        <v>501453921.68000001</v>
      </c>
      <c r="G146" s="31">
        <v>8939151.6799999997</v>
      </c>
      <c r="H146" s="41">
        <v>754813</v>
      </c>
      <c r="I146" s="127">
        <v>754813</v>
      </c>
      <c r="J146" s="127"/>
      <c r="K146" s="127"/>
      <c r="L146" s="35"/>
      <c r="M146" s="365" t="s">
        <v>444</v>
      </c>
    </row>
    <row r="147" spans="1:15" ht="166.5" customHeight="1" x14ac:dyDescent="0.25">
      <c r="A147" s="431"/>
      <c r="B147" s="434"/>
      <c r="C147" s="420"/>
      <c r="D147" s="420"/>
      <c r="E147" s="84" t="s">
        <v>13</v>
      </c>
      <c r="F147" s="130">
        <v>443263293</v>
      </c>
      <c r="G147" s="130"/>
      <c r="H147" s="41"/>
      <c r="I147" s="127"/>
      <c r="J147" s="127"/>
      <c r="K147" s="127"/>
      <c r="L147" s="127"/>
      <c r="M147" s="365"/>
    </row>
    <row r="148" spans="1:15" ht="93.75" customHeight="1" x14ac:dyDescent="0.25">
      <c r="A148" s="432"/>
      <c r="B148" s="435"/>
      <c r="C148" s="421"/>
      <c r="D148" s="421"/>
      <c r="E148" s="55" t="s">
        <v>42</v>
      </c>
      <c r="F148" s="130">
        <v>58190628.68</v>
      </c>
      <c r="G148" s="130">
        <v>8939151.6799999997</v>
      </c>
      <c r="H148" s="41">
        <v>754813</v>
      </c>
      <c r="I148" s="127">
        <v>754813</v>
      </c>
      <c r="J148" s="127"/>
      <c r="K148" s="127"/>
      <c r="L148" s="127"/>
      <c r="M148" s="365"/>
    </row>
    <row r="149" spans="1:15" ht="76.5" customHeight="1" x14ac:dyDescent="0.25">
      <c r="A149" s="266" t="s">
        <v>138</v>
      </c>
      <c r="B149" s="334" t="s">
        <v>427</v>
      </c>
      <c r="C149" s="275" t="s">
        <v>187</v>
      </c>
      <c r="D149" s="275" t="s">
        <v>51</v>
      </c>
      <c r="E149" s="84" t="s">
        <v>41</v>
      </c>
      <c r="F149" s="130">
        <v>374341792.61000001</v>
      </c>
      <c r="G149" s="31">
        <v>5724322.6699999999</v>
      </c>
      <c r="H149" s="41">
        <v>702080</v>
      </c>
      <c r="I149" s="127">
        <v>702080</v>
      </c>
      <c r="J149" s="127"/>
      <c r="K149" s="35"/>
      <c r="L149" s="150"/>
      <c r="M149" s="306" t="s">
        <v>526</v>
      </c>
    </row>
    <row r="150" spans="1:15" ht="124.5" customHeight="1" x14ac:dyDescent="0.25">
      <c r="A150" s="267"/>
      <c r="B150" s="335"/>
      <c r="C150" s="276"/>
      <c r="D150" s="276"/>
      <c r="E150" s="84" t="s">
        <v>13</v>
      </c>
      <c r="F150" s="130"/>
      <c r="G150" s="31"/>
      <c r="H150" s="41"/>
      <c r="I150" s="132"/>
      <c r="J150" s="132"/>
      <c r="K150" s="42"/>
      <c r="L150" s="150"/>
      <c r="M150" s="307"/>
      <c r="N150" s="13"/>
      <c r="O150" s="13"/>
    </row>
    <row r="151" spans="1:15" ht="169.5" customHeight="1" x14ac:dyDescent="0.25">
      <c r="A151" s="268"/>
      <c r="B151" s="336"/>
      <c r="C151" s="277"/>
      <c r="D151" s="277"/>
      <c r="E151" s="20" t="s">
        <v>47</v>
      </c>
      <c r="F151" s="130">
        <v>374341792.61000001</v>
      </c>
      <c r="G151" s="102">
        <v>5724322.6699999999</v>
      </c>
      <c r="H151" s="41">
        <v>702080</v>
      </c>
      <c r="I151" s="125">
        <v>702080</v>
      </c>
      <c r="J151" s="125"/>
      <c r="K151" s="34"/>
      <c r="L151" s="150"/>
      <c r="M151" s="308"/>
      <c r="N151" s="14"/>
    </row>
    <row r="152" spans="1:15" ht="65.25" customHeight="1" x14ac:dyDescent="0.25">
      <c r="A152" s="266" t="s">
        <v>137</v>
      </c>
      <c r="B152" s="334" t="s">
        <v>157</v>
      </c>
      <c r="C152" s="275" t="s">
        <v>22</v>
      </c>
      <c r="D152" s="275" t="s">
        <v>52</v>
      </c>
      <c r="E152" s="84" t="s">
        <v>41</v>
      </c>
      <c r="F152" s="130">
        <v>494305002</v>
      </c>
      <c r="G152" s="31">
        <v>6786839.2199999997</v>
      </c>
      <c r="H152" s="41">
        <f t="shared" ref="H152:H154" si="14">I152+J152+K152+L152</f>
        <v>245534257</v>
      </c>
      <c r="I152" s="127"/>
      <c r="J152" s="127"/>
      <c r="K152" s="127">
        <v>95818502</v>
      </c>
      <c r="L152" s="150">
        <v>149715755</v>
      </c>
      <c r="M152" s="306" t="s">
        <v>445</v>
      </c>
    </row>
    <row r="153" spans="1:15" ht="162.75" customHeight="1" x14ac:dyDescent="0.25">
      <c r="A153" s="267"/>
      <c r="B153" s="335"/>
      <c r="C153" s="276"/>
      <c r="D153" s="276"/>
      <c r="E153" s="84" t="s">
        <v>13</v>
      </c>
      <c r="F153" s="130">
        <v>395444004</v>
      </c>
      <c r="G153" s="102"/>
      <c r="H153" s="41">
        <f t="shared" si="14"/>
        <v>187688000</v>
      </c>
      <c r="I153" s="126"/>
      <c r="J153" s="126"/>
      <c r="K153" s="126">
        <v>76654000</v>
      </c>
      <c r="L153" s="150">
        <v>111034000</v>
      </c>
      <c r="M153" s="307"/>
    </row>
    <row r="154" spans="1:15" ht="125.25" customHeight="1" x14ac:dyDescent="0.25">
      <c r="A154" s="267"/>
      <c r="B154" s="335"/>
      <c r="C154" s="276"/>
      <c r="D154" s="276"/>
      <c r="E154" s="409" t="s">
        <v>42</v>
      </c>
      <c r="F154" s="296">
        <v>98860998</v>
      </c>
      <c r="G154" s="296">
        <v>6786839.2199999997</v>
      </c>
      <c r="H154" s="428">
        <f t="shared" si="14"/>
        <v>57846257</v>
      </c>
      <c r="I154" s="231"/>
      <c r="J154" s="231"/>
      <c r="K154" s="231">
        <v>19164502</v>
      </c>
      <c r="L154" s="455">
        <v>38681755</v>
      </c>
      <c r="M154" s="307"/>
    </row>
    <row r="155" spans="1:15" ht="49.5" customHeight="1" x14ac:dyDescent="0.25">
      <c r="A155" s="268"/>
      <c r="B155" s="336"/>
      <c r="C155" s="277"/>
      <c r="D155" s="277"/>
      <c r="E155" s="410"/>
      <c r="F155" s="298"/>
      <c r="G155" s="298"/>
      <c r="H155" s="429"/>
      <c r="I155" s="232"/>
      <c r="J155" s="232"/>
      <c r="K155" s="232"/>
      <c r="L155" s="456"/>
      <c r="M155" s="308"/>
    </row>
    <row r="156" spans="1:15" ht="13.9" hidden="1" customHeight="1" x14ac:dyDescent="0.25">
      <c r="A156" s="406" t="s">
        <v>16</v>
      </c>
      <c r="B156" s="407"/>
      <c r="C156" s="407"/>
      <c r="D156" s="407"/>
      <c r="E156" s="407"/>
      <c r="F156" s="407"/>
      <c r="G156" s="407"/>
      <c r="H156" s="407"/>
      <c r="I156" s="407"/>
      <c r="J156" s="407"/>
      <c r="K156" s="407"/>
      <c r="L156" s="407"/>
      <c r="M156" s="408"/>
    </row>
    <row r="157" spans="1:15" ht="67.5" customHeight="1" x14ac:dyDescent="0.25">
      <c r="A157" s="436" t="s">
        <v>500</v>
      </c>
      <c r="B157" s="438"/>
      <c r="C157" s="438"/>
      <c r="D157" s="280" t="s">
        <v>223</v>
      </c>
      <c r="E157" s="280" t="s">
        <v>215</v>
      </c>
      <c r="F157" s="202"/>
      <c r="G157" s="202"/>
      <c r="H157" s="202"/>
      <c r="I157" s="202"/>
      <c r="J157" s="202"/>
      <c r="K157" s="202"/>
      <c r="L157" s="202"/>
      <c r="M157" s="440" t="s">
        <v>499</v>
      </c>
    </row>
    <row r="158" spans="1:15" ht="70.5" customHeight="1" x14ac:dyDescent="0.25">
      <c r="A158" s="437"/>
      <c r="B158" s="439"/>
      <c r="C158" s="439"/>
      <c r="D158" s="281"/>
      <c r="E158" s="281"/>
      <c r="F158" s="202"/>
      <c r="G158" s="202"/>
      <c r="H158" s="202"/>
      <c r="I158" s="202"/>
      <c r="J158" s="202"/>
      <c r="K158" s="202"/>
      <c r="L158" s="202"/>
      <c r="M158" s="441"/>
    </row>
    <row r="159" spans="1:15" ht="81" customHeight="1" x14ac:dyDescent="0.25">
      <c r="A159" s="339" t="s">
        <v>446</v>
      </c>
      <c r="B159" s="220" t="s">
        <v>146</v>
      </c>
      <c r="C159" s="223">
        <v>2017</v>
      </c>
      <c r="D159" s="252"/>
      <c r="E159" s="201" t="s">
        <v>41</v>
      </c>
      <c r="F159" s="177">
        <v>409344705.81</v>
      </c>
      <c r="G159" s="102"/>
      <c r="H159" s="179">
        <v>538275</v>
      </c>
      <c r="I159" s="173">
        <v>538275</v>
      </c>
      <c r="J159" s="173"/>
      <c r="K159" s="173"/>
      <c r="L159" s="173"/>
      <c r="M159" s="244" t="s">
        <v>527</v>
      </c>
    </row>
    <row r="160" spans="1:15" ht="99.75" customHeight="1" x14ac:dyDescent="0.25">
      <c r="A160" s="339"/>
      <c r="B160" s="220"/>
      <c r="C160" s="223"/>
      <c r="D160" s="252"/>
      <c r="E160" s="67" t="s">
        <v>43</v>
      </c>
      <c r="F160" s="130">
        <v>388273464.5</v>
      </c>
      <c r="G160" s="31"/>
      <c r="H160" s="37"/>
      <c r="I160" s="127"/>
      <c r="J160" s="127"/>
      <c r="K160" s="127"/>
      <c r="L160" s="127"/>
      <c r="M160" s="244"/>
    </row>
    <row r="161" spans="1:13" ht="167.25" customHeight="1" x14ac:dyDescent="0.25">
      <c r="A161" s="340"/>
      <c r="B161" s="221"/>
      <c r="C161" s="224"/>
      <c r="D161" s="252"/>
      <c r="E161" s="69" t="s">
        <v>68</v>
      </c>
      <c r="F161" s="130">
        <v>21071241.309999999</v>
      </c>
      <c r="G161" s="101"/>
      <c r="H161" s="37">
        <v>538275</v>
      </c>
      <c r="I161" s="125">
        <v>538275</v>
      </c>
      <c r="J161" s="125"/>
      <c r="K161" s="125"/>
      <c r="L161" s="125"/>
      <c r="M161" s="244"/>
    </row>
    <row r="162" spans="1:13" ht="87.75" customHeight="1" x14ac:dyDescent="0.25">
      <c r="A162" s="414" t="s">
        <v>142</v>
      </c>
      <c r="B162" s="219" t="s">
        <v>147</v>
      </c>
      <c r="C162" s="222" t="s">
        <v>38</v>
      </c>
      <c r="D162" s="254" t="s">
        <v>382</v>
      </c>
      <c r="E162" s="68" t="s">
        <v>41</v>
      </c>
      <c r="F162" s="130">
        <v>595344436.96000004</v>
      </c>
      <c r="G162" s="31">
        <v>237351150.06999999</v>
      </c>
      <c r="H162" s="37">
        <f>H163+H164+H165</f>
        <v>591226731</v>
      </c>
      <c r="I162" s="127">
        <v>233233353</v>
      </c>
      <c r="J162" s="127">
        <f>J163+J164+J165</f>
        <v>357993378</v>
      </c>
      <c r="K162" s="127"/>
      <c r="L162" s="127"/>
      <c r="M162" s="417" t="s">
        <v>538</v>
      </c>
    </row>
    <row r="163" spans="1:13" ht="84" customHeight="1" x14ac:dyDescent="0.25">
      <c r="A163" s="415"/>
      <c r="B163" s="220"/>
      <c r="C163" s="223"/>
      <c r="D163" s="255"/>
      <c r="E163" s="68" t="s">
        <v>326</v>
      </c>
      <c r="F163" s="130">
        <v>177363400</v>
      </c>
      <c r="G163" s="31">
        <v>177363400</v>
      </c>
      <c r="H163" s="37">
        <v>177363400</v>
      </c>
      <c r="I163" s="127">
        <v>177363400</v>
      </c>
      <c r="J163" s="127"/>
      <c r="K163" s="127"/>
      <c r="L163" s="127"/>
      <c r="M163" s="417"/>
    </row>
    <row r="164" spans="1:13" ht="92.25" customHeight="1" x14ac:dyDescent="0.25">
      <c r="A164" s="415"/>
      <c r="B164" s="220"/>
      <c r="C164" s="223"/>
      <c r="D164" s="255"/>
      <c r="E164" s="67" t="s">
        <v>43</v>
      </c>
      <c r="F164" s="130">
        <v>386955419.08999997</v>
      </c>
      <c r="G164" s="31">
        <v>46864409.990000002</v>
      </c>
      <c r="H164" s="37">
        <f>I164+J164</f>
        <v>380038400</v>
      </c>
      <c r="I164" s="127">
        <v>39947300</v>
      </c>
      <c r="J164" s="127">
        <v>340091100</v>
      </c>
      <c r="K164" s="127"/>
      <c r="L164" s="127"/>
      <c r="M164" s="417"/>
    </row>
    <row r="165" spans="1:13" ht="51" customHeight="1" x14ac:dyDescent="0.25">
      <c r="A165" s="416"/>
      <c r="B165" s="221"/>
      <c r="C165" s="224"/>
      <c r="D165" s="256"/>
      <c r="E165" s="67" t="s">
        <v>68</v>
      </c>
      <c r="F165" s="130">
        <v>31025617.870000001</v>
      </c>
      <c r="G165" s="31">
        <v>13123340.08</v>
      </c>
      <c r="H165" s="37">
        <v>33824931</v>
      </c>
      <c r="I165" s="127">
        <v>15922653</v>
      </c>
      <c r="J165" s="127">
        <v>17902278</v>
      </c>
      <c r="K165" s="127"/>
      <c r="L165" s="127"/>
      <c r="M165" s="418"/>
    </row>
    <row r="166" spans="1:13" ht="66.75" customHeight="1" x14ac:dyDescent="0.25">
      <c r="A166" s="338" t="s">
        <v>143</v>
      </c>
      <c r="B166" s="219" t="s">
        <v>148</v>
      </c>
      <c r="C166" s="222"/>
      <c r="D166" s="254"/>
      <c r="E166" s="68" t="s">
        <v>41</v>
      </c>
      <c r="F166" s="150">
        <v>299186779.29000002</v>
      </c>
      <c r="G166" s="155">
        <v>5308299.29</v>
      </c>
      <c r="H166" s="37">
        <v>313931</v>
      </c>
      <c r="I166" s="127">
        <v>313931</v>
      </c>
      <c r="J166" s="127"/>
      <c r="K166" s="127"/>
      <c r="L166" s="127"/>
      <c r="M166" s="245" t="s">
        <v>428</v>
      </c>
    </row>
    <row r="167" spans="1:13" ht="110.25" customHeight="1" x14ac:dyDescent="0.25">
      <c r="A167" s="339"/>
      <c r="B167" s="220"/>
      <c r="C167" s="223"/>
      <c r="D167" s="255"/>
      <c r="E167" s="67" t="s">
        <v>43</v>
      </c>
      <c r="F167" s="130">
        <v>280488810.44</v>
      </c>
      <c r="G167" s="31">
        <v>1304254.44</v>
      </c>
      <c r="H167" s="37"/>
      <c r="I167" s="127"/>
      <c r="J167" s="127"/>
      <c r="K167" s="127"/>
      <c r="L167" s="127"/>
      <c r="M167" s="246"/>
    </row>
    <row r="168" spans="1:13" ht="75" customHeight="1" x14ac:dyDescent="0.25">
      <c r="A168" s="340"/>
      <c r="B168" s="221"/>
      <c r="C168" s="224"/>
      <c r="D168" s="256"/>
      <c r="E168" s="69" t="s">
        <v>68</v>
      </c>
      <c r="F168" s="130">
        <v>18697968.850000001</v>
      </c>
      <c r="G168" s="101">
        <v>4004044.85</v>
      </c>
      <c r="H168" s="37">
        <v>313931</v>
      </c>
      <c r="I168" s="125">
        <v>313931</v>
      </c>
      <c r="J168" s="125"/>
      <c r="K168" s="125"/>
      <c r="L168" s="125"/>
      <c r="M168" s="247"/>
    </row>
    <row r="169" spans="1:13" ht="84.75" customHeight="1" x14ac:dyDescent="0.25">
      <c r="A169" s="338" t="s">
        <v>144</v>
      </c>
      <c r="B169" s="219" t="s">
        <v>149</v>
      </c>
      <c r="C169" s="222"/>
      <c r="D169" s="251"/>
      <c r="E169" s="68" t="s">
        <v>41</v>
      </c>
      <c r="F169" s="130">
        <v>216121437.69</v>
      </c>
      <c r="G169" s="31">
        <v>1022887.69</v>
      </c>
      <c r="H169" s="37">
        <v>215300</v>
      </c>
      <c r="I169" s="127">
        <v>215300</v>
      </c>
      <c r="J169" s="127"/>
      <c r="K169" s="127"/>
      <c r="L169" s="127"/>
      <c r="M169" s="248" t="s">
        <v>429</v>
      </c>
    </row>
    <row r="170" spans="1:13" ht="81" customHeight="1" x14ac:dyDescent="0.25">
      <c r="A170" s="339"/>
      <c r="B170" s="220"/>
      <c r="C170" s="223"/>
      <c r="D170" s="252"/>
      <c r="E170" s="67" t="s">
        <v>43</v>
      </c>
      <c r="F170" s="130">
        <v>205110831</v>
      </c>
      <c r="G170" s="31">
        <v>767208.5</v>
      </c>
      <c r="H170" s="37"/>
      <c r="I170" s="127"/>
      <c r="J170" s="127"/>
      <c r="K170" s="127"/>
      <c r="L170" s="127"/>
      <c r="M170" s="249"/>
    </row>
    <row r="171" spans="1:13" ht="57" customHeight="1" x14ac:dyDescent="0.25">
      <c r="A171" s="340"/>
      <c r="B171" s="221"/>
      <c r="C171" s="224"/>
      <c r="D171" s="253"/>
      <c r="E171" s="69" t="s">
        <v>68</v>
      </c>
      <c r="F171" s="130">
        <v>11010606.689999999</v>
      </c>
      <c r="G171" s="31">
        <v>255679.19</v>
      </c>
      <c r="H171" s="37">
        <v>215300</v>
      </c>
      <c r="I171" s="125">
        <v>215300</v>
      </c>
      <c r="J171" s="125"/>
      <c r="K171" s="125"/>
      <c r="L171" s="125"/>
      <c r="M171" s="250"/>
    </row>
    <row r="172" spans="1:13" ht="87" customHeight="1" x14ac:dyDescent="0.25">
      <c r="A172" s="338" t="s">
        <v>145</v>
      </c>
      <c r="B172" s="219" t="s">
        <v>150</v>
      </c>
      <c r="C172" s="222"/>
      <c r="D172" s="251"/>
      <c r="E172" s="68" t="s">
        <v>41</v>
      </c>
      <c r="F172" s="130">
        <v>459970318.52999997</v>
      </c>
      <c r="G172" s="31">
        <v>2319278.5300000003</v>
      </c>
      <c r="H172" s="37">
        <v>300309</v>
      </c>
      <c r="I172" s="127">
        <v>300309</v>
      </c>
      <c r="J172" s="127"/>
      <c r="K172" s="127"/>
      <c r="L172" s="127"/>
      <c r="M172" s="448" t="s">
        <v>551</v>
      </c>
    </row>
    <row r="173" spans="1:13" ht="116.25" customHeight="1" x14ac:dyDescent="0.25">
      <c r="A173" s="339"/>
      <c r="B173" s="220"/>
      <c r="C173" s="223"/>
      <c r="D173" s="252"/>
      <c r="E173" s="67" t="s">
        <v>43</v>
      </c>
      <c r="F173" s="130">
        <v>436393011.19999999</v>
      </c>
      <c r="G173" s="31">
        <v>1624523.2</v>
      </c>
      <c r="H173" s="37"/>
      <c r="I173" s="127"/>
      <c r="J173" s="127"/>
      <c r="K173" s="127"/>
      <c r="L173" s="127"/>
      <c r="M173" s="449"/>
    </row>
    <row r="174" spans="1:13" ht="102" customHeight="1" x14ac:dyDescent="0.25">
      <c r="A174" s="340"/>
      <c r="B174" s="221"/>
      <c r="C174" s="224"/>
      <c r="D174" s="252"/>
      <c r="E174" s="69" t="s">
        <v>68</v>
      </c>
      <c r="F174" s="130">
        <v>23577307.329999998</v>
      </c>
      <c r="G174" s="31">
        <v>694755.33000000007</v>
      </c>
      <c r="H174" s="37">
        <v>300309</v>
      </c>
      <c r="I174" s="127">
        <v>300309</v>
      </c>
      <c r="J174" s="127"/>
      <c r="K174" s="127"/>
      <c r="L174" s="127"/>
      <c r="M174" s="450"/>
    </row>
    <row r="175" spans="1:13" ht="65.25" customHeight="1" x14ac:dyDescent="0.25">
      <c r="A175" s="338" t="s">
        <v>539</v>
      </c>
      <c r="B175" s="207"/>
      <c r="C175" s="208"/>
      <c r="D175" s="204"/>
      <c r="E175" s="131" t="s">
        <v>41</v>
      </c>
      <c r="F175" s="206"/>
      <c r="G175" s="31"/>
      <c r="H175" s="37">
        <f>H176</f>
        <v>635795.81000000006</v>
      </c>
      <c r="I175" s="209"/>
      <c r="J175" s="209">
        <f>J176</f>
        <v>635795.81000000006</v>
      </c>
      <c r="K175" s="209"/>
      <c r="L175" s="209"/>
      <c r="M175" s="442" t="s">
        <v>541</v>
      </c>
    </row>
    <row r="176" spans="1:13" ht="58.5" customHeight="1" x14ac:dyDescent="0.25">
      <c r="A176" s="340"/>
      <c r="B176" s="207"/>
      <c r="C176" s="208"/>
      <c r="D176" s="204"/>
      <c r="E176" s="131" t="s">
        <v>540</v>
      </c>
      <c r="F176" s="206"/>
      <c r="G176" s="31"/>
      <c r="H176" s="37">
        <f>J176+K176+L176</f>
        <v>635795.81000000006</v>
      </c>
      <c r="I176" s="209"/>
      <c r="J176" s="209">
        <v>635795.81000000006</v>
      </c>
      <c r="K176" s="209"/>
      <c r="L176" s="209"/>
      <c r="M176" s="443"/>
    </row>
    <row r="177" spans="1:19" ht="77.25" customHeight="1" x14ac:dyDescent="0.25">
      <c r="A177" s="338" t="s">
        <v>141</v>
      </c>
      <c r="B177" s="284" t="s">
        <v>159</v>
      </c>
      <c r="C177" s="261" t="s">
        <v>63</v>
      </c>
      <c r="D177" s="261" t="s">
        <v>54</v>
      </c>
      <c r="E177" s="22" t="s">
        <v>41</v>
      </c>
      <c r="F177" s="130">
        <v>744045412.75</v>
      </c>
      <c r="G177" s="31">
        <v>6756312.75</v>
      </c>
      <c r="H177" s="37">
        <v>176446</v>
      </c>
      <c r="I177" s="38">
        <v>176446</v>
      </c>
      <c r="J177" s="58"/>
      <c r="K177" s="58"/>
      <c r="L177" s="58"/>
      <c r="M177" s="248" t="s">
        <v>430</v>
      </c>
      <c r="N177" s="14"/>
      <c r="O177" s="14"/>
      <c r="P177" s="13"/>
      <c r="Q177" s="13"/>
      <c r="R177" s="13"/>
      <c r="S177" s="13"/>
    </row>
    <row r="178" spans="1:19" ht="165.75" customHeight="1" x14ac:dyDescent="0.25">
      <c r="A178" s="339"/>
      <c r="B178" s="284"/>
      <c r="C178" s="261"/>
      <c r="D178" s="261"/>
      <c r="E178" s="67" t="s">
        <v>43</v>
      </c>
      <c r="F178" s="130">
        <v>700424645</v>
      </c>
      <c r="G178" s="130"/>
      <c r="H178" s="37"/>
      <c r="I178" s="105"/>
      <c r="J178" s="127"/>
      <c r="K178" s="127"/>
      <c r="L178" s="127"/>
      <c r="M178" s="249"/>
      <c r="N178" s="14"/>
      <c r="O178" s="14"/>
      <c r="P178" s="13"/>
      <c r="Q178" s="13"/>
      <c r="R178" s="13"/>
      <c r="S178" s="13"/>
    </row>
    <row r="179" spans="1:19" ht="127.5" customHeight="1" x14ac:dyDescent="0.25">
      <c r="A179" s="340"/>
      <c r="B179" s="284"/>
      <c r="C179" s="261"/>
      <c r="D179" s="261"/>
      <c r="E179" s="23" t="s">
        <v>540</v>
      </c>
      <c r="F179" s="130">
        <v>43620767.75</v>
      </c>
      <c r="G179" s="130">
        <v>6756312.75</v>
      </c>
      <c r="H179" s="37">
        <v>176446</v>
      </c>
      <c r="I179" s="43">
        <v>176446</v>
      </c>
      <c r="J179" s="126"/>
      <c r="K179" s="126"/>
      <c r="L179" s="126"/>
      <c r="M179" s="250"/>
      <c r="N179" s="14"/>
      <c r="O179" s="14"/>
      <c r="P179" s="13"/>
      <c r="Q179" s="13"/>
      <c r="R179" s="13"/>
      <c r="S179" s="13"/>
    </row>
    <row r="180" spans="1:19" ht="42" customHeight="1" x14ac:dyDescent="0.25">
      <c r="A180" s="266" t="s">
        <v>60</v>
      </c>
      <c r="B180" s="271" t="s">
        <v>188</v>
      </c>
      <c r="C180" s="264"/>
      <c r="D180" s="452"/>
      <c r="E180" s="24" t="s">
        <v>41</v>
      </c>
      <c r="F180" s="130">
        <v>13514800</v>
      </c>
      <c r="G180" s="130"/>
      <c r="H180" s="37">
        <f>H181+H182</f>
        <v>13514800</v>
      </c>
      <c r="I180" s="44"/>
      <c r="J180" s="38"/>
      <c r="K180" s="38">
        <f>K181+K182</f>
        <v>13514800</v>
      </c>
      <c r="L180" s="45"/>
      <c r="M180" s="217" t="s">
        <v>543</v>
      </c>
      <c r="N180" s="14"/>
      <c r="O180" s="14"/>
      <c r="P180" s="14"/>
    </row>
    <row r="181" spans="1:19" ht="83.25" customHeight="1" x14ac:dyDescent="0.25">
      <c r="A181" s="267"/>
      <c r="B181" s="272"/>
      <c r="C181" s="265"/>
      <c r="D181" s="453"/>
      <c r="E181" s="25" t="s">
        <v>17</v>
      </c>
      <c r="F181" s="130"/>
      <c r="G181" s="130"/>
      <c r="H181" s="210">
        <f>J181+I181+K181+L181</f>
        <v>0</v>
      </c>
      <c r="I181" s="106"/>
      <c r="J181" s="39"/>
      <c r="K181" s="39"/>
      <c r="L181" s="126"/>
      <c r="M181" s="237"/>
    </row>
    <row r="182" spans="1:19" ht="42.75" customHeight="1" x14ac:dyDescent="0.25">
      <c r="A182" s="268"/>
      <c r="B182" s="273"/>
      <c r="C182" s="451"/>
      <c r="D182" s="454"/>
      <c r="E182" s="26" t="s">
        <v>540</v>
      </c>
      <c r="F182" s="130">
        <v>13514800</v>
      </c>
      <c r="G182" s="130"/>
      <c r="H182" s="37">
        <f>I182+J182+K182+L182</f>
        <v>13514800</v>
      </c>
      <c r="I182" s="43"/>
      <c r="J182" s="40"/>
      <c r="K182" s="40">
        <v>13514800</v>
      </c>
      <c r="L182" s="46"/>
      <c r="M182" s="218"/>
    </row>
    <row r="183" spans="1:19" ht="59.25" customHeight="1" x14ac:dyDescent="0.25">
      <c r="A183" s="269" t="s">
        <v>545</v>
      </c>
      <c r="B183" s="259" t="s">
        <v>447</v>
      </c>
      <c r="C183" s="264" t="s">
        <v>38</v>
      </c>
      <c r="D183" s="264"/>
      <c r="E183" s="17" t="s">
        <v>41</v>
      </c>
      <c r="F183" s="47">
        <v>39225880</v>
      </c>
      <c r="G183" s="47"/>
      <c r="H183" s="37">
        <f>H184</f>
        <v>37512880</v>
      </c>
      <c r="I183" s="107"/>
      <c r="J183" s="37"/>
      <c r="K183" s="48">
        <f>K184</f>
        <v>37512880</v>
      </c>
      <c r="L183" s="48"/>
      <c r="M183" s="257" t="s">
        <v>544</v>
      </c>
    </row>
    <row r="184" spans="1:19" ht="171" customHeight="1" x14ac:dyDescent="0.25">
      <c r="A184" s="270"/>
      <c r="B184" s="260"/>
      <c r="C184" s="265"/>
      <c r="D184" s="265"/>
      <c r="E184" s="70" t="s">
        <v>30</v>
      </c>
      <c r="F184" s="71">
        <v>39225880</v>
      </c>
      <c r="G184" s="47"/>
      <c r="H184" s="37">
        <f>I184+J184+K184+L184</f>
        <v>37512880</v>
      </c>
      <c r="I184" s="49"/>
      <c r="J184" s="37"/>
      <c r="K184" s="50">
        <v>37512880</v>
      </c>
      <c r="L184" s="51"/>
      <c r="M184" s="258"/>
    </row>
    <row r="185" spans="1:19" ht="39" customHeight="1" x14ac:dyDescent="0.25">
      <c r="A185" s="426" t="s">
        <v>546</v>
      </c>
      <c r="B185" s="262" t="s">
        <v>383</v>
      </c>
      <c r="C185" s="96"/>
      <c r="D185" s="97"/>
      <c r="E185" s="109" t="s">
        <v>41</v>
      </c>
      <c r="F185" s="98">
        <v>49999451</v>
      </c>
      <c r="G185" s="98"/>
      <c r="H185" s="37">
        <f>H186</f>
        <v>7642853</v>
      </c>
      <c r="I185" s="151"/>
      <c r="J185" s="95"/>
      <c r="K185" s="95">
        <v>7642853</v>
      </c>
      <c r="L185" s="95"/>
      <c r="M185" s="242" t="s">
        <v>547</v>
      </c>
    </row>
    <row r="186" spans="1:19" ht="103.5" customHeight="1" x14ac:dyDescent="0.25">
      <c r="A186" s="427"/>
      <c r="B186" s="263"/>
      <c r="C186" s="96"/>
      <c r="D186" s="97"/>
      <c r="E186" s="110" t="s">
        <v>68</v>
      </c>
      <c r="F186" s="98">
        <v>49999451</v>
      </c>
      <c r="G186" s="98"/>
      <c r="H186" s="37">
        <f>I186+J186+K186+L186</f>
        <v>7642853</v>
      </c>
      <c r="I186" s="151"/>
      <c r="J186" s="95"/>
      <c r="K186" s="95">
        <v>7642853</v>
      </c>
      <c r="L186" s="95"/>
      <c r="M186" s="243"/>
    </row>
    <row r="187" spans="1:19" ht="101.25" customHeight="1" x14ac:dyDescent="0.25">
      <c r="A187" s="426" t="s">
        <v>324</v>
      </c>
      <c r="B187" s="262" t="s">
        <v>325</v>
      </c>
      <c r="C187" s="96"/>
      <c r="D187" s="99"/>
      <c r="E187" s="111" t="s">
        <v>41</v>
      </c>
      <c r="F187" s="98">
        <v>47595163</v>
      </c>
      <c r="G187" s="98"/>
      <c r="H187" s="37">
        <f>H188</f>
        <v>47595163</v>
      </c>
      <c r="I187" s="95"/>
      <c r="J187" s="95"/>
      <c r="K187" s="95">
        <f>K188</f>
        <v>47595163</v>
      </c>
      <c r="L187" s="95"/>
      <c r="M187" s="242" t="s">
        <v>547</v>
      </c>
    </row>
    <row r="188" spans="1:19" ht="94.5" customHeight="1" x14ac:dyDescent="0.25">
      <c r="A188" s="427"/>
      <c r="B188" s="263"/>
      <c r="C188" s="96"/>
      <c r="D188" s="100"/>
      <c r="E188" s="112" t="s">
        <v>68</v>
      </c>
      <c r="F188" s="98">
        <v>47595163</v>
      </c>
      <c r="G188" s="98"/>
      <c r="H188" s="37">
        <f>I188+J188+K188+L188</f>
        <v>47595163</v>
      </c>
      <c r="I188" s="95"/>
      <c r="J188" s="95"/>
      <c r="K188" s="94">
        <v>47595163</v>
      </c>
      <c r="L188" s="94"/>
      <c r="M188" s="243"/>
    </row>
    <row r="189" spans="1:19" ht="19.5" customHeight="1" x14ac:dyDescent="0.25">
      <c r="A189" s="285" t="s">
        <v>18</v>
      </c>
      <c r="B189" s="286"/>
      <c r="C189" s="286"/>
      <c r="D189" s="286"/>
      <c r="E189" s="286"/>
      <c r="F189" s="286"/>
      <c r="G189" s="286"/>
      <c r="H189" s="286"/>
      <c r="I189" s="286"/>
      <c r="J189" s="286"/>
      <c r="K189" s="286"/>
      <c r="L189" s="286"/>
      <c r="M189" s="287"/>
    </row>
    <row r="190" spans="1:19" ht="18" customHeight="1" x14ac:dyDescent="0.25">
      <c r="A190" s="445" t="s">
        <v>160</v>
      </c>
      <c r="B190" s="446"/>
      <c r="C190" s="446"/>
      <c r="D190" s="446"/>
      <c r="E190" s="446"/>
      <c r="F190" s="446"/>
      <c r="G190" s="446"/>
      <c r="H190" s="446"/>
      <c r="I190" s="446"/>
      <c r="J190" s="446"/>
      <c r="K190" s="446"/>
      <c r="L190" s="446"/>
      <c r="M190" s="447"/>
    </row>
    <row r="191" spans="1:19" ht="131.25" customHeight="1" x14ac:dyDescent="0.25">
      <c r="A191" s="266" t="s">
        <v>93</v>
      </c>
      <c r="B191" s="225" t="s">
        <v>384</v>
      </c>
      <c r="C191" s="215" t="s">
        <v>34</v>
      </c>
      <c r="D191" s="215" t="s">
        <v>54</v>
      </c>
      <c r="E191" s="19" t="s">
        <v>41</v>
      </c>
      <c r="F191" s="30">
        <v>32415918.829999998</v>
      </c>
      <c r="G191" s="32">
        <v>905478.83000000007</v>
      </c>
      <c r="H191" s="31">
        <v>26770396</v>
      </c>
      <c r="I191" s="130">
        <v>405479</v>
      </c>
      <c r="J191" s="130"/>
      <c r="K191" s="130"/>
      <c r="L191" s="130">
        <v>26364917</v>
      </c>
      <c r="M191" s="248" t="s">
        <v>379</v>
      </c>
    </row>
    <row r="192" spans="1:19" ht="111.75" customHeight="1" x14ac:dyDescent="0.25">
      <c r="A192" s="268"/>
      <c r="B192" s="227"/>
      <c r="C192" s="216"/>
      <c r="D192" s="216"/>
      <c r="E192" s="19" t="s">
        <v>42</v>
      </c>
      <c r="F192" s="30">
        <v>32415918.829999998</v>
      </c>
      <c r="G192" s="32">
        <v>905478.83000000007</v>
      </c>
      <c r="H192" s="31">
        <v>26770396</v>
      </c>
      <c r="I192" s="130">
        <v>405479</v>
      </c>
      <c r="J192" s="130"/>
      <c r="K192" s="130"/>
      <c r="L192" s="130">
        <v>26364917</v>
      </c>
      <c r="M192" s="250"/>
    </row>
    <row r="193" spans="1:15" ht="56.25" customHeight="1" x14ac:dyDescent="0.25">
      <c r="A193" s="266" t="s">
        <v>70</v>
      </c>
      <c r="B193" s="444" t="s">
        <v>56</v>
      </c>
      <c r="C193" s="351" t="s">
        <v>38</v>
      </c>
      <c r="D193" s="351" t="s">
        <v>55</v>
      </c>
      <c r="E193" s="27" t="s">
        <v>41</v>
      </c>
      <c r="F193" s="30">
        <v>9435639.9299999997</v>
      </c>
      <c r="G193" s="32">
        <v>475014.93</v>
      </c>
      <c r="H193" s="31">
        <v>9435640</v>
      </c>
      <c r="I193" s="29">
        <v>475015</v>
      </c>
      <c r="J193" s="127"/>
      <c r="K193" s="29">
        <v>8960625</v>
      </c>
      <c r="L193" s="29"/>
      <c r="M193" s="402" t="s">
        <v>385</v>
      </c>
    </row>
    <row r="194" spans="1:15" ht="67.5" customHeight="1" x14ac:dyDescent="0.25">
      <c r="A194" s="268"/>
      <c r="B194" s="444"/>
      <c r="C194" s="351"/>
      <c r="D194" s="351"/>
      <c r="E194" s="27" t="s">
        <v>42</v>
      </c>
      <c r="F194" s="30">
        <v>9435639.9299999997</v>
      </c>
      <c r="G194" s="32">
        <v>475014.93</v>
      </c>
      <c r="H194" s="31">
        <v>9435640</v>
      </c>
      <c r="I194" s="29">
        <v>475015</v>
      </c>
      <c r="J194" s="127"/>
      <c r="K194" s="29">
        <v>8960625</v>
      </c>
      <c r="L194" s="29"/>
      <c r="M194" s="404"/>
    </row>
    <row r="195" spans="1:15" ht="131.25" customHeight="1" x14ac:dyDescent="0.25">
      <c r="A195" s="266" t="s">
        <v>94</v>
      </c>
      <c r="B195" s="444" t="s">
        <v>58</v>
      </c>
      <c r="C195" s="457" t="s">
        <v>38</v>
      </c>
      <c r="D195" s="351" t="s">
        <v>57</v>
      </c>
      <c r="E195" s="19" t="s">
        <v>41</v>
      </c>
      <c r="F195" s="30">
        <v>4343340</v>
      </c>
      <c r="G195" s="32">
        <v>373340</v>
      </c>
      <c r="H195" s="31">
        <v>373340</v>
      </c>
      <c r="I195" s="130">
        <v>373340</v>
      </c>
      <c r="J195" s="130"/>
      <c r="K195" s="130"/>
      <c r="L195" s="130"/>
      <c r="M195" s="402" t="s">
        <v>448</v>
      </c>
    </row>
    <row r="196" spans="1:15" ht="297" customHeight="1" x14ac:dyDescent="0.25">
      <c r="A196" s="268"/>
      <c r="B196" s="444"/>
      <c r="C196" s="457"/>
      <c r="D196" s="351"/>
      <c r="E196" s="19" t="s">
        <v>42</v>
      </c>
      <c r="F196" s="30">
        <v>4343340</v>
      </c>
      <c r="G196" s="32">
        <v>373340</v>
      </c>
      <c r="H196" s="31">
        <v>373340</v>
      </c>
      <c r="I196" s="130">
        <v>373340</v>
      </c>
      <c r="J196" s="130"/>
      <c r="K196" s="130"/>
      <c r="L196" s="130"/>
      <c r="M196" s="404"/>
    </row>
    <row r="197" spans="1:15" ht="102" customHeight="1" x14ac:dyDescent="0.25">
      <c r="A197" s="266" t="s">
        <v>95</v>
      </c>
      <c r="B197" s="444" t="s">
        <v>386</v>
      </c>
      <c r="C197" s="457" t="s">
        <v>34</v>
      </c>
      <c r="D197" s="351" t="s">
        <v>61</v>
      </c>
      <c r="E197" s="20" t="s">
        <v>41</v>
      </c>
      <c r="F197" s="130">
        <v>15506323.23</v>
      </c>
      <c r="G197" s="31">
        <v>949223.23</v>
      </c>
      <c r="H197" s="31">
        <v>277474</v>
      </c>
      <c r="I197" s="130">
        <v>277474</v>
      </c>
      <c r="J197" s="130"/>
      <c r="K197" s="130"/>
      <c r="L197" s="130"/>
      <c r="M197" s="248" t="s">
        <v>387</v>
      </c>
    </row>
    <row r="198" spans="1:15" ht="283.5" customHeight="1" x14ac:dyDescent="0.25">
      <c r="A198" s="268"/>
      <c r="B198" s="444"/>
      <c r="C198" s="457"/>
      <c r="D198" s="351"/>
      <c r="E198" s="20" t="s">
        <v>42</v>
      </c>
      <c r="F198" s="130">
        <v>15506323.23</v>
      </c>
      <c r="G198" s="31">
        <v>949223.23</v>
      </c>
      <c r="H198" s="31">
        <v>277474</v>
      </c>
      <c r="I198" s="130">
        <v>277474</v>
      </c>
      <c r="J198" s="130"/>
      <c r="K198" s="130"/>
      <c r="L198" s="130"/>
      <c r="M198" s="250"/>
    </row>
    <row r="199" spans="1:15" ht="128.25" customHeight="1" x14ac:dyDescent="0.25">
      <c r="A199" s="266" t="s">
        <v>96</v>
      </c>
      <c r="B199" s="444" t="s">
        <v>388</v>
      </c>
      <c r="C199" s="457" t="s">
        <v>36</v>
      </c>
      <c r="D199" s="351" t="s">
        <v>57</v>
      </c>
      <c r="E199" s="20" t="s">
        <v>41</v>
      </c>
      <c r="F199" s="130">
        <v>7090120.9000000004</v>
      </c>
      <c r="G199" s="31">
        <v>9500</v>
      </c>
      <c r="H199" s="31">
        <v>998931</v>
      </c>
      <c r="I199" s="127"/>
      <c r="J199" s="127"/>
      <c r="K199" s="127"/>
      <c r="L199" s="127">
        <v>998931</v>
      </c>
      <c r="M199" s="248" t="s">
        <v>398</v>
      </c>
      <c r="N199" s="13"/>
      <c r="O199" s="13"/>
    </row>
    <row r="200" spans="1:15" ht="152.25" customHeight="1" x14ac:dyDescent="0.25">
      <c r="A200" s="268"/>
      <c r="B200" s="444"/>
      <c r="C200" s="457"/>
      <c r="D200" s="351"/>
      <c r="E200" s="20" t="s">
        <v>42</v>
      </c>
      <c r="F200" s="130">
        <v>7090120.9000000004</v>
      </c>
      <c r="G200" s="31">
        <v>9500</v>
      </c>
      <c r="H200" s="31">
        <v>998931</v>
      </c>
      <c r="I200" s="127"/>
      <c r="J200" s="127"/>
      <c r="K200" s="127"/>
      <c r="L200" s="127">
        <v>998931</v>
      </c>
      <c r="M200" s="250"/>
    </row>
    <row r="201" spans="1:15" ht="146.25" customHeight="1" x14ac:dyDescent="0.25">
      <c r="A201" s="459" t="s">
        <v>154</v>
      </c>
      <c r="B201" s="444" t="s">
        <v>389</v>
      </c>
      <c r="C201" s="457" t="s">
        <v>36</v>
      </c>
      <c r="D201" s="351" t="s">
        <v>57</v>
      </c>
      <c r="E201" s="20" t="s">
        <v>41</v>
      </c>
      <c r="F201" s="130">
        <v>5762070.9000000004</v>
      </c>
      <c r="G201" s="31">
        <v>5000</v>
      </c>
      <c r="H201" s="31">
        <v>998931</v>
      </c>
      <c r="I201" s="127"/>
      <c r="J201" s="127"/>
      <c r="K201" s="127"/>
      <c r="L201" s="127">
        <v>998931</v>
      </c>
      <c r="M201" s="248" t="s">
        <v>399</v>
      </c>
      <c r="N201" s="13"/>
      <c r="O201" s="13"/>
    </row>
    <row r="202" spans="1:15" ht="135" customHeight="1" x14ac:dyDescent="0.25">
      <c r="A202" s="460"/>
      <c r="B202" s="444"/>
      <c r="C202" s="457"/>
      <c r="D202" s="351"/>
      <c r="E202" s="20" t="s">
        <v>42</v>
      </c>
      <c r="F202" s="130">
        <v>5762070.9000000004</v>
      </c>
      <c r="G202" s="31">
        <v>5000</v>
      </c>
      <c r="H202" s="31">
        <v>998931</v>
      </c>
      <c r="I202" s="127"/>
      <c r="J202" s="127"/>
      <c r="K202" s="127"/>
      <c r="L202" s="127">
        <v>998931</v>
      </c>
      <c r="M202" s="250"/>
    </row>
    <row r="203" spans="1:15" ht="90.75" customHeight="1" x14ac:dyDescent="0.25">
      <c r="A203" s="266" t="s">
        <v>97</v>
      </c>
      <c r="B203" s="444" t="s">
        <v>390</v>
      </c>
      <c r="C203" s="351" t="s">
        <v>29</v>
      </c>
      <c r="D203" s="351" t="s">
        <v>57</v>
      </c>
      <c r="E203" s="20" t="s">
        <v>41</v>
      </c>
      <c r="F203" s="130">
        <v>9113940.9000000004</v>
      </c>
      <c r="G203" s="31">
        <v>5000</v>
      </c>
      <c r="H203" s="31">
        <v>998931</v>
      </c>
      <c r="I203" s="127"/>
      <c r="J203" s="127"/>
      <c r="K203" s="127"/>
      <c r="L203" s="127">
        <v>998931</v>
      </c>
      <c r="M203" s="248" t="s">
        <v>400</v>
      </c>
      <c r="N203" s="13"/>
      <c r="O203" s="13"/>
    </row>
    <row r="204" spans="1:15" ht="121.5" customHeight="1" x14ac:dyDescent="0.25">
      <c r="A204" s="268"/>
      <c r="B204" s="444"/>
      <c r="C204" s="351"/>
      <c r="D204" s="351"/>
      <c r="E204" s="20" t="s">
        <v>42</v>
      </c>
      <c r="F204" s="130">
        <v>9113940.9000000004</v>
      </c>
      <c r="G204" s="31">
        <v>5000</v>
      </c>
      <c r="H204" s="31">
        <v>998931</v>
      </c>
      <c r="I204" s="127"/>
      <c r="J204" s="127"/>
      <c r="K204" s="127"/>
      <c r="L204" s="127">
        <v>998931</v>
      </c>
      <c r="M204" s="461"/>
    </row>
    <row r="205" spans="1:15" ht="129.75" customHeight="1" x14ac:dyDescent="0.25">
      <c r="A205" s="266" t="s">
        <v>98</v>
      </c>
      <c r="B205" s="444" t="s">
        <v>58</v>
      </c>
      <c r="C205" s="457" t="s">
        <v>38</v>
      </c>
      <c r="D205" s="351" t="s">
        <v>57</v>
      </c>
      <c r="E205" s="20" t="s">
        <v>41</v>
      </c>
      <c r="F205" s="130">
        <v>13365840</v>
      </c>
      <c r="G205" s="31">
        <v>373330</v>
      </c>
      <c r="H205" s="31">
        <v>13365840</v>
      </c>
      <c r="I205" s="127">
        <v>373330</v>
      </c>
      <c r="J205" s="127"/>
      <c r="K205" s="127">
        <v>12992510</v>
      </c>
      <c r="L205" s="127"/>
      <c r="M205" s="365" t="s">
        <v>449</v>
      </c>
    </row>
    <row r="206" spans="1:15" ht="107.25" customHeight="1" x14ac:dyDescent="0.25">
      <c r="A206" s="268"/>
      <c r="B206" s="225"/>
      <c r="C206" s="458"/>
      <c r="D206" s="215"/>
      <c r="E206" s="86" t="s">
        <v>42</v>
      </c>
      <c r="F206" s="130">
        <v>13365840</v>
      </c>
      <c r="G206" s="31">
        <v>373330</v>
      </c>
      <c r="H206" s="31">
        <v>13365840</v>
      </c>
      <c r="I206" s="125">
        <v>373330</v>
      </c>
      <c r="J206" s="125"/>
      <c r="K206" s="125">
        <v>12992510</v>
      </c>
      <c r="L206" s="125"/>
      <c r="M206" s="365"/>
    </row>
    <row r="207" spans="1:15" ht="149.25" customHeight="1" x14ac:dyDescent="0.25">
      <c r="A207" s="266" t="s">
        <v>99</v>
      </c>
      <c r="B207" s="444" t="s">
        <v>391</v>
      </c>
      <c r="C207" s="457" t="s">
        <v>38</v>
      </c>
      <c r="D207" s="351" t="s">
        <v>57</v>
      </c>
      <c r="E207" s="20" t="s">
        <v>41</v>
      </c>
      <c r="F207" s="130">
        <v>6343240</v>
      </c>
      <c r="G207" s="31">
        <v>373330</v>
      </c>
      <c r="H207" s="31">
        <v>6343240</v>
      </c>
      <c r="I207" s="127">
        <v>373330</v>
      </c>
      <c r="J207" s="127"/>
      <c r="K207" s="127">
        <v>5969910</v>
      </c>
      <c r="L207" s="127"/>
      <c r="M207" s="248" t="s">
        <v>392</v>
      </c>
    </row>
    <row r="208" spans="1:15" ht="107.25" customHeight="1" x14ac:dyDescent="0.25">
      <c r="A208" s="268"/>
      <c r="B208" s="444"/>
      <c r="C208" s="457"/>
      <c r="D208" s="351"/>
      <c r="E208" s="20" t="s">
        <v>42</v>
      </c>
      <c r="F208" s="130">
        <v>6343240</v>
      </c>
      <c r="G208" s="31">
        <v>373330</v>
      </c>
      <c r="H208" s="31">
        <v>6343240</v>
      </c>
      <c r="I208" s="127">
        <v>373330</v>
      </c>
      <c r="J208" s="127"/>
      <c r="K208" s="127">
        <v>5969910</v>
      </c>
      <c r="L208" s="127"/>
      <c r="M208" s="250"/>
    </row>
    <row r="209" spans="1:15" ht="196.5" customHeight="1" x14ac:dyDescent="0.25">
      <c r="A209" s="266" t="s">
        <v>100</v>
      </c>
      <c r="B209" s="444"/>
      <c r="C209" s="351" t="s">
        <v>26</v>
      </c>
      <c r="D209" s="351" t="s">
        <v>57</v>
      </c>
      <c r="E209" s="20" t="s">
        <v>41</v>
      </c>
      <c r="F209" s="130">
        <v>37054655.420000002</v>
      </c>
      <c r="G209" s="31">
        <v>1200</v>
      </c>
      <c r="H209" s="31">
        <v>1172067</v>
      </c>
      <c r="I209" s="127"/>
      <c r="J209" s="127">
        <v>1172067</v>
      </c>
      <c r="K209" s="127"/>
      <c r="L209" s="127"/>
      <c r="M209" s="248" t="s">
        <v>450</v>
      </c>
      <c r="N209" s="13"/>
      <c r="O209" s="13"/>
    </row>
    <row r="210" spans="1:15" ht="84.75" customHeight="1" x14ac:dyDescent="0.25">
      <c r="A210" s="268"/>
      <c r="B210" s="444"/>
      <c r="C210" s="351"/>
      <c r="D210" s="351"/>
      <c r="E210" s="20" t="s">
        <v>42</v>
      </c>
      <c r="F210" s="168">
        <v>37054655.420000002</v>
      </c>
      <c r="G210" s="31">
        <v>1200</v>
      </c>
      <c r="H210" s="31">
        <v>1172067</v>
      </c>
      <c r="I210" s="127"/>
      <c r="J210" s="127">
        <v>1172067</v>
      </c>
      <c r="K210" s="127"/>
      <c r="L210" s="127"/>
      <c r="M210" s="461"/>
    </row>
    <row r="211" spans="1:15" ht="144" customHeight="1" x14ac:dyDescent="0.25">
      <c r="A211" s="266" t="s">
        <v>101</v>
      </c>
      <c r="B211" s="444"/>
      <c r="C211" s="351" t="s">
        <v>26</v>
      </c>
      <c r="D211" s="351" t="s">
        <v>57</v>
      </c>
      <c r="E211" s="20" t="s">
        <v>41</v>
      </c>
      <c r="F211" s="130">
        <v>19701489.300000001</v>
      </c>
      <c r="G211" s="31">
        <v>478854.12</v>
      </c>
      <c r="H211" s="31">
        <v>19826293</v>
      </c>
      <c r="I211" s="127">
        <v>474433</v>
      </c>
      <c r="J211" s="127">
        <v>19351860</v>
      </c>
      <c r="K211" s="127"/>
      <c r="L211" s="127"/>
      <c r="M211" s="248" t="s">
        <v>528</v>
      </c>
      <c r="N211" s="13"/>
      <c r="O211" s="13"/>
    </row>
    <row r="212" spans="1:15" ht="203.25" customHeight="1" x14ac:dyDescent="0.25">
      <c r="A212" s="268"/>
      <c r="B212" s="444"/>
      <c r="C212" s="351"/>
      <c r="D212" s="351"/>
      <c r="E212" s="20" t="s">
        <v>42</v>
      </c>
      <c r="F212" s="168">
        <v>19701489.300000001</v>
      </c>
      <c r="G212" s="31">
        <v>478854.12</v>
      </c>
      <c r="H212" s="31">
        <v>19826293</v>
      </c>
      <c r="I212" s="127">
        <v>474433</v>
      </c>
      <c r="J212" s="127">
        <v>19338895</v>
      </c>
      <c r="K212" s="127"/>
      <c r="L212" s="127"/>
      <c r="M212" s="461"/>
    </row>
    <row r="213" spans="1:15" ht="258" customHeight="1" x14ac:dyDescent="0.25">
      <c r="A213" s="266" t="s">
        <v>103</v>
      </c>
      <c r="B213" s="444"/>
      <c r="C213" s="351" t="s">
        <v>27</v>
      </c>
      <c r="D213" s="351" t="s">
        <v>57</v>
      </c>
      <c r="E213" s="20" t="s">
        <v>41</v>
      </c>
      <c r="F213" s="130">
        <v>19644032.239999998</v>
      </c>
      <c r="G213" s="31">
        <v>5051002.1900000004</v>
      </c>
      <c r="H213" s="31">
        <v>20176213</v>
      </c>
      <c r="I213" s="127">
        <v>5247709</v>
      </c>
      <c r="J213" s="127">
        <v>14928504</v>
      </c>
      <c r="K213" s="127"/>
      <c r="L213" s="127"/>
      <c r="M213" s="248" t="s">
        <v>529</v>
      </c>
      <c r="N213" s="13"/>
      <c r="O213" s="13"/>
    </row>
    <row r="214" spans="1:15" ht="159.75" customHeight="1" x14ac:dyDescent="0.25">
      <c r="A214" s="268"/>
      <c r="B214" s="444"/>
      <c r="C214" s="351"/>
      <c r="D214" s="351"/>
      <c r="E214" s="20" t="s">
        <v>42</v>
      </c>
      <c r="F214" s="168">
        <v>19644032.239999998</v>
      </c>
      <c r="G214" s="31">
        <v>5051002.1900000004</v>
      </c>
      <c r="H214" s="31">
        <v>20176213</v>
      </c>
      <c r="I214" s="127">
        <v>5247709</v>
      </c>
      <c r="J214" s="127">
        <v>14928504</v>
      </c>
      <c r="K214" s="127"/>
      <c r="L214" s="127"/>
      <c r="M214" s="250"/>
    </row>
    <row r="215" spans="1:15" ht="96.75" customHeight="1" x14ac:dyDescent="0.25">
      <c r="A215" s="266" t="s">
        <v>102</v>
      </c>
      <c r="B215" s="444"/>
      <c r="C215" s="351" t="s">
        <v>26</v>
      </c>
      <c r="D215" s="351" t="s">
        <v>28</v>
      </c>
      <c r="E215" s="20" t="s">
        <v>41</v>
      </c>
      <c r="F215" s="130">
        <v>27791099.120000001</v>
      </c>
      <c r="G215" s="31">
        <v>465099.12</v>
      </c>
      <c r="H215" s="31">
        <v>27786678</v>
      </c>
      <c r="I215" s="127">
        <v>460678</v>
      </c>
      <c r="J215" s="127"/>
      <c r="K215" s="127">
        <v>27326000</v>
      </c>
      <c r="L215" s="127"/>
      <c r="M215" s="248" t="s">
        <v>393</v>
      </c>
      <c r="N215" s="13"/>
      <c r="O215" s="13"/>
    </row>
    <row r="216" spans="1:15" ht="41.25" customHeight="1" x14ac:dyDescent="0.25">
      <c r="A216" s="268"/>
      <c r="B216" s="444"/>
      <c r="C216" s="351"/>
      <c r="D216" s="351"/>
      <c r="E216" s="20" t="s">
        <v>42</v>
      </c>
      <c r="F216" s="130">
        <v>27791099.120000001</v>
      </c>
      <c r="G216" s="31">
        <v>465099.12</v>
      </c>
      <c r="H216" s="31">
        <v>27786678</v>
      </c>
      <c r="I216" s="127">
        <v>460678</v>
      </c>
      <c r="J216" s="127"/>
      <c r="K216" s="127">
        <v>27326000</v>
      </c>
      <c r="L216" s="127"/>
      <c r="M216" s="461"/>
    </row>
    <row r="217" spans="1:15" ht="138" customHeight="1" x14ac:dyDescent="0.25">
      <c r="A217" s="465" t="s">
        <v>71</v>
      </c>
      <c r="B217" s="444" t="s">
        <v>394</v>
      </c>
      <c r="C217" s="457" t="s">
        <v>36</v>
      </c>
      <c r="D217" s="351" t="s">
        <v>50</v>
      </c>
      <c r="E217" s="28" t="s">
        <v>41</v>
      </c>
      <c r="F217" s="52">
        <v>33336662.09</v>
      </c>
      <c r="G217" s="104">
        <v>6512039.7599999998</v>
      </c>
      <c r="H217" s="31">
        <v>33675805</v>
      </c>
      <c r="I217" s="52">
        <v>6851182</v>
      </c>
      <c r="J217" s="52"/>
      <c r="K217" s="52">
        <v>26824623</v>
      </c>
      <c r="L217" s="52"/>
      <c r="M217" s="248" t="s">
        <v>451</v>
      </c>
    </row>
    <row r="218" spans="1:15" ht="115.5" customHeight="1" x14ac:dyDescent="0.25">
      <c r="A218" s="466"/>
      <c r="B218" s="444"/>
      <c r="C218" s="457"/>
      <c r="D218" s="351"/>
      <c r="E218" s="28" t="s">
        <v>42</v>
      </c>
      <c r="F218" s="52">
        <v>33336662.09</v>
      </c>
      <c r="G218" s="104">
        <v>6512039.7599999998</v>
      </c>
      <c r="H218" s="31">
        <v>33675805</v>
      </c>
      <c r="I218" s="53">
        <v>6851182</v>
      </c>
      <c r="J218" s="53"/>
      <c r="K218" s="127">
        <v>26824623</v>
      </c>
      <c r="L218" s="127"/>
      <c r="M218" s="250"/>
    </row>
    <row r="219" spans="1:15" ht="76.5" customHeight="1" x14ac:dyDescent="0.25">
      <c r="A219" s="331" t="s">
        <v>376</v>
      </c>
      <c r="B219" s="262" t="s">
        <v>359</v>
      </c>
      <c r="C219" s="486" t="s">
        <v>354</v>
      </c>
      <c r="D219" s="488" t="s">
        <v>452</v>
      </c>
      <c r="E219" s="138" t="s">
        <v>41</v>
      </c>
      <c r="F219" s="74">
        <v>26166948.920000002</v>
      </c>
      <c r="G219" s="74"/>
      <c r="H219" s="74">
        <f>H220</f>
        <v>1099937</v>
      </c>
      <c r="I219" s="74"/>
      <c r="J219" s="74">
        <f t="shared" ref="J219:K219" si="15">J220</f>
        <v>549969</v>
      </c>
      <c r="K219" s="74">
        <f t="shared" si="15"/>
        <v>549968</v>
      </c>
      <c r="L219" s="74"/>
      <c r="M219" s="370" t="s">
        <v>552</v>
      </c>
    </row>
    <row r="220" spans="1:15" ht="78.75" customHeight="1" x14ac:dyDescent="0.25">
      <c r="A220" s="332"/>
      <c r="B220" s="263"/>
      <c r="C220" s="487"/>
      <c r="D220" s="489"/>
      <c r="E220" s="138" t="s">
        <v>68</v>
      </c>
      <c r="F220" s="74">
        <v>26166948.920000002</v>
      </c>
      <c r="G220" s="156"/>
      <c r="H220" s="156">
        <f>I220+J220+K220+L220</f>
        <v>1099937</v>
      </c>
      <c r="I220" s="157"/>
      <c r="J220" s="95">
        <v>549969</v>
      </c>
      <c r="K220" s="74">
        <v>549968</v>
      </c>
      <c r="L220" s="95"/>
      <c r="M220" s="372"/>
    </row>
    <row r="221" spans="1:15" ht="92.25" customHeight="1" x14ac:dyDescent="0.25">
      <c r="A221" s="331" t="s">
        <v>360</v>
      </c>
      <c r="B221" s="262" t="s">
        <v>361</v>
      </c>
      <c r="C221" s="490" t="s">
        <v>358</v>
      </c>
      <c r="D221" s="488" t="s">
        <v>452</v>
      </c>
      <c r="E221" s="138" t="s">
        <v>41</v>
      </c>
      <c r="F221" s="74">
        <v>7783076.6100000003</v>
      </c>
      <c r="G221" s="74"/>
      <c r="H221" s="74">
        <f>H222</f>
        <v>899190</v>
      </c>
      <c r="I221" s="74"/>
      <c r="J221" s="74">
        <f t="shared" ref="J221" si="16">J222</f>
        <v>899190</v>
      </c>
      <c r="K221" s="74"/>
      <c r="L221" s="74"/>
      <c r="M221" s="370" t="s">
        <v>554</v>
      </c>
    </row>
    <row r="222" spans="1:15" ht="80.25" customHeight="1" x14ac:dyDescent="0.25">
      <c r="A222" s="332"/>
      <c r="B222" s="263"/>
      <c r="C222" s="491"/>
      <c r="D222" s="489"/>
      <c r="E222" s="138" t="s">
        <v>68</v>
      </c>
      <c r="F222" s="74">
        <v>7783076.6100000003</v>
      </c>
      <c r="G222" s="156"/>
      <c r="H222" s="156">
        <f>I222+J222+K222+L222</f>
        <v>899190</v>
      </c>
      <c r="I222" s="157"/>
      <c r="J222" s="95">
        <v>899190</v>
      </c>
      <c r="K222" s="74"/>
      <c r="L222" s="95"/>
      <c r="M222" s="372"/>
    </row>
    <row r="223" spans="1:15" ht="86.25" customHeight="1" x14ac:dyDescent="0.25">
      <c r="A223" s="321" t="s">
        <v>372</v>
      </c>
      <c r="B223" s="213" t="s">
        <v>353</v>
      </c>
      <c r="C223" s="261" t="s">
        <v>354</v>
      </c>
      <c r="D223" s="261"/>
      <c r="E223" s="133" t="s">
        <v>41</v>
      </c>
      <c r="F223" s="168">
        <v>12964989.75</v>
      </c>
      <c r="G223" s="130"/>
      <c r="H223" s="130">
        <f t="shared" ref="H223" si="17">H224</f>
        <v>13077148</v>
      </c>
      <c r="I223" s="127"/>
      <c r="J223" s="127">
        <f t="shared" ref="J223:L223" si="18">J224</f>
        <v>551444</v>
      </c>
      <c r="K223" s="127">
        <f t="shared" si="18"/>
        <v>551444</v>
      </c>
      <c r="L223" s="127">
        <f t="shared" si="18"/>
        <v>11974260</v>
      </c>
      <c r="M223" s="310" t="s">
        <v>453</v>
      </c>
    </row>
    <row r="224" spans="1:15" ht="42.75" customHeight="1" x14ac:dyDescent="0.25">
      <c r="A224" s="321"/>
      <c r="B224" s="214"/>
      <c r="C224" s="261"/>
      <c r="D224" s="261"/>
      <c r="E224" s="133" t="s">
        <v>75</v>
      </c>
      <c r="F224" s="130">
        <v>12964989.75</v>
      </c>
      <c r="G224" s="127"/>
      <c r="H224" s="30">
        <f t="shared" ref="H224" si="19">I224+J224+K224+L224</f>
        <v>13077148</v>
      </c>
      <c r="I224" s="127"/>
      <c r="J224" s="127">
        <v>551444</v>
      </c>
      <c r="K224" s="127">
        <v>551444</v>
      </c>
      <c r="L224" s="127">
        <v>11974260</v>
      </c>
      <c r="M224" s="310"/>
    </row>
    <row r="225" spans="1:13" ht="24" customHeight="1" x14ac:dyDescent="0.25">
      <c r="A225" s="462" t="s">
        <v>209</v>
      </c>
      <c r="B225" s="463"/>
      <c r="C225" s="463"/>
      <c r="D225" s="463"/>
      <c r="E225" s="463"/>
      <c r="F225" s="463"/>
      <c r="G225" s="463"/>
      <c r="H225" s="463"/>
      <c r="I225" s="463"/>
      <c r="J225" s="463"/>
      <c r="K225" s="463"/>
      <c r="L225" s="463"/>
      <c r="M225" s="464"/>
    </row>
    <row r="226" spans="1:13" s="7" customFormat="1" ht="135.75" customHeight="1" x14ac:dyDescent="0.2">
      <c r="A226" s="465" t="s">
        <v>210</v>
      </c>
      <c r="B226" s="444"/>
      <c r="C226" s="457"/>
      <c r="D226" s="351"/>
      <c r="E226" s="28" t="s">
        <v>41</v>
      </c>
      <c r="F226" s="52">
        <v>3620718.57</v>
      </c>
      <c r="G226" s="104">
        <v>12654.61</v>
      </c>
      <c r="H226" s="31">
        <v>6615570</v>
      </c>
      <c r="I226" s="52">
        <v>2790266</v>
      </c>
      <c r="J226" s="52">
        <v>870890</v>
      </c>
      <c r="K226" s="52">
        <v>2954414</v>
      </c>
      <c r="L226" s="52"/>
      <c r="M226" s="248" t="s">
        <v>570</v>
      </c>
    </row>
    <row r="227" spans="1:13" ht="193.5" customHeight="1" x14ac:dyDescent="0.25">
      <c r="A227" s="466"/>
      <c r="B227" s="444"/>
      <c r="C227" s="457"/>
      <c r="D227" s="351"/>
      <c r="E227" s="28" t="s">
        <v>42</v>
      </c>
      <c r="F227" s="52">
        <v>3620718.57</v>
      </c>
      <c r="G227" s="104">
        <v>12654.61</v>
      </c>
      <c r="H227" s="31">
        <v>6615570</v>
      </c>
      <c r="I227" s="53">
        <v>2790266</v>
      </c>
      <c r="J227" s="53">
        <v>870890</v>
      </c>
      <c r="K227" s="127">
        <v>2954414</v>
      </c>
      <c r="L227" s="127"/>
      <c r="M227" s="250"/>
    </row>
    <row r="228" spans="1:13" ht="65.25" customHeight="1" x14ac:dyDescent="0.25">
      <c r="A228" s="471" t="s">
        <v>334</v>
      </c>
      <c r="B228" s="225"/>
      <c r="C228" s="458" t="s">
        <v>454</v>
      </c>
      <c r="D228" s="215" t="s">
        <v>395</v>
      </c>
      <c r="E228" s="108" t="s">
        <v>41</v>
      </c>
      <c r="F228" s="52">
        <v>245867.2</v>
      </c>
      <c r="G228" s="52">
        <v>245867.2</v>
      </c>
      <c r="H228" s="130">
        <v>470721</v>
      </c>
      <c r="I228" s="53">
        <v>470721</v>
      </c>
      <c r="J228" s="53"/>
      <c r="K228" s="127"/>
      <c r="L228" s="127"/>
      <c r="M228" s="475" t="s">
        <v>455</v>
      </c>
    </row>
    <row r="229" spans="1:13" ht="61.5" customHeight="1" x14ac:dyDescent="0.25">
      <c r="A229" s="472"/>
      <c r="B229" s="227"/>
      <c r="C229" s="467"/>
      <c r="D229" s="216"/>
      <c r="E229" s="108" t="s">
        <v>42</v>
      </c>
      <c r="F229" s="52">
        <v>245867.2</v>
      </c>
      <c r="G229" s="52">
        <v>245867.2</v>
      </c>
      <c r="H229" s="130">
        <v>470721</v>
      </c>
      <c r="I229" s="53">
        <v>470721</v>
      </c>
      <c r="J229" s="53"/>
      <c r="K229" s="127"/>
      <c r="L229" s="127"/>
      <c r="M229" s="476"/>
    </row>
    <row r="230" spans="1:13" ht="39" customHeight="1" x14ac:dyDescent="0.25">
      <c r="A230" s="471" t="s">
        <v>355</v>
      </c>
      <c r="B230" s="473"/>
      <c r="C230" s="458" t="s">
        <v>356</v>
      </c>
      <c r="D230" s="215"/>
      <c r="E230" s="135" t="s">
        <v>41</v>
      </c>
      <c r="F230" s="52">
        <v>245101.62</v>
      </c>
      <c r="G230" s="136"/>
      <c r="H230" s="52">
        <f>H231</f>
        <v>245101.62</v>
      </c>
      <c r="I230" s="137"/>
      <c r="J230" s="53">
        <f>J231</f>
        <v>245101.62</v>
      </c>
      <c r="K230" s="53"/>
      <c r="L230" s="53"/>
      <c r="M230" s="475" t="s">
        <v>534</v>
      </c>
    </row>
    <row r="231" spans="1:13" ht="98.25" customHeight="1" x14ac:dyDescent="0.25">
      <c r="A231" s="472"/>
      <c r="B231" s="474"/>
      <c r="C231" s="467"/>
      <c r="D231" s="216"/>
      <c r="E231" s="135" t="s">
        <v>42</v>
      </c>
      <c r="F231" s="52">
        <v>245101.62</v>
      </c>
      <c r="G231" s="136"/>
      <c r="H231" s="130">
        <f>J231+K231+L231</f>
        <v>245101.62</v>
      </c>
      <c r="I231" s="137"/>
      <c r="J231" s="53">
        <v>245101.62</v>
      </c>
      <c r="K231" s="127"/>
      <c r="L231" s="127"/>
      <c r="M231" s="476"/>
    </row>
    <row r="232" spans="1:13" ht="125.25" customHeight="1" x14ac:dyDescent="0.25">
      <c r="A232" s="471" t="s">
        <v>357</v>
      </c>
      <c r="B232" s="473"/>
      <c r="C232" s="458" t="s">
        <v>358</v>
      </c>
      <c r="D232" s="215"/>
      <c r="E232" s="135" t="s">
        <v>41</v>
      </c>
      <c r="F232" s="52">
        <v>64259307.75</v>
      </c>
      <c r="G232" s="52"/>
      <c r="H232" s="52">
        <f t="shared" ref="H232" si="20">H233</f>
        <v>2000000.54</v>
      </c>
      <c r="I232" s="53"/>
      <c r="J232" s="53">
        <f t="shared" ref="J232" si="21">J233</f>
        <v>2000000.54</v>
      </c>
      <c r="K232" s="53"/>
      <c r="L232" s="53"/>
      <c r="M232" s="477" t="s">
        <v>530</v>
      </c>
    </row>
    <row r="233" spans="1:13" ht="82.5" customHeight="1" x14ac:dyDescent="0.25">
      <c r="A233" s="472"/>
      <c r="B233" s="474"/>
      <c r="C233" s="467"/>
      <c r="D233" s="216"/>
      <c r="E233" s="135" t="s">
        <v>42</v>
      </c>
      <c r="F233" s="52">
        <v>64259307.75</v>
      </c>
      <c r="G233" s="52"/>
      <c r="H233" s="130">
        <f>I233+J233+K233+L233</f>
        <v>2000000.54</v>
      </c>
      <c r="I233" s="53"/>
      <c r="J233" s="53">
        <v>2000000.54</v>
      </c>
      <c r="K233" s="127"/>
      <c r="L233" s="127"/>
      <c r="M233" s="478"/>
    </row>
    <row r="234" spans="1:13" ht="21.75" customHeight="1" x14ac:dyDescent="0.25">
      <c r="A234" s="468" t="s">
        <v>213</v>
      </c>
      <c r="B234" s="469"/>
      <c r="C234" s="469"/>
      <c r="D234" s="469"/>
      <c r="E234" s="469"/>
      <c r="F234" s="469"/>
      <c r="G234" s="469"/>
      <c r="H234" s="469"/>
      <c r="I234" s="469"/>
      <c r="J234" s="469"/>
      <c r="K234" s="469"/>
      <c r="L234" s="469"/>
      <c r="M234" s="470"/>
    </row>
    <row r="235" spans="1:13" ht="79.5" customHeight="1" x14ac:dyDescent="0.25">
      <c r="A235" s="123" t="s">
        <v>486</v>
      </c>
      <c r="B235" s="188" t="s">
        <v>266</v>
      </c>
      <c r="C235" s="80"/>
      <c r="D235" s="87" t="s">
        <v>214</v>
      </c>
      <c r="E235" s="92" t="s">
        <v>215</v>
      </c>
      <c r="F235" s="158"/>
      <c r="G235" s="158"/>
      <c r="H235" s="158"/>
      <c r="I235" s="158"/>
      <c r="J235" s="158"/>
      <c r="K235" s="158"/>
      <c r="L235" s="158"/>
      <c r="M235" s="93" t="s">
        <v>402</v>
      </c>
    </row>
    <row r="236" spans="1:13" ht="117.75" customHeight="1" x14ac:dyDescent="0.25">
      <c r="A236" s="123" t="s">
        <v>473</v>
      </c>
      <c r="B236" s="90" t="s">
        <v>267</v>
      </c>
      <c r="C236" s="78"/>
      <c r="D236" s="78" t="s">
        <v>216</v>
      </c>
      <c r="E236" s="78" t="s">
        <v>215</v>
      </c>
      <c r="F236" s="158"/>
      <c r="G236" s="158"/>
      <c r="H236" s="158"/>
      <c r="I236" s="158"/>
      <c r="J236" s="130"/>
      <c r="K236" s="158"/>
      <c r="L236" s="158"/>
      <c r="M236" s="93" t="s">
        <v>403</v>
      </c>
    </row>
    <row r="237" spans="1:13" ht="148.5" customHeight="1" x14ac:dyDescent="0.25">
      <c r="A237" s="123" t="s">
        <v>311</v>
      </c>
      <c r="B237" s="90" t="s">
        <v>268</v>
      </c>
      <c r="C237" s="88"/>
      <c r="D237" s="80" t="s">
        <v>556</v>
      </c>
      <c r="E237" s="78" t="s">
        <v>215</v>
      </c>
      <c r="F237" s="159"/>
      <c r="G237" s="159"/>
      <c r="H237" s="158"/>
      <c r="I237" s="159"/>
      <c r="J237" s="140"/>
      <c r="K237" s="159"/>
      <c r="L237" s="159"/>
      <c r="M237" s="93" t="s">
        <v>557</v>
      </c>
    </row>
    <row r="238" spans="1:13" ht="54.75" customHeight="1" x14ac:dyDescent="0.25">
      <c r="A238" s="123" t="s">
        <v>312</v>
      </c>
      <c r="B238" s="188" t="s">
        <v>269</v>
      </c>
      <c r="C238" s="80"/>
      <c r="D238" s="87" t="s">
        <v>217</v>
      </c>
      <c r="E238" s="78" t="s">
        <v>215</v>
      </c>
      <c r="F238" s="159"/>
      <c r="G238" s="159"/>
      <c r="H238" s="158"/>
      <c r="I238" s="159"/>
      <c r="J238" s="140"/>
      <c r="K238" s="159"/>
      <c r="L238" s="159"/>
      <c r="M238" s="183" t="s">
        <v>460</v>
      </c>
    </row>
    <row r="239" spans="1:13" ht="46.5" customHeight="1" x14ac:dyDescent="0.25">
      <c r="A239" s="123" t="s">
        <v>313</v>
      </c>
      <c r="B239" s="189" t="s">
        <v>271</v>
      </c>
      <c r="C239" s="89"/>
      <c r="D239" s="87" t="s">
        <v>218</v>
      </c>
      <c r="E239" s="78" t="s">
        <v>215</v>
      </c>
      <c r="F239" s="159"/>
      <c r="G239" s="159"/>
      <c r="H239" s="158"/>
      <c r="I239" s="159"/>
      <c r="J239" s="140"/>
      <c r="K239" s="159"/>
      <c r="L239" s="159"/>
      <c r="M239" s="93" t="s">
        <v>404</v>
      </c>
    </row>
    <row r="240" spans="1:13" ht="42.75" customHeight="1" x14ac:dyDescent="0.25">
      <c r="A240" s="123" t="s">
        <v>314</v>
      </c>
      <c r="B240" s="189" t="s">
        <v>271</v>
      </c>
      <c r="C240" s="89"/>
      <c r="D240" s="87" t="s">
        <v>219</v>
      </c>
      <c r="E240" s="78" t="s">
        <v>215</v>
      </c>
      <c r="F240" s="159"/>
      <c r="G240" s="159"/>
      <c r="H240" s="158"/>
      <c r="I240" s="159"/>
      <c r="J240" s="140"/>
      <c r="K240" s="159"/>
      <c r="L240" s="159"/>
      <c r="M240" s="93" t="s">
        <v>406</v>
      </c>
    </row>
    <row r="241" spans="1:13" ht="48" customHeight="1" x14ac:dyDescent="0.25">
      <c r="A241" s="123" t="s">
        <v>315</v>
      </c>
      <c r="B241" s="189" t="s">
        <v>270</v>
      </c>
      <c r="C241" s="89"/>
      <c r="D241" s="87" t="s">
        <v>220</v>
      </c>
      <c r="E241" s="78" t="s">
        <v>215</v>
      </c>
      <c r="F241" s="159"/>
      <c r="G241" s="159"/>
      <c r="H241" s="158"/>
      <c r="I241" s="159"/>
      <c r="J241" s="140"/>
      <c r="K241" s="159"/>
      <c r="L241" s="159"/>
      <c r="M241" s="93" t="s">
        <v>405</v>
      </c>
    </row>
    <row r="242" spans="1:13" ht="96.75" customHeight="1" x14ac:dyDescent="0.25">
      <c r="A242" s="124" t="s">
        <v>316</v>
      </c>
      <c r="B242" s="90">
        <v>7272.32</v>
      </c>
      <c r="C242" s="80"/>
      <c r="D242" s="80" t="s">
        <v>512</v>
      </c>
      <c r="E242" s="78" t="s">
        <v>215</v>
      </c>
      <c r="F242" s="159"/>
      <c r="G242" s="159"/>
      <c r="H242" s="158"/>
      <c r="I242" s="159"/>
      <c r="J242" s="140"/>
      <c r="K242" s="159"/>
      <c r="L242" s="159"/>
      <c r="M242" s="93" t="s">
        <v>513</v>
      </c>
    </row>
    <row r="243" spans="1:13" ht="93.75" customHeight="1" x14ac:dyDescent="0.25">
      <c r="A243" s="124" t="s">
        <v>310</v>
      </c>
      <c r="B243" s="90" t="s">
        <v>272</v>
      </c>
      <c r="C243" s="80"/>
      <c r="D243" s="80" t="s">
        <v>348</v>
      </c>
      <c r="E243" s="78" t="s">
        <v>215</v>
      </c>
      <c r="F243" s="159"/>
      <c r="G243" s="159"/>
      <c r="H243" s="158"/>
      <c r="I243" s="159"/>
      <c r="J243" s="140"/>
      <c r="K243" s="159"/>
      <c r="L243" s="159"/>
      <c r="M243" s="183" t="s">
        <v>461</v>
      </c>
    </row>
    <row r="244" spans="1:13" ht="59.25" customHeight="1" x14ac:dyDescent="0.25">
      <c r="A244" s="124" t="s">
        <v>407</v>
      </c>
      <c r="B244" s="91" t="s">
        <v>273</v>
      </c>
      <c r="C244" s="80"/>
      <c r="D244" s="80" t="s">
        <v>222</v>
      </c>
      <c r="E244" s="78" t="s">
        <v>215</v>
      </c>
      <c r="F244" s="159"/>
      <c r="G244" s="159"/>
      <c r="H244" s="158"/>
      <c r="I244" s="159"/>
      <c r="J244" s="140"/>
      <c r="K244" s="159"/>
      <c r="L244" s="159"/>
      <c r="M244" s="183" t="s">
        <v>462</v>
      </c>
    </row>
    <row r="245" spans="1:13" ht="65.25" customHeight="1" x14ac:dyDescent="0.25">
      <c r="A245" s="124" t="s">
        <v>309</v>
      </c>
      <c r="B245" s="91" t="s">
        <v>274</v>
      </c>
      <c r="C245" s="80"/>
      <c r="D245" s="80" t="s">
        <v>223</v>
      </c>
      <c r="E245" s="78" t="s">
        <v>215</v>
      </c>
      <c r="F245" s="159"/>
      <c r="G245" s="159"/>
      <c r="H245" s="158"/>
      <c r="I245" s="159"/>
      <c r="J245" s="140"/>
      <c r="K245" s="159"/>
      <c r="L245" s="159"/>
      <c r="M245" s="93" t="s">
        <v>408</v>
      </c>
    </row>
    <row r="246" spans="1:13" ht="133.5" customHeight="1" x14ac:dyDescent="0.25">
      <c r="A246" s="124" t="s">
        <v>308</v>
      </c>
      <c r="B246" s="91">
        <v>19869</v>
      </c>
      <c r="C246" s="80"/>
      <c r="D246" s="80" t="s">
        <v>224</v>
      </c>
      <c r="E246" s="78" t="s">
        <v>215</v>
      </c>
      <c r="F246" s="159"/>
      <c r="G246" s="159"/>
      <c r="H246" s="158"/>
      <c r="I246" s="159"/>
      <c r="J246" s="140"/>
      <c r="K246" s="159"/>
      <c r="L246" s="159"/>
      <c r="M246" s="93" t="s">
        <v>517</v>
      </c>
    </row>
    <row r="247" spans="1:13" ht="84.75" customHeight="1" x14ac:dyDescent="0.25">
      <c r="A247" s="124" t="s">
        <v>225</v>
      </c>
      <c r="B247" s="91" t="s">
        <v>275</v>
      </c>
      <c r="C247" s="80"/>
      <c r="D247" s="80" t="s">
        <v>226</v>
      </c>
      <c r="E247" s="78" t="s">
        <v>215</v>
      </c>
      <c r="F247" s="159"/>
      <c r="G247" s="159"/>
      <c r="H247" s="158"/>
      <c r="I247" s="159"/>
      <c r="J247" s="140"/>
      <c r="K247" s="159"/>
      <c r="L247" s="159"/>
      <c r="M247" s="93" t="s">
        <v>339</v>
      </c>
    </row>
    <row r="248" spans="1:13" ht="61.5" customHeight="1" x14ac:dyDescent="0.25">
      <c r="A248" s="124" t="s">
        <v>481</v>
      </c>
      <c r="B248" s="91" t="s">
        <v>276</v>
      </c>
      <c r="C248" s="80"/>
      <c r="D248" s="80" t="s">
        <v>227</v>
      </c>
      <c r="E248" s="78" t="s">
        <v>215</v>
      </c>
      <c r="F248" s="159"/>
      <c r="G248" s="159"/>
      <c r="H248" s="158"/>
      <c r="I248" s="159"/>
      <c r="J248" s="140"/>
      <c r="K248" s="159"/>
      <c r="L248" s="159"/>
      <c r="M248" s="93" t="s">
        <v>340</v>
      </c>
    </row>
    <row r="249" spans="1:13" ht="60.75" customHeight="1" x14ac:dyDescent="0.25">
      <c r="A249" s="124" t="s">
        <v>484</v>
      </c>
      <c r="B249" s="91" t="s">
        <v>277</v>
      </c>
      <c r="C249" s="80"/>
      <c r="D249" s="80" t="s">
        <v>228</v>
      </c>
      <c r="E249" s="78" t="s">
        <v>215</v>
      </c>
      <c r="F249" s="159"/>
      <c r="G249" s="159"/>
      <c r="H249" s="158"/>
      <c r="I249" s="159"/>
      <c r="J249" s="140"/>
      <c r="K249" s="159"/>
      <c r="L249" s="159"/>
      <c r="M249" s="93" t="s">
        <v>341</v>
      </c>
    </row>
    <row r="250" spans="1:13" ht="76.5" customHeight="1" x14ac:dyDescent="0.25">
      <c r="A250" s="124" t="s">
        <v>483</v>
      </c>
      <c r="B250" s="91" t="s">
        <v>278</v>
      </c>
      <c r="C250" s="80"/>
      <c r="D250" s="80" t="s">
        <v>228</v>
      </c>
      <c r="E250" s="78" t="s">
        <v>215</v>
      </c>
      <c r="F250" s="159"/>
      <c r="G250" s="159"/>
      <c r="H250" s="158"/>
      <c r="I250" s="159"/>
      <c r="J250" s="140"/>
      <c r="K250" s="159"/>
      <c r="L250" s="159"/>
      <c r="M250" s="93" t="s">
        <v>342</v>
      </c>
    </row>
    <row r="251" spans="1:13" ht="65.25" customHeight="1" x14ac:dyDescent="0.25">
      <c r="A251" s="124" t="s">
        <v>482</v>
      </c>
      <c r="B251" s="91" t="s">
        <v>276</v>
      </c>
      <c r="C251" s="80"/>
      <c r="D251" s="80" t="s">
        <v>227</v>
      </c>
      <c r="E251" s="78" t="s">
        <v>215</v>
      </c>
      <c r="F251" s="159"/>
      <c r="G251" s="159"/>
      <c r="H251" s="158"/>
      <c r="I251" s="159"/>
      <c r="J251" s="140"/>
      <c r="K251" s="159"/>
      <c r="L251" s="159"/>
      <c r="M251" s="183" t="s">
        <v>463</v>
      </c>
    </row>
    <row r="252" spans="1:13" ht="81.75" customHeight="1" x14ac:dyDescent="0.25">
      <c r="A252" s="124" t="s">
        <v>307</v>
      </c>
      <c r="B252" s="91" t="s">
        <v>279</v>
      </c>
      <c r="C252" s="80"/>
      <c r="D252" s="80" t="s">
        <v>221</v>
      </c>
      <c r="E252" s="78" t="s">
        <v>215</v>
      </c>
      <c r="F252" s="159"/>
      <c r="G252" s="159"/>
      <c r="H252" s="158"/>
      <c r="I252" s="159"/>
      <c r="J252" s="140"/>
      <c r="K252" s="159"/>
      <c r="L252" s="159"/>
      <c r="M252" s="93" t="s">
        <v>343</v>
      </c>
    </row>
    <row r="253" spans="1:13" ht="62.25" customHeight="1" x14ac:dyDescent="0.25">
      <c r="A253" s="124" t="s">
        <v>485</v>
      </c>
      <c r="B253" s="91" t="s">
        <v>280</v>
      </c>
      <c r="C253" s="80"/>
      <c r="D253" s="80" t="s">
        <v>227</v>
      </c>
      <c r="E253" s="78" t="s">
        <v>215</v>
      </c>
      <c r="F253" s="159"/>
      <c r="G253" s="159"/>
      <c r="H253" s="158"/>
      <c r="I253" s="159"/>
      <c r="J253" s="140"/>
      <c r="K253" s="159"/>
      <c r="L253" s="159"/>
      <c r="M253" s="93" t="s">
        <v>344</v>
      </c>
    </row>
    <row r="254" spans="1:13" ht="53.25" customHeight="1" x14ac:dyDescent="0.25">
      <c r="A254" s="124" t="s">
        <v>229</v>
      </c>
      <c r="B254" s="91" t="s">
        <v>281</v>
      </c>
      <c r="C254" s="80"/>
      <c r="D254" s="80" t="s">
        <v>224</v>
      </c>
      <c r="E254" s="78" t="s">
        <v>215</v>
      </c>
      <c r="F254" s="159"/>
      <c r="G254" s="159"/>
      <c r="H254" s="158"/>
      <c r="I254" s="159"/>
      <c r="J254" s="140"/>
      <c r="K254" s="159"/>
      <c r="L254" s="159"/>
      <c r="M254" s="93" t="s">
        <v>558</v>
      </c>
    </row>
    <row r="255" spans="1:13" ht="73.5" customHeight="1" x14ac:dyDescent="0.25">
      <c r="A255" s="124" t="s">
        <v>230</v>
      </c>
      <c r="B255" s="91" t="s">
        <v>281</v>
      </c>
      <c r="C255" s="80"/>
      <c r="D255" s="80" t="s">
        <v>224</v>
      </c>
      <c r="E255" s="78" t="s">
        <v>215</v>
      </c>
      <c r="F255" s="159"/>
      <c r="G255" s="159"/>
      <c r="H255" s="158"/>
      <c r="I255" s="159"/>
      <c r="J255" s="140"/>
      <c r="K255" s="159"/>
      <c r="L255" s="159"/>
      <c r="M255" s="93" t="s">
        <v>559</v>
      </c>
    </row>
    <row r="256" spans="1:13" ht="67.5" customHeight="1" x14ac:dyDescent="0.25">
      <c r="A256" s="124" t="s">
        <v>231</v>
      </c>
      <c r="B256" s="91" t="s">
        <v>281</v>
      </c>
      <c r="C256" s="80"/>
      <c r="D256" s="80" t="s">
        <v>224</v>
      </c>
      <c r="E256" s="78" t="s">
        <v>215</v>
      </c>
      <c r="F256" s="159"/>
      <c r="G256" s="159"/>
      <c r="H256" s="158"/>
      <c r="I256" s="159"/>
      <c r="J256" s="140"/>
      <c r="K256" s="159"/>
      <c r="L256" s="159"/>
      <c r="M256" s="93" t="s">
        <v>345</v>
      </c>
    </row>
    <row r="257" spans="1:13" ht="138.75" customHeight="1" x14ac:dyDescent="0.25">
      <c r="A257" s="124" t="s">
        <v>264</v>
      </c>
      <c r="B257" s="91" t="s">
        <v>282</v>
      </c>
      <c r="C257" s="80"/>
      <c r="D257" s="80" t="s">
        <v>232</v>
      </c>
      <c r="E257" s="78" t="s">
        <v>215</v>
      </c>
      <c r="F257" s="159"/>
      <c r="G257" s="159"/>
      <c r="H257" s="158"/>
      <c r="I257" s="159"/>
      <c r="J257" s="140"/>
      <c r="K257" s="159"/>
      <c r="L257" s="159"/>
      <c r="M257" s="183" t="s">
        <v>501</v>
      </c>
    </row>
    <row r="258" spans="1:13" ht="116.25" customHeight="1" x14ac:dyDescent="0.25">
      <c r="A258" s="124" t="s">
        <v>306</v>
      </c>
      <c r="B258" s="91" t="s">
        <v>283</v>
      </c>
      <c r="C258" s="80"/>
      <c r="D258" s="80" t="s">
        <v>233</v>
      </c>
      <c r="E258" s="78" t="s">
        <v>215</v>
      </c>
      <c r="F258" s="159"/>
      <c r="G258" s="159"/>
      <c r="H258" s="158"/>
      <c r="I258" s="159"/>
      <c r="J258" s="140"/>
      <c r="K258" s="159"/>
      <c r="L258" s="159"/>
      <c r="M258" s="93" t="s">
        <v>508</v>
      </c>
    </row>
    <row r="259" spans="1:13" ht="57.75" customHeight="1" x14ac:dyDescent="0.25">
      <c r="A259" s="124" t="s">
        <v>514</v>
      </c>
      <c r="B259" s="91" t="s">
        <v>284</v>
      </c>
      <c r="C259" s="80"/>
      <c r="D259" s="80" t="s">
        <v>234</v>
      </c>
      <c r="E259" s="78" t="s">
        <v>215</v>
      </c>
      <c r="F259" s="159"/>
      <c r="G259" s="159"/>
      <c r="H259" s="158"/>
      <c r="I259" s="159"/>
      <c r="J259" s="140"/>
      <c r="K259" s="159"/>
      <c r="L259" s="159"/>
      <c r="M259" s="93" t="s">
        <v>507</v>
      </c>
    </row>
    <row r="260" spans="1:13" ht="70.5" customHeight="1" x14ac:dyDescent="0.25">
      <c r="A260" s="124" t="s">
        <v>515</v>
      </c>
      <c r="B260" s="91" t="s">
        <v>285</v>
      </c>
      <c r="C260" s="80"/>
      <c r="D260" s="80" t="s">
        <v>234</v>
      </c>
      <c r="E260" s="78" t="s">
        <v>215</v>
      </c>
      <c r="F260" s="159"/>
      <c r="G260" s="159"/>
      <c r="H260" s="158"/>
      <c r="I260" s="159"/>
      <c r="J260" s="140"/>
      <c r="K260" s="159"/>
      <c r="L260" s="159"/>
      <c r="M260" s="93" t="s">
        <v>506</v>
      </c>
    </row>
    <row r="261" spans="1:13" ht="87" customHeight="1" x14ac:dyDescent="0.25">
      <c r="A261" s="124" t="s">
        <v>516</v>
      </c>
      <c r="B261" s="91" t="s">
        <v>286</v>
      </c>
      <c r="C261" s="80"/>
      <c r="D261" s="80" t="s">
        <v>234</v>
      </c>
      <c r="E261" s="78" t="s">
        <v>215</v>
      </c>
      <c r="F261" s="159"/>
      <c r="G261" s="159"/>
      <c r="H261" s="158"/>
      <c r="I261" s="159"/>
      <c r="J261" s="140"/>
      <c r="K261" s="159"/>
      <c r="L261" s="159"/>
      <c r="M261" s="93" t="s">
        <v>419</v>
      </c>
    </row>
    <row r="262" spans="1:13" ht="40.5" customHeight="1" x14ac:dyDescent="0.25">
      <c r="A262" s="124" t="s">
        <v>235</v>
      </c>
      <c r="B262" s="91" t="s">
        <v>287</v>
      </c>
      <c r="C262" s="80"/>
      <c r="D262" s="80" t="s">
        <v>227</v>
      </c>
      <c r="E262" s="78" t="s">
        <v>215</v>
      </c>
      <c r="F262" s="159"/>
      <c r="G262" s="159"/>
      <c r="H262" s="158"/>
      <c r="I262" s="159"/>
      <c r="J262" s="140"/>
      <c r="K262" s="159"/>
      <c r="L262" s="159"/>
      <c r="M262" s="93" t="s">
        <v>504</v>
      </c>
    </row>
    <row r="263" spans="1:13" ht="45" customHeight="1" x14ac:dyDescent="0.25">
      <c r="A263" s="124" t="s">
        <v>503</v>
      </c>
      <c r="B263" s="91" t="s">
        <v>287</v>
      </c>
      <c r="C263" s="80"/>
      <c r="D263" s="80" t="s">
        <v>227</v>
      </c>
      <c r="E263" s="78" t="s">
        <v>215</v>
      </c>
      <c r="F263" s="159"/>
      <c r="G263" s="159"/>
      <c r="H263" s="158"/>
      <c r="I263" s="159"/>
      <c r="J263" s="140"/>
      <c r="K263" s="159"/>
      <c r="L263" s="159"/>
      <c r="M263" s="93" t="s">
        <v>505</v>
      </c>
    </row>
    <row r="264" spans="1:13" ht="63" customHeight="1" x14ac:dyDescent="0.25">
      <c r="A264" s="124" t="s">
        <v>479</v>
      </c>
      <c r="B264" s="91" t="s">
        <v>288</v>
      </c>
      <c r="C264" s="80"/>
      <c r="D264" s="80" t="s">
        <v>236</v>
      </c>
      <c r="E264" s="78" t="s">
        <v>215</v>
      </c>
      <c r="F264" s="159"/>
      <c r="G264" s="159"/>
      <c r="H264" s="158"/>
      <c r="I264" s="159"/>
      <c r="J264" s="140"/>
      <c r="K264" s="159"/>
      <c r="L264" s="159"/>
      <c r="M264" s="183" t="s">
        <v>561</v>
      </c>
    </row>
    <row r="265" spans="1:13" ht="72.75" customHeight="1" x14ac:dyDescent="0.25">
      <c r="A265" s="124" t="s">
        <v>480</v>
      </c>
      <c r="B265" s="91" t="s">
        <v>289</v>
      </c>
      <c r="C265" s="80"/>
      <c r="D265" s="80" t="s">
        <v>236</v>
      </c>
      <c r="E265" s="78" t="s">
        <v>215</v>
      </c>
      <c r="F265" s="159"/>
      <c r="G265" s="159"/>
      <c r="H265" s="158"/>
      <c r="I265" s="159"/>
      <c r="J265" s="140"/>
      <c r="K265" s="159"/>
      <c r="L265" s="159"/>
      <c r="M265" s="183" t="s">
        <v>560</v>
      </c>
    </row>
    <row r="266" spans="1:13" ht="72.75" customHeight="1" x14ac:dyDescent="0.25">
      <c r="A266" s="124" t="s">
        <v>562</v>
      </c>
      <c r="B266" s="91" t="s">
        <v>289</v>
      </c>
      <c r="C266" s="211"/>
      <c r="D266" s="211" t="s">
        <v>236</v>
      </c>
      <c r="E266" s="212" t="s">
        <v>215</v>
      </c>
      <c r="F266" s="159"/>
      <c r="G266" s="159"/>
      <c r="H266" s="158"/>
      <c r="I266" s="159"/>
      <c r="J266" s="140"/>
      <c r="K266" s="159"/>
      <c r="L266" s="159"/>
      <c r="M266" s="183" t="s">
        <v>563</v>
      </c>
    </row>
    <row r="267" spans="1:13" ht="90.75" customHeight="1" x14ac:dyDescent="0.25">
      <c r="A267" s="124" t="s">
        <v>305</v>
      </c>
      <c r="B267" s="91" t="s">
        <v>290</v>
      </c>
      <c r="C267" s="80"/>
      <c r="D267" s="80" t="s">
        <v>237</v>
      </c>
      <c r="E267" s="78" t="s">
        <v>215</v>
      </c>
      <c r="F267" s="159"/>
      <c r="G267" s="159"/>
      <c r="H267" s="158"/>
      <c r="I267" s="159"/>
      <c r="J267" s="140"/>
      <c r="K267" s="159"/>
      <c r="L267" s="159"/>
      <c r="M267" s="93" t="s">
        <v>509</v>
      </c>
    </row>
    <row r="268" spans="1:13" ht="70.5" customHeight="1" x14ac:dyDescent="0.25">
      <c r="A268" s="124" t="s">
        <v>238</v>
      </c>
      <c r="B268" s="91" t="s">
        <v>291</v>
      </c>
      <c r="C268" s="80"/>
      <c r="D268" s="80" t="s">
        <v>239</v>
      </c>
      <c r="E268" s="78" t="s">
        <v>215</v>
      </c>
      <c r="F268" s="159"/>
      <c r="G268" s="159"/>
      <c r="H268" s="158"/>
      <c r="I268" s="159"/>
      <c r="J268" s="140"/>
      <c r="K268" s="159"/>
      <c r="L268" s="159"/>
      <c r="M268" s="93" t="s">
        <v>510</v>
      </c>
    </row>
    <row r="269" spans="1:13" ht="72" customHeight="1" x14ac:dyDescent="0.25">
      <c r="A269" s="124" t="s">
        <v>240</v>
      </c>
      <c r="B269" s="91" t="s">
        <v>292</v>
      </c>
      <c r="C269" s="80"/>
      <c r="D269" s="80" t="s">
        <v>239</v>
      </c>
      <c r="E269" s="78" t="s">
        <v>215</v>
      </c>
      <c r="F269" s="159"/>
      <c r="G269" s="159"/>
      <c r="H269" s="158"/>
      <c r="I269" s="159"/>
      <c r="J269" s="140"/>
      <c r="K269" s="159"/>
      <c r="L269" s="159"/>
      <c r="M269" s="93" t="s">
        <v>511</v>
      </c>
    </row>
    <row r="270" spans="1:13" ht="69.75" customHeight="1" x14ac:dyDescent="0.25">
      <c r="A270" s="124" t="s">
        <v>474</v>
      </c>
      <c r="B270" s="91" t="s">
        <v>293</v>
      </c>
      <c r="C270" s="80"/>
      <c r="D270" s="80" t="s">
        <v>241</v>
      </c>
      <c r="E270" s="78" t="s">
        <v>215</v>
      </c>
      <c r="F270" s="159"/>
      <c r="G270" s="159"/>
      <c r="H270" s="158"/>
      <c r="I270" s="159"/>
      <c r="J270" s="140"/>
      <c r="K270" s="159"/>
      <c r="L270" s="159"/>
      <c r="M270" s="93" t="s">
        <v>502</v>
      </c>
    </row>
    <row r="271" spans="1:13" ht="67.5" customHeight="1" x14ac:dyDescent="0.25">
      <c r="A271" s="124" t="s">
        <v>475</v>
      </c>
      <c r="B271" s="91" t="s">
        <v>294</v>
      </c>
      <c r="C271" s="80"/>
      <c r="D271" s="80" t="s">
        <v>242</v>
      </c>
      <c r="E271" s="78" t="s">
        <v>215</v>
      </c>
      <c r="F271" s="159"/>
      <c r="G271" s="159"/>
      <c r="H271" s="158"/>
      <c r="I271" s="159"/>
      <c r="J271" s="140"/>
      <c r="K271" s="159"/>
      <c r="L271" s="159"/>
      <c r="M271" s="93" t="s">
        <v>409</v>
      </c>
    </row>
    <row r="272" spans="1:13" ht="60.75" customHeight="1" x14ac:dyDescent="0.25">
      <c r="A272" s="124" t="s">
        <v>317</v>
      </c>
      <c r="B272" s="91" t="s">
        <v>295</v>
      </c>
      <c r="C272" s="80"/>
      <c r="D272" s="80" t="s">
        <v>243</v>
      </c>
      <c r="E272" s="78" t="s">
        <v>215</v>
      </c>
      <c r="F272" s="159"/>
      <c r="G272" s="159"/>
      <c r="H272" s="158"/>
      <c r="I272" s="159"/>
      <c r="J272" s="140"/>
      <c r="K272" s="159"/>
      <c r="L272" s="159"/>
      <c r="M272" s="93" t="s">
        <v>410</v>
      </c>
    </row>
    <row r="273" spans="1:13" ht="54" customHeight="1" x14ac:dyDescent="0.25">
      <c r="A273" s="124" t="s">
        <v>476</v>
      </c>
      <c r="B273" s="91" t="s">
        <v>296</v>
      </c>
      <c r="C273" s="80"/>
      <c r="D273" s="80" t="s">
        <v>244</v>
      </c>
      <c r="E273" s="78" t="s">
        <v>215</v>
      </c>
      <c r="F273" s="159"/>
      <c r="G273" s="159"/>
      <c r="H273" s="158"/>
      <c r="I273" s="159"/>
      <c r="J273" s="140"/>
      <c r="K273" s="159"/>
      <c r="L273" s="159"/>
      <c r="M273" s="93" t="s">
        <v>411</v>
      </c>
    </row>
    <row r="274" spans="1:13" ht="69" customHeight="1" x14ac:dyDescent="0.25">
      <c r="A274" s="124" t="s">
        <v>477</v>
      </c>
      <c r="B274" s="91" t="s">
        <v>297</v>
      </c>
      <c r="C274" s="80"/>
      <c r="D274" s="80" t="s">
        <v>244</v>
      </c>
      <c r="E274" s="78" t="s">
        <v>215</v>
      </c>
      <c r="F274" s="159"/>
      <c r="G274" s="159"/>
      <c r="H274" s="158"/>
      <c r="I274" s="159"/>
      <c r="J274" s="140"/>
      <c r="K274" s="159"/>
      <c r="L274" s="159"/>
      <c r="M274" s="93" t="s">
        <v>420</v>
      </c>
    </row>
    <row r="275" spans="1:13" ht="51" customHeight="1" x14ac:dyDescent="0.25">
      <c r="A275" s="124" t="s">
        <v>478</v>
      </c>
      <c r="B275" s="91" t="s">
        <v>296</v>
      </c>
      <c r="C275" s="80"/>
      <c r="D275" s="80" t="s">
        <v>244</v>
      </c>
      <c r="E275" s="78" t="s">
        <v>215</v>
      </c>
      <c r="F275" s="159"/>
      <c r="G275" s="159"/>
      <c r="H275" s="158"/>
      <c r="I275" s="159"/>
      <c r="J275" s="140"/>
      <c r="K275" s="159"/>
      <c r="L275" s="159"/>
      <c r="M275" s="93" t="s">
        <v>421</v>
      </c>
    </row>
    <row r="276" spans="1:13" ht="42" customHeight="1" x14ac:dyDescent="0.25">
      <c r="A276" s="124" t="s">
        <v>245</v>
      </c>
      <c r="B276" s="91" t="s">
        <v>298</v>
      </c>
      <c r="C276" s="80"/>
      <c r="D276" s="80" t="s">
        <v>246</v>
      </c>
      <c r="E276" s="78" t="s">
        <v>215</v>
      </c>
      <c r="F276" s="159"/>
      <c r="G276" s="159"/>
      <c r="H276" s="158"/>
      <c r="I276" s="159"/>
      <c r="J276" s="140"/>
      <c r="K276" s="159"/>
      <c r="L276" s="159"/>
      <c r="M276" s="93" t="s">
        <v>412</v>
      </c>
    </row>
    <row r="277" spans="1:13" ht="93" customHeight="1" x14ac:dyDescent="0.25">
      <c r="A277" s="124" t="s">
        <v>327</v>
      </c>
      <c r="B277" s="91" t="s">
        <v>299</v>
      </c>
      <c r="C277" s="80"/>
      <c r="D277" s="80" t="s">
        <v>247</v>
      </c>
      <c r="E277" s="78" t="s">
        <v>215</v>
      </c>
      <c r="F277" s="159"/>
      <c r="G277" s="159"/>
      <c r="H277" s="158"/>
      <c r="I277" s="159"/>
      <c r="J277" s="140"/>
      <c r="K277" s="159"/>
      <c r="L277" s="159"/>
      <c r="M277" s="93" t="s">
        <v>413</v>
      </c>
    </row>
    <row r="278" spans="1:13" ht="83.25" customHeight="1" x14ac:dyDescent="0.25">
      <c r="A278" s="124" t="s">
        <v>248</v>
      </c>
      <c r="B278" s="91" t="s">
        <v>300</v>
      </c>
      <c r="C278" s="80"/>
      <c r="D278" s="80" t="s">
        <v>247</v>
      </c>
      <c r="E278" s="78" t="s">
        <v>215</v>
      </c>
      <c r="F278" s="159"/>
      <c r="G278" s="159"/>
      <c r="H278" s="158"/>
      <c r="I278" s="159"/>
      <c r="J278" s="140"/>
      <c r="K278" s="159"/>
      <c r="L278" s="159"/>
      <c r="M278" s="93" t="s">
        <v>414</v>
      </c>
    </row>
    <row r="279" spans="1:13" ht="49.5" customHeight="1" x14ac:dyDescent="0.25">
      <c r="A279" s="124" t="s">
        <v>496</v>
      </c>
      <c r="B279" s="91" t="s">
        <v>301</v>
      </c>
      <c r="C279" s="80"/>
      <c r="D279" s="80" t="s">
        <v>249</v>
      </c>
      <c r="E279" s="78" t="s">
        <v>215</v>
      </c>
      <c r="F279" s="159"/>
      <c r="G279" s="159"/>
      <c r="H279" s="158"/>
      <c r="I279" s="159"/>
      <c r="J279" s="140"/>
      <c r="K279" s="159"/>
      <c r="L279" s="159"/>
      <c r="M279" s="93" t="s">
        <v>415</v>
      </c>
    </row>
    <row r="280" spans="1:13" ht="51.75" customHeight="1" x14ac:dyDescent="0.25">
      <c r="A280" s="124" t="s">
        <v>250</v>
      </c>
      <c r="B280" s="91" t="s">
        <v>302</v>
      </c>
      <c r="C280" s="80"/>
      <c r="D280" s="80" t="s">
        <v>249</v>
      </c>
      <c r="E280" s="78" t="s">
        <v>215</v>
      </c>
      <c r="F280" s="159"/>
      <c r="G280" s="159"/>
      <c r="H280" s="158"/>
      <c r="I280" s="159"/>
      <c r="J280" s="140"/>
      <c r="K280" s="159"/>
      <c r="L280" s="159"/>
      <c r="M280" s="93" t="s">
        <v>416</v>
      </c>
    </row>
    <row r="281" spans="1:13" ht="52.5" customHeight="1" x14ac:dyDescent="0.25">
      <c r="A281" s="124" t="s">
        <v>495</v>
      </c>
      <c r="B281" s="91" t="s">
        <v>303</v>
      </c>
      <c r="C281" s="80"/>
      <c r="D281" s="80" t="s">
        <v>251</v>
      </c>
      <c r="E281" s="78" t="s">
        <v>215</v>
      </c>
      <c r="F281" s="159"/>
      <c r="G281" s="159"/>
      <c r="H281" s="158" t="s">
        <v>378</v>
      </c>
      <c r="I281" s="159"/>
      <c r="J281" s="140"/>
      <c r="K281" s="159"/>
      <c r="L281" s="159"/>
      <c r="M281" s="93" t="s">
        <v>417</v>
      </c>
    </row>
    <row r="282" spans="1:13" ht="78" customHeight="1" x14ac:dyDescent="0.25">
      <c r="A282" s="124" t="s">
        <v>252</v>
      </c>
      <c r="B282" s="91" t="s">
        <v>304</v>
      </c>
      <c r="C282" s="80"/>
      <c r="D282" s="80" t="s">
        <v>253</v>
      </c>
      <c r="E282" s="78" t="s">
        <v>215</v>
      </c>
      <c r="F282" s="159"/>
      <c r="G282" s="159"/>
      <c r="H282" s="158"/>
      <c r="I282" s="159"/>
      <c r="J282" s="140"/>
      <c r="K282" s="159"/>
      <c r="L282" s="159"/>
      <c r="M282" s="93" t="s">
        <v>346</v>
      </c>
    </row>
    <row r="283" spans="1:13" ht="40.5" customHeight="1" x14ac:dyDescent="0.25">
      <c r="A283" s="124" t="s">
        <v>254</v>
      </c>
      <c r="B283" s="91">
        <f>SUM(B284,B285,B286,B287)</f>
        <v>7239.3300000000017</v>
      </c>
      <c r="C283" s="80"/>
      <c r="D283" s="80" t="s">
        <v>255</v>
      </c>
      <c r="E283" s="78" t="s">
        <v>215</v>
      </c>
      <c r="F283" s="159"/>
      <c r="G283" s="159"/>
      <c r="H283" s="158"/>
      <c r="I283" s="159"/>
      <c r="J283" s="140"/>
      <c r="K283" s="159"/>
      <c r="L283" s="159"/>
      <c r="M283" s="93" t="s">
        <v>418</v>
      </c>
    </row>
    <row r="284" spans="1:13" ht="27" customHeight="1" x14ac:dyDescent="0.25">
      <c r="A284" s="124" t="s">
        <v>256</v>
      </c>
      <c r="B284" s="91">
        <v>2068.38</v>
      </c>
      <c r="C284" s="261"/>
      <c r="D284" s="80"/>
      <c r="E284" s="79"/>
      <c r="F284" s="159"/>
      <c r="G284" s="159"/>
      <c r="H284" s="158"/>
      <c r="I284" s="159"/>
      <c r="J284" s="140"/>
      <c r="K284" s="159"/>
      <c r="L284" s="159"/>
      <c r="M284" s="93" t="s">
        <v>265</v>
      </c>
    </row>
    <row r="285" spans="1:13" ht="26.25" customHeight="1" x14ac:dyDescent="0.25">
      <c r="A285" s="124" t="s">
        <v>257</v>
      </c>
      <c r="B285" s="91">
        <v>3102.57</v>
      </c>
      <c r="C285" s="261"/>
      <c r="D285" s="80"/>
      <c r="E285" s="79"/>
      <c r="F285" s="159"/>
      <c r="G285" s="159"/>
      <c r="H285" s="158"/>
      <c r="I285" s="159"/>
      <c r="J285" s="140"/>
      <c r="K285" s="159"/>
      <c r="L285" s="159"/>
      <c r="M285" s="93" t="s">
        <v>265</v>
      </c>
    </row>
    <row r="286" spans="1:13" ht="27" customHeight="1" x14ac:dyDescent="0.25">
      <c r="A286" s="124" t="s">
        <v>258</v>
      </c>
      <c r="B286" s="91">
        <v>1034.19</v>
      </c>
      <c r="C286" s="261"/>
      <c r="D286" s="80"/>
      <c r="E286" s="79"/>
      <c r="F286" s="159"/>
      <c r="G286" s="159"/>
      <c r="H286" s="158"/>
      <c r="I286" s="159"/>
      <c r="J286" s="140"/>
      <c r="K286" s="159"/>
      <c r="L286" s="159"/>
      <c r="M286" s="93" t="s">
        <v>265</v>
      </c>
    </row>
    <row r="287" spans="1:13" ht="25.5" customHeight="1" x14ac:dyDescent="0.25">
      <c r="A287" s="124" t="s">
        <v>259</v>
      </c>
      <c r="B287" s="91">
        <v>1034.19</v>
      </c>
      <c r="C287" s="261"/>
      <c r="D287" s="80"/>
      <c r="E287" s="79"/>
      <c r="F287" s="159"/>
      <c r="G287" s="159"/>
      <c r="H287" s="158"/>
      <c r="I287" s="159"/>
      <c r="J287" s="140"/>
      <c r="K287" s="159"/>
      <c r="L287" s="159"/>
      <c r="M287" s="93" t="s">
        <v>265</v>
      </c>
    </row>
    <row r="288" spans="1:13" ht="37.5" customHeight="1" x14ac:dyDescent="0.25">
      <c r="A288" s="124" t="s">
        <v>260</v>
      </c>
      <c r="B288" s="91">
        <f>SUM(B289,B290)</f>
        <v>15195.82</v>
      </c>
      <c r="C288" s="80"/>
      <c r="D288" s="80" t="s">
        <v>261</v>
      </c>
      <c r="E288" s="78" t="s">
        <v>215</v>
      </c>
      <c r="F288" s="159"/>
      <c r="G288" s="159"/>
      <c r="H288" s="158"/>
      <c r="I288" s="159"/>
      <c r="J288" s="140"/>
      <c r="K288" s="159"/>
      <c r="L288" s="159"/>
      <c r="M288" s="93" t="s">
        <v>347</v>
      </c>
    </row>
    <row r="289" spans="1:13" ht="26.25" customHeight="1" x14ac:dyDescent="0.25">
      <c r="A289" s="124" t="s">
        <v>262</v>
      </c>
      <c r="B289" s="91">
        <v>8751.02</v>
      </c>
      <c r="C289" s="80"/>
      <c r="D289" s="80"/>
      <c r="E289" s="79"/>
      <c r="F289" s="159"/>
      <c r="G289" s="159"/>
      <c r="H289" s="158"/>
      <c r="I289" s="159"/>
      <c r="J289" s="140"/>
      <c r="K289" s="159"/>
      <c r="L289" s="159"/>
      <c r="M289" s="93" t="s">
        <v>265</v>
      </c>
    </row>
    <row r="290" spans="1:13" ht="26.25" customHeight="1" x14ac:dyDescent="0.25">
      <c r="A290" s="124" t="s">
        <v>263</v>
      </c>
      <c r="B290" s="91">
        <v>6444.8</v>
      </c>
      <c r="C290" s="80"/>
      <c r="D290" s="80"/>
      <c r="E290" s="79"/>
      <c r="F290" s="159"/>
      <c r="G290" s="159"/>
      <c r="H290" s="158"/>
      <c r="I290" s="159"/>
      <c r="J290" s="140"/>
      <c r="K290" s="159"/>
      <c r="L290" s="159"/>
      <c r="M290" s="93" t="s">
        <v>265</v>
      </c>
    </row>
    <row r="291" spans="1:13" ht="88.5" customHeight="1" x14ac:dyDescent="0.25">
      <c r="A291" s="124" t="s">
        <v>464</v>
      </c>
      <c r="B291" s="91"/>
      <c r="C291" s="165"/>
      <c r="D291" s="165" t="s">
        <v>223</v>
      </c>
      <c r="E291" s="167" t="s">
        <v>215</v>
      </c>
      <c r="F291" s="159"/>
      <c r="G291" s="159"/>
      <c r="H291" s="158"/>
      <c r="I291" s="159"/>
      <c r="J291" s="140"/>
      <c r="K291" s="159"/>
      <c r="L291" s="159"/>
      <c r="M291" s="191" t="s">
        <v>466</v>
      </c>
    </row>
    <row r="292" spans="1:13" ht="72" x14ac:dyDescent="0.25">
      <c r="A292" s="124" t="s">
        <v>465</v>
      </c>
      <c r="B292" s="91"/>
      <c r="C292" s="165"/>
      <c r="D292" s="165" t="s">
        <v>223</v>
      </c>
      <c r="E292" s="167" t="s">
        <v>215</v>
      </c>
      <c r="F292" s="159"/>
      <c r="G292" s="159"/>
      <c r="H292" s="158"/>
      <c r="I292" s="159"/>
      <c r="J292" s="140"/>
      <c r="K292" s="159"/>
      <c r="L292" s="159"/>
      <c r="M292" s="191" t="s">
        <v>467</v>
      </c>
    </row>
    <row r="293" spans="1:13" ht="54.75" customHeight="1" x14ac:dyDescent="0.25">
      <c r="A293" s="124" t="s">
        <v>468</v>
      </c>
      <c r="B293" s="91"/>
      <c r="C293" s="165"/>
      <c r="D293" s="165" t="s">
        <v>223</v>
      </c>
      <c r="E293" s="167" t="s">
        <v>215</v>
      </c>
      <c r="F293" s="159"/>
      <c r="G293" s="159"/>
      <c r="H293" s="158"/>
      <c r="I293" s="159"/>
      <c r="J293" s="140"/>
      <c r="K293" s="159"/>
      <c r="L293" s="159"/>
      <c r="M293" s="191" t="s">
        <v>469</v>
      </c>
    </row>
    <row r="294" spans="1:13" ht="48.75" customHeight="1" x14ac:dyDescent="0.25">
      <c r="A294" s="124" t="s">
        <v>471</v>
      </c>
      <c r="B294" s="91"/>
      <c r="C294" s="165"/>
      <c r="D294" s="165" t="s">
        <v>470</v>
      </c>
      <c r="E294" s="167" t="s">
        <v>215</v>
      </c>
      <c r="F294" s="159"/>
      <c r="G294" s="159"/>
      <c r="H294" s="158"/>
      <c r="I294" s="159"/>
      <c r="J294" s="140"/>
      <c r="K294" s="159"/>
      <c r="L294" s="159"/>
      <c r="M294" s="191" t="s">
        <v>472</v>
      </c>
    </row>
    <row r="295" spans="1:13" ht="47.25" customHeight="1" x14ac:dyDescent="0.25">
      <c r="A295" s="192" t="s">
        <v>471</v>
      </c>
      <c r="B295" s="193"/>
      <c r="C295" s="176"/>
      <c r="D295" s="176" t="s">
        <v>470</v>
      </c>
      <c r="E295" s="175" t="s">
        <v>215</v>
      </c>
      <c r="F295" s="194"/>
      <c r="G295" s="194"/>
      <c r="H295" s="195"/>
      <c r="I295" s="194"/>
      <c r="J295" s="196"/>
      <c r="K295" s="194"/>
      <c r="L295" s="194"/>
      <c r="M295" s="197" t="s">
        <v>472</v>
      </c>
    </row>
    <row r="296" spans="1:13" s="198" customFormat="1" ht="45.75" customHeight="1" x14ac:dyDescent="0.25">
      <c r="A296" s="199" t="s">
        <v>488</v>
      </c>
      <c r="B296" s="187"/>
      <c r="C296" s="174"/>
      <c r="D296" s="171" t="s">
        <v>487</v>
      </c>
      <c r="E296" s="171" t="s">
        <v>215</v>
      </c>
      <c r="F296" s="151"/>
      <c r="G296" s="151"/>
      <c r="H296" s="151"/>
      <c r="I296" s="151"/>
      <c r="J296" s="139"/>
      <c r="K296" s="151"/>
      <c r="L296" s="151"/>
      <c r="M296" s="191" t="s">
        <v>489</v>
      </c>
    </row>
    <row r="297" spans="1:13" ht="110.25" customHeight="1" x14ac:dyDescent="0.25">
      <c r="A297" s="199" t="s">
        <v>490</v>
      </c>
      <c r="B297" s="200">
        <v>7185.7</v>
      </c>
      <c r="C297" s="174"/>
      <c r="D297" s="171" t="s">
        <v>487</v>
      </c>
      <c r="E297" s="171" t="s">
        <v>215</v>
      </c>
      <c r="G297" s="151"/>
      <c r="H297" s="151"/>
      <c r="I297" s="151"/>
      <c r="J297" s="139"/>
      <c r="K297" s="151"/>
      <c r="L297" s="151"/>
      <c r="M297" s="191" t="s">
        <v>491</v>
      </c>
    </row>
    <row r="298" spans="1:13" x14ac:dyDescent="0.25">
      <c r="B298" s="190"/>
      <c r="C298" s="57"/>
      <c r="D298" s="56"/>
      <c r="E298" s="57"/>
      <c r="F298" s="144"/>
      <c r="H298" s="144"/>
      <c r="I298" s="144"/>
    </row>
    <row r="299" spans="1:13" x14ac:dyDescent="0.25">
      <c r="B299" s="190"/>
      <c r="C299" s="57"/>
      <c r="D299" s="56"/>
      <c r="E299" s="57"/>
      <c r="F299" s="144"/>
      <c r="H299" s="144"/>
      <c r="I299" s="144"/>
    </row>
    <row r="300" spans="1:13" x14ac:dyDescent="0.25">
      <c r="B300" s="190"/>
      <c r="C300" s="57"/>
      <c r="D300" s="56"/>
      <c r="E300" s="57"/>
      <c r="F300" s="144"/>
      <c r="H300" s="144"/>
      <c r="I300" s="144"/>
    </row>
    <row r="301" spans="1:13" x14ac:dyDescent="0.25">
      <c r="B301" s="190"/>
      <c r="C301" s="57"/>
      <c r="D301" s="56"/>
      <c r="E301" s="57"/>
      <c r="F301" s="144"/>
      <c r="H301" s="144"/>
      <c r="I301" s="144"/>
    </row>
    <row r="302" spans="1:13" ht="54.75" customHeight="1" x14ac:dyDescent="0.25">
      <c r="B302" s="190"/>
      <c r="C302" s="57"/>
      <c r="D302" s="56"/>
      <c r="E302" s="57"/>
      <c r="F302" s="144"/>
      <c r="H302" s="144"/>
      <c r="I302" s="144"/>
    </row>
    <row r="303" spans="1:13" x14ac:dyDescent="0.25">
      <c r="F303" s="144"/>
      <c r="H303" s="144"/>
    </row>
    <row r="304" spans="1:13" x14ac:dyDescent="0.25">
      <c r="F304" s="144"/>
      <c r="H304" s="144"/>
    </row>
    <row r="305" spans="6:8" x14ac:dyDescent="0.25">
      <c r="F305" s="144"/>
      <c r="H305" s="144"/>
    </row>
    <row r="306" spans="6:8" x14ac:dyDescent="0.25">
      <c r="F306" s="144"/>
      <c r="H306" s="144"/>
    </row>
    <row r="307" spans="6:8" x14ac:dyDescent="0.25">
      <c r="F307" s="144"/>
      <c r="H307" s="144"/>
    </row>
    <row r="308" spans="6:8" x14ac:dyDescent="0.25">
      <c r="F308" s="144"/>
      <c r="H308" s="144"/>
    </row>
    <row r="309" spans="6:8" x14ac:dyDescent="0.25">
      <c r="F309" s="144"/>
      <c r="H309" s="144"/>
    </row>
    <row r="310" spans="6:8" x14ac:dyDescent="0.25">
      <c r="F310" s="144"/>
      <c r="H310" s="144"/>
    </row>
    <row r="311" spans="6:8" x14ac:dyDescent="0.25">
      <c r="F311" s="144"/>
      <c r="H311" s="144"/>
    </row>
    <row r="312" spans="6:8" x14ac:dyDescent="0.25">
      <c r="F312" s="144"/>
      <c r="H312" s="144"/>
    </row>
    <row r="313" spans="6:8" x14ac:dyDescent="0.25">
      <c r="F313" s="144"/>
      <c r="H313" s="144"/>
    </row>
    <row r="314" spans="6:8" x14ac:dyDescent="0.25">
      <c r="F314" s="144"/>
      <c r="H314" s="144"/>
    </row>
    <row r="315" spans="6:8" x14ac:dyDescent="0.25">
      <c r="F315" s="144"/>
      <c r="H315" s="144"/>
    </row>
    <row r="316" spans="6:8" x14ac:dyDescent="0.25">
      <c r="F316" s="144"/>
      <c r="H316" s="144"/>
    </row>
    <row r="317" spans="6:8" x14ac:dyDescent="0.25">
      <c r="F317" s="144"/>
      <c r="H317" s="144"/>
    </row>
    <row r="318" spans="6:8" x14ac:dyDescent="0.25">
      <c r="F318" s="144"/>
      <c r="H318" s="144"/>
    </row>
    <row r="319" spans="6:8" x14ac:dyDescent="0.25">
      <c r="F319" s="144"/>
      <c r="H319" s="144"/>
    </row>
    <row r="320" spans="6:8" x14ac:dyDescent="0.25">
      <c r="F320" s="144"/>
      <c r="H320" s="144"/>
    </row>
    <row r="321" spans="6:8" x14ac:dyDescent="0.25">
      <c r="F321" s="144"/>
      <c r="H321" s="144"/>
    </row>
    <row r="322" spans="6:8" x14ac:dyDescent="0.25">
      <c r="F322" s="144"/>
      <c r="H322" s="144"/>
    </row>
    <row r="323" spans="6:8" x14ac:dyDescent="0.25">
      <c r="F323" s="144"/>
      <c r="H323" s="144"/>
    </row>
    <row r="324" spans="6:8" x14ac:dyDescent="0.25">
      <c r="F324" s="144"/>
      <c r="H324" s="144"/>
    </row>
    <row r="325" spans="6:8" x14ac:dyDescent="0.25">
      <c r="F325" s="144"/>
      <c r="H325" s="144"/>
    </row>
    <row r="326" spans="6:8" x14ac:dyDescent="0.25">
      <c r="F326" s="144"/>
      <c r="H326" s="144"/>
    </row>
    <row r="327" spans="6:8" x14ac:dyDescent="0.25">
      <c r="F327" s="144"/>
      <c r="H327" s="144"/>
    </row>
    <row r="328" spans="6:8" x14ac:dyDescent="0.25">
      <c r="F328" s="144"/>
      <c r="H328" s="144"/>
    </row>
    <row r="329" spans="6:8" x14ac:dyDescent="0.25">
      <c r="F329" s="144"/>
      <c r="H329" s="144"/>
    </row>
    <row r="330" spans="6:8" x14ac:dyDescent="0.25">
      <c r="F330" s="144"/>
      <c r="H330" s="144"/>
    </row>
    <row r="331" spans="6:8" x14ac:dyDescent="0.25">
      <c r="F331" s="144"/>
      <c r="H331" s="144"/>
    </row>
    <row r="332" spans="6:8" x14ac:dyDescent="0.25">
      <c r="F332" s="144"/>
      <c r="H332" s="144"/>
    </row>
    <row r="333" spans="6:8" x14ac:dyDescent="0.25">
      <c r="F333" s="144"/>
      <c r="H333" s="144"/>
    </row>
    <row r="334" spans="6:8" x14ac:dyDescent="0.25">
      <c r="F334" s="144"/>
      <c r="H334" s="144"/>
    </row>
    <row r="335" spans="6:8" x14ac:dyDescent="0.25">
      <c r="F335" s="144"/>
      <c r="H335" s="144"/>
    </row>
    <row r="336" spans="6:8" x14ac:dyDescent="0.25">
      <c r="F336" s="144"/>
      <c r="H336" s="144"/>
    </row>
    <row r="337" spans="6:8" x14ac:dyDescent="0.25">
      <c r="F337" s="144"/>
      <c r="H337" s="144"/>
    </row>
    <row r="338" spans="6:8" x14ac:dyDescent="0.25">
      <c r="F338" s="144"/>
      <c r="H338" s="144"/>
    </row>
    <row r="339" spans="6:8" x14ac:dyDescent="0.25">
      <c r="F339" s="144"/>
      <c r="H339" s="144"/>
    </row>
    <row r="340" spans="6:8" x14ac:dyDescent="0.25">
      <c r="F340" s="144"/>
      <c r="H340" s="144"/>
    </row>
    <row r="341" spans="6:8" x14ac:dyDescent="0.25">
      <c r="F341" s="144"/>
      <c r="H341" s="144"/>
    </row>
    <row r="342" spans="6:8" x14ac:dyDescent="0.25">
      <c r="F342" s="144"/>
      <c r="H342" s="144"/>
    </row>
    <row r="343" spans="6:8" x14ac:dyDescent="0.25">
      <c r="F343" s="144"/>
      <c r="H343" s="144"/>
    </row>
    <row r="344" spans="6:8" x14ac:dyDescent="0.25">
      <c r="F344" s="144"/>
      <c r="H344" s="144"/>
    </row>
    <row r="345" spans="6:8" x14ac:dyDescent="0.25">
      <c r="F345" s="144"/>
      <c r="H345" s="144"/>
    </row>
    <row r="346" spans="6:8" x14ac:dyDescent="0.25">
      <c r="F346" s="144"/>
      <c r="H346" s="144"/>
    </row>
    <row r="347" spans="6:8" x14ac:dyDescent="0.25">
      <c r="F347" s="144"/>
      <c r="H347" s="144"/>
    </row>
    <row r="348" spans="6:8" x14ac:dyDescent="0.25">
      <c r="F348" s="144"/>
      <c r="H348" s="144"/>
    </row>
    <row r="349" spans="6:8" x14ac:dyDescent="0.25">
      <c r="F349" s="144"/>
      <c r="H349" s="144"/>
    </row>
    <row r="350" spans="6:8" x14ac:dyDescent="0.25">
      <c r="F350" s="144"/>
      <c r="H350" s="144"/>
    </row>
    <row r="351" spans="6:8" x14ac:dyDescent="0.25">
      <c r="F351" s="144"/>
      <c r="H351" s="144"/>
    </row>
    <row r="352" spans="6:8" x14ac:dyDescent="0.25">
      <c r="F352" s="144"/>
      <c r="H352" s="144"/>
    </row>
    <row r="353" spans="6:8" x14ac:dyDescent="0.25">
      <c r="F353" s="144"/>
      <c r="H353" s="144"/>
    </row>
    <row r="354" spans="6:8" x14ac:dyDescent="0.25">
      <c r="F354" s="144"/>
      <c r="H354" s="144"/>
    </row>
    <row r="355" spans="6:8" x14ac:dyDescent="0.25">
      <c r="F355" s="144"/>
      <c r="H355" s="144"/>
    </row>
    <row r="356" spans="6:8" x14ac:dyDescent="0.25">
      <c r="F356" s="144"/>
      <c r="H356" s="144"/>
    </row>
    <row r="357" spans="6:8" x14ac:dyDescent="0.25">
      <c r="F357" s="144"/>
      <c r="H357" s="144"/>
    </row>
    <row r="358" spans="6:8" x14ac:dyDescent="0.25">
      <c r="F358" s="144"/>
      <c r="H358" s="144"/>
    </row>
    <row r="359" spans="6:8" x14ac:dyDescent="0.25">
      <c r="F359" s="144"/>
      <c r="H359" s="144"/>
    </row>
    <row r="360" spans="6:8" x14ac:dyDescent="0.25">
      <c r="F360" s="144"/>
      <c r="H360" s="144"/>
    </row>
    <row r="361" spans="6:8" x14ac:dyDescent="0.25">
      <c r="F361" s="144"/>
      <c r="H361" s="144"/>
    </row>
    <row r="362" spans="6:8" x14ac:dyDescent="0.25">
      <c r="F362" s="144"/>
      <c r="H362" s="144"/>
    </row>
    <row r="363" spans="6:8" x14ac:dyDescent="0.25">
      <c r="F363" s="144"/>
      <c r="H363" s="144"/>
    </row>
    <row r="364" spans="6:8" x14ac:dyDescent="0.25">
      <c r="F364" s="144"/>
      <c r="H364" s="144"/>
    </row>
    <row r="365" spans="6:8" x14ac:dyDescent="0.25">
      <c r="F365" s="144"/>
      <c r="H365" s="144"/>
    </row>
    <row r="366" spans="6:8" x14ac:dyDescent="0.25">
      <c r="F366" s="144"/>
      <c r="H366" s="144"/>
    </row>
    <row r="367" spans="6:8" x14ac:dyDescent="0.25">
      <c r="F367" s="144"/>
      <c r="H367" s="144"/>
    </row>
    <row r="368" spans="6:8" x14ac:dyDescent="0.25">
      <c r="F368" s="144"/>
      <c r="H368" s="144"/>
    </row>
    <row r="369" spans="6:8" x14ac:dyDescent="0.25">
      <c r="F369" s="144"/>
      <c r="H369" s="144"/>
    </row>
    <row r="370" spans="6:8" x14ac:dyDescent="0.25">
      <c r="F370" s="144"/>
      <c r="H370" s="144"/>
    </row>
    <row r="371" spans="6:8" x14ac:dyDescent="0.25">
      <c r="F371" s="144"/>
      <c r="H371" s="144"/>
    </row>
    <row r="372" spans="6:8" x14ac:dyDescent="0.25">
      <c r="F372" s="144"/>
      <c r="H372" s="144"/>
    </row>
    <row r="373" spans="6:8" x14ac:dyDescent="0.25">
      <c r="F373" s="144"/>
      <c r="H373" s="144"/>
    </row>
    <row r="374" spans="6:8" x14ac:dyDescent="0.25">
      <c r="F374" s="144"/>
      <c r="H374" s="144"/>
    </row>
    <row r="375" spans="6:8" x14ac:dyDescent="0.25">
      <c r="F375" s="144"/>
      <c r="H375" s="144"/>
    </row>
    <row r="376" spans="6:8" x14ac:dyDescent="0.25">
      <c r="F376" s="144"/>
      <c r="H376" s="144"/>
    </row>
    <row r="377" spans="6:8" x14ac:dyDescent="0.25">
      <c r="F377" s="144"/>
      <c r="H377" s="144"/>
    </row>
    <row r="378" spans="6:8" x14ac:dyDescent="0.25">
      <c r="F378" s="144"/>
      <c r="H378" s="144"/>
    </row>
    <row r="379" spans="6:8" x14ac:dyDescent="0.25">
      <c r="F379" s="144"/>
      <c r="H379" s="144"/>
    </row>
    <row r="380" spans="6:8" x14ac:dyDescent="0.25">
      <c r="F380" s="144"/>
      <c r="H380" s="144"/>
    </row>
  </sheetData>
  <mergeCells count="424">
    <mergeCell ref="J9:J11"/>
    <mergeCell ref="K11:L11"/>
    <mergeCell ref="D63:D66"/>
    <mergeCell ref="B50:B51"/>
    <mergeCell ref="C50:C51"/>
    <mergeCell ref="D70:D71"/>
    <mergeCell ref="D112:D114"/>
    <mergeCell ref="M112:M114"/>
    <mergeCell ref="A223:A224"/>
    <mergeCell ref="B223:B224"/>
    <mergeCell ref="C223:C224"/>
    <mergeCell ref="D223:D224"/>
    <mergeCell ref="A219:A220"/>
    <mergeCell ref="B219:B220"/>
    <mergeCell ref="C219:C220"/>
    <mergeCell ref="D219:D220"/>
    <mergeCell ref="C221:C222"/>
    <mergeCell ref="D221:D222"/>
    <mergeCell ref="M221:M222"/>
    <mergeCell ref="M195:M196"/>
    <mergeCell ref="M203:M204"/>
    <mergeCell ref="B207:B208"/>
    <mergeCell ref="A197:A198"/>
    <mergeCell ref="M211:M212"/>
    <mergeCell ref="B213:B214"/>
    <mergeCell ref="A232:A233"/>
    <mergeCell ref="B232:B233"/>
    <mergeCell ref="C232:C233"/>
    <mergeCell ref="M228:M229"/>
    <mergeCell ref="A42:A43"/>
    <mergeCell ref="B42:B43"/>
    <mergeCell ref="C42:C43"/>
    <mergeCell ref="D42:D43"/>
    <mergeCell ref="M42:M43"/>
    <mergeCell ref="A103:A105"/>
    <mergeCell ref="B103:B105"/>
    <mergeCell ref="C103:C105"/>
    <mergeCell ref="D103:D105"/>
    <mergeCell ref="M103:M105"/>
    <mergeCell ref="A97:A99"/>
    <mergeCell ref="C63:C66"/>
    <mergeCell ref="B60:B61"/>
    <mergeCell ref="A44:A45"/>
    <mergeCell ref="J70:J71"/>
    <mergeCell ref="K70:K71"/>
    <mergeCell ref="L70:L71"/>
    <mergeCell ref="F70:F71"/>
    <mergeCell ref="A213:A214"/>
    <mergeCell ref="A217:A218"/>
    <mergeCell ref="B217:B218"/>
    <mergeCell ref="M217:M218"/>
    <mergeCell ref="M215:M216"/>
    <mergeCell ref="C217:C218"/>
    <mergeCell ref="D217:D218"/>
    <mergeCell ref="A234:M234"/>
    <mergeCell ref="M213:M214"/>
    <mergeCell ref="A230:A231"/>
    <mergeCell ref="B230:B231"/>
    <mergeCell ref="C230:C231"/>
    <mergeCell ref="D230:D231"/>
    <mergeCell ref="M230:M231"/>
    <mergeCell ref="M223:M224"/>
    <mergeCell ref="M232:M233"/>
    <mergeCell ref="D232:D233"/>
    <mergeCell ref="D213:D214"/>
    <mergeCell ref="C213:C214"/>
    <mergeCell ref="A228:A229"/>
    <mergeCell ref="A215:A216"/>
    <mergeCell ref="B215:B216"/>
    <mergeCell ref="D215:D216"/>
    <mergeCell ref="C215:C216"/>
    <mergeCell ref="M219:M220"/>
    <mergeCell ref="A221:A222"/>
    <mergeCell ref="B221:B222"/>
    <mergeCell ref="C284:C287"/>
    <mergeCell ref="A225:M225"/>
    <mergeCell ref="A226:A227"/>
    <mergeCell ref="B226:B227"/>
    <mergeCell ref="C226:C227"/>
    <mergeCell ref="D226:D227"/>
    <mergeCell ref="M226:M227"/>
    <mergeCell ref="D228:D229"/>
    <mergeCell ref="C228:C229"/>
    <mergeCell ref="B228:B229"/>
    <mergeCell ref="D211:D212"/>
    <mergeCell ref="B211:B212"/>
    <mergeCell ref="C211:C212"/>
    <mergeCell ref="A209:A210"/>
    <mergeCell ref="M197:M198"/>
    <mergeCell ref="A203:A204"/>
    <mergeCell ref="A201:A202"/>
    <mergeCell ref="A205:A206"/>
    <mergeCell ref="A195:A196"/>
    <mergeCell ref="D199:D200"/>
    <mergeCell ref="C203:C204"/>
    <mergeCell ref="C195:C196"/>
    <mergeCell ref="C209:C210"/>
    <mergeCell ref="A207:A208"/>
    <mergeCell ref="M209:M210"/>
    <mergeCell ref="M207:M208"/>
    <mergeCell ref="C207:C208"/>
    <mergeCell ref="B209:B210"/>
    <mergeCell ref="A211:A212"/>
    <mergeCell ref="C201:C202"/>
    <mergeCell ref="C197:C198"/>
    <mergeCell ref="B203:B204"/>
    <mergeCell ref="D209:D210"/>
    <mergeCell ref="D207:D208"/>
    <mergeCell ref="A199:A200"/>
    <mergeCell ref="M205:M206"/>
    <mergeCell ref="B195:B196"/>
    <mergeCell ref="B197:B198"/>
    <mergeCell ref="M199:M200"/>
    <mergeCell ref="D205:D206"/>
    <mergeCell ref="C205:C206"/>
    <mergeCell ref="M193:M194"/>
    <mergeCell ref="D203:D204"/>
    <mergeCell ref="M201:M202"/>
    <mergeCell ref="C193:C194"/>
    <mergeCell ref="B201:B202"/>
    <mergeCell ref="D195:D196"/>
    <mergeCell ref="B199:B200"/>
    <mergeCell ref="B205:B206"/>
    <mergeCell ref="C199:C200"/>
    <mergeCell ref="D201:D202"/>
    <mergeCell ref="M191:M192"/>
    <mergeCell ref="D193:D194"/>
    <mergeCell ref="D197:D198"/>
    <mergeCell ref="B193:B194"/>
    <mergeCell ref="A187:A188"/>
    <mergeCell ref="K154:K155"/>
    <mergeCell ref="A159:A161"/>
    <mergeCell ref="B159:B161"/>
    <mergeCell ref="I154:I155"/>
    <mergeCell ref="A193:A194"/>
    <mergeCell ref="A190:M190"/>
    <mergeCell ref="M172:M174"/>
    <mergeCell ref="C162:C165"/>
    <mergeCell ref="D162:D165"/>
    <mergeCell ref="C169:C171"/>
    <mergeCell ref="M177:M179"/>
    <mergeCell ref="C180:C182"/>
    <mergeCell ref="D180:D182"/>
    <mergeCell ref="D177:D179"/>
    <mergeCell ref="M180:M182"/>
    <mergeCell ref="C183:C184"/>
    <mergeCell ref="A191:A192"/>
    <mergeCell ref="L154:L155"/>
    <mergeCell ref="M152:M155"/>
    <mergeCell ref="A185:A186"/>
    <mergeCell ref="B185:B186"/>
    <mergeCell ref="M185:M186"/>
    <mergeCell ref="D149:D151"/>
    <mergeCell ref="F154:F155"/>
    <mergeCell ref="G154:G155"/>
    <mergeCell ref="H154:H155"/>
    <mergeCell ref="B166:B168"/>
    <mergeCell ref="A146:A148"/>
    <mergeCell ref="B146:B148"/>
    <mergeCell ref="C146:C148"/>
    <mergeCell ref="A157:A158"/>
    <mergeCell ref="B157:B158"/>
    <mergeCell ref="C157:C158"/>
    <mergeCell ref="D157:D158"/>
    <mergeCell ref="E157:E158"/>
    <mergeCell ref="M157:M158"/>
    <mergeCell ref="A175:A176"/>
    <mergeCell ref="M175:M176"/>
    <mergeCell ref="C143:C145"/>
    <mergeCell ref="M76:M78"/>
    <mergeCell ref="M143:M145"/>
    <mergeCell ref="M109:M111"/>
    <mergeCell ref="A169:A171"/>
    <mergeCell ref="A177:A179"/>
    <mergeCell ref="M146:M148"/>
    <mergeCell ref="M149:M151"/>
    <mergeCell ref="D146:D148"/>
    <mergeCell ref="A112:A114"/>
    <mergeCell ref="B112:B114"/>
    <mergeCell ref="C112:C114"/>
    <mergeCell ref="B109:B111"/>
    <mergeCell ref="C109:C111"/>
    <mergeCell ref="C149:C151"/>
    <mergeCell ref="C177:C179"/>
    <mergeCell ref="A172:A174"/>
    <mergeCell ref="B169:B171"/>
    <mergeCell ref="A166:A168"/>
    <mergeCell ref="A143:A145"/>
    <mergeCell ref="B143:B145"/>
    <mergeCell ref="K136:K139"/>
    <mergeCell ref="C134:C139"/>
    <mergeCell ref="A89:A91"/>
    <mergeCell ref="M17:M19"/>
    <mergeCell ref="M60:M61"/>
    <mergeCell ref="A76:A78"/>
    <mergeCell ref="B172:B174"/>
    <mergeCell ref="C172:C174"/>
    <mergeCell ref="D172:D174"/>
    <mergeCell ref="B162:B165"/>
    <mergeCell ref="B152:B155"/>
    <mergeCell ref="D152:D155"/>
    <mergeCell ref="C152:C155"/>
    <mergeCell ref="A152:A155"/>
    <mergeCell ref="A156:M156"/>
    <mergeCell ref="E154:E155"/>
    <mergeCell ref="A79:A81"/>
    <mergeCell ref="A85:A88"/>
    <mergeCell ref="A162:A165"/>
    <mergeCell ref="D73:D75"/>
    <mergeCell ref="C100:C102"/>
    <mergeCell ref="B89:B91"/>
    <mergeCell ref="J154:J155"/>
    <mergeCell ref="B94:B96"/>
    <mergeCell ref="M162:M165"/>
    <mergeCell ref="A149:A151"/>
    <mergeCell ref="B149:B151"/>
    <mergeCell ref="A2:M3"/>
    <mergeCell ref="K9:K10"/>
    <mergeCell ref="A14:A16"/>
    <mergeCell ref="B14:B16"/>
    <mergeCell ref="M8:M10"/>
    <mergeCell ref="A4:M4"/>
    <mergeCell ref="A5:M5"/>
    <mergeCell ref="A6:M6"/>
    <mergeCell ref="I8:L8"/>
    <mergeCell ref="L9:L10"/>
    <mergeCell ref="A7:M7"/>
    <mergeCell ref="A13:M13"/>
    <mergeCell ref="M14:M16"/>
    <mergeCell ref="A8:A11"/>
    <mergeCell ref="B8:B11"/>
    <mergeCell ref="C14:C16"/>
    <mergeCell ref="D14:D16"/>
    <mergeCell ref="C8:C11"/>
    <mergeCell ref="D8:D11"/>
    <mergeCell ref="E8:E11"/>
    <mergeCell ref="G8:G11"/>
    <mergeCell ref="F8:F11"/>
    <mergeCell ref="H8:H11"/>
    <mergeCell ref="I9:I11"/>
    <mergeCell ref="M27:M29"/>
    <mergeCell ref="B27:B29"/>
    <mergeCell ref="M73:M75"/>
    <mergeCell ref="A35:A37"/>
    <mergeCell ref="A38:A39"/>
    <mergeCell ref="B38:B39"/>
    <mergeCell ref="C38:C39"/>
    <mergeCell ref="D38:D39"/>
    <mergeCell ref="A40:A41"/>
    <mergeCell ref="B40:B41"/>
    <mergeCell ref="C46:C47"/>
    <mergeCell ref="C73:C75"/>
    <mergeCell ref="M40:M41"/>
    <mergeCell ref="A30:A31"/>
    <mergeCell ref="M30:M31"/>
    <mergeCell ref="M44:M45"/>
    <mergeCell ref="B30:B31"/>
    <mergeCell ref="C30:C31"/>
    <mergeCell ref="B73:B75"/>
    <mergeCell ref="C27:C29"/>
    <mergeCell ref="A34:M34"/>
    <mergeCell ref="D27:D29"/>
    <mergeCell ref="M35:M37"/>
    <mergeCell ref="A73:A75"/>
    <mergeCell ref="A140:A142"/>
    <mergeCell ref="D140:D142"/>
    <mergeCell ref="B128:B130"/>
    <mergeCell ref="B100:B102"/>
    <mergeCell ref="D100:D102"/>
    <mergeCell ref="B79:B81"/>
    <mergeCell ref="C79:C81"/>
    <mergeCell ref="D79:D81"/>
    <mergeCell ref="A116:A121"/>
    <mergeCell ref="B119:B121"/>
    <mergeCell ref="C119:C121"/>
    <mergeCell ref="B125:B127"/>
    <mergeCell ref="C140:C142"/>
    <mergeCell ref="B140:B142"/>
    <mergeCell ref="A115:M115"/>
    <mergeCell ref="E136:E139"/>
    <mergeCell ref="F136:F139"/>
    <mergeCell ref="A134:A139"/>
    <mergeCell ref="M116:M121"/>
    <mergeCell ref="M122:M127"/>
    <mergeCell ref="D89:D91"/>
    <mergeCell ref="A94:A96"/>
    <mergeCell ref="B97:B99"/>
    <mergeCell ref="A109:A111"/>
    <mergeCell ref="C94:C96"/>
    <mergeCell ref="A100:A102"/>
    <mergeCell ref="A106:A108"/>
    <mergeCell ref="M89:M91"/>
    <mergeCell ref="C85:C88"/>
    <mergeCell ref="F87:F88"/>
    <mergeCell ref="I87:I88"/>
    <mergeCell ref="M85:M88"/>
    <mergeCell ref="L87:L88"/>
    <mergeCell ref="M100:M102"/>
    <mergeCell ref="D106:D108"/>
    <mergeCell ref="K87:K88"/>
    <mergeCell ref="G87:G88"/>
    <mergeCell ref="M97:M99"/>
    <mergeCell ref="D85:D88"/>
    <mergeCell ref="E87:E88"/>
    <mergeCell ref="H87:H88"/>
    <mergeCell ref="D109:D111"/>
    <mergeCell ref="B106:B108"/>
    <mergeCell ref="A92:A93"/>
    <mergeCell ref="B92:B93"/>
    <mergeCell ref="C92:C93"/>
    <mergeCell ref="D40:D41"/>
    <mergeCell ref="A17:A19"/>
    <mergeCell ref="B17:B19"/>
    <mergeCell ref="C17:C19"/>
    <mergeCell ref="D17:D19"/>
    <mergeCell ref="A32:A33"/>
    <mergeCell ref="B32:B33"/>
    <mergeCell ref="C32:C33"/>
    <mergeCell ref="D32:D33"/>
    <mergeCell ref="A20:A22"/>
    <mergeCell ref="B20:B22"/>
    <mergeCell ref="C20:C22"/>
    <mergeCell ref="D20:D22"/>
    <mergeCell ref="C40:C41"/>
    <mergeCell ref="M20:M22"/>
    <mergeCell ref="M70:M71"/>
    <mergeCell ref="B70:B71"/>
    <mergeCell ref="A63:A66"/>
    <mergeCell ref="M63:M66"/>
    <mergeCell ref="A50:A51"/>
    <mergeCell ref="D50:D51"/>
    <mergeCell ref="M46:M47"/>
    <mergeCell ref="M50:M51"/>
    <mergeCell ref="A49:M49"/>
    <mergeCell ref="M38:M39"/>
    <mergeCell ref="G70:G71"/>
    <mergeCell ref="A60:A61"/>
    <mergeCell ref="D60:D61"/>
    <mergeCell ref="H70:H71"/>
    <mergeCell ref="I70:I71"/>
    <mergeCell ref="A46:A47"/>
    <mergeCell ref="D30:D31"/>
    <mergeCell ref="A27:A29"/>
    <mergeCell ref="D35:D37"/>
    <mergeCell ref="M32:M33"/>
    <mergeCell ref="B35:B37"/>
    <mergeCell ref="C35:C37"/>
    <mergeCell ref="D46:D47"/>
    <mergeCell ref="B134:B139"/>
    <mergeCell ref="D134:D139"/>
    <mergeCell ref="M79:M81"/>
    <mergeCell ref="C106:C108"/>
    <mergeCell ref="M94:M96"/>
    <mergeCell ref="C125:C127"/>
    <mergeCell ref="B122:B124"/>
    <mergeCell ref="C122:C124"/>
    <mergeCell ref="C131:C133"/>
    <mergeCell ref="B131:B133"/>
    <mergeCell ref="D128:D130"/>
    <mergeCell ref="C128:C130"/>
    <mergeCell ref="B116:B118"/>
    <mergeCell ref="C116:C118"/>
    <mergeCell ref="D122:D127"/>
    <mergeCell ref="M106:M108"/>
    <mergeCell ref="J136:J139"/>
    <mergeCell ref="H136:H139"/>
    <mergeCell ref="G136:G139"/>
    <mergeCell ref="L136:L139"/>
    <mergeCell ref="D131:D133"/>
    <mergeCell ref="M128:M133"/>
    <mergeCell ref="I136:I139"/>
    <mergeCell ref="M134:M142"/>
    <mergeCell ref="C191:C192"/>
    <mergeCell ref="D191:D192"/>
    <mergeCell ref="B183:B184"/>
    <mergeCell ref="C44:C45"/>
    <mergeCell ref="D44:D45"/>
    <mergeCell ref="B187:B188"/>
    <mergeCell ref="D183:D184"/>
    <mergeCell ref="A180:A182"/>
    <mergeCell ref="A183:A184"/>
    <mergeCell ref="B180:B182"/>
    <mergeCell ref="C89:C91"/>
    <mergeCell ref="D94:D96"/>
    <mergeCell ref="D143:D145"/>
    <mergeCell ref="A122:A127"/>
    <mergeCell ref="D116:D121"/>
    <mergeCell ref="A128:A133"/>
    <mergeCell ref="C97:C99"/>
    <mergeCell ref="D97:D99"/>
    <mergeCell ref="C70:C71"/>
    <mergeCell ref="C60:C61"/>
    <mergeCell ref="B46:B47"/>
    <mergeCell ref="B177:B179"/>
    <mergeCell ref="B191:B192"/>
    <mergeCell ref="A189:M189"/>
    <mergeCell ref="M187:M188"/>
    <mergeCell ref="M159:M161"/>
    <mergeCell ref="M166:M168"/>
    <mergeCell ref="M169:M171"/>
    <mergeCell ref="D169:D171"/>
    <mergeCell ref="C166:C168"/>
    <mergeCell ref="D166:D168"/>
    <mergeCell ref="D159:D161"/>
    <mergeCell ref="C159:C161"/>
    <mergeCell ref="M183:M184"/>
    <mergeCell ref="B44:B45"/>
    <mergeCell ref="D92:D93"/>
    <mergeCell ref="M92:M93"/>
    <mergeCell ref="B76:B78"/>
    <mergeCell ref="D76:D78"/>
    <mergeCell ref="C76:C78"/>
    <mergeCell ref="B85:B88"/>
    <mergeCell ref="A62:M62"/>
    <mergeCell ref="J87:J88"/>
    <mergeCell ref="A82:A84"/>
    <mergeCell ref="B82:B84"/>
    <mergeCell ref="C82:C84"/>
    <mergeCell ref="D82:D84"/>
    <mergeCell ref="M82:M84"/>
    <mergeCell ref="A70:A71"/>
    <mergeCell ref="A72:M72"/>
    <mergeCell ref="B63:B66"/>
    <mergeCell ref="E70:E71"/>
  </mergeCells>
  <phoneticPr fontId="0" type="noConversion"/>
  <printOptions gridLines="1"/>
  <pageMargins left="0.39370078740157483" right="0" top="0" bottom="0" header="0" footer="0"/>
  <pageSetup paperSize="256" scale="60" fitToHeight="0" orientation="landscape" r:id="rId1"/>
  <headerFooter alignWithMargins="0"/>
  <rowBreaks count="34" manualBreakCount="34">
    <brk id="19" max="12" man="1"/>
    <brk id="24" max="12" man="1"/>
    <brk id="33" max="12" man="1"/>
    <brk id="41" max="12" man="1"/>
    <brk id="48" max="12" man="1"/>
    <brk id="52" max="12" man="1"/>
    <brk id="58" max="12" man="1"/>
    <brk id="66" max="12" man="1"/>
    <brk id="71" max="12" man="1"/>
    <brk id="75" max="12" man="1"/>
    <brk id="84" max="12" man="1"/>
    <brk id="93" max="12" man="1"/>
    <brk id="102" max="12" man="1"/>
    <brk id="108" max="12" man="1"/>
    <brk id="121" max="12" man="1"/>
    <brk id="127" max="12" man="1"/>
    <brk id="142" max="12" man="1"/>
    <brk id="148" max="12" man="1"/>
    <brk id="155" max="12" man="1"/>
    <brk id="165" max="12" man="1"/>
    <brk id="174" max="12" man="1"/>
    <brk id="182" max="12" man="1"/>
    <brk id="192" max="12" man="1"/>
    <brk id="196" max="12" man="1"/>
    <brk id="198" max="12" man="1"/>
    <brk id="204" max="12" man="1"/>
    <brk id="210" max="12" man="1"/>
    <brk id="214" max="12" man="1"/>
    <brk id="224" max="12" man="1"/>
    <brk id="233" max="12" man="1"/>
    <brk id="244" max="12" man="1"/>
    <brk id="255" max="12" man="1"/>
    <brk id="267" max="12" man="1"/>
    <brk id="280" max="1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Лист1</vt:lpstr>
      <vt:lpstr>Строительство 2015-2017г.</vt:lpstr>
      <vt:lpstr>'Строительство 2015-2017г.'!Заголовки_для_печати</vt:lpstr>
      <vt:lpstr>'Строительство 2015-2017г.'!Область_печати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Абубакирова Лариса Зинфировна</dc:creator>
  <cp:lastModifiedBy>Абубакирова Лариса Зинфировна</cp:lastModifiedBy>
  <cp:lastPrinted>2016-07-12T11:48:08Z</cp:lastPrinted>
  <dcterms:created xsi:type="dcterms:W3CDTF">2015-01-21T07:14:33Z</dcterms:created>
  <dcterms:modified xsi:type="dcterms:W3CDTF">2016-07-12T12:09:17Z</dcterms:modified>
</cp:coreProperties>
</file>