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0" windowWidth="19440" windowHeight="7305" activeTab="1"/>
  </bookViews>
  <sheets>
    <sheet name="Лист1" sheetId="2" r:id="rId1"/>
    <sheet name="Строительство 2015-2017г." sheetId="1" r:id="rId2"/>
  </sheets>
  <definedNames>
    <definedName name="_xlnm.Print_Titles" localSheetId="1">'Строительство 2015-2017г.'!$8:$11</definedName>
    <definedName name="_xlnm.Print_Area" localSheetId="1">'Строительство 2015-2017г.'!$A$1:$L$310</definedName>
  </definedNames>
  <calcPr calcId="145621" refMode="R1C1"/>
</workbook>
</file>

<file path=xl/calcChain.xml><?xml version="1.0" encoding="utf-8"?>
<calcChain xmlns="http://schemas.openxmlformats.org/spreadsheetml/2006/main">
  <c r="H237" i="1" l="1"/>
  <c r="I235" i="1"/>
  <c r="I233" i="1"/>
  <c r="I231" i="1"/>
  <c r="F182" i="1"/>
  <c r="F179" i="1"/>
  <c r="F174" i="1"/>
  <c r="G170" i="1"/>
  <c r="H170" i="1"/>
  <c r="F168" i="1"/>
  <c r="H155" i="1" l="1"/>
  <c r="G154" i="1"/>
  <c r="G50" i="1"/>
  <c r="G41" i="1"/>
  <c r="G39" i="1"/>
  <c r="G95" i="1" l="1"/>
  <c r="I101" i="1"/>
  <c r="I86" i="1"/>
  <c r="G76" i="1"/>
  <c r="I76" i="1"/>
  <c r="H76" i="1"/>
  <c r="G77" i="1"/>
  <c r="G78" i="1"/>
  <c r="G79" i="1"/>
  <c r="G185" i="1"/>
  <c r="G184" i="1"/>
  <c r="G183" i="1"/>
  <c r="G151" i="1"/>
  <c r="G182" i="1" l="1"/>
  <c r="G204" i="1"/>
  <c r="G203" i="1" s="1"/>
  <c r="K203" i="1"/>
  <c r="J203" i="1"/>
  <c r="I203" i="1"/>
  <c r="H203" i="1"/>
  <c r="B303" i="1" l="1"/>
  <c r="B308" i="1"/>
  <c r="G241" i="1" l="1"/>
  <c r="K240" i="1"/>
  <c r="J240" i="1"/>
  <c r="I240" i="1"/>
  <c r="G240" i="1" s="1"/>
  <c r="G168" i="1" l="1"/>
  <c r="I89" i="1" l="1"/>
  <c r="G167" i="1"/>
  <c r="G165" i="1"/>
  <c r="I83" i="1" l="1"/>
  <c r="H83" i="1"/>
  <c r="G84" i="1"/>
  <c r="G85" i="1"/>
  <c r="I80" i="1"/>
  <c r="H80" i="1"/>
  <c r="G81" i="1"/>
  <c r="G82" i="1"/>
  <c r="G83" i="1" l="1"/>
  <c r="G80" i="1"/>
  <c r="G86" i="1"/>
  <c r="G23" i="1" l="1"/>
  <c r="G22" i="1"/>
  <c r="G133" i="1"/>
  <c r="G236" i="1" l="1"/>
  <c r="G238" i="1"/>
  <c r="G234" i="1"/>
  <c r="G232" i="1"/>
  <c r="G230" i="1"/>
  <c r="G228" i="1"/>
  <c r="G226" i="1"/>
  <c r="G224" i="1"/>
  <c r="G222" i="1"/>
  <c r="G223" i="1"/>
  <c r="G221" i="1"/>
  <c r="G219" i="1"/>
  <c r="G220" i="1"/>
  <c r="G216" i="1"/>
  <c r="G218" i="1"/>
  <c r="G212" i="1"/>
  <c r="G214" i="1"/>
  <c r="G202" i="1"/>
  <c r="G200" i="1"/>
  <c r="G199" i="1"/>
  <c r="G198" i="1"/>
  <c r="G197" i="1"/>
  <c r="G192" i="1"/>
  <c r="G194" i="1"/>
  <c r="G191" i="1"/>
  <c r="G189" i="1"/>
  <c r="G188" i="1"/>
  <c r="G186" i="1"/>
  <c r="G181" i="1"/>
  <c r="G179" i="1"/>
  <c r="G176" i="1"/>
  <c r="G175" i="1"/>
  <c r="G174" i="1"/>
  <c r="G173" i="1"/>
  <c r="G172" i="1"/>
  <c r="G164" i="1"/>
  <c r="G163" i="1"/>
  <c r="G161" i="1"/>
  <c r="G160" i="1"/>
  <c r="G159" i="1"/>
  <c r="G147" i="1"/>
  <c r="G148" i="1"/>
  <c r="G149" i="1"/>
  <c r="G150" i="1"/>
  <c r="G145" i="1"/>
  <c r="G146" i="1"/>
  <c r="G141" i="1"/>
  <c r="G142" i="1"/>
  <c r="G143" i="1"/>
  <c r="G139" i="1"/>
  <c r="G140" i="1"/>
  <c r="G118" i="1"/>
  <c r="G119" i="1"/>
  <c r="G127" i="1"/>
  <c r="G129" i="1"/>
  <c r="G130" i="1"/>
  <c r="G132" i="1"/>
  <c r="G117" i="1"/>
  <c r="G116" i="1"/>
  <c r="G113" i="1"/>
  <c r="G114" i="1"/>
  <c r="G110" i="1"/>
  <c r="G108" i="1"/>
  <c r="G106" i="1"/>
  <c r="G104" i="1"/>
  <c r="G103" i="1"/>
  <c r="G101" i="1"/>
  <c r="G102" i="1"/>
  <c r="G100" i="1"/>
  <c r="G97" i="1"/>
  <c r="G94" i="1"/>
  <c r="G90" i="1"/>
  <c r="G91" i="1"/>
  <c r="G87" i="1"/>
  <c r="G88" i="1"/>
  <c r="G51" i="1"/>
  <c r="G64" i="1"/>
  <c r="G38" i="1"/>
  <c r="G40" i="1"/>
  <c r="G43" i="1"/>
  <c r="G45" i="1"/>
  <c r="G46" i="1"/>
  <c r="G47" i="1"/>
  <c r="G14" i="1"/>
  <c r="G15" i="1"/>
  <c r="G17" i="1"/>
  <c r="G18" i="1"/>
  <c r="G20" i="1"/>
  <c r="G21" i="1"/>
  <c r="G25" i="1"/>
  <c r="G27" i="1"/>
  <c r="K162" i="1" l="1"/>
  <c r="K144" i="1"/>
  <c r="I144" i="1"/>
  <c r="H144" i="1"/>
  <c r="G162" i="1" l="1"/>
  <c r="G144" i="1"/>
  <c r="G44" i="1"/>
  <c r="I42" i="1"/>
  <c r="G42" i="1" l="1"/>
  <c r="G153" i="1" l="1"/>
  <c r="K19" i="1" l="1"/>
  <c r="J19" i="1"/>
  <c r="I19" i="1"/>
  <c r="G16" i="1"/>
  <c r="K26" i="1"/>
  <c r="J26" i="1"/>
  <c r="I26" i="1"/>
  <c r="H26" i="1"/>
  <c r="K24" i="1"/>
  <c r="J24" i="1"/>
  <c r="I24" i="1"/>
  <c r="H24" i="1"/>
  <c r="G24" i="1" l="1"/>
  <c r="G26" i="1"/>
  <c r="G19" i="1"/>
  <c r="K111" i="1"/>
  <c r="K195" i="1"/>
  <c r="J195" i="1"/>
  <c r="I66" i="1"/>
  <c r="G69" i="1"/>
  <c r="G68" i="1"/>
  <c r="I128" i="1"/>
  <c r="I126" i="1"/>
  <c r="J126" i="1"/>
  <c r="H98" i="1"/>
  <c r="K98" i="1"/>
  <c r="I92" i="1"/>
  <c r="J92" i="1"/>
  <c r="K92" i="1"/>
  <c r="H92" i="1"/>
  <c r="H63" i="1"/>
  <c r="G63" i="1" s="1"/>
  <c r="J39" i="1"/>
  <c r="I39" i="1"/>
  <c r="K39" i="1"/>
  <c r="I237" i="1"/>
  <c r="J231" i="1"/>
  <c r="K231" i="1"/>
  <c r="I227" i="1"/>
  <c r="J227" i="1"/>
  <c r="I225" i="1"/>
  <c r="J225" i="1"/>
  <c r="I217" i="1"/>
  <c r="J217" i="1"/>
  <c r="H217" i="1"/>
  <c r="H215" i="1"/>
  <c r="I215" i="1"/>
  <c r="J215" i="1"/>
  <c r="K215" i="1"/>
  <c r="H213" i="1"/>
  <c r="I213" i="1"/>
  <c r="J213" i="1"/>
  <c r="H211" i="1"/>
  <c r="I211" i="1"/>
  <c r="J211" i="1"/>
  <c r="J201" i="1"/>
  <c r="H171" i="1"/>
  <c r="J171" i="1"/>
  <c r="K171" i="1"/>
  <c r="J76" i="1"/>
  <c r="K76" i="1"/>
  <c r="J66" i="1"/>
  <c r="K66" i="1"/>
  <c r="I37" i="1"/>
  <c r="J37" i="1"/>
  <c r="K37" i="1"/>
  <c r="H37" i="1"/>
  <c r="H31" i="1"/>
  <c r="J31" i="1"/>
  <c r="K31" i="1"/>
  <c r="I13" i="1"/>
  <c r="G233" i="1" l="1"/>
  <c r="G92" i="1"/>
  <c r="G126" i="1"/>
  <c r="G37" i="1"/>
  <c r="G217" i="1"/>
  <c r="G229" i="1"/>
  <c r="G231" i="1"/>
  <c r="G235" i="1"/>
  <c r="G111" i="1"/>
  <c r="G211" i="1"/>
  <c r="G13" i="1"/>
  <c r="G171" i="1"/>
  <c r="G201" i="1"/>
  <c r="G213" i="1"/>
  <c r="G215" i="1"/>
  <c r="G225" i="1"/>
  <c r="G227" i="1"/>
  <c r="G237" i="1"/>
  <c r="G89" i="1"/>
  <c r="G98" i="1"/>
  <c r="G128" i="1"/>
  <c r="G195" i="1"/>
  <c r="G66" i="1"/>
</calcChain>
</file>

<file path=xl/comments1.xml><?xml version="1.0" encoding="utf-8"?>
<comments xmlns="http://schemas.openxmlformats.org/spreadsheetml/2006/main">
  <authors>
    <author>Тришина О.В.</author>
  </authors>
  <commentList>
    <comment ref="L162" authorId="0">
      <text>
        <r>
          <rPr>
            <b/>
            <sz val="10"/>
            <color indexed="81"/>
            <rFont val="Tahoma"/>
            <family val="2"/>
            <charset val="204"/>
          </rPr>
          <t>Тришина О.В.:</t>
        </r>
        <r>
          <rPr>
            <sz val="10"/>
            <color indexed="81"/>
            <rFont val="Tahoma"/>
            <family val="2"/>
            <charset val="204"/>
          </rPr>
          <t xml:space="preserve">
проверено</t>
        </r>
      </text>
    </comment>
  </commentList>
</comments>
</file>

<file path=xl/sharedStrings.xml><?xml version="1.0" encoding="utf-8"?>
<sst xmlns="http://schemas.openxmlformats.org/spreadsheetml/2006/main" count="940" uniqueCount="610">
  <si>
    <t>"Реконструкция хокейного корта "Магистраль". ул. Мечникова. сооружение 6</t>
  </si>
  <si>
    <t>МБУ Центр физической подготовки "Надежда"</t>
  </si>
  <si>
    <t>Досуговый комплекс в парке "Кедровый лог"</t>
  </si>
  <si>
    <t>ООО "Союзтехноком"</t>
  </si>
  <si>
    <t>ООО "Фирма НТВ"</t>
  </si>
  <si>
    <t>ООО "СГК"</t>
  </si>
  <si>
    <t xml:space="preserve">"Спортивный комплекс "Пионер"
по ул. Губкина </t>
  </si>
  <si>
    <t xml:space="preserve">"Водно-оздоровительный комплекс" </t>
  </si>
  <si>
    <t>"Административное здание, г. Сургут, квартал 6, пр. Ленина"</t>
  </si>
  <si>
    <t>"Торговое здание"</t>
  </si>
  <si>
    <t>"Операционно-реанимационный корпус кардиологического диспансера в г. Сургуте".
мкр. 5А</t>
  </si>
  <si>
    <t>Мощ-сть объекта</t>
  </si>
  <si>
    <t>Сроки строи-тельства</t>
  </si>
  <si>
    <t xml:space="preserve">Источни-ки фина-нсирова-ния </t>
  </si>
  <si>
    <t>Объекты спорта</t>
  </si>
  <si>
    <t>Объекты культуры</t>
  </si>
  <si>
    <t>Объекты здравохранения</t>
  </si>
  <si>
    <t>за счет межбюджетных трансфертов из окруж-го бюджета</t>
  </si>
  <si>
    <t>Объекты образования</t>
  </si>
  <si>
    <t>за счет межбюджетных трансфертов из окруж-ого бюджета</t>
  </si>
  <si>
    <t>Проектирование и строительство автомобильных дорог и внутриквартальных проездов реализуется в рамках муниципальной программы  "Развитие транспортной системы города Сургута на 2014-2020 годы"</t>
  </si>
  <si>
    <t>- за счет межбюджетных трансфертов из окруж-го бюджета</t>
  </si>
  <si>
    <t>Объекты доступной среды.</t>
  </si>
  <si>
    <t>"Встроенно-пристроенное помещение, расположенное по адресу: г. Сургут, ул. Первопроходцев, 18"</t>
  </si>
  <si>
    <t>ПИР- ООО"ЭКСПроект"</t>
  </si>
  <si>
    <t>ПИР - ООО "Проект-Максимум"</t>
  </si>
  <si>
    <t>проектирование-2014, СМР - 2015</t>
  </si>
  <si>
    <t>ПИР - 2014; 2017-2018</t>
  </si>
  <si>
    <t>ПИР - 2013-2015; СМР - 2016-2017</t>
  </si>
  <si>
    <t>ПИР - 2013-2014</t>
  </si>
  <si>
    <t>"Здание производственное административное. г. Сургут. мкр. 6. ул. Григория Кукуевицкого</t>
  </si>
  <si>
    <t>ПИР-2014, СМР -2016</t>
  </si>
  <si>
    <t>ПИР-2014, СМР-2015</t>
  </si>
  <si>
    <t>ПИР-ООО "ПромНефтеСтрой"</t>
  </si>
  <si>
    <t>ПИР-2014, СМР-2016</t>
  </si>
  <si>
    <t>- за счет средств местного       бюджета</t>
  </si>
  <si>
    <t>2014 (выкуп 2015, 2016, 2017)</t>
  </si>
  <si>
    <t>2016 (выкуп 2017 – 2018- 2019)</t>
  </si>
  <si>
    <t>2015-2018 (выкуп 2019-2020)</t>
  </si>
  <si>
    <t>2015 (выкуп 2016, 2017, 2018)</t>
  </si>
  <si>
    <t xml:space="preserve">привлеченные средства </t>
  </si>
  <si>
    <t>привлеченные средства 
ЗАО "ЮИСП"</t>
  </si>
  <si>
    <t>2014-2016</t>
  </si>
  <si>
    <t>окружной бюджет</t>
  </si>
  <si>
    <t>2014-2015</t>
  </si>
  <si>
    <t>привлеченные средства</t>
  </si>
  <si>
    <t>2015-2016</t>
  </si>
  <si>
    <t>Детский сад на 350 мест в 40 микрорайоне г. Сургута                                         (№44 «Сибирячок»)</t>
  </si>
  <si>
    <t>привлеченные средства                  ООО "Строительная компания СОК".</t>
  </si>
  <si>
    <t xml:space="preserve">Наименование </t>
  </si>
  <si>
    <t xml:space="preserve"> В том числе по годам:</t>
  </si>
  <si>
    <t>2014 год</t>
  </si>
  <si>
    <t>2015 год</t>
  </si>
  <si>
    <t>2016 год</t>
  </si>
  <si>
    <t>2017 год</t>
  </si>
  <si>
    <t>Всего, в том числе:</t>
  </si>
  <si>
    <t>за счет средств местного бюджета</t>
  </si>
  <si>
    <t>- за счет межбюджетных трансфертов из окружного бюджета</t>
  </si>
  <si>
    <t xml:space="preserve">
Выполнение работ по строительству объекта: "Загородный специализированный (профильный) военно-спортивный лагерь "Барсова гора" на базе центра военно-прикладных видов спорта муниципального бюджетного учреждения "Центр специальной подготовки "Сибирский легион" город Сургут"</t>
  </si>
  <si>
    <t>местный бюджет</t>
  </si>
  <si>
    <t xml:space="preserve">- за счет средств местного бюджета </t>
  </si>
  <si>
    <t xml:space="preserve">за счет средств местного бюджета </t>
  </si>
  <si>
    <t>300 обучающихся,
 общая площадь 1440 м2</t>
  </si>
  <si>
    <t>300 посадочных мест (600 обучающихся в одну смену)</t>
  </si>
  <si>
    <t>300 мест, общей площадью 4526,93 м2</t>
  </si>
  <si>
    <t>ООО "ВОРТ"</t>
  </si>
  <si>
    <t>ООО "Сургутстройцентр"</t>
  </si>
  <si>
    <t>2014 год - ЗАО "Природный камень"</t>
  </si>
  <si>
    <t>ООО "СУ-14"</t>
  </si>
  <si>
    <t>в 2014 году - ООО "Строительство 21 век"</t>
  </si>
  <si>
    <t>ООО "Сибвитосервис"</t>
  </si>
  <si>
    <t>ООО "Юграстройиндустрия"</t>
  </si>
  <si>
    <t>ПИР - ООО "Севердорпроект"</t>
  </si>
  <si>
    <t>ПИР - ООО "Юградорпроект"</t>
  </si>
  <si>
    <t xml:space="preserve">ПИР - ООО "Региональный центр ценообразования, экспертизы и аудита в строительстве и ЖКХ" </t>
  </si>
  <si>
    <t>ПИР - ООО "Стройуслуга"</t>
  </si>
  <si>
    <t>ПИР - ООО "Сибпроектстрой-1"</t>
  </si>
  <si>
    <t>общая площадь 2812 м2</t>
  </si>
  <si>
    <t>ПИР - ООО "ПромНефтеСтрой"</t>
  </si>
  <si>
    <t>общая площадь 1436,46 м2</t>
  </si>
  <si>
    <t>ООО СК "СОК"</t>
  </si>
  <si>
    <t>Объем финансир-ния (всего, руб.)</t>
  </si>
  <si>
    <t xml:space="preserve">Проезд  в мкр. 20 "А" г. Сургута </t>
  </si>
  <si>
    <t>ООО "Стройуслуга"</t>
  </si>
  <si>
    <t>ПИР - ООО "Стройинжиниринг"</t>
  </si>
  <si>
    <t>ПИР 2013-2015</t>
  </si>
  <si>
    <t>ПИР - ООО "Сибпроектстрой 1 "</t>
  </si>
  <si>
    <t>ПИР ООО "Стройуслуга"</t>
  </si>
  <si>
    <t>ПИР - 2014</t>
  </si>
  <si>
    <t xml:space="preserve">
Выполнение работ по строительству объекта "Загородный специализированный (профильный) спортивно-оздоровительный лагерь "Олимпия" на базе муниципального бюджетного  учреждения "Олимпия", город Сургут" </t>
  </si>
  <si>
    <t>- за счет средств местного бюджета</t>
  </si>
  <si>
    <t>Коньюнктурный обзор</t>
  </si>
  <si>
    <t>МБОУ СДЮСШОР "Аверс", 50 лет ВЛКСМ, 1а</t>
  </si>
  <si>
    <t>Здание администрации города Сургута, ул.Энгельса,8</t>
  </si>
  <si>
    <t>2014-2015 г.</t>
  </si>
  <si>
    <t>за счет меж/бюджет. трансфертов из окр.бюджета</t>
  </si>
  <si>
    <t>Общественные центры, офисы</t>
  </si>
  <si>
    <t>за счет средств внебюджет. источников</t>
  </si>
  <si>
    <t>за счет межбюджет. трансфертов из федеральн. бюджета</t>
  </si>
  <si>
    <t>за счет межбюджетн. трансфертов из окруж-го бюджета</t>
  </si>
  <si>
    <t>ОАО "Сургутнефтегаз"</t>
  </si>
  <si>
    <t>за счет межбюджетн. трансфертов из окруж-ого бюджета</t>
  </si>
  <si>
    <t>2013-2015</t>
  </si>
  <si>
    <t>ООО "СпецИнвест"</t>
  </si>
  <si>
    <t>ООО "Ресторанс Групп"</t>
  </si>
  <si>
    <t>ООО "Сибэко"</t>
  </si>
  <si>
    <t>"Здание Представительства Республики Татарстан". Пересечение проспекта Набережного и ул. Дзержинского</t>
  </si>
  <si>
    <t>ООО "Торговый дом "Татарстан"</t>
  </si>
  <si>
    <t>ООО "Гурмания"</t>
  </si>
  <si>
    <t>ООО "Горремстрой"</t>
  </si>
  <si>
    <t>Государственное казенное учреждение Тюменской области "Управление капитального строительства"</t>
  </si>
  <si>
    <t>ООО "Газпром переработка"</t>
  </si>
  <si>
    <t>Реконструкция части нежилого здания лечебно-оздоровительного назначения по ул. Энергетиков г. Сургут</t>
  </si>
  <si>
    <t>ООО "Ю-Эксперт"</t>
  </si>
  <si>
    <t>"Реконструкция поликлиники на 425 посещений в смену окружной клинической больницы в г. Сургуте". квартал 6. ул. Энергетиков. 14. 20.</t>
  </si>
  <si>
    <t>Казенное учреждение ХМАО-Югры "Управление капитального строительства"</t>
  </si>
  <si>
    <t>за счет средств округа и области</t>
  </si>
  <si>
    <t>"МБОУ ДОД СДЮСШОР "Ермак", СОК "Энергетик", ул. Энергетиков, 47"</t>
  </si>
  <si>
    <t>"МАУ ПРСМ "Наше время", кафе "Собеседник", ул.Энергетиков, 45"</t>
  </si>
  <si>
    <t>"МБУК "Сургутский краеведческий музей", 
ул. 30 лет Победы, 21/2"</t>
  </si>
  <si>
    <t>"МБОУ ДОД "Детская школа искусств  им.                                      Г. Кукуевицкого""</t>
  </si>
  <si>
    <t>"МБУК "Централизованная библиотечная система", Центральная городская библиотека, ул.Республики, 78/1"</t>
  </si>
  <si>
    <t>"МБОУ ДОД "Детская художественная школа № 1 им. Л.А. Горды" ул. Энгельса, 7</t>
  </si>
  <si>
    <t>"МБОУ ДОД "Детская художественная школа  ДПИ", ул. Ленинградская,10а"</t>
  </si>
  <si>
    <t>МБОУ СОШ №26</t>
  </si>
  <si>
    <t>МБОУ СОШ №27</t>
  </si>
  <si>
    <t>МБОУ СОШ №32</t>
  </si>
  <si>
    <t>МБОУ СОШ №18</t>
  </si>
  <si>
    <t>165 посещ./ в смену</t>
  </si>
  <si>
    <t>ООО "ВИС Инфраструктура"</t>
  </si>
  <si>
    <t xml:space="preserve">за счет привлечен-ных средств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</si>
  <si>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Объекты инженерной инфраструктуры и транспортной инфраструктуры</t>
  </si>
  <si>
    <t xml:space="preserve">Строительство "Сургутского городского государственного архива"      </t>
  </si>
  <si>
    <t>за счет внебюджетных источников</t>
  </si>
  <si>
    <t xml:space="preserve"> за счет внебюджетных источников</t>
  </si>
  <si>
    <t xml:space="preserve">
Инженерные сети в посёлке Снежный                                                   </t>
  </si>
  <si>
    <t xml:space="preserve">Магистральный водовод в восточном жилом районе от ул. 9 П (Нефтеюганское шоссе) по ул. Рационализаторов до ВК - сущ.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</si>
  <si>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Застройка микрорайона 31 г.Сургута 2 пусковой комплекс       </t>
  </si>
  <si>
    <t xml:space="preserve">Улица Маяковского на участке от ул. 30 лет Победы до ул. Университетской в г. Сургуте                                                                                                                   </t>
  </si>
  <si>
    <t xml:space="preserve">  за счет межбюджетных трансфертов из окружного бюджета</t>
  </si>
  <si>
    <t xml:space="preserve">Инженерные сети и внутриквартальные проезды посёлок Кедровый-1                                                                                                                                                                </t>
  </si>
  <si>
    <t>общая площадь 2955,9 м2 (наружные сети электроснабжения, км. - 0,755;                                наружные сети электроосвещения, км.-0,657;                                  наружные сети водоснабжения, км.-0,06; наружные сети канализации, км.-0,18; наружные сети тепловодоснабжения, км.-0,025;                               наружные сети кабельной канализации связи, км.-0,0675)</t>
  </si>
  <si>
    <t>Спальный корпус -общая площадь м2 - 3166,68; столовая-общая площадь  м2-1234,5;                                  СОК-общая площадь  м2- 3059,88;                          наружные сети теплоснабжения, км. -0,1121;                                наружные сети водоснабжения, км.-0,1471;                             наружные сети канализации, км.-0,125,7;  наружные сети электроснаюжения, км.-0,13;                                    наружные сети связи, км.-0,1191</t>
  </si>
  <si>
    <t>проектирование-2012-2013, СМР - 2015-2017</t>
  </si>
  <si>
    <t>Перинатальный центр в                          г. Сургуте</t>
  </si>
  <si>
    <t>за счет межбюджетных трансфертов из окружного бюджета</t>
  </si>
  <si>
    <t>привлеченные средства ЗАО "СУ-14"</t>
  </si>
  <si>
    <t xml:space="preserve"> сети водоснабжения, км.-0,65;                            сети хозбытовой канализации, км.- 0,11;                                   сети теплоснабжения, км.-0,66;                            сети дождевой канализации, км.- 1,61;                                                 устройство сетей электроснабжения,км.- 0,35;                           переустройство сетей газоснабжения, км.-0,12;                                         переустройство сетей связи, км.-0,41;                                                 сети дренажа, км.-0,51. </t>
  </si>
  <si>
    <t>2015 (выкуп 2015, 2016, 2017)</t>
  </si>
  <si>
    <t>привлеченные средства                                                    ООО «Сургутстрой-центр»</t>
  </si>
  <si>
    <t>Жилой дом №32 со встроенно-пристроенными помещениями в мкр. 18-19-20 г.Сургут. Корректировка" четвертый этап строительства. Встроенно-пристроенные помещения детского сада на 71 место</t>
  </si>
  <si>
    <t>Развитие застроенной территории - части квартала 23А в г.Сургуте" X этап строительства, встроенно-пристроенный детский сад на 80 мест</t>
  </si>
  <si>
    <t>выкуп 2015</t>
  </si>
  <si>
    <t>Билдинг-сад на 40 мест, ул.Каролинского, 10</t>
  </si>
  <si>
    <t>выкуп 2016-2017-2018</t>
  </si>
  <si>
    <t>выкуп 2015-2016-2017</t>
  </si>
  <si>
    <t>Детский сад в микрорайоне 37  г .Сургута</t>
  </si>
  <si>
    <t>Детский сад по ул.Профсоюзов, д.38</t>
  </si>
  <si>
    <t>Детский сад в микрорайоне №30 г.Сургута                                                                                                           ( №35 «Тополек»)</t>
  </si>
  <si>
    <t>2014 (выкуп 2015-2016-2017)</t>
  </si>
  <si>
    <t>Средняя общеобразовательная школа в  16 А микрорайоне г.Сургута</t>
  </si>
  <si>
    <t xml:space="preserve">Школа - детский сад № 1 в микрорайоне 38 (100 учащ. / 200 мест)                                    </t>
  </si>
  <si>
    <t xml:space="preserve">Средняя школа на 801 учащегося в 40 микрорайоне
 г. Сургута
</t>
  </si>
  <si>
    <t>Средняя общеобразовательная школа в микрорайоне 38  г.Сургута</t>
  </si>
  <si>
    <t>выкуп 2018-2019-2020</t>
  </si>
  <si>
    <t xml:space="preserve">Средняя общеобразовательная школа в микрорайоне 33  г.Сургута
</t>
  </si>
  <si>
    <t>соблюдение доли местного бюджета по выполнению работ по строительству 2018-2019-2020</t>
  </si>
  <si>
    <t>Инженерные сети в посёлке Снежный 2 этап</t>
  </si>
  <si>
    <t>Устройство внутриквартальных проездов, км. - 1,8.</t>
  </si>
  <si>
    <t xml:space="preserve">Инженерные сети в посёлке Снежный (квартал С46, С47)                                                                                      </t>
  </si>
  <si>
    <t>сети дренажа, км.- 0,51                                     сети водоснабжения, км.- 0,90                                  сети газоснабжения, км.-0,45</t>
  </si>
  <si>
    <t xml:space="preserve">Застройка микрорайона 48. Инженерные сети (1 и 2-й этап)                                                                 </t>
  </si>
  <si>
    <t xml:space="preserve">Инженерные сети и внутриквартальные проезды посёлок Лунный                                                                                                                                                                               
</t>
  </si>
  <si>
    <t xml:space="preserve">сети водоснабжения км.-1,07;                                                 сети хозбытовой канализации, км.- 1,20;                                           сети дождевой канализации, км.-1,30 </t>
  </si>
  <si>
    <t>2018-2019</t>
  </si>
  <si>
    <t xml:space="preserve">                                                                                                            Автомобильная дорога                                                                                                                                                                              к новому кладбищу</t>
  </si>
  <si>
    <t xml:space="preserve">Объездная автомобильная дорога к дачным кооперативам "Черемушки", "Север-1", "Север-2" в обход гидротехнических сооружений ГРЭС-1 и ГРЭС-2 </t>
  </si>
  <si>
    <t>Объездная автомобильная дорога к дачным кооперативам "Черемушки", "Север-1", "Север-2" в обход гидротехнических сооружений ГРЭС-1 и ГРЭС-2 (1 этап. Автодорога от Восточной объездной дороги до СНТ №49 "Черемушки". ПК0+00-ПК54+08,16)</t>
  </si>
  <si>
    <t>Объездная автомобильная дорога к дачным кооперативам "Черемушки", "Север-1", "Север-2" в обход гидротехнических сооружений ГРЭС-1 и ГРЭС-2 (2 этап. Автодорога от Восточной объездной дороги до СНТ №49 "Черемушки". ПК54+08,16-ПК70+66,38 (конец трассы))</t>
  </si>
  <si>
    <t>Объездная автомобильная дорога к дачным кооперативам "Черемушки", "Север-1", "Север-2" в обход гидротехнических сооружений ГРЭС-1 и ГРЭС-2 (3 этап. Автодорога к СТ "Старожил-1"и  ПСОК "Многодетная семья")</t>
  </si>
  <si>
    <t>Объездная автомобильная дорога к дачным кооперативам "Черемушки", "Север-1", "Север-2" в обход гидротехнических сооружений ГРЭС-1 и ГРЭС-2 (4 этап. Автодорога к СОТ "Север 1" и СОТ "Север 2")</t>
  </si>
  <si>
    <t xml:space="preserve">протяженность введенных в эксплуатацию автомобильных дорог и улиц, км.- 11,05.                         </t>
  </si>
  <si>
    <t>протяженность введенных в эксплуатацию автомобильных дорог и улиц, км.- 5,89.</t>
  </si>
  <si>
    <t>протяженность введенных в эксплуатацию автомобильных дорог и улиц, км.- 1,66</t>
  </si>
  <si>
    <t>протяженность введенных в эксплуатацию автомобильных дорог и улиц, км. -1,00</t>
  </si>
  <si>
    <t>протяженность введенных в эксплуатацию автомобильных дорог и улиц, км.- 2,5.</t>
  </si>
  <si>
    <t>протяженность введенных в эксплуатацию автомобильных дорог и улиц, км. - 0,5</t>
  </si>
  <si>
    <t>ООО "СК "СОК"</t>
  </si>
  <si>
    <t xml:space="preserve"> протяженность введенных в эксплуатацию внутриквартальных проездов, м.-550</t>
  </si>
  <si>
    <t xml:space="preserve">Улица 5 "З" от Нефтеюганского шоссе до ул. 39 "З"                                                              </t>
  </si>
  <si>
    <t>"МБОУ ДОД "Детская школа искусств №1", ул.50 лет ВЛКСМ, 6/1"</t>
  </si>
  <si>
    <t>"Встроенно-пристроенное помещение, расположенное по адресу: г. Сургут, ул. Просвещения, 29"</t>
  </si>
  <si>
    <t xml:space="preserve">Спортивный центр с универсальным игровым залом № 6 (МБОУ СОШ 
№ 26)
</t>
  </si>
  <si>
    <t>Поликлиника "Нефтяник" на 700 посещений в смену в мкр. 37 г. Сургута</t>
  </si>
  <si>
    <t>сети водоснабжения, км. - 2,64.</t>
  </si>
  <si>
    <t>сети водоснабжения, км.-                                                                                                                                                                                                                                                                                                        5,455;                                                      сети хозбытовой канализации, км.-         4,528;                                 сети дождевой канализации, км.-  2,229;                                   наружное освещение проездов, км. -7,65.</t>
  </si>
  <si>
    <t>строительная протяженность дорожного полотна - 0,9 км.</t>
  </si>
  <si>
    <t>протяженность автомобильных дорог, улиц км. - 2,15</t>
  </si>
  <si>
    <t>Капитальный ремонт объектов с целью приведения их к требованиям доступной среды.</t>
  </si>
  <si>
    <t>привлеченные средства                                         ООО "СеверСтрой"</t>
  </si>
  <si>
    <t xml:space="preserve">привлеченные средства                    ООО "СеверСтрой"                           </t>
  </si>
  <si>
    <t xml:space="preserve">привлеченные средства                      ЗАО "ЮграИнвестСтройПартнер"                        </t>
  </si>
  <si>
    <t>привлеченные средства                     Самборский Владимир Трофимович</t>
  </si>
  <si>
    <t>Строительство объекта
"Хореографическая школа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микрорайоне ПИКС"</t>
  </si>
  <si>
    <t>Строительство объекта "Детская школа искусств                                                                                                                                                                                                                                       в микрорайоне ПИКС"</t>
  </si>
  <si>
    <t>протяженность автомобильных дорог, улиц км. - 0,94</t>
  </si>
  <si>
    <t xml:space="preserve">ввод в эксплуатацию  сетей водоснабжения, км.- 1,20;                                                                                                                                                                                                                          ввод в эксплуатацию сетей хозбытовой канализации, км.-1,40;                                                                                                                                                                                                       ввод в эксплуатацию сетей дождевой канализации, км.-1,40.                  </t>
  </si>
  <si>
    <t>100/200</t>
  </si>
  <si>
    <t>ПИР-2014</t>
  </si>
  <si>
    <t>капитальный ремонт</t>
  </si>
  <si>
    <t>3482 м2</t>
  </si>
  <si>
    <t>4080,2 м2</t>
  </si>
  <si>
    <t>6664,0 м2</t>
  </si>
  <si>
    <t>2206 м2</t>
  </si>
  <si>
    <t>13896,4 м2.</t>
  </si>
  <si>
    <t>5131,14 м2</t>
  </si>
  <si>
    <t xml:space="preserve">
4065,32 м2 </t>
  </si>
  <si>
    <t>8398,3 м2</t>
  </si>
  <si>
    <t>5882,08 м2</t>
  </si>
  <si>
    <t>1108,3 м2</t>
  </si>
  <si>
    <t>983,7 м2</t>
  </si>
  <si>
    <t>14583 м2</t>
  </si>
  <si>
    <t xml:space="preserve">  1465,1 м2</t>
  </si>
  <si>
    <t xml:space="preserve"> 1465,1 м2</t>
  </si>
  <si>
    <t>5512 м2</t>
  </si>
  <si>
    <t>2449,5м2</t>
  </si>
  <si>
    <t>10323,55 м2</t>
  </si>
  <si>
    <t>25609,1 м2</t>
  </si>
  <si>
    <t>36876,1 м2</t>
  </si>
  <si>
    <t>25478,75 м2</t>
  </si>
  <si>
    <t>привлеченные средства    
ООО  "Версо-Монолит"</t>
  </si>
  <si>
    <t>Стоимость строительства (выкупа) объекта</t>
  </si>
  <si>
    <t>за счет межбюджетных трансфертов из федерального бюджета</t>
  </si>
  <si>
    <t>14 304 820,,00</t>
  </si>
  <si>
    <t>Проектирование и строительство (капитальный ремонт) на 2015-2017 годы.</t>
  </si>
  <si>
    <t>Застройщик/инве-стор</t>
  </si>
  <si>
    <t xml:space="preserve"> сети водоснабжения, км-                                                                          1,60;                                            переустройство сетей газоснабжения, ед.-                                           0,7;                                                                                                                                                                                                      </t>
  </si>
  <si>
    <t xml:space="preserve">Детский сад в микрорайоне ПИКС г. Сургута
</t>
  </si>
  <si>
    <t>привлеченные средства                          ООО Сургутстройцентр</t>
  </si>
  <si>
    <t xml:space="preserve">Выполнение работ по строительству МБОУ СОШ №10 (пристрой)                                                                                                                                                                                                                                       (с 1- 4 класс)                                (12 классов по 25 чел.)       </t>
  </si>
  <si>
    <t>Выполнение работ по строительству МБОУ СОШ №20 (столовая)                                                                                                                                                                                                                                                        (600 обуч/в 1 смену)</t>
  </si>
  <si>
    <t>Выполнение работ по строительству объекта "Станция юных натуралистов                                                                                                                                                                                                          в лесопарковой зоне междуречья р.Сайма"</t>
  </si>
  <si>
    <t xml:space="preserve"> сети водоснабжения, км.- 4,20;                                                                                                                                                                                                                                                                                   сети теплоснабжения, км.-3,70.</t>
  </si>
  <si>
    <t xml:space="preserve"> сети водоснабжения, км.-                                                                                                                                                                                                                                                                                                                                                                                                                                            2,80;                                        сети теплоснабжения, км.-                                                                                                                                                                                                                                                                                                                                                  2,40.</t>
  </si>
  <si>
    <t>2017/2019                                                                                                                                                                                                                                                                                                                  /2020</t>
  </si>
  <si>
    <t>Протяженность введенных в эксплуатацию внутриквартальных проездов, м. - 250</t>
  </si>
  <si>
    <t xml:space="preserve">проектирование и строительство (капитальный ремонт)  которых, выполняется на территории г. Сургута </t>
  </si>
  <si>
    <t xml:space="preserve">                                                                                                                                                             Строительство объекта "Общественный центр                                                                               в  п. Снежный"</t>
  </si>
  <si>
    <t>ПЕРЕЧЕНЬ ОБЪЕКТОВ,</t>
  </si>
  <si>
    <t>425/пос. в смену     1633 м2</t>
  </si>
  <si>
    <t>Расширение Сургутской специальной (коррекционной) образовательной школы VII вида "Школа с углубленной трудовой подготовкой (пристрой мастерских и спортивно-оздоровительного блока)</t>
  </si>
  <si>
    <t>108/24/ учащ.                         2597,61 м2</t>
  </si>
  <si>
    <t>2011-2015</t>
  </si>
  <si>
    <t>Региональный центр спорта инвалидов, г. Сургут (ПИР)</t>
  </si>
  <si>
    <t>32-50 чел./час                        6587,3 м2</t>
  </si>
  <si>
    <t>2012-2016</t>
  </si>
  <si>
    <t>110 чел./смену                      31 690 м2</t>
  </si>
  <si>
    <t xml:space="preserve">за счет средств бюджета автономного округа </t>
  </si>
  <si>
    <t>Керлинг центр, г. Сургут (ПИР)</t>
  </si>
  <si>
    <t>700 пос./в смену                           12 315,8 м2</t>
  </si>
  <si>
    <t>200                                     4493 м2</t>
  </si>
  <si>
    <t>220 чел./час                                     7937,5 м2</t>
  </si>
  <si>
    <t>585,7 м2</t>
  </si>
  <si>
    <t>2012-2015 (выкуп 2015)</t>
  </si>
  <si>
    <t>2012-2014 (выкуп 2015)</t>
  </si>
  <si>
    <t>2013-2014 (выкуп 2015)</t>
  </si>
  <si>
    <t xml:space="preserve">Разрешение на строительство №119 от 15.09.11 до 15.09.16г.   </t>
  </si>
  <si>
    <t xml:space="preserve">Разрешение на строительство №141 от 15.09.14 до 31.01.18г.   </t>
  </si>
  <si>
    <t xml:space="preserve">Разрешение на строительство №50 от18.04.14 до 29.01.16г.   </t>
  </si>
  <si>
    <t xml:space="preserve">Разрешение на строительство №87 от 03.06.14 до 05.02.16г.   </t>
  </si>
  <si>
    <t xml:space="preserve">Разрешение на строительство №157 от 29.10.14 до 29.01.17г.   </t>
  </si>
  <si>
    <t xml:space="preserve">Разрешение на строительство №163 от19.11.14 до 16.10.16г.   </t>
  </si>
  <si>
    <t xml:space="preserve">Разрешение на строительство №167 от 21.11.14 до 21.05.17г.   </t>
  </si>
  <si>
    <t xml:space="preserve">Разрешение на строительство №97 от 26.07.12 до 27.01.18г.   </t>
  </si>
  <si>
    <t xml:space="preserve">Разрешение на строительство №77 от 27.05.13 до 15.08.15г.   </t>
  </si>
  <si>
    <t xml:space="preserve">Разрешение на строительство №160 от 06.09.13 до 28.02.16г.   </t>
  </si>
  <si>
    <t xml:space="preserve">Разрешение на строительство №164 от 17.12.10 до 07.01.16г.   </t>
  </si>
  <si>
    <t xml:space="preserve">Разрешение на строительство №107 от 21.06.13 до 06.12.15г.   </t>
  </si>
  <si>
    <t xml:space="preserve">Разрешение на строительство №111 от03.07.13 до 23.07.16г.   </t>
  </si>
  <si>
    <t xml:space="preserve">Разрешение на строительство №201 от 22.11.13 до21.06.16г.   </t>
  </si>
  <si>
    <t xml:space="preserve">Спортивный центр с универсальным игровым залом                                                                                                                                                                                                                   № 5 (МБОУ СОШ 
№ 10 с углубленным изучением отдельных предметов)
</t>
  </si>
  <si>
    <t>Общественная организация «Клуб Реального Айкидо                                                                                                                                                                                                                          г. Сургута»</t>
  </si>
  <si>
    <t xml:space="preserve">Выполнение работ по проектированию объекта "Мототрасса на "Заячьем острове". 1 этап"             </t>
  </si>
  <si>
    <t xml:space="preserve">Выполнение работ по строительству объекта  "Мототрасса на "Заячьем острове"                                                 </t>
  </si>
  <si>
    <t>Другие общегосударственные вопросы</t>
  </si>
  <si>
    <t>Входная группа нежилых помещений по адресу: г.Сургут, ул. Крылова, 21</t>
  </si>
  <si>
    <t>КУ "УКС Югры" с АО "ЭлТехПроект" заключен Государственный контракт № 3/15 от 27.01.2015 на выполнение проектно-изыскательских работ объекта "Региональный центр спорта инвалидов, г. Сургут". Срок проектирования объекта составляет 16 месяцев с момента заключения Государственного контракта. В настоящее время в стадии завершения, изыскательские работы и выполняются работы по разработке проектной документации. Ориентировочный срок получения положительной государственной экспертизы 1 квартал 2016 года.</t>
  </si>
  <si>
    <t xml:space="preserve">Разрешение на строительство №110 от 18.07.14 до 30.01.16г.   </t>
  </si>
  <si>
    <r>
      <rPr>
        <b/>
        <i/>
        <sz val="8"/>
        <rFont val="Times New Roman"/>
        <family val="1"/>
        <charset val="204"/>
      </rPr>
      <t>Разрешение на строительство №02 от 23.01.13 до 22.12.15г.</t>
    </r>
    <r>
      <rPr>
        <sz val="8"/>
        <rFont val="Times New Roman"/>
        <family val="1"/>
        <charset val="204"/>
      </rPr>
      <t xml:space="preserve">   </t>
    </r>
  </si>
  <si>
    <t>Разрешение на ввод объекта - р/в 12 от 18.03.15</t>
  </si>
  <si>
    <t>Срок размещения извещения о проведении закупки у единственного исполнителя по проведению государственной экспертизы проектной документации по 4 этапу согласно утвержденного план-графика - ноябрь 2015 года.  Стоимость закупки - 395,24914 тыс. руб. Ориентировочный срок заключения контракта - ноябрь 2015 года</t>
  </si>
  <si>
    <r>
      <rPr>
        <b/>
        <i/>
        <sz val="8"/>
        <rFont val="Times New Roman"/>
        <family val="1"/>
        <charset val="204"/>
      </rPr>
      <t xml:space="preserve">Разрешение на строительство №70 от20.06.12 до 18.04.14г. 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</t>
    </r>
  </si>
  <si>
    <t xml:space="preserve">Капитальный ремонт реализуется в рамках муниципальной прогрмыы "Доступная среда  г. Сургута на 2014-2020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№10/П-2014 от 11.08.2014г. Срок выполнения работ - 31.12.2014 г. 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(исх.от 18.06.2015г. №43-02-1660/15) МК считается расторгнутым -  30.06.2015г. Затраты на выполнение ПИР планируется включить в проект бюджета на 2016 год.
</t>
  </si>
  <si>
    <t>Строительство объекта ДИ "Нефтяник"</t>
  </si>
  <si>
    <t>47 297м2</t>
  </si>
  <si>
    <r>
      <t>Разрешение на строительство №ru86310000-205 от 25.11.13 до 25.08.15.   Получено заключение Службы жилищного и строительного надзора ХМАО-Югры от 06.08.2015.</t>
    </r>
    <r>
      <rPr>
        <sz val="8"/>
        <rFont val="Times New Roman"/>
        <family val="1"/>
        <charset val="204"/>
      </rPr>
      <t xml:space="preserve"> </t>
    </r>
    <r>
      <rPr>
        <b/>
        <i/>
        <sz val="8"/>
        <rFont val="Times New Roman"/>
        <family val="1"/>
        <charset val="204"/>
      </rPr>
      <t xml:space="preserve">Разрешение на ввод №ru86310000-58от 21.08.2015.    </t>
    </r>
    <r>
      <rPr>
        <sz val="8"/>
        <rFont val="Times New Roman"/>
        <family val="1"/>
        <charset val="204"/>
      </rPr>
      <t xml:space="preserve">                              </t>
    </r>
  </si>
  <si>
    <t>Многоквартирные жилые дома и малоэтажное жилищное строительство</t>
  </si>
  <si>
    <t>ЖСК "БАРК"</t>
  </si>
  <si>
    <t>частные  инвестиции</t>
  </si>
  <si>
    <t>ООО "Салаир"</t>
  </si>
  <si>
    <t>ООО "СТХ"</t>
  </si>
  <si>
    <t>ЗАО "ЮграИнвестСтройПроект"</t>
  </si>
  <si>
    <t>ООО "Александрия              6-10"</t>
  </si>
  <si>
    <t>ООО "Александрия                  6-10"</t>
  </si>
  <si>
    <t>ООО "Александрия                     6-10"</t>
  </si>
  <si>
    <t>ООО "Александрия                       6-10"</t>
  </si>
  <si>
    <t>Фонд "Жилище"</t>
  </si>
  <si>
    <t>ЗАО "САЛАИР"</t>
  </si>
  <si>
    <t>ООО "СКУ"</t>
  </si>
  <si>
    <t>ООО "СеверСтрой"</t>
  </si>
  <si>
    <t>ООО  УК "Центр Менеждмент ДУЗПИФ недвижимости"Сибпромстрой Югория"</t>
  </si>
  <si>
    <t>Многоэтажный жилой дом со встроенно-пристроенными помещениями  и пристроенной многоуровневой надземно-подземной стоянкой автотранспорта</t>
  </si>
  <si>
    <t>ООО "Сибпромстрой"</t>
  </si>
  <si>
    <t>Группа 25 этажных жилых домов в  37 мкр. Сургута.                       Корпус 2"</t>
  </si>
  <si>
    <t>филиал ОФРЖС "Жилище"</t>
  </si>
  <si>
    <t>Многоэтажный жилой дом</t>
  </si>
  <si>
    <t>ОАО "Югра-консалтинг"</t>
  </si>
  <si>
    <t>ООО "Северстрой"</t>
  </si>
  <si>
    <t>ООО  "Северстрой"</t>
  </si>
  <si>
    <t>Жилой комплекс с пристроенной многоэтажной автостоянкой по ул. Киртбая в 37 мкр.г. Сургут. 1 этап строительства</t>
  </si>
  <si>
    <t>1 очередь строительства                        (1 этап малоэтажное строителтьство)                      43 микрорайон на территории Западного жилого района                     г. Сургута</t>
  </si>
  <si>
    <t>ООО "Дорожно-эксплуатационное предприятие"</t>
  </si>
  <si>
    <t>ООО "Новые Бизнес-Технологие"</t>
  </si>
  <si>
    <t>ЗАО "Югорское Управление инвестиционно-Строительными Проектами"</t>
  </si>
  <si>
    <t>ООО "Запсибинтерстрой"</t>
  </si>
  <si>
    <t>ООО "Сибпромстрой Югория"</t>
  </si>
  <si>
    <t>Развитие застроенной территории-части квартала 23 А в г. Сургуте.                                     8 этап. Дом 3</t>
  </si>
  <si>
    <t>Развитие застроенной территории-части квартала 23 А в г. Сургуте.                                     7 этап. Дом 2</t>
  </si>
  <si>
    <t>Развитие застроенной территории-части квартала 23 А в г. Сургуте.                                     9 этап. Дом 4</t>
  </si>
  <si>
    <t>Управляющая компания "Центр Менеджмент" Д.У.ЗПИФ недвижимости "СибпромстройЮгория"</t>
  </si>
  <si>
    <t>ООО "СТХ-Девелопмент"</t>
  </si>
  <si>
    <t>ООО "Саалаир"</t>
  </si>
  <si>
    <t>Многоквартирынй жилой дом №4</t>
  </si>
  <si>
    <t>ЗАО "Домостроительный комбинат-1"</t>
  </si>
  <si>
    <t>ООО "СТХ-Ипотека"</t>
  </si>
  <si>
    <t>Комплекс жилых домов, 35 мкр 1,2,3,4 очереди строительства.                       1 очередь строительства.                         1 этап. Дом №1</t>
  </si>
  <si>
    <t>ООО "Брусника Югра"</t>
  </si>
  <si>
    <t>Комплекс жилых домов, 35 мкр 1,2,3,4 очереди строительства.                                       1 очередь строительства.                         2 этап. Дом №2</t>
  </si>
  <si>
    <t>ООО "Югра-консалтинг"</t>
  </si>
  <si>
    <t>ЗАО "Желдорипотека"</t>
  </si>
  <si>
    <t>ООО Строительная фирма "Новострой"</t>
  </si>
  <si>
    <t>ООО "СеверСтройПартнер"</t>
  </si>
  <si>
    <t>Жилой дом №4</t>
  </si>
  <si>
    <t>Жилой дом №5</t>
  </si>
  <si>
    <t>Жилой дом</t>
  </si>
  <si>
    <t>ООО "ЕВРОСТРОЙ-С"</t>
  </si>
  <si>
    <t>ООО ФСК "Запсибинтерстрой"</t>
  </si>
  <si>
    <t>Жилой комплекс "Лунный" со встроенно-пристроенными помещениями общественного назаначения и подземной автостоянкой.                     Дом №2</t>
  </si>
  <si>
    <t>Жилой дом №2 (секции 2.6, 2.7, 2.8, 2.9)  -1 этап.</t>
  </si>
  <si>
    <t>ООО "СеверСтрой Партнер"</t>
  </si>
  <si>
    <t>Жилой дом №2 (секции 2.1, 2.2, 2.3, 2.4, 2.5)  -2 этап.</t>
  </si>
  <si>
    <t>ООО "УК "Центр Менеждмент" Д.У, ЗПИФ недвижимости "СПС Югория"</t>
  </si>
  <si>
    <t>Жилой дом  со                      встроенно-пристроенными прендприятиями общественного назначения. Блок "А" (1 этап строительства)</t>
  </si>
  <si>
    <t>ООО "Глобал Сервис"</t>
  </si>
  <si>
    <t>Жилой домплекс из 3-тажных жилых домов и автостоянки,  в том числе</t>
  </si>
  <si>
    <t>ООО "Плавстройотряд-34"</t>
  </si>
  <si>
    <t>Дом №1</t>
  </si>
  <si>
    <t>Дом №2</t>
  </si>
  <si>
    <t>Дом №3</t>
  </si>
  <si>
    <t>Дом №4</t>
  </si>
  <si>
    <t>Жилой дом №304.2, в том числе:</t>
  </si>
  <si>
    <t>ЗАО "Домостроительный коимбинат-1"</t>
  </si>
  <si>
    <t>1 этап-Блок А</t>
  </si>
  <si>
    <t>2 этап-блок Б</t>
  </si>
  <si>
    <r>
      <t xml:space="preserve">Застройка микрорайона № 41 в западном жилом районе. </t>
    </r>
    <r>
      <rPr>
        <u/>
        <sz val="9"/>
        <rFont val="Times New Roman"/>
        <family val="1"/>
        <charset val="204"/>
      </rPr>
      <t xml:space="preserve">3 этап строительства. </t>
    </r>
    <r>
      <rPr>
        <sz val="9"/>
        <rFont val="Times New Roman"/>
        <family val="1"/>
        <charset val="204"/>
      </rPr>
      <t>Многоэтажный 9-12 этажный</t>
    </r>
    <r>
      <rPr>
        <b/>
        <sz val="9"/>
        <rFont val="Times New Roman"/>
        <family val="1"/>
        <charset val="204"/>
      </rPr>
      <t xml:space="preserve"> жилой дом №19</t>
    </r>
    <r>
      <rPr>
        <sz val="9"/>
        <rFont val="Times New Roman"/>
        <family val="1"/>
        <charset val="204"/>
      </rPr>
      <t xml:space="preserve"> со встроено-пристроенными помещениями на 1-ом и цокольном этажах                                                                                  3п.к (блоки 7-8 )</t>
    </r>
  </si>
  <si>
    <r>
      <t xml:space="preserve">Многоэтажный жилой дом №1.                                                     </t>
    </r>
    <r>
      <rPr>
        <b/>
        <sz val="9"/>
        <rFont val="Times New Roman"/>
        <family val="1"/>
        <charset val="204"/>
      </rPr>
      <t xml:space="preserve">3 этап строительства. Секция 11 </t>
    </r>
  </si>
  <si>
    <r>
      <t xml:space="preserve">Многоквартирный </t>
    </r>
    <r>
      <rPr>
        <b/>
        <sz val="9"/>
        <rFont val="Times New Roman"/>
        <family val="1"/>
        <charset val="204"/>
      </rPr>
      <t>жилой дом №1</t>
    </r>
    <r>
      <rPr>
        <sz val="9"/>
        <rFont val="Times New Roman"/>
        <family val="1"/>
        <charset val="204"/>
      </rPr>
      <t xml:space="preserve"> в мкр.45 г. Сургут</t>
    </r>
  </si>
  <si>
    <r>
      <t xml:space="preserve">Многоквартирный </t>
    </r>
    <r>
      <rPr>
        <b/>
        <sz val="9"/>
        <rFont val="Times New Roman"/>
        <family val="1"/>
        <charset val="204"/>
      </rPr>
      <t>жилой дом №2</t>
    </r>
  </si>
  <si>
    <r>
      <t xml:space="preserve">Многоэтажный жилой дом №7 со встроенными помещениями общественнного назначения и притсроенной стоянкой автотранспорта закрытого типа.                                                     1 этап строительства. </t>
    </r>
    <r>
      <rPr>
        <b/>
        <sz val="9"/>
        <rFont val="Times New Roman"/>
        <family val="1"/>
        <charset val="204"/>
      </rPr>
      <t xml:space="preserve">"Многоэтажный жилой дом №7 </t>
    </r>
    <r>
      <rPr>
        <sz val="9"/>
        <rFont val="Times New Roman"/>
        <family val="1"/>
        <charset val="204"/>
      </rPr>
      <t>со втсроенными помещшениями общественного назначения"</t>
    </r>
  </si>
  <si>
    <t>Строительство осуществляется</t>
  </si>
  <si>
    <t>6836 м2</t>
  </si>
  <si>
    <t>6002,7 м2</t>
  </si>
  <si>
    <t>40750 м2</t>
  </si>
  <si>
    <t>23163,4 м2</t>
  </si>
  <si>
    <t>12904,4 м2</t>
  </si>
  <si>
    <t>12904,76 м2</t>
  </si>
  <si>
    <t>18251,1 м2</t>
  </si>
  <si>
    <t>2160,3 м2</t>
  </si>
  <si>
    <t>1718,7 м2</t>
  </si>
  <si>
    <t>12288,3 м2</t>
  </si>
  <si>
    <t>30926,91 м2</t>
  </si>
  <si>
    <t>18462,87 м2</t>
  </si>
  <si>
    <t>4064,7 м2</t>
  </si>
  <si>
    <t>25405,5 м2</t>
  </si>
  <si>
    <t>13489,62 м2</t>
  </si>
  <si>
    <t>5359,94 м2</t>
  </si>
  <si>
    <t>15174 м2</t>
  </si>
  <si>
    <t>30240 м2</t>
  </si>
  <si>
    <t>11941,57 м2</t>
  </si>
  <si>
    <t>14470,32 м2</t>
  </si>
  <si>
    <t>22721,7 м2</t>
  </si>
  <si>
    <t>3687,75 м2</t>
  </si>
  <si>
    <t>39566,18 м2</t>
  </si>
  <si>
    <t>24944 м2</t>
  </si>
  <si>
    <t>21113,6 м2</t>
  </si>
  <si>
    <t>11489,9 м2</t>
  </si>
  <si>
    <t>11913,73 м2</t>
  </si>
  <si>
    <t>52627,2 м2</t>
  </si>
  <si>
    <t>22963,5 м2</t>
  </si>
  <si>
    <t>9305,57 м2</t>
  </si>
  <si>
    <t>6110,4 м2</t>
  </si>
  <si>
    <t>5235,23 м2</t>
  </si>
  <si>
    <t>18328,1 м2</t>
  </si>
  <si>
    <t>8792,62 м2</t>
  </si>
  <si>
    <t>4197,4 м2</t>
  </si>
  <si>
    <t>31133 м2</t>
  </si>
  <si>
    <t>25547,65 м2</t>
  </si>
  <si>
    <t>16299,61 м2</t>
  </si>
  <si>
    <t>22028,1 м2</t>
  </si>
  <si>
    <t>3334,5 м2</t>
  </si>
  <si>
    <t>8237,16 м2</t>
  </si>
  <si>
    <t>7366,83 м2</t>
  </si>
  <si>
    <t>5342,4 м2</t>
  </si>
  <si>
    <t>26696,76 м2</t>
  </si>
  <si>
    <t>24863,16 м2</t>
  </si>
  <si>
    <t>7424,28 м2</t>
  </si>
  <si>
    <t>17760 м2</t>
  </si>
  <si>
    <t>24447,00 м2</t>
  </si>
  <si>
    <t>28186,00 м2</t>
  </si>
  <si>
    <t>4872,48 м2</t>
  </si>
  <si>
    <t xml:space="preserve">   </t>
  </si>
  <si>
    <t>Многоквартирный жилой дом №27б.                                       5 этап строительства.             
2 очередь строительства</t>
  </si>
  <si>
    <t>Многоквартирный жилой дом №27а.                             
 5 этап строительства.                  1 очередь строительства</t>
  </si>
  <si>
    <r>
      <t xml:space="preserve">Смена застройщика, строительство не осуществляется. 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 ru 86310000-№43 от 02.07.2003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</si>
  <si>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 xml:space="preserve">Разрешение на строительство № ru 86310000-72  от 27.11.2014, продлен  до 31.12.2015             </t>
    </r>
  </si>
  <si>
    <r>
      <t xml:space="preserve">Строительство приостановлено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 № ru86310000-35 от 29.03.2012  до 30.08.2016</t>
    </r>
  </si>
  <si>
    <r>
      <t xml:space="preserve">Строительство приостановлено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 ru86310000-100 от 02.07.2008 до 02.06.2010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</si>
  <si>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ru86310000-97 от 19.06.2014 до 01.03.201</t>
    </r>
    <r>
      <rPr>
        <sz val="8"/>
        <color indexed="8"/>
        <rFont val="Times New Roman"/>
        <family val="1"/>
        <charset val="204"/>
      </rPr>
      <t>6.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</si>
  <si>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ru86310000-97 от 19.06.2014 до 01.03.2016.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</si>
  <si>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ru86310000-97   от 19.06.2014 до 01.03.2016.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</si>
  <si>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ru86310000-97  от 19.06.2014 до 01.03.2016.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</si>
  <si>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ru86310000-150 от 01.11.2008  до 30.03.2015, продлено до 30.12.2015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</si>
  <si>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ru86310000-90 от 13.07.2012 до 11.07.2016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</si>
  <si>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ru86310000-153 от 26.10.2012 до 26.06.2014, продлено до 26.11.2015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</si>
  <si>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ru86310000-68   от 17.05.2013   до 17.08.2015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</si>
  <si>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ru86310000-68  от 17.05.2013 до 17.08.2015</t>
    </r>
  </si>
  <si>
    <r>
      <t xml:space="preserve">Строительствоосуществляется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ru86310000-183  от 23.12.2014  до 19.09.2015,</t>
    </r>
    <r>
      <rPr>
        <sz val="8"/>
        <color indexed="8"/>
        <rFont val="Times New Roman"/>
        <family val="1"/>
        <charset val="204"/>
      </rPr>
      <t xml:space="preserve"> 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</si>
  <si>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 86310000-98   от 31.05.2013  до 25.11.2016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</si>
  <si>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ru86310000-106    от 19.06.2013  до 11.05.2016</t>
    </r>
  </si>
  <si>
    <r>
      <t xml:space="preserve">Строительство  осуществляется  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ru86310000-197 от 08.11.2013 до30.03.2015, продлено до 31.10.2015</t>
    </r>
  </si>
  <si>
    <r>
      <t xml:space="preserve">Строительство осуществляется
</t>
    </r>
    <r>
      <rPr>
        <i/>
        <sz val="8"/>
        <color indexed="8"/>
        <rFont val="Times New Roman"/>
        <family val="1"/>
        <charset val="204"/>
      </rPr>
      <t>Ра</t>
    </r>
    <r>
      <rPr>
        <b/>
        <i/>
        <sz val="8"/>
        <color indexed="8"/>
        <rFont val="Times New Roman"/>
        <family val="1"/>
        <charset val="204"/>
      </rPr>
      <t>зрешение на строительство № ru86310000-177 от 04.10.2013 до 20.12.2015</t>
    </r>
  </si>
  <si>
    <r>
      <t xml:space="preserve">Строительтсов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ru86310000-177 от 04.10.2013 до 20.12.2015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</si>
  <si>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ru86310000-193 от 24.10.2013 до 24.10.2016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</si>
  <si>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ru86310000-194 от 25.10.2013  до 25.10.2016</t>
    </r>
  </si>
  <si>
    <r>
      <t xml:space="preserve">Строительствоосуществляется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ru86310000-207 от 29.11.2013  до 01.07.2015, продлено до 03.11.2016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</si>
  <si>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ru86310000-225 от 20.12.2013до 28.02.2017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</si>
  <si>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ru86310000-225 от 20.12.2013  до 28.02.2017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</si>
  <si>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ru86310000-234 от 24.12.2013  до 29.04.2016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</si>
  <si>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ru86310000-239 от 30.12.2013  до 12.01.2018</t>
    </r>
  </si>
  <si>
    <r>
      <t xml:space="preserve">Строительствоосуществляется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ru86310000-162  от 17.11.2014    до 01.11.2015</t>
    </r>
  </si>
  <si>
    <r>
      <t xml:space="preserve">Строительство осуществляется
</t>
    </r>
    <r>
      <rPr>
        <i/>
        <sz val="8"/>
        <color indexed="8"/>
        <rFont val="Times New Roman"/>
        <family val="1"/>
        <charset val="204"/>
      </rPr>
      <t>Разрешение на строительство № ru86310000-162 от 17.11.2014  до 01.11.2015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</si>
  <si>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ru86310000-85  от 03.06.2014   до 06.03.2017</t>
    </r>
  </si>
  <si>
    <r>
      <t xml:space="preserve">Строительтсов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ru86310000-67 от 08.05.2014   до 30.12.2016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</si>
  <si>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ru86310000-68   от 08.05.2014 до 30.12.2016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</si>
  <si>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ru86310000-98 от 20.06.2014  до 20.02.2017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</si>
  <si>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ru86310000-107 от 14.07.2014  до 15.05.2016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</si>
  <si>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ru86310000-109 от 15.07.2014   до 20.05.2019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</si>
  <si>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ru86310000-116 от 01.08.2014 до 03.03.2020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</si>
  <si>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ru86310000-116 от 01.08.2014   до 03.03.2020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</si>
  <si>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ru86310000-116 от 01.08.2014  до 03.03.2020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</si>
  <si>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ru86310000-120   от 07.08.2014 до 09.05.2017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</si>
  <si>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ru86310000-121 от 07.08.2014 до 09.05.2017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</si>
  <si>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ru86310000-123  от 14.08.2014 до 15.06.2016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</si>
  <si>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ru86310000-123 от 14.08.2014 до 15.06.2016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</si>
  <si>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ru86310000-131  от 27.08.2014   до 27.08.2019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</si>
  <si>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ru86310000-136  от 10.09.2014   до 08.07.2017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</si>
  <si>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ru86310000-136 от 10.09.2014  до 08.07.2017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</si>
  <si>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ru86310000-145  от 23.09.2014  до 01.10.2016, продлено до 30.06.2017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</si>
  <si>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ru86310000-146   от 24.09.2014   до 31.12.2015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</si>
  <si>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ru86310000-152  от 14.10.2014  до 17.09.2016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</si>
  <si>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ru86310000-154  от 17.10.2014  до 26.10.2015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</si>
  <si>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ru86310000-166от 19.11.2014   до 23.11.2015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</si>
  <si>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ru86310000-144  от 19.10.2014   до 23.11.2015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</si>
  <si>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ru86310000-165   от 19.11.2014   до 23.08.2019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</si>
  <si>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 xml:space="preserve">Разрешение на строительство № ru86310000-174   от 28.11.2014  до 28.11.2018 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</si>
  <si>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 xml:space="preserve">Разрешение на строительство № ru86310000-174  от  28.11.2014  </t>
    </r>
    <r>
      <rPr>
        <sz val="8"/>
        <color indexed="8"/>
        <rFont val="Times New Roman"/>
        <family val="1"/>
        <charset val="204"/>
      </rPr>
      <t>до 28.11.2018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</si>
  <si>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ru86310000-09   от 13.02.2015 до 19.02.2017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</si>
  <si>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ru86310000-09    от 13.02.2015  до 19.02.2017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</si>
  <si>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ru86310000-14  от 27.02.2015  до 06.11.2016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</si>
  <si>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ru86310000-36 от 06.04.2015 до 06.12.2016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</si>
  <si>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86-ru86310000-93-2015 от 30.07.2015  до 30.04.2017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</si>
  <si>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86-ru86310000-91-2015  от 29.07.2015 до 05.05.2018</t>
    </r>
  </si>
  <si>
    <t>Многоэтажный жилой дом №23со  встроенными помещениями обще назнач.
3 этап,  4 этап-подземная парковка</t>
  </si>
  <si>
    <t>Многоэтажный жилой дом №23со  встроенными помещениями обще назнач. 
2 этап</t>
  </si>
  <si>
    <t>Многоэтажный жилой дом №6 - 3 этап строительства</t>
  </si>
  <si>
    <r>
      <t xml:space="preserve">Жилой комплекс №304
в микрорайоне №24 г. Сургута. </t>
    </r>
    <r>
      <rPr>
        <b/>
        <sz val="9"/>
        <rFont val="Times New Roman"/>
        <family val="1"/>
        <charset val="204"/>
      </rPr>
      <t>Девятиэтажный жилой дом №304.3.              
2 этап - блок Б</t>
    </r>
  </si>
  <si>
    <r>
      <t xml:space="preserve">Многоэтажный жилой  </t>
    </r>
    <r>
      <rPr>
        <b/>
        <sz val="9"/>
        <rFont val="Times New Roman"/>
        <family val="1"/>
        <charset val="204"/>
      </rPr>
      <t xml:space="preserve">комплекс №6 
со </t>
    </r>
    <r>
      <rPr>
        <sz val="9"/>
        <rFont val="Times New Roman"/>
        <family val="1"/>
        <charset val="204"/>
      </rPr>
      <t>встроенно-пристроенными нежилыми помещениями, инж сетями и подземной автостоянкой на придомовой тери-ии</t>
    </r>
  </si>
  <si>
    <r>
      <t xml:space="preserve">Жилой комплекс №304 в микрорайоне №24 г. Сургута. </t>
    </r>
    <r>
      <rPr>
        <b/>
        <sz val="9"/>
        <rFont val="Times New Roman"/>
        <family val="1"/>
        <charset val="204"/>
      </rPr>
      <t>Девятиэтажный жилой дом №304.3.             
1 этап-блок А</t>
    </r>
  </si>
  <si>
    <t xml:space="preserve">Многоэтажный жилой дом №23со  встроенными помещениями обще назнач.   
1 этап </t>
  </si>
  <si>
    <t>Многоэтажный жилой  комплекс №7 
со встроенно-пристронными нежилыми помещениями, инженерными сетями и подземной автостоянкой
на придомовой территории</t>
  </si>
  <si>
    <t>Многоэтажный жилой дом 
со втстроен-пристроенными помещениями общественного назаненчия и двухуровневой подземной автостоянкой</t>
  </si>
  <si>
    <t>Развитие застроенной территории -части квартала 23А в г. Сургуте.                          Жилой дом №1.                
 4 этап.                               Секции 1.1,1.2,1.3</t>
  </si>
  <si>
    <t>Развитие застроенной территории-части квартала 
23 А в г. Сургуте.                         Жилой дом №1 .                              3 этап. Секции 1.4,1.5</t>
  </si>
  <si>
    <t xml:space="preserve">16 этажный жилой дом 
со встроенными помещениями общественного назначения </t>
  </si>
  <si>
    <t>Ж\д №3                                          со встроенными помещениями и  гостиницей   на 154 места</t>
  </si>
  <si>
    <t>Мкр. 20А,                                                 многоэтажный жилой комплекс №2со встроенно-пристроенными помещениями административного, торгового, социально-бытового назначения, подземной автостоянкой, инженерыми сетями и трансформаторной подстанцией</t>
  </si>
  <si>
    <t>Мкр. 30 "Никольский", Корпус 13</t>
  </si>
  <si>
    <t>Мкр. 39, жилой дом №6,                               2 этап строительства</t>
  </si>
  <si>
    <t>Мкр. 39, жилой дом №7.                                   4 этап строительства</t>
  </si>
  <si>
    <t>Мкр. 39, жилой дом №8.                               3 этап строительства</t>
  </si>
  <si>
    <t>Мкр. 39, жилой дом №9                                 1 этап строительства</t>
  </si>
  <si>
    <r>
      <t xml:space="preserve">Кв 30Б, Жилой комплекс.                       </t>
    </r>
    <r>
      <rPr>
        <b/>
        <sz val="9"/>
        <rFont val="Times New Roman"/>
        <family val="1"/>
        <charset val="204"/>
      </rPr>
      <t>Жилой  дом №1</t>
    </r>
  </si>
  <si>
    <t>Многоквартирный жилой дом №26 со встроено-пристроенными помещениями общественного назначения</t>
  </si>
  <si>
    <r>
      <t xml:space="preserve">Развитие застроенной территории. Часть  квартала 
23 А  в г. Сургуте.                          1 этап строительства.     </t>
    </r>
    <r>
      <rPr>
        <b/>
        <sz val="9"/>
        <rFont val="Times New Roman"/>
        <family val="1"/>
        <charset val="204"/>
      </rPr>
      <t xml:space="preserve">Жилой дом №1                      </t>
    </r>
    <r>
      <rPr>
        <sz val="9"/>
        <rFont val="Times New Roman"/>
        <family val="1"/>
        <charset val="204"/>
      </rPr>
      <t>(секции 1,8;1,9;1,10)</t>
    </r>
  </si>
  <si>
    <r>
      <t xml:space="preserve">Развитие застроенной территории. Часть  квартала
 23 А  в г. Сургуте.                          2 этап строительства.     </t>
    </r>
    <r>
      <rPr>
        <b/>
        <sz val="9"/>
        <rFont val="Times New Roman"/>
        <family val="1"/>
        <charset val="204"/>
      </rPr>
      <t xml:space="preserve">Жилой дом №1                              </t>
    </r>
    <r>
      <rPr>
        <sz val="9"/>
        <rFont val="Times New Roman"/>
        <family val="1"/>
        <charset val="204"/>
      </rPr>
      <t>(секции 1,6; 1,7)</t>
    </r>
  </si>
  <si>
    <t>Жилой дом №6 
в 30 микрорайоне 2 этап строительства</t>
  </si>
  <si>
    <t>Жилой дом №6 в 30 микрорайоне.
3 этап строительства</t>
  </si>
  <si>
    <r>
      <t xml:space="preserve">Многоэтажный жилой дом №2. 1 этап строительства- Многоэтажный жилой дом №2 </t>
    </r>
    <r>
      <rPr>
        <b/>
        <sz val="9"/>
        <rFont val="Times New Roman"/>
        <family val="1"/>
        <charset val="204"/>
      </rPr>
      <t>Корпус 1</t>
    </r>
  </si>
  <si>
    <r>
      <t xml:space="preserve">Многоэтажный жилой дом №2. 2 этап строительства
- Многоэтажный жилой дом №2 </t>
    </r>
    <r>
      <rPr>
        <b/>
        <sz val="9"/>
        <rFont val="Times New Roman"/>
        <family val="1"/>
        <charset val="204"/>
      </rPr>
      <t>Корпус 2</t>
    </r>
  </si>
  <si>
    <t>Многоквартирный жилой дом №3</t>
  </si>
  <si>
    <t>Многоквартьирный жилой дом №5</t>
  </si>
  <si>
    <t>Многоэтажный жилой дом №4.7 в мкр.1  г. Сургута с подземным паркингом 11.1.  
1 этап - Многоэтажный жилдой дом №4.7 (5 секций)</t>
  </si>
  <si>
    <t>Жилой комплекс
 в микрорайоне ПИКС станции Сургут. 9этажный жилой дом №5</t>
  </si>
  <si>
    <t>1 этап- 9 этажный 4 подъездный жилой дом. 
2 этап-закрытая автостоянка</t>
  </si>
  <si>
    <t>Жилой дом №3 
со встроенными помещениями и подземной автостоянкой</t>
  </si>
  <si>
    <t>Проектирование и строительство реализуется в рамках муниципальной программы"Молодёжная политика Сургута на 2014 - 2020 годы"                                                                                                                             Выполнение проектно-изыскательских работ осуществлялось в соответствии с заключенным контрактом с ООО "ЭКСПроект" МК №04/П-2014 от 09.01.2014г. Сумма по контракту 8700,0 тыс.руб.  Работы выполнены и оплачены.  Получено положительное заключение о проверке достоверности определения сметной стоимости объека № 86-1-6-0041-15 от 21.04.2015.                                                                                                                            
 Потребность в финансировании для строительства объекта: из окружного бюджета на 2018 год -  217 304 158 рублей, 2019 год - 217 304 159 рублей, из местного бюджета 2018 год  -  24 144 906 рублей. и 2019 год -24 144 907 рублей.</t>
  </si>
  <si>
    <t>По итогам технического совещания от 22.05.2015 при заместителе Губернатора ХМАО-Югры Шаповал Д.В. по вопросу строительства объекта были приняты решения об изменении местоположения объекта.  КУ "УКС Югры обратился в Администрацию города Сургута для формирования и предоставления земельного участка для проектирования и строительства объекта. Земельный участок в Пойме реки Обь выделен, оформляются правоустанавливающие документы на земельный участок. В 2015 году планируетя сбор исходных данных, проектно-изызкательские работы, получения технических условий, утверждения задания на проектирование.</t>
  </si>
  <si>
    <t>"Специализированный торговый центр" по адресу
г. Сургут, Нефтеюганское шоссе, 21". Северный промрайон.</t>
  </si>
  <si>
    <t>"Здание производственное административное. г. Сургут,
мкр.6 ул. Энтузиастов"</t>
  </si>
  <si>
    <t>"Здание архива "СургутНИПИнефть" 
г. Сургут. ул. Пионерная. 11"</t>
  </si>
  <si>
    <t>"ХМАО-Югра. Тюменская область. г. Сургут Административное здание 
по ул. Гагарина"</t>
  </si>
  <si>
    <t>"Ресторанный комплекс по набережной И.Кайдалова".
мкр. 21-22.</t>
  </si>
  <si>
    <t xml:space="preserve">"Строительство административного здания Управления Федеральной службы судебных приставов по Ханты-Мансийскому автономному округу-Югре" 
в г. Сургуте" ул. Энгельса. </t>
  </si>
  <si>
    <t>"Общественное здание административного назначения с предприятиями общественного питания,
в микрорайоне 27, по проезду Мунарева, в г. Сургуте".</t>
  </si>
  <si>
    <t>Строительство объекта Детский сад "Золотой ключик",
ул. Энтузиастов,51/1 г. Сургута.</t>
  </si>
  <si>
    <t>Детский сад №1 на 300 мест  
в микрорайоне
№ 24 г.Сургута</t>
  </si>
  <si>
    <t>Детский сад № 2 на 300 мест в 38 микрорайоне 
г. Сургута
(№45 «Малышок»)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</si>
  <si>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Проектные работы  100%. Ранее объявленные торги на право заключения  договора аренды земельного участка не состоялись. Торги признаны несостоявшимися, в связи
с отсутствием заявок на участие в торгах. Решением Думы города принято решение 
о предоставлениии земельного участка без торгов. Размещена информвация для застройщиков рассмотреть возможность участия в реализации инвестиционных проектов строительства общеобразовательных школ. Выданы технические условия на присоединение к существующим инженерным сетям.                                                                                                                                                          Строительная готовность - 0%      </t>
  </si>
  <si>
    <t xml:space="preserve">    858, 48 м2</t>
  </si>
  <si>
    <t>Разрешение на ввод №ru86310000-94 от 11.06.2014.</t>
  </si>
  <si>
    <t>Реконструкция здания Сургутского государственного университета под биологическую лабораторию г. Сургут</t>
  </si>
  <si>
    <t xml:space="preserve">Улица Киртбая от ул. 1 "З" 
до ул. 3 "З"                                                                                                                                                                                                                    </t>
  </si>
  <si>
    <r>
      <t xml:space="preserve"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                                                                                                                В связи с ненадлежащим исполнением ЗАО "Природный камень" муниципального контракта №15/2013 от 19.12.2013, заказчик расторгнул договор в одностороннем порядке  с 18.11.2014.                                                                                                                                                                                                                                                    Готовность объекта (по первому этапу) - 31%. Выполнены: подготовительные работы, выторфовка, вертикальная планировка (земляные работы). 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По итогам повторного конкурса состоявшегося 29.04.2015 победителем конкурса признан участник ООО "Стройуслуга".  Заключен МК №01/П-2015 от 19.05.2015 на корректировку проектной документации (включены дополнительные работы по водопонижению). 
Стоимость контракта - 709,262,00\ тыс. руб.  Срок выполнения работ по корректировке ПИР октябрь 2015. 
1,18731 тыс. руб. - авансовый платёж за осуществление технологического присоединения объекта к электрическим сетям согласно договора от 17.11.2014 г.   № 308/2014/ТП.
0,550 тыс. руб. - средства для оплаты за осуществление технологического присоединения объекта к электрическим сетям согласно договора от 10.06.2015 г. №131/2015/ТП .
Объект строительством не начат. Исполнитель будет определен по результатам конкурса. Планируемый срок ввода в эксплуатацию - октябрь 2017 г.</t>
    </r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</si>
  <si>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                                                                                                        Проектно-изыскательские работы выполнялись в соответствии с заключенным МК с ООО "Юградорпроект", договор №10/П-2013 от 01.07.2013г. Сумма по контракту 6714,2 тыс. руб. (Сумма выполненных в 2013 году работ - 3357,1 тыс.руб.) Работы по контракту выполнены и оплачены. Выданы замечания к сметной документации (письма МКУ "УКС" от 16.12.2014 № 43-02-3287/14, от 12.02.2015 № 43-02-310/15), Проектно-сметная документация разработана в полном объеме и получено положительное заключение  достоверности определения сметной стоимости объектов капитального строительства. Строительство планируется с привлечением средств бюджета автономного округа..</t>
  </si>
  <si>
    <t>Проектирование и строительство реализуется в рамках муниципальной программы "Развитие физической культуры и спорта в городе Сургуте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Выполнение проектно-изыскательских работ осуществлялось в соответствии с заключенным контрактом с ООО "Стройуслуга" МК №01/П-2014 от 09.01.2014 г. Сумма по контракту                                                                                                                                                                                                                                                                       6 016,56 тыс.руб. Срок выполнения работ по контракту 9 месяцев с даты подписания. Работы выполнены и оплачены. Получены:  - положительное заключение государственной экспертизы от 12.12.2014 № 86-1-4-0265-14 проектной документации и результатов инженерных изысканй; 
- положительное заключение  от 12.12.2014 № 86-1-6-0118-14 о проверке достоверности определения сметной стоимости строительства объекта. Проектная документация утверждена Департаментом строительства ХМАО-Югры от 06.02.2015. Потребность в финансировании для строительства объекта: из окружного бюджета на 2018 год -  82 912 339 рублей, 2019 год - 82 912 340 рублей, из местного бюджета 2018 год  -  9 212 482 рублей и 2019 год - 9 212 482 рублей.</t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</si>
  <si>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2014-2020 годы"  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№138 от11.09.14 до 19.11.15г.    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Заключен инвестиционный договор № 07/2014 от 23.05.2014 г. с ООО "ВОРТ"для реализации инвестиционного проекта по созданию объекта. Сумма договора 74 850,000 тысяч  рублей. Срок выполнения работ :1 этап (проектирование) - 15.07.2014 год. Реализация проекта планировалась до 01.08.2015. Стеновые панели поставлены и смонтированы.  Ориентировочный срок завершения 2 этапа - октябрь 2015 г. Степень готовности объекта 
в процентах - 75%.</t>
    </r>
  </si>
  <si>
    <r>
      <t xml:space="preserve">Проектирование и строительство реализуется в рамках муниципальной программы "Развитие культуры и туризма в городе Сургуте" на 2014-2020 годы"   
</t>
    </r>
    <r>
      <rPr>
        <b/>
        <i/>
        <sz val="8"/>
        <rFont val="Times New Roman"/>
        <family val="1"/>
        <charset val="204"/>
      </rPr>
      <t xml:space="preserve">Разрешение на строительство №114 от 30.07.14 до 30.04.16г. 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Работы выполняются в соответствии с заключенным МК с ООО "Сибвитосервис"  №18/2014 от 04.10.2014г. Сумма по контракту 323 245,55685 тыс.руб, сумма 2014 года - 50 796 тыс.руб. Срок выполнения работ июль 2016 год. 
Степень готовности объекта: общий процент готовности - 38%. 
подготовка территории -100%, здание -40%, наружные сети электроснабжения 71%, прочие работы и затраты -31%. бокс на 2 автомобиля-11%,
Работы ведутся с отставанием от графика производства работ в связи с согласованием изменений в проект, т.к. витражная система тепло-холод не проходит по расчету теплотехнических показателей.
Оплата за осуществление технологического присоединения объекта к электрическим сетям в размере 7,53902 тыс. руб. будет осуществляться согласно договора от 20.03.2012  №56/2012/ТП. В соответствии с условиями договора оплата производится по факту оказания услуг. 
Работы запланированные к исполнению в августе  планируются к выполнению  в октябре 2015 г.    </t>
    </r>
  </si>
  <si>
    <r>
      <t>Проектирование и строительство объектов реализуется в рамках муниципальной программы "Управление муниципальным имуществом и земельными ресурсами в г. Сургуте на 2014-2020 годы"                                                                                                                                                                                                       Работы выполняются в соответствии с заключенным муниципальным контрактом
с ООО "Строительная компания СОК"  №01/2014 от 03.02.2014г. Срок выполнения работ по контракту - декабрь .2015г</t>
    </r>
    <r>
      <rPr>
        <b/>
        <i/>
        <sz val="8"/>
        <rFont val="Times New Roman"/>
        <family val="1"/>
        <charset val="204"/>
      </rPr>
      <t xml:space="preserve">. 
Разрешение на строительство №14 от 07.02.14 до 07.05.16г. </t>
    </r>
    <r>
      <rPr>
        <sz val="8"/>
        <rFont val="Times New Roman"/>
        <family val="1"/>
        <charset val="204"/>
      </rPr>
      <t xml:space="preserve">  
Разрешение на строительство №14 от 07.02.14 до 07.05.16г.   
Процент готовности объекта - 99%. .
 Запланированные в сентябре работы по организации дорожного движения и установки малых архитектурных форм будут выполнены и приняты в октябре 2015 г., в связи с непоставкой конструкций ограждения.                     
Оплата за осуществление технологического присоединения объекта к электрическим сетям 
в размере 7,79036 тыс. руб. будет осуществляться согласно договора от 28.02.2013 г. 
№ 46/2013/ТП.
Срок размещения извещений о проведении закупок у единственного исполнителя на оказание услуг по подключению объекта к сетям водоснабжения 
(1 717,60446 тыс. руб.), к сетям водоотведения 
(2 811,10622тыс. руб.) согласно утвержденного плана-графика перенесен на октябрь 2015 г. 
в связи с согласованием заявок на присоединение  в СГМУП "Горводоканал" (решается вопрос о точке присоединения). Ориентировочный срок заключения контрактов
 - октябрь 2015 г.
Извещение о проведении электронного аукциона на поставку  утилизатора медицинских отходов для комплектации и ввода в эксплуатацию объекта опубликовано 18.08.2015 г. 
В связи с внесением изменений в извещение 27.08.2015 г. дата проведения аукциона была перенесена на 16.09.2015 г. Начальная (максимальная) цена контракта - 1 080,000 тыс. руб.  Аукцион состоялся. Победителем признан ООО "ЭКСПО" ( протокол № ЭА11-47(2)
 от 18.09.2015г.) Заключен МК№33/2015 от 29.09.2015 г. на сумму 880,200 000 тыс.руб. Срок поставки до 01.12.2015 г.
Извещение о проведении электронного аукциона на поставку медицинского оборудования для центрального стерилизационного отделения для комплектации и ввода в эксплуатацию объекта опубликовано 19.08.2015 г. В связи с внесением изменений в извещение 04.09.2015 г. дата проведения аукциона была перенесена на 28.09.2015 г. Начальная (максимальная) цена контракта - 31 596,75000 тыс. руб. Протокол подведения итогов электронного аукциона 
в стадии подписания.
Извещение о проведении электронного аукциона на поставку рентгенологического оборудования для комплектации и ввода в эксплуатацию объекта  опубликовано 26.08.2015 г.  В связи с внесением изменений в извещение 03.09.2015 г. дата проведения аукциона была перенесена на 28.09.2015 г. Начальная (максимальная) цена контракта - 64 243,270 тыс. руб. Протокол подведения итогов электронного аукциона в стадии подписания. Ориентировочный срок заключения контрактов октябрь 2015 года  при условии, что аукционы состоятся.
Извещение о проведении электронного аукциона на поставку управляемого галокомплекса для комплектации и ввода в эксплуатацию объекта  опубликовано 18.08.2015 г.  Дата проведения аукциона 07.09.2015 г. Начальная (максимальная) цена контракта - 1 546,20375 тыс. руб. Аукцион признан несостоявшимся, т.к. только один участник допущен к аукциону (соответствует условиям закупки). Протокол от 07.09.2015 г. № ЭА11-48(2). Заключен 
МК№ 32/2015 от 24.09.2015 г. с ЗАО "СЭЙДЖ" на сумму 1 546,20375 тыс.руб. Срок поставки до 01.12.2015 г.
Извещение о проведении электронного аукциона на поставку консолей для распределения медицинских газов  для комплектации и ввода в эксплуатацию объекта опубликовано 21.09.2015 г. Дата проведения аукциона - 19.10.2015 г. Начальная (максимальная) цена контракта - 3 325,83595 тыс. руб. 
Извещение о проведении электронного аукциона на поставку медицинского оборудования для центрального стерилизационного отделения для комплектации и ввода в эксплуатацию объекта опубликовано 21.09.2015 г. Дата проведения аукциона - 19.10.2015 г. Начальная (максимальная) цена контракта - 3 577,5000 тыс. руб. 
Извещение о проведении электронного аукциона на поставку медицинского отолорингологического оборудования для комплектации и ввода в эксплуатацию объекта  опубликовано 29.09.2015 г.   Дата проведения аукциона 26.10.2015 г. Начальная (максимальная) цена контракта -25 758,84498 тыс. руб. 
Извещение о проведении электронного аукциона на поставку медицинского лабораторного оборудования для комплектации и ввода в эксплуатацию объекта  опубликовано 29.09.2015 г.  Дата проведения аукциона 26.10.2015 г. Начальная (максимальная) цена контракта - 35 730,25063 тыс. руб. 
Срок размещения извещений о проведении электронных аукционов на поставку оставшегося оборудования для комплектации и ввода в эксплуатацию объекта согласно план-графика перенесен на октябрь 2015 г., в связи с корректировкой и согласованием перечня товарных позиций  с департаментом здравоохранения ХМАО-Югры. Ориентировочный срок заключения контрактов ноябрь 2015 года  при условии, что аукционы состоятся.</t>
    </r>
  </si>
  <si>
    <r>
      <t xml:space="preserve">Производятся следующие виды работ:                                                                                                                                                                                                                                                 
- устройство временных подъездных путей;
- устройство внутриплощадочных дорог;
- работы по водопонижению строительной площадки;
- мобилизация строительной площадки;
- завоз бытовых вагончиков;
- подключение строительной площадки к сетям электроснабжения;
- начало работ по разработке котлованов;
- вывоз некондиционного грунта и мусора со строительной площадки;
- завоз строительных материалов и техники;
- устройство уплотнения грунта;
- устройство забивки свай;
- устройство срубки оголовков забитых свай до проектной отметки;
- устройство щебеночной подушки из щебня фракции 40-70 мм;
- устройство щебеночной подушки из щебня фракции 20-40 мм;
- устройство бетонной подготовки из бетона В7,5;
- устройство гидроизоляции бетонной подготовки;
- изготовление, монтаж и установка опалубки;
- изготовление арматурных пространсственных каркасов;
- устройство монолитного ростверка;
- уборка территории строительной площадки и прилегающей территории от строительного мусора;
- переустройство существующего газопровода (установка защитного кожуха из стальной трубы с выводом контрольной трубки) в местах организации заездов на территорию строительной площадки объекта.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8"/>
        <rFont val="Times New Roman"/>
        <family val="1"/>
        <charset val="204"/>
      </rPr>
      <t xml:space="preserve">Разрешение на строительство №25 от 04.03.15 до 06.07.23г.   </t>
    </r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</si>
  <si>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Между МКУ "УКС" и ООО "СУ-14" заключен Муниципальный контракт от 14.10.2014 № 17/2014. Срок исполнения - 15.12.2015г. Сумма по контракту 209 485,54429 тыс.руб, сумма 2014 года - 57 530,44002 тыс.руб. Выполнены работы: Степень готовности общая- 68 %,. Подготовка территории строительства-100%,  основные объекты строительства-66%, объекты энергетического хозяйства-89%, наружные сети и сооружения водоснабжения водоотведения теплоснабжения, газоснабжения-100%,  Фасады-50%.Кровля-60%.Благоустройство-70%. Маф и теневые навесы-40%.Внутрение инженерные сети-15%.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связи с внесением изменений в постановление Правительства ХМАО -Югры  от 12 декабря 2014 года № 479-п «Об Адресной инвестиционной программе Ханты-Мансийского автономного округа – Югры на 2015 год и на плановый период 2016 и 2017 годов» от 21.08.2015 №274-п в части уменьшения субсидий предоставляемых за счет бюджета автономного округа дополнительно выделены средства федерального бюджета.
В соответствии с проектом дополнительного соглашения №1 к соглашению № 06/15.0257 от 29.06.2015  о предоставлении субсидии на софинансирование расходных обязательств по модернизации региональной системы дошкольного образования  размер субсидии из федерального бюджета составляет 129 034, 200  тыс. руб.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№227 от 20.12.13 </t>
    </r>
    <r>
      <rPr>
        <b/>
        <i/>
        <sz val="8"/>
        <rFont val="Times New Roman"/>
        <family val="1"/>
        <charset val="204"/>
      </rPr>
      <t xml:space="preserve">до 20.04.16г. </t>
    </r>
    <r>
      <rPr>
        <sz val="8"/>
        <rFont val="Times New Roman"/>
        <family val="1"/>
        <charset val="204"/>
      </rPr>
      <t xml:space="preserve"> </t>
    </r>
  </si>
  <si>
    <r>
      <t xml:space="preserve">Приобретение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
</t>
    </r>
    <r>
      <rPr>
        <b/>
        <i/>
        <sz val="8"/>
        <rFont val="Times New Roman"/>
        <family val="1"/>
        <charset val="204"/>
      </rPr>
      <t xml:space="preserve"> Разрешение на строительство: от 29.04.2014 № ru86310000-60 до 30.09.15.
</t>
    </r>
    <r>
      <rPr>
        <sz val="8"/>
        <rFont val="Times New Roman"/>
        <family val="1"/>
        <charset val="204"/>
      </rPr>
      <t xml:space="preserve"> СМР: дата начала строительства - 29.04.2014 г.</t>
    </r>
    <r>
      <rPr>
        <sz val="8"/>
        <color theme="1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 СМР: Степень готовности: общая 90%. (фундамент 100%, коробка - 100%;  полы - 100%;  отопление и водоснабжение - 70%; электроснабжение (скрытая проводка) - 80%; вентиляция - 90%.  Внутренние системы водоснабжения-5%, внутренние системы отопления-3%, монтаж оборудования бассейна-12%
Выкуп детского сада, финансируемого в рамках государственно-частного партнерства (ГЧП), планируемым равными долями на 3 года.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соответствии с распоряжением Правительства ХМАО-Югры от 09.09.2014 №501-рп
"О внесении изменения в распоряжение Правительства ХМАО-Югры от 25.07.2014 №424-рп "Об утверждении Перечня объектов капитального строительства общего образования, предназначенных для размещения дошкольных и (или) общеобразовательных организаций муниципальной собственности, с указанием пообъектного объема их финансирования на 2014 год и плановый период 2015 и 2016 годов" предусмотрены средства в бюджете ХМАО  на выкуп построенных объектов. 
Планируемый ввод в эксплуатацию сентябрь 2016 г.</t>
    </r>
  </si>
  <si>
    <t xml:space="preserve">Приобретение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ПСД разработана ООО «Строй-Инжиниринг», г. Сургут. Заказчик – ЗАО «ЮИСП». Получено положительное заключение негосударственной экспертизы ООО «Геопроект»,  
г. Тюмень. По итогам тендера определен победитель (сроки строительства объекта ЗАО «ЮИСП» не обозначены).                                                                                                                                                              В связи с отсутствием возможности привлечения банковского финансирования, строительство объекта в 2015 году начато не будет.                                                                                                               Подключение объектовых сетей и объектов инженерной инфраструктуры планируется от внутриквартальных сетей, выполненных застройщиком ЗАО «Югорское управление инвестиционно-строительными проектами» в рамках договора аренды земельного участка под комплексное освоение от 25.09.2006 № 716 </t>
  </si>
  <si>
    <r>
      <t xml:space="preserve">Приобретение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Внеплощадочные инженерные сети: Подключение выполнено.                                                                                                                                                                                               </t>
    </r>
    <r>
      <rPr>
        <b/>
        <i/>
        <sz val="8"/>
        <rFont val="Times New Roman"/>
        <family val="1"/>
        <charset val="204"/>
      </rPr>
      <t>Разрешение на ввод №ru86310000-148 от 29.12.2014 г</t>
    </r>
    <r>
      <rPr>
        <sz val="8"/>
        <rFont val="Times New Roman"/>
        <family val="1"/>
        <charset val="204"/>
      </rPr>
      <t xml:space="preserve">. Заключен договор о выкупе. Объект зарегистрирован в муниципальную собственность. 
Согласована и утверждена комплектация оборудования. В  настоящее время 
согласован, но не утвержден муниципальный правовой акт о передаче объекта, заключение   договора   аренды   объекта   с частной организацией (ООО «НДУ-ЦРР «ГУЛЛИВЕР»), реализующей образовательные программы дошкольного образования – ориентировочная дата до 01.11.2015, ориентировочные сроки получения лицензии на осуществление образовательной деятельности – ноябрь 2015.
</t>
    </r>
  </si>
  <si>
    <t>Приобретение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(ГЧП).  Проектирование ДДУ на 80 мест, на данный момент проходим согласование архитектурных и технологических решений в департаменте образования г.Сургута. Разработана и согласована стадия "Р" документации на магистральные сети.  Договор о развитии застроенной территории - части квартала 23А. Земельный участок: Договор аренды земельного участка под комплексное освоение в целях жилищного строительства с ЗАО  "Югорское управление инвестиционно-строительными проектами» от 25.09.2006 № 716, со сроком действия до 01.09.2016. Объект предусмотрен в составе введенного в эксплуатацию жилого комплекса №10 по ул.И.Каролинского, обеспеченного всеми инженерными сетями. Процент готовности по конструктивным элементам - 90 % монолитный каркас.  Ориентировочный срок выполнения отделочных работ и работ по меблировке -30.11.15 г.
В ДОиМП ХМАО - Югры направлено письмо от 28.09.2015 № 01-11-6465/15-0-0 о внесении изменений в приложение №т 6 "Перечень объектов капитального строительства на 2014-2020 годы, предназначенных для размещения муниципальных образовательных организаций". По объекту "Развитие застроенной территории-части квартала 23А в г.Сургуте" X этап строительства,встроенно-пристроенный детский сад на 80 мест" изменение в части переноса срока строительства на 2017 год.
Планируемая дата ввода объекта: декабрь 2017.</t>
  </si>
  <si>
    <t>Приобретение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(ГЧП),. ООО "Стройижиринг" разработаны планировочные решения объекта. Окончание проектных работ - 30.06.2015.
Земельный участок: Договор аренды земельного участка под комплексное освоение
в целях жилищного строительства с ЗАО  "Югорское управление инвестиционно-строительными проектами» от 25.09.2006 № 716, со сроком действия до 01.09.2016. Объект предусмотрен в составе введенного в эксплуатацию жилого комплекса №10 
по ул.И.Каролинского, обеспеченного всеми инженерными сетями. Ориентировочный срок выполнения отделочных работ и работ по меблировке -30.11.2015. Ориентировочный срок сдачи объекта в эксплуатацию I квартал 2016.</t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</si>
  <si>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Проектные работы 100%. Положительное  заключение гос. экспертизы от 23.05.2014                                                                                                                                                 № 2-1-1-0162-14.  Подключение объекта от внутриквартальных инженерных сетей, строительство которых  ведется застройщиком ООО "Сибпромстрой".  Получены ТУ: 
на подключение к сетям ВиВ от СГМУП"Горводоканал" от 25.12.2013 №243, на установку приборов учета тепловой энергии ООО "СГЭС" от 14.05.2014 № 30, подключение 
к тепловым сетям объекта капитального строительства ООО "СГЭС" от 24.02.2014 № 330                                                                                              Земельный участок: договор аренды от 23.07.12 № 568, со сроком действия 
до 22.02.2017. Изменения по назначению земельного участка внесены. Кадастровый номер  
№ 86:10:0101131:41 площадь Sзем.участка=11049м2.    Внеплощадочные инженерные сети: решение вопросов проектирования  и  строительства внеплощадочных тепловых 
и  электрических сетей СГЭС.                                                                                                                                                                   </t>
    </r>
    <r>
      <rPr>
        <i/>
        <sz val="8"/>
        <rFont val="Times New Roman"/>
        <family val="1"/>
        <charset val="204"/>
      </rPr>
      <t>Р</t>
    </r>
    <r>
      <rPr>
        <b/>
        <i/>
        <sz val="8"/>
        <rFont val="Times New Roman"/>
        <family val="1"/>
        <charset val="204"/>
      </rPr>
      <t>азрешение на строительство №ru 86310000-37  от 08.04.2015 до 10.05.17.</t>
    </r>
    <r>
      <rPr>
        <sz val="8"/>
        <rFont val="Times New Roman"/>
        <family val="1"/>
        <charset val="204"/>
      </rPr>
      <t xml:space="preserve">  
Вырубка стройплощадки на 100%. Выполнена геодезическая разбивка площадки,вынос
в натуру границ земельного участка, разбивка котлована, прокладка электрического кабеля.  Строительство ограждения  площадки и подъездной дороги. 
Работы не ведутся в связи с финансовыми затруднениями.
Ориентировочная дата окончания строительства - май 2017.                                                                                                                                                                                                                           </t>
    </r>
  </si>
  <si>
    <r>
      <t>Приобретение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начала строительства - 2011г., дата окончания - октябрь 2015 г.</t>
    </r>
    <r>
      <rPr>
        <b/>
        <i/>
        <sz val="8"/>
        <rFont val="Times New Roman"/>
        <family val="1"/>
        <charset val="204"/>
      </rPr>
      <t xml:space="preserve"> Разрешение на строительство № ru86310000-11 от 30.01.2014 до 30.01.16г. </t>
    </r>
    <r>
      <rPr>
        <sz val="8"/>
        <rFont val="Times New Roman"/>
        <family val="1"/>
        <charset val="204"/>
      </rPr>
      <t xml:space="preserve"> 
СМР: Степень готовности: общая 100%. (коробка 100%, кровля 100%, металлоконструкции 100%, перегородки - 100%,  крыльца - 100%, окна - 100%, вентиляция 90%, электрика 100%, наружные сети 100%, фасад - 100%, внутренняя отделка - 100%, монтаж оборудования бассейна -100%), благоустройство - 100%.  </t>
    </r>
  </si>
  <si>
    <t xml:space="preserve">Приобретение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Участок сформирован и поставлен на государственный кадастровый учет, в настоящее время опубликована информация о предоставлении земельного участка без проведения торгов.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средней общеобразовательной школы.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соответствии с распоряжением Правительства ХМАО-Югры от 09.09.2014 №501-рп 
"О внесении изменения в распоряжение Правительства ХМАО-Югры от 25.07.2014 №424-рп "Об утверждении Перечня объектов капитального строительства общего образования, предназначенных для размещения дошкольных и (или) общеобразовательных организаций муниципальной собственности, с указанием пообъектного объема их финансирования на 2014 год и плановый период 2015 и 2016 годов" предусмотрены средства в бюджете ХМАО  
на выкуп построенных объектов. </t>
  </si>
  <si>
    <r>
      <t>Проектирование и строительство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Заключен инвестиционный договор № 10/2014 от 23.05.2014 ООО "Сургутстройцентр"  для реализации инвестиционного проекта по созданию объекта. Сумма договора 
291 005,000 тысяч рублей.  
В связи с   несоблюдением поставщиками условий договоров по поставке  технологического оборудования ориентировочный срок реализации инвестиционного проекта  - ноябрь 2015 г.</t>
    </r>
    <r>
      <rPr>
        <b/>
        <i/>
        <sz val="8"/>
        <rFont val="Times New Roman"/>
        <family val="1"/>
        <charset val="204"/>
      </rPr>
      <t xml:space="preserve">
Разрешение на строительство от  № ru86310000-138 19.11.2014 до 19.11.15.</t>
    </r>
    <r>
      <rPr>
        <sz val="8"/>
        <rFont val="Times New Roman"/>
        <family val="1"/>
        <charset val="204"/>
      </rPr>
      <t xml:space="preserve"> 
СМР:   Степень готовности:  общая 90%. 
                                         </t>
    </r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</si>
  <si>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Заключен инвестиционный договор № 09/2014 от 23.05.2014 г. с ООО "ВОРТ"для реализации инвестиционного проекта по созданию объекта. Сумма договора 76 637,128 тыс. руб. Срок выполнения работ: 1 этап (проектирование) - 23.07.2014г,
СМР: Готовность объекта -100%.
</t>
    </r>
    <r>
      <rPr>
        <b/>
        <i/>
        <sz val="8"/>
        <rFont val="Times New Roman"/>
        <family val="1"/>
        <charset val="204"/>
      </rPr>
      <t>Разрешение на ввод объекта в эксплуатацию от 21.08.2015 г. №86-ru86310000-59-2015</t>
    </r>
  </si>
  <si>
    <r>
      <t xml:space="preserve">Проектирование и строительство магистральных инженерных сетей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годах". Проектирование 
и строительство автомобильных дорог реализуется в рамках муниципальной программы  "Развитие транспортной системы города Сургута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Заключен МК №03/2015 г. от 19.05.2015 с единственным исполнителем  - ООО "СК "СОК"  (по решению КСП от 15.05.2015 г. №01-27-629/15).  Стоимость по МК- 423 126,00308 тысяч  рублей, срок выполнения работ - 30.09.2016.                                                                                                                          Инженерное обеспечение мкр. 20 "А" 
</t>
    </r>
    <r>
      <rPr>
        <b/>
        <i/>
        <sz val="8"/>
        <rFont val="Times New Roman"/>
        <family val="1"/>
        <charset val="204"/>
      </rPr>
      <t>Разрешение на строительство №ru86310000-10 от 18.02.15 до 21.10.16.</t>
    </r>
    <r>
      <rPr>
        <sz val="8"/>
        <rFont val="Times New Roman"/>
        <family val="1"/>
        <charset val="204"/>
      </rPr>
      <t xml:space="preserve">                                 
Ведутся работы по устройству земляного полотна и сетей ТВС.   Работы в сентябре приняты на сумму 2 769,61812 тыс.руб. Доля средств  местного бюджета оплачена. Доля средств  окружного бюджета  в размере 2 492,65631 тыс. руб. будет оплачена в октябре 2015. 
Готовность объекта - 5%.
Работы по прокладке инженерных сетей  ведутся с отставанием от графика производства работ в связи :
1. с высоким уровнем грунтовых вод.;
2. с  несоблюдением поставщиками условий договоров по поставке  материалов
(ж/б трубы  диаметром 1600мм для выполнения работ по устройству магистрального коллектора дождевой канализации).;
3. с невыполненными мероприятиями по переселению граждан из ветхого и аварийного жилья, попадающего в зону строительства.
</t>
    </r>
  </si>
  <si>
    <t>Расходы за подключение объекта к электрическим сетям будут осуществляться в процессе строительства объекта.
Срок размещения извещения о проведении закупки у единственного исполнителя по проведению государственной экспертизы проектной документации по 2 этапу согласно утвержденного план-графика - ноябрь 2015 года.  Стоимость закупки - 287,96723 тыс. руб. Ориентировочный срок заключения контракта - ноябрь 2015 года.
81,26667тыс. руб.  - средства необходимые для проведения работ по корректировке сметной документации по 2 этапу, утверждены Решением Думы города от 30.06.2015 №745-V. Извещение о проведении закупки на корректировку сметной документации состоялся - 03.08.2015 г. Конкурс признан несостоявшимся, так как подана только одна заявка от участника ООО ИЦ "Сургутстройцена" (протокол № ОК-1072(1)) от 26.08.15г.). Дата рассмотрения единственной заявки - 02.09.2015 г.Заключен МК № 03/П-2015 от 17.09.2015 г. на сумму - 78,303 тыс.руб. с ООО "ИЦ "Сургутстройцена". Срок выполнения работ 
с 17.09.2015 г. по 15.12.2015 г.</t>
  </si>
  <si>
    <t>Срок размещения извещения о проведении закупки у единственного исполнителя по проведению государственной экспертизы проектной документации по 3 этапу согласно утвержденного план-графика - ноябрь 2015 года.  Стоимость закупки - 195,45287  тыс. руб. Ориентировочный срок заключения контракта - ноябрь 2015 года.
79,600 тыс. руб.  - средства необходимые для проведения работ по корректировке сметной документации по 3 этапу, утверждены Решением Думы города от 30.06.2015 №745-V. Извещение о проведении закупки на корректировку сметной документации состоялся - 03.08.2015 г. Конкурс признан несостоявшимся, так как подана только одна заявка от участника ООО ИЦ "Сургутстройцена" (протокол № ОК-1072(1) от 26.08.15г.). Документация направлена на согласование в КСП 02.09.15г., для заключения контракта с единственным исполнителем. Заключен МК 03/П-2015 от 17.09.2015 г.  на сумму 76,697тыс. руб. 
с ООО "ИЦ "Сургутстройцена". Срок выполнения работ с 17.09.2015 г. по 15.12.2015 г.</t>
  </si>
  <si>
    <t>Проектирование и строительство автомобильных дорог  реализуется в рамках муниципальной программы  "Развитие транспортной системы города Сургута на 2014-2020 годы".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МК с  ООО "Стройуслуга". МК №05/П-2013 от 17.05.2013г. Сумма по договору 7 090,25715 тыс.руб, сумма 2013г - 3 545,12857 тыс. руб. (сумма фактически выполненных в 2013 году работ составила - 2964,96228 тыс.руб) Срок выполнения работ был определен  
- 17.08.2014г. По результатам рассмотрения проектной документации и инженерных изысканий получено отрицательное заключение государственной экспертизы 
№ 86-3-4-0141-14 от 22.09.2014 года. 530 475,67 руб. - остаток невостребованных средств, предусмотренных на проведение государственной  экспертизы.  В связи
с принятым решением о включении работ по ликвидации несанкционированного кладбища домашних животных, находящихся в границах объекта проектирования в состав проектной документации и для проведения повторной государственной экспертизы необходимы дополнительные средства в размере 176,44599 т.р. (30% от размера платы 
за проведение первичной гос. экспертизы). Выделение средств утверждено Решением Думы города от 30.06.2015 №745-V. Заключение договора с единственным исполнителем, согласно утвержденного план-графика перенесено на октябрь  2015 г.                                                                                                                                                             Произведен  авансовый платёж  за технологическое присоединение к электрическим сетям объектов согласно договора  с ООО "Сургутские электрические сети" от 13.03.2014г. 
№ 48/2014/ТП в размере 5,32927 тыс. руб.</t>
  </si>
  <si>
    <t xml:space="preserve">Внутриквартальные проезды для обеспечения подъезда к общеобразовательным учреждениям в микрорайоне 24 в г.Сургуте                                                                                         </t>
  </si>
  <si>
    <t xml:space="preserve"> протяженность введенных в эксплуатацию                      внутриквартальных проездов, м. -0,785</t>
  </si>
  <si>
    <t>В 2014 году произведена оплата за технологическое присоединение к электрическим сетям объекта в размере 0,545 тыс. руб. согласно договора  с ООО "СГЭС" от 25.07.2014 № 189/2014/ТП. Строительные работы выполнялись согласно инвестиционному договору с ООО СК "СОК" №13/2014 г. от 03.07.2014г. Сумма по договору - 21 427,852 тыс. руб.   Для исполнения обязательств по договору необходимы средства в размере - 17 361,728 тыс. руб.  Остаток средств перераспределен на заседание ДГ в апреле 2015 года (1 835,880 тыс. руб). 
Фактически работы завершены. Возмещение оставшихся затрат инвестора будет осуществляться в  соответствии с условиями инвестиционного договора в 2015 году.  
Предусмотрен промежуточный показатель по мероприятию.</t>
  </si>
  <si>
    <t>Благоустройство и строительство внутриквартальных проездов в микрорайоне № 26</t>
  </si>
  <si>
    <t>Подъезд к школе в мкр. ПИКС</t>
  </si>
  <si>
    <t>Протяженность введенных в эксплуатацию внутриквартальных проездов, м.- 412</t>
  </si>
  <si>
    <t xml:space="preserve">Капитальный ремонт реализуется в рамках муниципальной прогрмыы "Доступная среда                                                                                                                                      г. Сургута на 2014-2020 годы" (с целью приведения их к требованиям доступной среды).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№11/П-2014 от 11.08.2014. Срок выполнения работ - 31.12.2014.  Выполненные работы Заказчиком не приняты, в связи с предоставлением некомплектной документации с многочисленными замечаниями. Решение об одностороннем отказе Заказчика от исполнения контракта (исх.от 18.06.2015г. №43-02-1661/15) МК считается расторгнутым -  30.06.2015г. Затраты на выполнение ПИР планируется включить в проект бюджета на 2016 год.
</t>
  </si>
  <si>
    <t xml:space="preserve">Капитальный ремонт реализуется в рамках муниципальной программы "Доступная среда        г. Сургута на 2014-2020 годы" (с целью приведения их к требованиям доступной среды).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№11/П-2014 от 11.08.2014. Срок выполнения работ - 31.12.2014. Выполненные работы Заказчиком не приняты, в связи с предоставлением некомплектной документации с многочисленными замечаниями.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(исх.от 18.06.2015г. №43-02-1661/15) МК считается расторгнутым -  30.06.2015г. Затраты на выполнение ПИР планируется включить в проект бюджета на 2016 год.
</t>
  </si>
  <si>
    <t xml:space="preserve">Капитальный ремонт реализуется в рамках муниципальной прогрмыы "Доступная среда  г. Сургута на 2014-2020 годы" (с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№10/П-2014 от 11.08.2014. Срок выполнения работ - 31.12.2014 .   Выполненные работы Заказчиком не приняты, в связи с предоставлением некомплектной документации с многочисленными замечаниями.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(исх.от 18.06.2015г. №43-02-1660/15) МК считается расторгнутым -  30.06.2015г. Затраты на выполнение ПИР планируется включить в проект бюджета на 2016 год.
</t>
  </si>
  <si>
    <t xml:space="preserve">Капитальный ремонт реализуется в рамках муниципальной прогрмыы "Доступная среда  
г. Сургута на 2014-2020 годы" (с целью приведения их к требованиям доступной среды).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МК                                                                                                                                                                       с ООО "ПромНефтеСтрой" №12/П-2014 от 11.08.2014 на сумму 373,330 тысяч рублей. Срок выполнения работ - 11 месяцев. Подрядчиком не предоставлена в срок проектно-сметная документация. Заказчиком ведется претензионная работа в связи со срывом Подрядчиком сроков работ. Запланированные работы будут приняты и оплачены в октябре 2015г.        </t>
  </si>
  <si>
    <t xml:space="preserve">Капитальный ремонт реализуется в рамках муниципальной прогрмыы "Доступная среда  
г. Сургута на 2014-2020 годы" (с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 с заключенным МК                                                                                                                                                                                                              с ООО "ПромНефтеСтрой" №12/П-2014 от 11.08.2014 на сумму 373,330 тысяч рублей. Срок выполнения работ - 11 месяцев. Подрядчиком не предоставлена в срок проектно-сметная документация. Заказчиком ведется претензионная работа в связи со срывом Подрядчиком сроков работ. Запланированные работы будут приняты и оплачены в октябре 2015г.        </t>
  </si>
  <si>
    <t xml:space="preserve">Капитальный ремонт реализуется в рамках муниципальной прогрмыы "Доступная среда  г. Сургута на 2014-2020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№10/П-2014 от 11.08.2014. Срок выполнения работ - 31.12.2014.   Проектно-изыскательские работы в 2015 г. выполнены и оплачены.
39,982 тыс.руб. - не освоены средства в связи с уменьшением объемов работ. Отсутствует необходимость проведения государственной экспертизы, т.к. разработанная ООО "ПромНефтеСтрой" проектная документация для обеспечения доступа маломобильных групп населения не затрагивает изменение несущих конструкций, затрагивающих конструктивные и другие характеристики надёжности и безопасности объекта.
 </t>
  </si>
  <si>
    <r>
      <t xml:space="preserve">Проектирвание и строиетльство инженерной инфраструктуры и автомобильной дороги реализуется в рамках муниципальных программ "Проектирование и строительство объектов инженерной инфраструктуры на территории города Сургута в 2014-2020 годах" и   "Развитие транспортной системы города Сургута на 2014-2020 годы".                                                                                                                                                                                                                   Разработанный  ООО "Стройинжиниринг" проектно-сметная документация по МК №06-П-2013 от 16.05.2013, в связи с  введением в действие новых государственных элементных сметных нормативов, федеральных сметных цен на материалы, изделия и конструкции, применяемые в строительстве, расценок на эксплуатацию строительных машин и автотранспортных средств, на перевозку грузов для строительства (утв. приказом Министерства строительства и ЖКХ РФ от 30.01.2014 № 31/пр) необходима корректировка сметной документации. Был заключен МК с  ОАО ИЦ "Сургутстройцена" . №02/П-2015 от 10.07.2015 г. ( 97,22250 тыс. руб.). Работы по корректировке выполнены.
</t>
    </r>
    <r>
      <rPr>
        <sz val="8"/>
        <rFont val="Times New Roman"/>
        <family val="1"/>
        <charset val="204"/>
      </rPr>
      <t xml:space="preserve">Строительство магистральных сетей в составе улицы 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годах".    Строительство дорожного полотна планируется реализовать в рамках  муниципальной программы  "Развитие транспортной системы города Сургута на 2014-2020 годы".   Позволит обеспечить инженерную подготовку мкр. 35, 35 "А"                                                                                                                                                  Строительство объекта планируется в 2018-2019 годах.                                                                                              Строительство объекта возможно при обеспечении финансированием. Потребность  финансирования  за счет средств окружного бюджета на 2018год  - 111 034 000 рублей,2019 год -111 034 000;  за счет средств местного бюджета на 2018 год
 - 169 477 170  рублей., на 2019 год - 74 054 830 рублей.
</t>
    </r>
  </si>
  <si>
    <r>
      <t xml:space="preserve"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                   Проектирование и строительство автомобильных дорог  реализуется в рамках муниципальной программы  "Развитие транспортной системы города Сургута на 2014-2020 годы"                                                                                                                                                                                               Проектно-изыскательские работы выполнялись в соответствии с заключенным                                                                                                                                                        МК с ООО "Стройуслуга". МК №04/П-2013 от 17.05.2013г. Сумма по договору 6249,23108 тыс.руб (сумма выполненных в  2013г работ  - 3150,72474 тыс.руб.). Работы выполнены 
и оплачены.
Необходима корректировка сметной документации в связи с введением в действие новых государственных элементных сметных нормативов, федеральных сметных цен на материалы, изделия и конструкции, применяемые в строительстве, расценок на эксплуатацию строительных машин и автотранспортных средств, на перевозку грузов для строительства (утв. приказом Министерства строительства и ЖКХ РФ от 30.01.2014 № 31/пр). Бюджетом городского округа  города Сургут на 2015 год  утверждены средства, необходимые для корректировки проектно - сметной документации и прохождения государственной экспертизы.                                                                                                                                                                                                                 Проведенный конкурс 29.06.2015 признан несостоявшимся, т.к. подана  только одна заявка 
от участника.  Документация направлена на согласование в КСП, для заключения контракта 
с ОАО ИЦ "Сургутстройцена" .  Заключен МК №02/П-2015 от 10.07.2014 г. (87,77750 тыс. руб.). Срок выполнения работ - 2 месяца. Работы выполнены и будут оплаченны 
в соответствии с условиями контракта в октябре 2015 г.
</t>
    </r>
    <r>
      <rPr>
        <sz val="8"/>
        <rFont val="Times New Roman"/>
        <family val="1"/>
        <charset val="204"/>
      </rPr>
      <t>Инженерное обеспечение мкр. 43, 48.</t>
    </r>
  </si>
  <si>
    <r>
      <t xml:space="preserve">Проектирование и строительство автомобильных дорог реализуется в рамках муниципальной программы  "Развитие транспортной системы города Сургута на 2014-2020 годы"                                                                                                                                        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№ru86310000-10 от 18.02.15 до 21.10.16.   </t>
    </r>
    <r>
      <rPr>
        <sz val="8"/>
        <color theme="1"/>
        <rFont val="Times New Roman"/>
        <family val="1"/>
        <charset val="204"/>
      </rPr>
      <t xml:space="preserve">Планируемый ввод в эксплуатацию - декабрь 2016 г.  </t>
    </r>
    <r>
      <rPr>
        <b/>
        <i/>
        <sz val="8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380,272 тыс. руб. - остаток  неосвоенных по МК средств необходимых для проведение главгосэкспертизы проектно-сметной документации. Причиной неосвоения является отказ в приеме проектной документации Ханты-Мансийским   филиалом ГГЭ в связи с отсутствием в наименовании объекта упоминания о газопроводе (опасный производственный объект)  и с отсутствием письма от ФАУ "Главгосэкспертиза России"  о  согласовании места проведения главгосэкспертизы (ответ на запрос МКУ "УКС" направлен почтой). В связи с окончанием срока действия МК №06/П-2014 от 23.06.2014 г. (30.06.2015г.) сторонами подписано Соглашение о расторжении МК от 29.06.2015г.  
Для проведении главгосэкспертизы планируется заключить договор с единственным исполнителем в 2015 г. Стоимость госэкспертизы с учётом пересчёта в тек. цены по состоянию на 2 кв. 2015 г. составляет 538,27410 тыс.руб. </t>
    </r>
    <r>
      <rPr>
        <sz val="8"/>
        <color rgb="FF0070C0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 xml:space="preserve">
</t>
    </r>
  </si>
  <si>
    <t>за счет межбюджетных трансфертов из федерального  бюджета</t>
  </si>
  <si>
    <t>Проектирование и строительство  внутриквартальных проездов реализуется в рамках муниципальной программы  "Развитие транспортной системы города Сургута на 2014-2020 годы"                                                                                                                                                                                                                        
Приобретение выполненых внутриквартальных проездов планируется в 2016 году.</t>
  </si>
  <si>
    <t xml:space="preserve">Проектирование и строительство внутриквартальных проездов реализуется в рамках муниципальной программы  "Развитие транспортной системы города Сургута на 2014-2020 годы"                                                                                                                                   
 В результате рассмотрения схемы границ земельного участка,  Госавтоинспекция не возражает отведения земельного участка под объекты благоустройства и внутриквартальный проезд 
в мкр. 20 "А" с улицы Университетской.  В настоящее время работы по строительству внутриквартального проезда  ведутся силами 
ООО «Сибпромстрой - Югория».  Планируемый срок выполнения работ -
 IV квартал 2015 года. 
</t>
  </si>
  <si>
    <r>
      <rPr>
        <sz val="8"/>
        <rFont val="Times New Roman"/>
        <family val="1"/>
        <charset val="204"/>
      </rPr>
      <t xml:space="preserve">Приобретение объекта реализуется в рамках муниципальной программы "Развитие образования города Сургута на 2014-2020 годы"     </t>
    </r>
    <r>
      <rPr>
        <sz val="8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Times New Roman"/>
        <family val="1"/>
        <charset val="204"/>
      </rPr>
      <t>Объект введен в эксплуатацию.</t>
    </r>
    <r>
      <rPr>
        <b/>
        <i/>
        <sz val="8"/>
        <rFont val="Times New Roman"/>
        <family val="1"/>
        <charset val="204"/>
      </rPr>
      <t xml:space="preserve"> Разрешение на ввод № 86310000-130 от 12.12.2014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(ГЧП), планируемым равными долями на 3 года.                                                                                                            В соответствии с распоряжением Правительства ХМАО-Югры от 09.09.2014 №501-рп
 "О внесении изменения в распоряжение Правительства ХМАО-Югры от 25.07.2014 №424-рп "Об утверждении Перечня объектов капитального строительства общего образования, предназначенных для размещения дошкольных и (или) общеобразовательных организаций муниципальной собственности, с указанием пообъектного объема их финансирования на 2014 год и плановый период 2015 и 2016 годов" предусмотрены средства в бюджете ХМАО  на выкуп построенных объектов. 
 На основании заключенного муниципального контракта №235/2014 от 23.10.2014 
с ЗАО "Строительное управление №14" на приобретение объекта общего образования, предназначенного для размещения дошкольных организаций муниципальной собственности.</t>
    </r>
    <r>
      <rPr>
        <sz val="8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</t>
    </r>
    <r>
      <rPr>
        <sz val="8"/>
        <color theme="1"/>
        <rFont val="Times New Roman"/>
        <family val="1"/>
        <charset val="204"/>
      </rPr>
      <t xml:space="preserve">Решением Думы города Сургута  от 02.06.2015 № 712-V ДГ утверждено увеличение бюджетных ассигнований на 7371391,00 рублей, произведено в целях обеспечения доли местного бюджета для осуществления досрочного выкупа объекта общего образования
 в 2015 году. </t>
    </r>
    <r>
      <rPr>
        <sz val="8"/>
        <rFont val="Times New Roman"/>
        <family val="1"/>
        <charset val="204"/>
      </rPr>
      <t>Ввыделены средства окружного бюджета на выкуп объекта в полном объеме в муниципальную собственность в 2015 году.</t>
    </r>
  </si>
  <si>
    <r>
      <rPr>
        <sz val="8"/>
        <rFont val="Times New Roman"/>
        <family val="1"/>
        <charset val="204"/>
      </rPr>
      <t xml:space="preserve">Приобретение объекта реализуется в рамках муниципальной программы "Развитие образования города Сургута на 2014-2020 годы"   </t>
    </r>
    <r>
      <rPr>
        <sz val="8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Объект введен в эксплуатацию. </t>
    </r>
    <r>
      <rPr>
        <b/>
        <i/>
        <sz val="8"/>
        <rFont val="Times New Roman"/>
        <family val="1"/>
        <charset val="204"/>
      </rPr>
      <t xml:space="preserve">Разрешение на ввод № 86310000-127  от 08.12.2014.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(ГЧП).   Решением Думы города Сургута  от 02.06.2015 № 712-V ДГ утверждено увеличение бюджетных ассигнований на 7371391,00 рублей, произведено в целях обеспечения доли местного бюджета для осуществления досрочного выкупа объекта общего образования в 2015 году. Выделены средства окружного бюджета на выкуп объекта в полном объеме в муниципальную собственность в 2015 году.</t>
    </r>
  </si>
  <si>
    <r>
      <t xml:space="preserve">Приобретение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 введен в эксплуатацию. Выкуп детского сада, финансируемого в рамках государственно-частного партнерства (ГЧП).  Решением Думы города Сургута  
от 02.06.2015 № 712-V ДГ утверждено увеличение бюджетных ассигнований
на 16066779,00 рублей, произведено в целях обеспечения доли местного бюджета 
для осуществления досрочного выкупа объекта общего образования в 2015 году.  </t>
    </r>
    <r>
      <rPr>
        <b/>
        <i/>
        <sz val="8"/>
        <rFont val="Times New Roman"/>
        <family val="1"/>
        <charset val="204"/>
      </rPr>
      <t xml:space="preserve">Разрешение на ввод объекта в эксплуатацию от 26.12.2014 № 86-ru86310000-142.  
</t>
    </r>
    <r>
      <rPr>
        <sz val="8"/>
        <rFont val="Times New Roman"/>
        <family val="1"/>
        <charset val="204"/>
      </rPr>
      <t xml:space="preserve">Выделены средства окружного бюджета на выкуп объекта в полном объеме 
в муниципальную собственность в 2015 году.                                                                                                                                                               </t>
    </r>
  </si>
  <si>
    <t>Приобретение 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(ГЧП), планируемым равными долями на 3 года.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соответствии с распоряжением Правительства ХМАО-Югры от 09.09.2014 №501-рп 
"О внесении изменения в распоряжение Правительства ХМАО-Югры от 25.07.2014 №424-рп "Об утверждении Перечня объектов капитального строительства общего образования, предназначенных для размещения дошкольных и (или) общеобразовательных организаций муниципальной собственности, с указанием пообъектного объема их финансирования на 2014 год и плановый период 2015 и 2016 годов" предусмотрены средства в бюджете ХМАО  
на выкуп построенных объектов.                                                                                                 Нежилое помещение передано в муниципальную собственность. Свидетельство
о государственной регистрации № 86-АБ 959129 на нежилое помещение, общей площадью 19,8 кв.м, этаж 1.
В ДОиМП ХМАО - Югры направлено письмо от 28.09.2015 № 01-11-6465/15-0-0 о внесении изменений в приложение №т 6 "Перечень объектов капитального строительства на 2014-2020 годы, предназначенных для размещения муниципальных образовательных организаций". 
По объекту "Встроенно-пристроенное помещение по ул.Профсоюзов, д.38" изменение в части уменьшения мощности  на 83 и срок строительства на 2013-2017.
Выполнен расчет стоимости капитального ремонта. Разработанно и утверждено ДО Администрации г. Сургута техническое задание по объекту: Детский сад по ул. Профсоюзов, д. 38 (встроенные помещения на 1-2 этажах жилого дома) Билдинг-сад на 83 места. 
От ДОиМП ХМАО - Югры получен ответ о предусмотрении  средств на проведение необходимых работ для дошкольного образовательного учреждения в бюджете муниципального образования.</t>
  </si>
  <si>
    <r>
      <t xml:space="preserve">Проектирование и строительство объекта реализуется в рамках муниципальной программы "Развитие гражданского общества в городе Сургуте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связи с ненадлежащим исполнением ООО "Строительство - 21 век" по муниципальному контракту МК №17/2013 от 18.12.2013 на сумму - 34906,21558 тысяч рублей, исполнение муниципального контракта считается расторгнутым с 22.12.2014.
В 2015 году ДАиГ на основании распоряжения Администрации города от 27.03.2015 №1065 «О проведении конкурса на право заключения инвестиционного договора» проводился открытый конкурс по подбору инвестора для реализации инвестиционного проекта по созданию объекта «Общественный центр в пос. Снежный». Извещение о проведении открытого конкурса опубликовано в газете «Сургутские ведомости № 12 от 04.04.2015 
(стр. 20) и на официальном сайте Администрации города Сургута www.admsurgut.ru.  Протоколом подведения итогов открытого конкурса от 08.05.2015 № ИК/3 признан несостоявшимся. 
 В связи с несостоявшимся открытым конкурсом на право заключения инвестиционного договора на реализацию инвестиционного проекта по созданию объекта,  МКУ "УКС" готовит документацию на проведение аукциона для завершения строительства объекта в соответствии 
с Федеральным законом от 05.04.2013 №44-ФЗ "О контрактной системе в сфере закупок товаров, работ, услуг для обеспечения государственных и муниципальных нужд".
</t>
    </r>
    <r>
      <rPr>
        <b/>
        <i/>
        <sz val="8"/>
        <rFont val="Times New Roman"/>
        <family val="1"/>
        <charset val="204"/>
      </rPr>
      <t xml:space="preserve">Разрешение на строительство №229 от 20.12.13 до 20.10.15г.   
</t>
    </r>
    <r>
      <rPr>
        <sz val="8"/>
        <rFont val="Times New Roman"/>
        <family val="1"/>
        <charset val="204"/>
      </rPr>
      <t xml:space="preserve">Объект строительством не начат. Исполнитель будет определен по результатам конкурса. Планируемый ввод объекта в эксплуатацию - сентябрь 2016 г.    </t>
    </r>
    <r>
      <rPr>
        <b/>
        <i/>
        <sz val="8"/>
        <rFont val="Times New Roman"/>
        <family val="1"/>
        <charset val="204"/>
      </rPr>
      <t xml:space="preserve">                                      
</t>
    </r>
  </si>
  <si>
    <t>=</t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</si>
  <si>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годах".                                                                                       Проектно-изыскательские работы выполнялись в соответствии с заключенным МК 
с ООО "Региональный центр ценообразования, экспертизы и аудита в строительстве и ЖКХ" договор №11/П-2013 от 03.07.13г . Сумма по контракту 3 345,192 тысяч рублей. Работы выполнены.                                        
Бюджетом городского округа  города Сургут на 2015 год  утверждены средства, необходимые для проведения госэкспертизы проектной документации и результатов инженерных изысканий по объекту. Срок размещения извещения о проведении закупки
у единственного исполнителя на проведение госэкспертизы проектной документации и результатов инженерных изысканий по объекту согласно утвержденного план-графика перенесен на октябрь 2015 года, в связи с отсутствием утвержденной в установленном порядке проекта межевания территорий по размещению линейного объекта. Стоимость закупки - 373,22326 тыс. руб. Ориентировочный срок заключения контракта -ноябрь 2015г.                                                                                                                                                                                                                                                                                                    0,21021 тыс. руб. - средства для оплаты за осуществление технологического присоединения объекта к электрическим сетям согласно договора от 26.12.14 г. №345/2014/ТП .
138,334 тыс. руб.  - средства необходимые для проведения конкурса на выполнение корректировки сметной документации. Включены в бюджетную смету 
на 2015 г. на заседание ДГ в сентябре 2015 г.                                                      
Объект строительством не начат.  
Планируемый срок ввода в эксплуатацию - октябрь 2017 г.</t>
  </si>
  <si>
    <t xml:space="preserve"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                                                                                                            Не освоены средства необходимые для исполнения обязательств по МК №02/П-2014 от 09.01.2014г с ООО "Севердорпроект" на проведение госэкспертизы проектно-сметной документации, в связи с отсутствием утвержденной в установленном порядке документации по планировке территории и проекта межевания посёлка Лунный. Так как срок действия контракта - 30.06.2015г.   сторонами подписано Соглашении о расторжении контракта от 26.06.2015г.  ПИР выполнен в полном объеме.
Для проведении госэкспертизы планируется заключить договор с единственным исполнителем 2015г. при условии выделения дополнительных средств. Стоимость госэкспертизы с учётом пересчёта в тек. цены по состоянию на 2 кв. 2015г. составляет 151,315 тыс. рублей.  Потребность средств в размере 151,315  тыс. руб. включены в бюджетную смету на 2015г. 
                                                                              </t>
  </si>
  <si>
    <r>
  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                                                                                                     Проектно-изыскательские работы выполнялись в соответствии с заключенным МК
с  ООО "Севердорпроект", МК №03/П-2014 от 09.01.2014г . Сумма по контракту - 8773,895 тыс.руб. Не освоены средства необходимые для исполнения обязательств 
на проведение госэкспертизы проектно-сметной документации, в связи с отсутствием утвержденной в установленном порядке документации по планировке территории  
и проекта межевания посёлка Кедровый-1. Сторонами подписано Соглашении 
о расторжении контракта от 26.06.2015г.
Для проведении госэкспертизы планируется заключить договор с единственным исполнителем 2015г. при условии выделения дополнительных средств. Стоимость госэкспертизы с учётом пересчёта в тек. цены по состоянию на 2 кв. 2015г. составляет  147,855 тыс. руб. Потребность средств в размере 147,855 тыс. руб.  включены в бюджетную смету на 201</t>
    </r>
    <r>
      <rPr>
        <sz val="8"/>
        <color rgb="FF0070C0"/>
        <rFont val="Times New Roman"/>
        <family val="1"/>
        <charset val="204"/>
      </rPr>
      <t>5г.</t>
    </r>
  </si>
  <si>
    <r>
      <t>Приобретение объекта будет осуществляться за счет средств областного бюджета по программе "Сотрудничество".                                                                                                                                                                                                                                                                           Дата начала строительства - 19.02.2014, дата окончания - 19.08.2015. СМР:</t>
    </r>
    <r>
      <rPr>
        <b/>
        <i/>
        <sz val="8"/>
        <rFont val="Times New Roman"/>
        <family val="1"/>
        <charset val="204"/>
      </rPr>
      <t xml:space="preserve"> Разрешение на строительство от 19.02.2014 № ru86310000-22 до 19.08.15.
</t>
    </r>
    <r>
      <rPr>
        <sz val="8"/>
        <rFont val="Times New Roman"/>
        <family val="1"/>
        <charset val="204"/>
      </rPr>
      <t xml:space="preserve">СМР: Степень готовности: общая 100%.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8"/>
        <rFont val="Times New Roman"/>
        <family val="1"/>
        <charset val="204"/>
      </rPr>
      <t xml:space="preserve">Разрешение на ввод объекта в эксплуатацию от 30 июля 2015 № 86-ru86310000-43-2015.               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Решением Думы города Сургута  от 02.06.2015 № 712-V ДГ утверждено увеличение бюджетных ассигнований на 17748288,00 рублей, произведено в целях обеспечения доли местного бюджета для осуществления досрочного выкупа объекта общего образования в 2015 году. </t>
    </r>
    <r>
      <rPr>
        <sz val="8"/>
        <color rgb="FF0070C0"/>
        <rFont val="Times New Roman"/>
        <family val="1"/>
        <charset val="204"/>
      </rPr>
      <t xml:space="preserve">                                                               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Пакет документов для выкупа объекта сформирован и направлен в Департамент по управлению государственным имуществом ХМАО-Югры.
В настоящее время осуществляется процедура выкупа объекта, после чего будет заключен договор безвозмездного пользования между МБДОУ № 44 «Сибирячок» 
и    Департаментом    имущественных    отношений   Тюменской    области   с  целью
скорейшего оформления лицензии на осуществление образовательной деятельности.
</t>
    </r>
  </si>
  <si>
    <t xml:space="preserve">Извещение на проведение аукциона на выполнение работ по капитальному ремонту  объекта опубликовано - 31.08.2015 г. Дата проведения аукциона 14.09.2015 г. НМЦК - 2 777,61057 тыс. руб. Аукцион признан несостоявшимся, т.к.не не было подано  не одной заявки.
</t>
  </si>
  <si>
    <t xml:space="preserve">Капитальный ремонт реализуется в рамках муниципальной прогрмыы "Доступная среда  г. Сургута на 2014-2020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Работы выполняются в соответствии с заключенным МК на выполнение работ по капитальному ремонту объекта с ООО "ЮграСтройиндустрия" от 05.09.2014 №14/2014. Сумма по контракту 8001,35567 тысяч рублей., сумма выполненных и оплаченных в 2014 году работ  - 582,854 тысяч рублей.                                                                                                  На основании письма Генподрядчика  от 20.07.2015г. №848 расторгнут МК 11.09.2015 по следующим причинам: 
- работы по устройству пандуса выполнить не представляется возможным, т.к. стоимость данных работ выше предусмотренной контрактом более чем на 10%; 
- стоимость строительных материалов и оборудования существенно увеличилась по отношению к ценам, действующим на момент заключения контракта.
</t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</si>
  <si>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 Заключен инвестиционный договор  № 08/2014 от 23.05.2014 г. с ООО "ВОРТ" для реализации инвестиционного проекта по созданию объекта. Сумма договора 74 850,000 тысяч рублей.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№112 от25.07.14 до 25.11.15г.   Продлено до 19.06.16</t>
    </r>
    <r>
      <rPr>
        <sz val="8"/>
        <color theme="1"/>
        <rFont val="Times New Roman"/>
        <family val="1"/>
        <charset val="204"/>
      </rPr>
      <t xml:space="preserve">
Планируемый срок выполнения работ : строительство - ноябрь .2015.  Стеновые панели поставлены и частично смонтированы.  Степень готовности объекта в процентах - 70%</t>
    </r>
  </si>
  <si>
    <t>Разрешение на строительство №54 от 18.04.14 до 20.10.15г. Продлено до 30.12.15</t>
  </si>
  <si>
    <r>
      <t xml:space="preserve"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                                                                                                                                                                                               Работы выполняются в соответствии с заключенным муниципальным контрактом с ООО СК "ВОРТ" от 10.09.2014 №15/2014 г.  Сумма контракта - 101 569,68775  тыс. руб.
Готовность объекта - 100%. Работы в июне 2015 г. приняты на сумму 586,33072  тыс. руб.  В связи с окончанием срока выполнения работ (30.06.2015г.) 
Работы по строительству объекта завершены. Ведется работа по оформлению документации о вводе объекта в эксплуатацию. </t>
    </r>
    <r>
      <rPr>
        <sz val="8"/>
        <rFont val="Times New Roman"/>
        <family val="1"/>
        <charset val="204"/>
      </rPr>
      <t xml:space="preserve">Ввод в эксплуатацию планируется в октябре 2015г. </t>
    </r>
    <r>
      <rPr>
        <sz val="8"/>
        <color rgb="FFFF0000"/>
        <rFont val="Times New Roman"/>
        <family val="1"/>
        <charset val="204"/>
      </rPr>
      <t xml:space="preserve">
</t>
    </r>
    <r>
      <rPr>
        <sz val="8"/>
        <color theme="1"/>
        <rFont val="Times New Roman"/>
        <family val="1"/>
        <charset val="204"/>
      </rPr>
      <t xml:space="preserve">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№ru86310000-210 от 10.08.15 до 14.10.15.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</si>
  <si>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ru86310000-86 от 12.07.2012  до 31.12.2014, продлено до 31.12.2015
Разрешение на ввод №65 от 22.09.15</t>
    </r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</si>
  <si>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ru86310000-87 от 12.07.2012 до 31.12.2014, продлено до 31.12.2015
Разрешение на ввод №64 от 22.09.15</t>
    </r>
  </si>
  <si>
    <t>Жилой дом №7Б с подземной автостоянкой в мкр.18 
г. Сургут</t>
  </si>
  <si>
    <r>
      <t xml:space="preserve">Строительство осуществляется
</t>
    </r>
    <r>
      <rPr>
        <b/>
        <i/>
        <sz val="8"/>
        <color indexed="8"/>
        <rFont val="Times New Roman"/>
        <family val="1"/>
        <charset val="204"/>
      </rPr>
      <t>Разрешение на строительство № ru86310000-221 от 13.12.2013  до 15.01.2015, продлено до 31.10.2015
Разрешение на ввод №70 от 29.09.15</t>
    </r>
  </si>
  <si>
    <t>Проектирование и строительство объекта реализуется в рамках муниципальной программы "Развитие образования города Сургута на 2014-2020 годы"                                                                                                                  Сумма по контракту с  ООО "Сибпроектстрой 1" №18/П-2013 от 31.12.2013г. - 12042,380 тыс.руб. Срок выполнения работ - 9 месяцев с даты заключения контракта.                                                                                                                                                                 Проектные работы-100%. Положительное заключение государственной экспертизы 
86-1-4-0001-15 от 10.01.2015 ( без сметной документации). В связи  с отсутствием бюджетного финансирования точные сроки строительства объекта не определены.                                                                                                                                                                                                                                                                                          Потребность в финансировании для строительства объекта: из окружного бюджета 
на 2018 год -  250 932 563 рублей, 2019 год - 250 932 563 рублей, 2020 год - 250 932 563;  из местного бюджета 2018 год  -  13 206 978 рублей. и 2019 год -13 206 977 рублей, 2020 год - 13 206 977 рублей.</t>
  </si>
  <si>
    <t xml:space="preserve">по состоянию на 10.10.2015 г. </t>
  </si>
  <si>
    <r>
      <t xml:space="preserve">Проектирование и строительство объекта реализуется в рамках программы "Развитие физической культуры и спорта в г. Сургута на 2014-2020 годы".                                   </t>
    </r>
    <r>
      <rPr>
        <b/>
        <i/>
        <sz val="8"/>
        <rFont val="Times New Roman"/>
        <family val="1"/>
        <charset val="204"/>
      </rPr>
      <t xml:space="preserve">Разрешение на строительство №231 от 20.12.2013 до 19.05.2017.  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Работы выполняются в соответствии с заключенным муниципальным контрактом
с ООО "СК СОК" от 03.07.2014 № 12/2014.  Сумма по контракту - 429 464,05162 тысяч рублей.  Выполнено: Стены и перегородки --90%. Монтаж металлоконструкций - 90%. Вертикальная планировка 95%. Монолитные чаши бассейнов -35%. Наружные сети В,К, Тепловые сети, сети 0,4 кВ - 60%. Благоустройство территории -10%. Готовность объекта - 50%.                                                                                                                                                                           В связи с изменением стоимости материалов и оборудования необходимого для строительства,  потребовалась корректировка  ПСД, в сентябре 2015 г. МК №12/2014 от 03.07.2014 г. был расторгнут. Генподрядчик обязуется завершить работы по возведению коробки здания и по устройству наружных инженерных сетей
(за исключением сетей теплоснабжения) на общую сумму - 17 928,580 тыс. руб. Завершение работ по строительству объекта планируется в августе 2016 г. при условии выделения дополнительных средств. Стоимость завершения работ по строительству объекта составляет.-386 0860 тыс. рублей.
На заседание ДГ в сентябре 2015 г.  включены в бюджетную смету 2015 г. средства:
- 98,290 тыс. руб. для корректировки проектно-изыскательских работ по объекту, которая необходима для дальнейшего проведения работ по завершению строительства объекта;                                              
- 2,500 тыс.руб. для заключения договора на проверку сметной документации на корректировку проектно-изыскательских работ по объекту. 
По результатам проведенных с мая по июнь 2015 г. аукционов на право заключения контрактов на поставку оборудования для комплектации и ввода в эксплуатацию объекта заключены муниципальные контракты на общую сумму 29 353,36575 тыс. руб. Сроки поставки оборудования - 15.11.2015г.
Оплата за осуществление технологического присоединения объекта к электрическим сетям в размере 7,53902 тыс. руб. будет осуществляться согласно договора от 11.02.2013 № 40/2013/ТП. В соответствии с условиями договора оплата производится по факту оказания услуг. 
Проведенные 15.06.2015 г. аукционы на поставку компьютеров и оргтехники, медицинского оборудования, клинингового оборудования, инвентаря, аудиторной доски, сейфа, весов, контрольно-кассовых аппаратов признаны несостоявшимися т.к. поданы по одной заявке от участника РНБМС "МЫ ВМЕСТЕ" (протоколы от 10.06.2015 г.). Заключены муниципальные контракты на поставку: компьютеров и оргтехники (06/2015 от 23.06.2015г. на сумму - 950,000 тыс. руб.), медицинского оборудования (04/2015г от 17.06.2015 г. - на сумму 495,755 тыс. руб.), клинингового оборудования (05/2015 от 23.06.2015 г.на сумму - 228,450 тыс. руб.), инвентаря (09/2015 от 23.06.2015г. на сумму - 61,770 тыс. руб.), аудиторной доски (07/2015 от 23.06.2015г. на сумму - 5,636 тыс. руб.), сейфа (10/2015г. от 23.06.15г. на сумму 22,000 тыс. руб.), весов (11/2015г. от 29.06.15г. на сумму 16,366 тыс. руб.), контрольно-кассовых аппаратов (08/2015г. от 23.06.15г. на сумму 47,400 тыс. руб.).</t>
    </r>
  </si>
  <si>
    <t xml:space="preserve">
Строительство объекта "Спортивный центр 
с плавательным бассейном 
на 50 метров в г. Сургуте"</t>
  </si>
  <si>
    <r>
      <t xml:space="preserve">Проектирование и строительство объекта реализуется в рамках муниципальной программы "Молодёжная политика Сургута на 2014 - 2020 годы"                                                                                                                     Детское учреждение с многофункциональным уклоном,а именно занятием прикладным творчеством, хореография, оборудовано  компьютерными  местами,  находится в оперативном управлении  МБУ "Вариант".                                                                                                                                                                                                                      Степень готовности объекта-100%. Благоустройство- 97%. МАФ ограждение - 94%.  </t>
    </r>
    <r>
      <rPr>
        <sz val="8"/>
        <color rgb="FFFF0000"/>
        <rFont val="Times New Roman"/>
        <family val="1"/>
        <charset val="204"/>
      </rPr>
      <t xml:space="preserve">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Работы выполняются в соответствии с заключенным МК с ООО "ЮграСтройиндустрия" №19/2014 от 23.10.2014 на сумму 14821,49219 тыс.руб. Сумма выполненных и оплаченных 
в 2014 году работ - 6896,75 тыс.руб. Планируемый срок выполнения работ - 30.08.2015.  Заказчиком ведется претензионная работа в связи со срывом Подрядчиком сроков выполнения работ. Ведется работа по сдачи объекта в эксплуатаци.</t>
    </r>
    <r>
      <rPr>
        <sz val="8"/>
        <color rgb="FF0070C0"/>
        <rFont val="Times New Roman"/>
        <family val="1"/>
        <charset val="204"/>
      </rPr>
      <t xml:space="preserve">                                                                      </t>
    </r>
  </si>
  <si>
    <t xml:space="preserve">Приобретение объекта реализуется в рамках муниципальной программы "Развитие образования города Сургута на 2014-2020 годы" 
Земельный участок в микрорайоне 33 поставлен на государственный кадастровый учет 
с разрешённым использованием: строительство школы на 1000 учащихся с наружными инженерными сетями. Данный земельный участок был обременен регистрационной записью 
об аренде земельного участка ООО ''КЕНТАВР'' в целях строительства 
и размещения временной платной автостоянки легкового транспорта. Департаментом имущественных и земельных отношений 17.04.2015 прекращена регистрационная запись 
об аренде. 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школы, с наружными инженерными сетями.                                                                                                                                                                                                                                                               Земельный участок расположен в территорииальной зоне ДОУ «Зона дошкольных и общеобразовательных учреждений» Распоряжением Администрации города от 11.09.2015 
№ 2222 утверждена схема земельного участка на кадастровом плане территории, проводятся работы по межеванию территории для подготовки межевого план и постановки на ГКУ. 
В настоящее время МКУ "УКС" г. Сургута проводится сбор исходно-разрешительной документации в целях проектирования данного объекта.
В ДОиМП ХМАО - Югры направлено письмо от 28.09.2015 № 01-11-6465/15-0-0 о внесении изменений в приложение №т 6 "Перечень объектов капитального строительства на 2014-2020 годы, предназначенных для размещения муниципальных образовательных организаций". По объекту "Средняя образовательная школа в микрорайоне № 33 г. Сургута" изменение в части уменьшения мощности  на 825 мест и внебюджетные источники заменить источник на бюджетавтономного округа, местный бюджет.
</t>
  </si>
  <si>
    <t>Жилой комплекс "Лунный" со встроенно-пристроенными помещениями общественного назаначения и подземной автостоянкой.                    
Дом №1 
(секции 1.1,1.2,  1.3,1.4)</t>
  </si>
  <si>
    <t xml:space="preserve">Строительство реализуется в рамках муниципальной программы"Молодёжная политика Сургута на 2014 - 2020 годы"                                                                                                                                  В бюджетной смете департамента архитектуры и градостроительства  утверждены ассигнования для строительства объекта в размере 20 056,1 тысяч рублей.     
После рассмотрения Бюджетной комиссией предложений были приняты решения по выполнению корректировки проекта объекта ""Центр технических видов спорта в районе острова Заячий" и выделением дополнительных бюджетных ассигнований 
и восстановлению бюджетных средств в смете депаратамента архитектуры 
и градостроительства. В 2015 и 2016 годах, выделенные бюджетные средства   планируется на выполнение ПИР (инженерные изыскания), корректировку проекта, и на обустройство подъездных путей.                                                                                                                                                                                                                                                                                                            Для обеспечения возможности выполнения работ по вертикальной планировке ведется работа с ОАО «Сургутнефтегаз» по организации проезда через территорию общества. Для обеспечения размещения транспортной и инженерной инфраструктуры объекта: «Мототрасса на «Заячьем острове» 1 этап», Администрацией города было издано Постановление Администрации города «Об изъятии земельного участка и нежилого здания у открытого акционерного общества «Сургутнефнегаз» для муниципальных нужд». Ориентировочная стоимость размера возмещения за изымаемый участок составляет 58 млн. рублей. 
В настоящее время с ОАО «Сургутнефтегаз» ведутся переговоры о замещении земельного участка. Схема границ расположения предлагаемого земельного участка согласована и утверждена на кадастровом плане территории, распоряжением Администрации города. 
.Объект строительством не начат.
Дата проведения аукциона на выполнение работ по вертикальной планировке объекта - 28.09.2015 г. НМЦК  - 19 999,00092 тыс. руб. На основании протокола проведения итогов электронного аукциона № ЭА-1228 (2) от 30.09.2015 победителем признан ООО "Ворт" Контракт на сумму 18899,99936 тыс рублей в стадии заключения. Ориентировочный дата заключения контракта октябрь 2015.
</t>
  </si>
  <si>
    <r>
      <t>Проектирование и строительство реализуется в рамках муниципальной программы"Молодёжная политика Сургута на 2014 - 2020 годы" 
НМЦК-7 565 047,70 рублей.  Дата и время вскрытия конвертов - 16.09.2015. Победителем признан ООО "Стройуслуга".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Ориентировочная дата заключения контракта 12 октября.  Срок выполнения работ: с даты заключения контракта по 30.11.2016.</t>
    </r>
  </si>
  <si>
    <r>
      <t xml:space="preserve">Проектирование и строительство реализуется в рамках муниципальной программы "Развитие культуры и туризма в городе Сургуте" на 2014-2020 годы"   </t>
    </r>
    <r>
      <rPr>
        <b/>
        <i/>
        <sz val="8"/>
        <rFont val="Times New Roman"/>
        <family val="1"/>
        <charset val="204"/>
      </rPr>
      <t xml:space="preserve">   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ООО "ВОРТ" №03/2014 г. от 12.05.14 г. для реаливал инвестиционный проект по созданию объекта. Сумма договора 104 542,280 тыс. руб. </t>
    </r>
    <r>
      <rPr>
        <b/>
        <i/>
        <sz val="8"/>
        <rFont val="Times New Roman"/>
        <family val="1"/>
        <charset val="204"/>
      </rPr>
      <t>Разрешение на ввод объекта 
в эксплуататцию от 13.08.2015 №86-ru86310000-55-2015.</t>
    </r>
    <r>
      <rPr>
        <sz val="8"/>
        <rFont val="Times New Roman"/>
        <family val="1"/>
        <charset val="204"/>
      </rPr>
      <t xml:space="preserve">
</t>
    </r>
  </si>
  <si>
    <t xml:space="preserve">Проектирование и строительство объекта реализуется в рамках муниципальной программы "Молодёжная политика Сургута на 2014 - 2020 годы" 
Молодежный центр включает фото-видео студию, арт-студию,студию макетирования и конструирования,находится в оперативном управлении МБУ "Вариант". Проектно-сметная документация разработана в полном объеме.                                                                                                                                           </t>
  </si>
  <si>
    <t>Строительство объекта предусматривается в рамках муниципальной программы "Создание условий для развития муниципальной политики в отдельных секторах экономики города Сургута на 2014-2020 годы"                                                                                                                                                                                  06.04.2015 была  размещена конкурсная документация о проведении открытого конкурса на право заключения инвестиционного договора для реализации инвестиционного проекта по созданию объекта и  объявлен конкурс подачи предложений на участие в открытом конкурсе. Заказчики не заявились, вскрытие конвертов с конкурсными предложениями на участие в открытом конкурсе не состоялось. 
Средняя стоимость объекта по корректировке сметной документации и проведения проверки достоверности определения сметной стоимости строительства объекта в соответствии с запршенными коммерческими предложениями составляет 180 000 рублей.</t>
  </si>
  <si>
    <t xml:space="preserve">На основании протокола №2 рабочего совещания по обращению А.Ф. Нечушкина по вопросу строительства объездной автодороги к дачным кооперативам в обход  гидротехнических сооружений ГРЭС-1 и ГРЭС-2 ОАО "Э.ОН Россия" принято решение возобновить размещение муниципального заказа на выполнение 1-го этапа строительства объекта. Дата публикации извещения - 28.08.2015г. Победителем конкурса признан участник АКЦИОНЕРНОЕ ОБЩЕСТВО «АВТОДОРСТРОЙ»    (протокол №ОК1055(2) от 28.08.2015г, сумма 586 738,64056   тыс. руб.).   Начальная (максимальная) цена контракта - 589 678,69939 тыс. руб. Ориентировочный срок заключения контракта  октябрь 2015 г.  при условии, что закупка состоится.
Экономия по итогам конкурса 2 940,05883 тыс. руб.
Расходы за подключение объекта к электрическим сетям будут осуществляться в процессе строительства объекта.
</t>
  </si>
  <si>
    <t xml:space="preserve">Капитальный ремонт реализуется в рамках муниципальной прогрмыы "Доступная среда 
г. Сургута на 2014-2020 годы" (с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МК
с ООО "Сибпроектстрой-1" №17/П-2014 от 23.12.2014 на сумму 475,01493 тысяч рублей. Срок выполнения работ - 10 месяцев   Проектирование не завершено, работа не оплачена.
На выполнение капитального ремонта в 2016 году предусмотрено 2530 000,00 рублей.
В проекте бюджета на 2016 год и плановый период 2017-2018 годов средства на выполнение капитального ремонта предложены к включению на 2017 год.
</t>
  </si>
  <si>
    <t>Капитальный ремонт реализуется в рамках муниципальной прогрмыы "Доступная среда г. Сургута на 2014-2020 годы" (с целью приведения их к требованиям доступной среды).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"Стройуслуга" №13/П-2014 от 11.08.2014г. Сумма по контракту - 905,47883 тысяч рублей, Проектная и рабочая документация представлена в полном объеме. Получено положительное заключение экспертизы проектно-сметной документации, выполнены необходимые согласования с заинтересованными организациями.</t>
  </si>
  <si>
    <t xml:space="preserve">Капитальный ремонт реализуется в рамках муниципальной прогрмыы "Доступная среда  г. Сургута на 2014-2020 годы"  (с целью приведения их к требованиям доступной среды).                                                                                                                                                              Проектно-изыскательские работы выполняются в соответствии с  заключенным МК                                                                                                                                                                                                              с ООО "Стройуслуга" №15/П-2014 от 01.10.2014 на сумму 948,02323 тысяч рублей. Срок выполнения работ - 01.07.2015г.  Работы, предусмотренные на 2014 год в сумме 670,550 тысяч рублей выполнены и оплачены.  Произведена оплата за услуги ОАО ИЦ "Сургустройцена" (1,2 тысяч рублей).  В настоящее время проектно-изыскательские работы завершены, проектная документация выдана в полном объеме, проведена финансовая экспертиза сметной документации.
Завершается процедура согласования проекта с заинтересованными организациями.
                                                    </t>
  </si>
  <si>
    <t xml:space="preserve">Капитальный ремонт реализуется в рамках муниципальной прогрмыы "Доступная среда г. Сургута на 2014-2020 годы" (с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выполненыв рамках заключенного 
с МК  с  ООО "ПромНефтеСтрой" №12/П-2014 от 11.08.2014 на сумму 373,340 тысяч рублей. Срок выполнения работ - 11 месяцев. Работы в сентябре 2015г. выполнены и оплачены.
На выполнение капитального ремонта в 2016 году предусмотрено 3970 000,00 рублей.
02.09.2015 проектно-сметная документация направлена 
в ООО ИЦ «Стройцена» на экспертизу. Ориентировочный срок получения заключения экспертизы по проектно-сметной документации объекта – октябрь 2015.
</t>
  </si>
  <si>
    <t xml:space="preserve">Капитальный ремонт реализуется в рамках муниципальной прогрммы "Доступная среда  
г. Сургута на 2014-2020 годы" (с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выполнены в соответствии с заключенным муниципальным контрактом с ООО "ПромНефтеСтрой" №09/П-2014 от 11.08.2014г. 
Проектно-изыскательские работы в 2015 г. выполнены и оплачены,проведена экспертиза сметной документации.
41,651 тыс. руб. - не освоены средства в связи с уменьшением объемов работ. Отсутствует необходимость проведения государственной экспертизы, т.к. разработанная ООО "ПромНефтеСтрой" проектная документация для обеспечения доступа маломобильных групп населения не затрагивает изменение несущих конструкций, затрагивающих конструктивные и другие характеристики надёжности и безопасности объекта.
</t>
  </si>
  <si>
    <t xml:space="preserve">Капитальный ремонт реализуется в рамках муниципальной прогрмыы "Доступная среда  г. Сургута на 2014-2020 годы" ( с целью приведения их к требованиям доступной среды).                                                                                                                                                        Проектно-изыскательские работы по МК №09/П-2014 от 11.08.2014 г. выполнены и оплачены. 53,004 тыс. руб. - не освоены средства в связи с уменьшением объемов работ. Отсутствует необходимость проведения государственной экспертизы, т.к. разработанная
ООО "ПромНефтеСтрой" проектная документация для обеспечения доступа маломобильных групп населения не затрагивает изменение несущих конструкций, затрагивающих конструктивные и другие характеристики надёжности и безопасности объекта. 
По результатам проведенного аукциона победителем признан ООО "ЭКО-СИСТЕМА".  Заключен МК№ 27/2015 от 04.08.2015 года. На сумму 18 997 613, 65 тысяч рублей, на выполнение работ по капитальному ремонту. Срок окончания работ - 31.10.2015.                                     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</si>
</sst>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0.0"/>
  </numFmts>
  <fonts count="4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8"/>
      <color rgb="FF0070C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43" fontId="13" fillId="0" borderId="0" applyFont="0" applyFill="0" applyBorder="0" applyAlignment="0" applyProtection="0"/>
  </cellStyleXfs>
  <cellXfs count="410">
    <xf numFmtId="0" fontId="0" fillId="0" borderId="0" xfId="0"/>
    <xf numFmtId="0" fontId="7" fillId="2" borderId="5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7" fillId="3" borderId="9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19" fillId="0" borderId="0" xfId="0" applyFont="1"/>
    <xf numFmtId="0" fontId="21" fillId="0" borderId="0" xfId="0" applyFont="1"/>
    <xf numFmtId="0" fontId="22" fillId="0" borderId="0" xfId="0" applyFont="1"/>
    <xf numFmtId="0" fontId="8" fillId="0" borderId="0" xfId="0" applyFont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7" fillId="0" borderId="0" xfId="0" applyFont="1" applyFill="1"/>
    <xf numFmtId="0" fontId="17" fillId="5" borderId="0" xfId="0" applyFont="1" applyFill="1"/>
    <xf numFmtId="0" fontId="17" fillId="0" borderId="0" xfId="0" applyFont="1" applyAlignment="1">
      <alignment wrapText="1"/>
    </xf>
    <xf numFmtId="49" fontId="7" fillId="2" borderId="1" xfId="4" applyNumberFormat="1" applyFont="1" applyFill="1" applyBorder="1" applyAlignment="1">
      <alignment horizontal="center" vertical="center" wrapText="1"/>
    </xf>
    <xf numFmtId="3" fontId="7" fillId="4" borderId="23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27" fillId="0" borderId="5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3" fontId="7" fillId="0" borderId="38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3" fontId="7" fillId="0" borderId="28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7" fillId="0" borderId="5" xfId="1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2" fillId="0" borderId="6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center" vertical="center"/>
    </xf>
    <xf numFmtId="4" fontId="28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top" wrapText="1"/>
    </xf>
    <xf numFmtId="4" fontId="11" fillId="0" borderId="6" xfId="0" applyNumberFormat="1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top" wrapText="1"/>
    </xf>
    <xf numFmtId="4" fontId="11" fillId="2" borderId="6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top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6" xfId="3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35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center" vertical="center" wrapText="1"/>
    </xf>
    <xf numFmtId="4" fontId="11" fillId="4" borderId="13" xfId="0" applyNumberFormat="1" applyFont="1" applyFill="1" applyBorder="1" applyAlignment="1">
      <alignment horizontal="center" vertical="center"/>
    </xf>
    <xf numFmtId="4" fontId="11" fillId="4" borderId="21" xfId="0" applyNumberFormat="1" applyFont="1" applyFill="1" applyBorder="1" applyAlignment="1">
      <alignment horizontal="center" vertical="center"/>
    </xf>
    <xf numFmtId="4" fontId="11" fillId="4" borderId="15" xfId="0" applyNumberFormat="1" applyFont="1" applyFill="1" applyBorder="1" applyAlignment="1">
      <alignment horizontal="center" vertical="center"/>
    </xf>
    <xf numFmtId="4" fontId="11" fillId="4" borderId="22" xfId="0" applyNumberFormat="1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/>
    </xf>
    <xf numFmtId="4" fontId="12" fillId="0" borderId="0" xfId="0" applyNumberFormat="1" applyFont="1" applyAlignment="1">
      <alignment horizontal="center"/>
    </xf>
    <xf numFmtId="4" fontId="12" fillId="0" borderId="0" xfId="0" applyNumberFormat="1" applyFont="1" applyFill="1" applyAlignment="1">
      <alignment horizontal="center"/>
    </xf>
    <xf numFmtId="4" fontId="12" fillId="0" borderId="1" xfId="0" applyNumberFormat="1" applyFont="1" applyBorder="1" applyAlignment="1">
      <alignment horizontal="center" vertical="center"/>
    </xf>
    <xf numFmtId="4" fontId="11" fillId="0" borderId="2" xfId="0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4" fontId="11" fillId="0" borderId="25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/>
    </xf>
    <xf numFmtId="4" fontId="11" fillId="0" borderId="34" xfId="0" applyNumberFormat="1" applyFont="1" applyFill="1" applyBorder="1" applyAlignment="1">
      <alignment horizontal="center" vertical="center"/>
    </xf>
    <xf numFmtId="4" fontId="11" fillId="0" borderId="27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3" fontId="21" fillId="0" borderId="6" xfId="0" applyNumberFormat="1" applyFont="1" applyBorder="1" applyAlignment="1">
      <alignment horizontal="center" vertical="center"/>
    </xf>
    <xf numFmtId="3" fontId="21" fillId="0" borderId="1" xfId="0" applyNumberFormat="1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4" fontId="12" fillId="0" borderId="24" xfId="0" applyNumberFormat="1" applyFont="1" applyFill="1" applyBorder="1" applyAlignment="1">
      <alignment horizontal="center" vertical="center" wrapText="1"/>
    </xf>
    <xf numFmtId="49" fontId="7" fillId="0" borderId="33" xfId="0" applyNumberFormat="1" applyFont="1" applyFill="1" applyBorder="1" applyAlignment="1">
      <alignment horizontal="center" vertical="center" wrapText="1"/>
    </xf>
    <xf numFmtId="3" fontId="7" fillId="0" borderId="33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4" fontId="28" fillId="0" borderId="1" xfId="4" applyNumberFormat="1" applyFont="1" applyFill="1" applyBorder="1" applyAlignment="1">
      <alignment horizontal="center" vertical="center"/>
    </xf>
    <xf numFmtId="49" fontId="7" fillId="4" borderId="22" xfId="0" applyNumberFormat="1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4" fontId="11" fillId="0" borderId="4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1" xfId="4" applyNumberFormat="1" applyFont="1" applyFill="1" applyBorder="1" applyAlignment="1">
      <alignment horizontal="center" vertical="center"/>
    </xf>
    <xf numFmtId="4" fontId="11" fillId="0" borderId="1" xfId="3" applyNumberFormat="1" applyFont="1" applyFill="1" applyBorder="1" applyAlignment="1">
      <alignment horizontal="center" vertical="center"/>
    </xf>
    <xf numFmtId="4" fontId="11" fillId="0" borderId="24" xfId="0" applyNumberFormat="1" applyFont="1" applyFill="1" applyBorder="1" applyAlignment="1">
      <alignment horizontal="center" vertical="center"/>
    </xf>
    <xf numFmtId="4" fontId="11" fillId="0" borderId="26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3" fontId="7" fillId="0" borderId="5" xfId="0" applyNumberFormat="1" applyFont="1" applyFill="1" applyBorder="1" applyAlignment="1">
      <alignment horizontal="center" vertical="center"/>
    </xf>
    <xf numFmtId="1" fontId="21" fillId="0" borderId="52" xfId="0" applyNumberFormat="1" applyFont="1" applyBorder="1" applyAlignment="1">
      <alignment horizontal="center" vertical="top"/>
    </xf>
    <xf numFmtId="165" fontId="7" fillId="6" borderId="48" xfId="0" applyNumberFormat="1" applyFont="1" applyFill="1" applyBorder="1" applyAlignment="1">
      <alignment horizontal="left" vertical="top" wrapText="1"/>
    </xf>
    <xf numFmtId="165" fontId="7" fillId="6" borderId="52" xfId="0" applyNumberFormat="1" applyFont="1" applyFill="1" applyBorder="1" applyAlignment="1">
      <alignment horizontal="left" vertical="top" wrapText="1"/>
    </xf>
    <xf numFmtId="165" fontId="30" fillId="0" borderId="52" xfId="0" applyNumberFormat="1" applyFont="1" applyFill="1" applyBorder="1" applyAlignment="1">
      <alignment horizontal="left" vertical="top" wrapText="1"/>
    </xf>
    <xf numFmtId="165" fontId="7" fillId="0" borderId="52" xfId="0" applyNumberFormat="1" applyFont="1" applyFill="1" applyBorder="1" applyAlignment="1">
      <alignment horizontal="left" vertical="top" wrapText="1"/>
    </xf>
    <xf numFmtId="165" fontId="30" fillId="2" borderId="52" xfId="0" applyNumberFormat="1" applyFont="1" applyFill="1" applyBorder="1" applyAlignment="1">
      <alignment horizontal="left" vertical="top"/>
    </xf>
    <xf numFmtId="165" fontId="30" fillId="0" borderId="52" xfId="0" applyNumberFormat="1" applyFont="1" applyFill="1" applyBorder="1" applyAlignment="1">
      <alignment horizontal="left" vertical="top"/>
    </xf>
    <xf numFmtId="165" fontId="30" fillId="2" borderId="52" xfId="0" applyNumberFormat="1" applyFont="1" applyFill="1" applyBorder="1" applyAlignment="1">
      <alignment horizontal="left" vertical="top" wrapText="1"/>
    </xf>
    <xf numFmtId="4" fontId="11" fillId="2" borderId="52" xfId="0" applyNumberFormat="1" applyFont="1" applyFill="1" applyBorder="1" applyAlignment="1">
      <alignment horizontal="left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8" fillId="6" borderId="5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18" fillId="0" borderId="5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8" fillId="0" borderId="5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4" fontId="28" fillId="0" borderId="1" xfId="3" applyNumberFormat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37" fillId="0" borderId="5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" fontId="11" fillId="0" borderId="1" xfId="0" applyNumberFormat="1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/>
    </xf>
    <xf numFmtId="49" fontId="7" fillId="7" borderId="2" xfId="0" applyNumberFormat="1" applyFont="1" applyFill="1" applyBorder="1" applyAlignment="1">
      <alignment horizontal="center" vertical="center" wrapText="1"/>
    </xf>
    <xf numFmtId="4" fontId="11" fillId="7" borderId="2" xfId="0" applyNumberFormat="1" applyFont="1" applyFill="1" applyBorder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/>
    <xf numFmtId="3" fontId="7" fillId="6" borderId="60" xfId="0" applyNumberFormat="1" applyFont="1" applyFill="1" applyBorder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vertical="center" wrapText="1"/>
    </xf>
    <xf numFmtId="49" fontId="7" fillId="6" borderId="60" xfId="0" applyNumberFormat="1" applyFont="1" applyFill="1" applyBorder="1" applyAlignment="1">
      <alignment horizontal="left" vertical="center" wrapText="1"/>
    </xf>
    <xf numFmtId="3" fontId="7" fillId="6" borderId="61" xfId="0" applyNumberFormat="1" applyFont="1" applyFill="1" applyBorder="1" applyAlignment="1">
      <alignment horizontal="left" vertical="center" wrapText="1"/>
    </xf>
    <xf numFmtId="3" fontId="7" fillId="6" borderId="12" xfId="0" applyNumberFormat="1" applyFont="1" applyFill="1" applyBorder="1" applyAlignment="1">
      <alignment horizontal="left" vertical="center" wrapText="1"/>
    </xf>
    <xf numFmtId="49" fontId="7" fillId="6" borderId="12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7" fillId="7" borderId="2" xfId="0" applyNumberFormat="1" applyFont="1" applyFill="1" applyBorder="1" applyAlignment="1">
      <alignment horizontal="left" vertical="center" wrapText="1"/>
    </xf>
    <xf numFmtId="164" fontId="7" fillId="7" borderId="4" xfId="0" applyNumberFormat="1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left" vertical="center" wrapText="1"/>
    </xf>
    <xf numFmtId="0" fontId="18" fillId="6" borderId="3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164" fontId="7" fillId="7" borderId="2" xfId="0" applyNumberFormat="1" applyFont="1" applyFill="1" applyBorder="1" applyAlignment="1">
      <alignment horizontal="center" vertical="center" wrapText="1"/>
    </xf>
    <xf numFmtId="164" fontId="7" fillId="7" borderId="3" xfId="0" applyNumberFormat="1" applyFont="1" applyFill="1" applyBorder="1" applyAlignment="1">
      <alignment horizontal="center" vertical="center" wrapText="1"/>
    </xf>
    <xf numFmtId="49" fontId="18" fillId="0" borderId="45" xfId="0" applyNumberFormat="1" applyFont="1" applyFill="1" applyBorder="1" applyAlignment="1">
      <alignment horizontal="left" vertical="center" wrapText="1"/>
    </xf>
    <xf numFmtId="49" fontId="18" fillId="0" borderId="47" xfId="0" applyNumberFormat="1" applyFont="1" applyFill="1" applyBorder="1" applyAlignment="1">
      <alignment horizontal="left" vertical="center" wrapText="1"/>
    </xf>
    <xf numFmtId="49" fontId="18" fillId="0" borderId="49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" fontId="27" fillId="2" borderId="7" xfId="0" applyNumberFormat="1" applyFont="1" applyFill="1" applyBorder="1" applyAlignment="1">
      <alignment horizontal="left" vertical="top" wrapText="1"/>
    </xf>
    <xf numFmtId="4" fontId="27" fillId="2" borderId="16" xfId="0" applyNumberFormat="1" applyFont="1" applyFill="1" applyBorder="1" applyAlignment="1">
      <alignment horizontal="left" vertical="top" wrapText="1"/>
    </xf>
    <xf numFmtId="4" fontId="27" fillId="2" borderId="2" xfId="0" applyNumberFormat="1" applyFont="1" applyFill="1" applyBorder="1" applyAlignment="1">
      <alignment horizontal="left" vertical="top" wrapText="1"/>
    </xf>
    <xf numFmtId="4" fontId="27" fillId="2" borderId="4" xfId="0" applyNumberFormat="1" applyFont="1" applyFill="1" applyBorder="1" applyAlignment="1">
      <alignment horizontal="left" vertical="top" wrapText="1"/>
    </xf>
    <xf numFmtId="4" fontId="27" fillId="2" borderId="3" xfId="0" applyNumberFormat="1" applyFont="1" applyFill="1" applyBorder="1" applyAlignment="1">
      <alignment horizontal="left" vertical="top" wrapText="1"/>
    </xf>
    <xf numFmtId="4" fontId="27" fillId="2" borderId="46" xfId="0" applyNumberFormat="1" applyFont="1" applyFill="1" applyBorder="1" applyAlignment="1">
      <alignment horizontal="left" vertical="top" wrapText="1"/>
    </xf>
    <xf numFmtId="4" fontId="27" fillId="2" borderId="48" xfId="0" applyNumberFormat="1" applyFont="1" applyFill="1" applyBorder="1" applyAlignment="1">
      <alignment horizontal="left" vertical="top" wrapText="1"/>
    </xf>
    <xf numFmtId="4" fontId="27" fillId="2" borderId="50" xfId="0" applyNumberFormat="1" applyFont="1" applyFill="1" applyBorder="1" applyAlignment="1">
      <alignment horizontal="left" vertical="top" wrapText="1"/>
    </xf>
    <xf numFmtId="165" fontId="7" fillId="0" borderId="52" xfId="0" applyNumberFormat="1" applyFont="1" applyFill="1" applyBorder="1" applyAlignment="1">
      <alignment horizontal="left" vertical="top" wrapText="1"/>
    </xf>
    <xf numFmtId="4" fontId="7" fillId="2" borderId="52" xfId="0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5" fontId="7" fillId="2" borderId="46" xfId="0" applyNumberFormat="1" applyFont="1" applyFill="1" applyBorder="1" applyAlignment="1">
      <alignment horizontal="left" vertical="top" wrapText="1"/>
    </xf>
    <xf numFmtId="165" fontId="7" fillId="2" borderId="50" xfId="0" applyNumberFormat="1" applyFont="1" applyFill="1" applyBorder="1" applyAlignment="1">
      <alignment horizontal="left" vertical="top" wrapText="1"/>
    </xf>
    <xf numFmtId="4" fontId="11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165" fontId="7" fillId="2" borderId="48" xfId="0" applyNumberFormat="1" applyFont="1" applyFill="1" applyBorder="1" applyAlignment="1">
      <alignment horizontal="left" vertical="top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 vertical="top" wrapText="1"/>
    </xf>
    <xf numFmtId="0" fontId="7" fillId="0" borderId="48" xfId="0" applyNumberFormat="1" applyFont="1" applyFill="1" applyBorder="1" applyAlignment="1">
      <alignment horizontal="left" vertical="top" wrapText="1"/>
    </xf>
    <xf numFmtId="0" fontId="7" fillId="0" borderId="50" xfId="0" applyNumberFormat="1" applyFont="1" applyFill="1" applyBorder="1" applyAlignment="1">
      <alignment horizontal="left" vertical="top" wrapText="1"/>
    </xf>
    <xf numFmtId="4" fontId="11" fillId="0" borderId="24" xfId="0" applyNumberFormat="1" applyFont="1" applyFill="1" applyBorder="1" applyAlignment="1">
      <alignment horizontal="center" vertical="center"/>
    </xf>
    <xf numFmtId="4" fontId="11" fillId="0" borderId="26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7" fillId="0" borderId="46" xfId="0" applyNumberFormat="1" applyFont="1" applyFill="1" applyBorder="1" applyAlignment="1">
      <alignment horizontal="left" vertical="top" wrapText="1"/>
    </xf>
    <xf numFmtId="4" fontId="7" fillId="0" borderId="48" xfId="0" applyNumberFormat="1" applyFont="1" applyFill="1" applyBorder="1" applyAlignment="1">
      <alignment horizontal="left" vertical="top" wrapText="1"/>
    </xf>
    <xf numFmtId="4" fontId="7" fillId="0" borderId="50" xfId="0" applyNumberFormat="1" applyFont="1" applyFill="1" applyBorder="1" applyAlignment="1">
      <alignment horizontal="left" vertical="top" wrapText="1"/>
    </xf>
    <xf numFmtId="0" fontId="14" fillId="6" borderId="45" xfId="0" applyFont="1" applyFill="1" applyBorder="1" applyAlignment="1">
      <alignment horizontal="left" vertical="center" wrapText="1"/>
    </xf>
    <xf numFmtId="0" fontId="14" fillId="6" borderId="47" xfId="0" applyFont="1" applyFill="1" applyBorder="1" applyAlignment="1">
      <alignment horizontal="left" vertical="center" wrapText="1"/>
    </xf>
    <xf numFmtId="0" fontId="14" fillId="6" borderId="49" xfId="0" applyFont="1" applyFill="1" applyBorder="1" applyAlignment="1">
      <alignment horizontal="left" vertical="center" wrapText="1"/>
    </xf>
    <xf numFmtId="4" fontId="7" fillId="0" borderId="52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8" fillId="0" borderId="51" xfId="0" applyNumberFormat="1" applyFont="1" applyFill="1" applyBorder="1" applyAlignment="1">
      <alignment horizontal="left" vertical="center" wrapText="1"/>
    </xf>
    <xf numFmtId="165" fontId="7" fillId="2" borderId="52" xfId="0" applyNumberFormat="1" applyFont="1" applyFill="1" applyBorder="1" applyAlignment="1">
      <alignment horizontal="left" vertical="top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5" fontId="30" fillId="0" borderId="52" xfId="0" applyNumberFormat="1" applyFont="1" applyFill="1" applyBorder="1" applyAlignment="1">
      <alignment horizontal="left" vertical="top"/>
    </xf>
    <xf numFmtId="165" fontId="7" fillId="0" borderId="46" xfId="0" applyNumberFormat="1" applyFont="1" applyFill="1" applyBorder="1" applyAlignment="1">
      <alignment horizontal="left" vertical="top" wrapText="1"/>
    </xf>
    <xf numFmtId="165" fontId="7" fillId="0" borderId="50" xfId="0" applyNumberFormat="1" applyFont="1" applyFill="1" applyBorder="1" applyAlignment="1">
      <alignment horizontal="left" vertical="top" wrapText="1"/>
    </xf>
    <xf numFmtId="49" fontId="10" fillId="0" borderId="5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52" xfId="0" applyNumberFormat="1" applyFont="1" applyFill="1" applyBorder="1" applyAlignment="1">
      <alignment horizontal="center" vertical="center" wrapText="1"/>
    </xf>
    <xf numFmtId="165" fontId="7" fillId="6" borderId="52" xfId="0" applyNumberFormat="1" applyFont="1" applyFill="1" applyBorder="1" applyAlignment="1">
      <alignment horizontal="left" vertical="top" wrapText="1"/>
    </xf>
    <xf numFmtId="1" fontId="7" fillId="0" borderId="5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18" fillId="6" borderId="45" xfId="0" applyNumberFormat="1" applyFont="1" applyFill="1" applyBorder="1" applyAlignment="1">
      <alignment horizontal="left" vertical="center" wrapText="1"/>
    </xf>
    <xf numFmtId="49" fontId="18" fillId="6" borderId="47" xfId="0" applyNumberFormat="1" applyFont="1" applyFill="1" applyBorder="1" applyAlignment="1">
      <alignment horizontal="left" vertical="center" wrapText="1"/>
    </xf>
    <xf numFmtId="49" fontId="18" fillId="6" borderId="49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8" fillId="6" borderId="45" xfId="0" applyFont="1" applyFill="1" applyBorder="1" applyAlignment="1">
      <alignment horizontal="left" vertical="center" wrapText="1"/>
    </xf>
    <xf numFmtId="0" fontId="18" fillId="6" borderId="47" xfId="0" applyFont="1" applyFill="1" applyBorder="1" applyAlignment="1">
      <alignment horizontal="left" vertical="center" wrapText="1"/>
    </xf>
    <xf numFmtId="0" fontId="18" fillId="6" borderId="49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8" fillId="6" borderId="51" xfId="0" applyNumberFormat="1" applyFont="1" applyFill="1" applyBorder="1" applyAlignment="1">
      <alignment horizontal="left" vertical="center" wrapText="1"/>
    </xf>
    <xf numFmtId="4" fontId="18" fillId="6" borderId="45" xfId="0" applyNumberFormat="1" applyFont="1" applyFill="1" applyBorder="1" applyAlignment="1">
      <alignment horizontal="left" vertical="center" wrapText="1"/>
    </xf>
    <xf numFmtId="4" fontId="29" fillId="6" borderId="47" xfId="0" applyNumberFormat="1" applyFont="1" applyFill="1" applyBorder="1" applyAlignment="1">
      <alignment horizontal="left" vertical="center" wrapText="1"/>
    </xf>
    <xf numFmtId="4" fontId="29" fillId="6" borderId="49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8" fillId="0" borderId="51" xfId="0" applyNumberFormat="1" applyFont="1" applyFill="1" applyBorder="1" applyAlignment="1">
      <alignment horizontal="left" vertical="center" wrapText="1"/>
    </xf>
    <xf numFmtId="4" fontId="11" fillId="0" borderId="1" xfId="3" applyNumberFormat="1" applyFont="1" applyFill="1" applyBorder="1" applyAlignment="1">
      <alignment horizontal="center" vertical="center"/>
    </xf>
    <xf numFmtId="4" fontId="11" fillId="0" borderId="37" xfId="0" applyNumberFormat="1" applyFont="1" applyFill="1" applyBorder="1" applyAlignment="1">
      <alignment horizontal="center" vertical="center"/>
    </xf>
    <xf numFmtId="0" fontId="10" fillId="6" borderId="56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57" xfId="0" applyFont="1" applyFill="1" applyBorder="1" applyAlignment="1">
      <alignment horizontal="center" vertical="center"/>
    </xf>
    <xf numFmtId="49" fontId="7" fillId="0" borderId="52" xfId="0" applyNumberFormat="1" applyFont="1" applyFill="1" applyBorder="1" applyAlignment="1">
      <alignment horizontal="left" vertical="top" wrapText="1"/>
    </xf>
    <xf numFmtId="165" fontId="27" fillId="2" borderId="46" xfId="0" applyNumberFormat="1" applyFont="1" applyFill="1" applyBorder="1" applyAlignment="1">
      <alignment horizontal="left" vertical="top" wrapText="1"/>
    </xf>
    <xf numFmtId="165" fontId="27" fillId="2" borderId="50" xfId="0" applyNumberFormat="1" applyFont="1" applyFill="1" applyBorder="1" applyAlignment="1">
      <alignment horizontal="left" vertical="top" wrapText="1"/>
    </xf>
    <xf numFmtId="165" fontId="7" fillId="6" borderId="46" xfId="0" applyNumberFormat="1" applyFont="1" applyFill="1" applyBorder="1" applyAlignment="1">
      <alignment horizontal="left" vertical="top" wrapText="1"/>
    </xf>
    <xf numFmtId="165" fontId="7" fillId="6" borderId="48" xfId="0" applyNumberFormat="1" applyFont="1" applyFill="1" applyBorder="1" applyAlignment="1">
      <alignment horizontal="left" vertical="top" wrapText="1"/>
    </xf>
    <xf numFmtId="165" fontId="7" fillId="6" borderId="50" xfId="0" applyNumberFormat="1" applyFont="1" applyFill="1" applyBorder="1" applyAlignment="1">
      <alignment horizontal="left" vertical="top" wrapText="1"/>
    </xf>
    <xf numFmtId="49" fontId="26" fillId="6" borderId="45" xfId="0" applyNumberFormat="1" applyFont="1" applyFill="1" applyBorder="1" applyAlignment="1">
      <alignment horizontal="left" vertical="center" wrapText="1"/>
    </xf>
    <xf numFmtId="49" fontId="26" fillId="6" borderId="49" xfId="0" applyNumberFormat="1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14" fillId="6" borderId="45" xfId="1" applyFont="1" applyFill="1" applyBorder="1" applyAlignment="1">
      <alignment horizontal="left" vertical="center" wrapText="1"/>
    </xf>
    <xf numFmtId="0" fontId="14" fillId="6" borderId="47" xfId="1" applyFont="1" applyFill="1" applyBorder="1" applyAlignment="1">
      <alignment horizontal="left" vertical="center" wrapText="1"/>
    </xf>
    <xf numFmtId="0" fontId="14" fillId="6" borderId="49" xfId="1" applyFont="1" applyFill="1" applyBorder="1" applyAlignment="1">
      <alignment horizontal="left" vertical="center" wrapText="1"/>
    </xf>
    <xf numFmtId="49" fontId="14" fillId="6" borderId="51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5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52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9" fillId="0" borderId="50" xfId="0" applyNumberFormat="1" applyFont="1" applyFill="1" applyBorder="1" applyAlignment="1">
      <alignment horizontal="left" vertical="top" wrapText="1"/>
    </xf>
    <xf numFmtId="0" fontId="26" fillId="6" borderId="45" xfId="0" applyNumberFormat="1" applyFont="1" applyFill="1" applyBorder="1" applyAlignment="1">
      <alignment horizontal="left" vertical="center" wrapText="1"/>
    </xf>
    <xf numFmtId="0" fontId="26" fillId="6" borderId="49" xfId="0" applyNumberFormat="1" applyFont="1" applyFill="1" applyBorder="1" applyAlignment="1">
      <alignment horizontal="left" vertical="center" wrapText="1"/>
    </xf>
    <xf numFmtId="4" fontId="7" fillId="0" borderId="50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left" vertical="center" wrapText="1"/>
    </xf>
    <xf numFmtId="0" fontId="9" fillId="2" borderId="46" xfId="0" applyFont="1" applyFill="1" applyBorder="1" applyAlignment="1">
      <alignment horizontal="center" vertical="top" wrapText="1"/>
    </xf>
    <xf numFmtId="0" fontId="9" fillId="2" borderId="48" xfId="0" applyFont="1" applyFill="1" applyBorder="1" applyAlignment="1">
      <alignment horizontal="center" vertical="top" wrapText="1"/>
    </xf>
    <xf numFmtId="0" fontId="9" fillId="2" borderId="50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6" fillId="0" borderId="45" xfId="0" applyFont="1" applyFill="1" applyBorder="1" applyAlignment="1">
      <alignment horizontal="left" vertical="center" wrapText="1"/>
    </xf>
    <xf numFmtId="0" fontId="36" fillId="0" borderId="47" xfId="0" applyFont="1" applyFill="1" applyBorder="1" applyAlignment="1">
      <alignment horizontal="left" vertical="center" wrapText="1"/>
    </xf>
    <xf numFmtId="0" fontId="36" fillId="0" borderId="49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top" wrapText="1"/>
    </xf>
    <xf numFmtId="4" fontId="9" fillId="2" borderId="6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49" fontId="10" fillId="2" borderId="5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52" xfId="0" applyNumberFormat="1" applyFont="1" applyFill="1" applyBorder="1" applyAlignment="1">
      <alignment horizontal="center" vertical="center" wrapText="1"/>
    </xf>
    <xf numFmtId="4" fontId="11" fillId="2" borderId="24" xfId="0" applyNumberFormat="1" applyFont="1" applyFill="1" applyBorder="1" applyAlignment="1">
      <alignment horizontal="center" vertical="center"/>
    </xf>
    <xf numFmtId="4" fontId="11" fillId="2" borderId="26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65" fontId="25" fillId="2" borderId="46" xfId="0" applyNumberFormat="1" applyFont="1" applyFill="1" applyBorder="1" applyAlignment="1">
      <alignment horizontal="left" vertical="top" wrapText="1"/>
    </xf>
    <xf numFmtId="165" fontId="25" fillId="2" borderId="48" xfId="0" applyNumberFormat="1" applyFont="1" applyFill="1" applyBorder="1" applyAlignment="1">
      <alignment horizontal="left" vertical="top" wrapText="1"/>
    </xf>
    <xf numFmtId="165" fontId="25" fillId="2" borderId="50" xfId="0" applyNumberFormat="1" applyFont="1" applyFill="1" applyBorder="1" applyAlignment="1">
      <alignment horizontal="left" vertical="top" wrapText="1"/>
    </xf>
    <xf numFmtId="0" fontId="6" fillId="2" borderId="5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52" xfId="0" applyFont="1" applyFill="1" applyBorder="1" applyAlignment="1">
      <alignment horizontal="center" vertical="top" wrapText="1"/>
    </xf>
    <xf numFmtId="0" fontId="7" fillId="2" borderId="46" xfId="0" applyFont="1" applyFill="1" applyBorder="1" applyAlignment="1">
      <alignment horizontal="left" vertical="top" wrapText="1"/>
    </xf>
    <xf numFmtId="0" fontId="7" fillId="2" borderId="48" xfId="0" applyFont="1" applyFill="1" applyBorder="1" applyAlignment="1">
      <alignment horizontal="left" vertical="top" wrapText="1"/>
    </xf>
    <xf numFmtId="0" fontId="7" fillId="2" borderId="50" xfId="0" applyFont="1" applyFill="1" applyBorder="1" applyAlignment="1">
      <alignment horizontal="left" vertical="top" wrapText="1"/>
    </xf>
    <xf numFmtId="165" fontId="7" fillId="0" borderId="50" xfId="0" applyNumberFormat="1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left" vertical="center" wrapText="1"/>
    </xf>
    <xf numFmtId="0" fontId="18" fillId="0" borderId="47" xfId="0" applyFont="1" applyFill="1" applyBorder="1" applyAlignment="1">
      <alignment horizontal="left" vertical="center" wrapText="1"/>
    </xf>
    <xf numFmtId="0" fontId="18" fillId="0" borderId="49" xfId="0" applyFont="1" applyFill="1" applyBorder="1" applyAlignment="1">
      <alignment horizontal="left" vertical="center" wrapText="1"/>
    </xf>
    <xf numFmtId="0" fontId="18" fillId="0" borderId="45" xfId="0" applyNumberFormat="1" applyFont="1" applyFill="1" applyBorder="1" applyAlignment="1">
      <alignment horizontal="left" vertical="center" wrapText="1"/>
    </xf>
    <xf numFmtId="0" fontId="18" fillId="0" borderId="47" xfId="0" applyNumberFormat="1" applyFont="1" applyFill="1" applyBorder="1" applyAlignment="1">
      <alignment horizontal="left" vertical="center" wrapText="1"/>
    </xf>
    <xf numFmtId="0" fontId="18" fillId="0" borderId="49" xfId="0" applyNumberFormat="1" applyFont="1" applyFill="1" applyBorder="1" applyAlignment="1">
      <alignment horizontal="left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8" fillId="0" borderId="58" xfId="0" applyFont="1" applyFill="1" applyBorder="1" applyAlignment="1">
      <alignment horizontal="left" vertical="center" wrapText="1"/>
    </xf>
    <xf numFmtId="0" fontId="18" fillId="0" borderId="59" xfId="0" applyFont="1" applyFill="1" applyBorder="1" applyAlignment="1">
      <alignment horizontal="left" vertical="center" wrapText="1"/>
    </xf>
    <xf numFmtId="164" fontId="7" fillId="4" borderId="46" xfId="0" applyNumberFormat="1" applyFont="1" applyFill="1" applyBorder="1" applyAlignment="1">
      <alignment horizontal="left" vertical="top" wrapText="1"/>
    </xf>
    <xf numFmtId="164" fontId="7" fillId="4" borderId="48" xfId="0" applyNumberFormat="1" applyFont="1" applyFill="1" applyBorder="1" applyAlignment="1">
      <alignment horizontal="left" vertical="top" wrapText="1"/>
    </xf>
    <xf numFmtId="49" fontId="18" fillId="0" borderId="53" xfId="0" applyNumberFormat="1" applyFont="1" applyFill="1" applyBorder="1" applyAlignment="1">
      <alignment horizontal="left" vertical="center" wrapText="1"/>
    </xf>
    <xf numFmtId="49" fontId="18" fillId="0" borderId="54" xfId="0" applyNumberFormat="1" applyFont="1" applyFill="1" applyBorder="1" applyAlignment="1">
      <alignment horizontal="left" vertical="center" wrapText="1"/>
    </xf>
    <xf numFmtId="49" fontId="18" fillId="0" borderId="55" xfId="0" applyNumberFormat="1" applyFont="1" applyFill="1" applyBorder="1" applyAlignment="1">
      <alignment horizontal="left" vertical="center" wrapText="1"/>
    </xf>
    <xf numFmtId="0" fontId="18" fillId="6" borderId="51" xfId="1" applyFont="1" applyFill="1" applyBorder="1" applyAlignment="1">
      <alignment horizontal="left" vertical="center" wrapText="1"/>
    </xf>
    <xf numFmtId="49" fontId="26" fillId="6" borderId="47" xfId="0" applyNumberFormat="1" applyFont="1" applyFill="1" applyBorder="1" applyAlignment="1">
      <alignment horizontal="left" vertical="center" wrapText="1"/>
    </xf>
    <xf numFmtId="0" fontId="18" fillId="6" borderId="45" xfId="0" applyNumberFormat="1" applyFont="1" applyFill="1" applyBorder="1" applyAlignment="1">
      <alignment horizontal="left" vertical="center" wrapText="1"/>
    </xf>
    <xf numFmtId="0" fontId="18" fillId="6" borderId="47" xfId="0" applyNumberFormat="1" applyFont="1" applyFill="1" applyBorder="1" applyAlignment="1">
      <alignment horizontal="left" vertical="center" wrapText="1"/>
    </xf>
    <xf numFmtId="0" fontId="18" fillId="6" borderId="49" xfId="0" applyNumberFormat="1" applyFont="1" applyFill="1" applyBorder="1" applyAlignment="1">
      <alignment horizontal="left" vertical="center" wrapText="1"/>
    </xf>
    <xf numFmtId="0" fontId="27" fillId="0" borderId="2" xfId="0" applyNumberFormat="1" applyFont="1" applyFill="1" applyBorder="1" applyAlignment="1">
      <alignment horizontal="center" vertical="center" wrapText="1"/>
    </xf>
    <xf numFmtId="0" fontId="27" fillId="0" borderId="4" xfId="0" applyNumberFormat="1" applyFont="1" applyFill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4" fontId="7" fillId="2" borderId="46" xfId="0" applyNumberFormat="1" applyFont="1" applyFill="1" applyBorder="1" applyAlignment="1">
      <alignment horizontal="left" vertical="top" wrapText="1"/>
    </xf>
    <xf numFmtId="4" fontId="7" fillId="2" borderId="48" xfId="0" applyNumberFormat="1" applyFont="1" applyFill="1" applyBorder="1" applyAlignment="1">
      <alignment horizontal="left" vertical="top" wrapText="1"/>
    </xf>
    <xf numFmtId="4" fontId="7" fillId="2" borderId="50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left" vertical="top" wrapText="1"/>
    </xf>
    <xf numFmtId="0" fontId="32" fillId="0" borderId="48" xfId="0" applyFont="1" applyBorder="1" applyAlignment="1">
      <alignment horizontal="left" vertical="top" wrapText="1"/>
    </xf>
    <xf numFmtId="0" fontId="32" fillId="0" borderId="50" xfId="0" applyFont="1" applyBorder="1" applyAlignment="1">
      <alignment horizontal="left" vertical="top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4" fontId="27" fillId="2" borderId="8" xfId="0" applyNumberFormat="1" applyFont="1" applyFill="1" applyBorder="1" applyAlignment="1">
      <alignment horizontal="left" vertical="top" wrapText="1"/>
    </xf>
    <xf numFmtId="4" fontId="7" fillId="2" borderId="50" xfId="0" applyNumberFormat="1" applyFont="1" applyFill="1" applyBorder="1" applyAlignment="1">
      <alignment horizontal="left" vertical="top"/>
    </xf>
    <xf numFmtId="0" fontId="6" fillId="6" borderId="55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62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18" fillId="0" borderId="45" xfId="1" applyNumberFormat="1" applyFont="1" applyFill="1" applyBorder="1" applyAlignment="1">
      <alignment horizontal="left" vertical="center" wrapText="1"/>
    </xf>
    <xf numFmtId="0" fontId="18" fillId="0" borderId="49" xfId="1" applyNumberFormat="1" applyFont="1" applyFill="1" applyBorder="1" applyAlignment="1">
      <alignment horizontal="left" vertical="center" wrapText="1"/>
    </xf>
    <xf numFmtId="0" fontId="18" fillId="6" borderId="45" xfId="1" applyNumberFormat="1" applyFont="1" applyFill="1" applyBorder="1" applyAlignment="1">
      <alignment horizontal="left" vertical="center" wrapText="1"/>
    </xf>
    <xf numFmtId="0" fontId="18" fillId="6" borderId="49" xfId="1" applyNumberFormat="1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_Копия Соц(1).прогноз 8-11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6" sqref="I1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R403"/>
  <sheetViews>
    <sheetView tabSelected="1" view="pageBreakPreview" topLeftCell="A78" zoomScale="80" zoomScaleNormal="90" zoomScaleSheetLayoutView="80" zoomScalePageLayoutView="70" workbookViewId="0">
      <selection activeCell="F73" sqref="F73:F74"/>
    </sheetView>
  </sheetViews>
  <sheetFormatPr defaultColWidth="9.140625" defaultRowHeight="15" x14ac:dyDescent="0.25"/>
  <cols>
    <col min="1" max="1" width="24.7109375" style="154" customWidth="1"/>
    <col min="2" max="2" width="13.5703125" style="10" customWidth="1"/>
    <col min="3" max="3" width="9.42578125" style="12" customWidth="1"/>
    <col min="4" max="4" width="15.42578125" style="10" customWidth="1"/>
    <col min="5" max="5" width="12.7109375" style="12" customWidth="1"/>
    <col min="6" max="6" width="14" style="66" customWidth="1"/>
    <col min="7" max="7" width="13.42578125" style="67" customWidth="1"/>
    <col min="8" max="8" width="13.28515625" style="67" customWidth="1"/>
    <col min="9" max="9" width="13.5703125" style="68" customWidth="1"/>
    <col min="10" max="10" width="13.85546875" style="67" customWidth="1"/>
    <col min="11" max="11" width="12.85546875" style="67" customWidth="1"/>
    <col min="12" max="12" width="64.28515625" style="111" customWidth="1"/>
    <col min="13" max="13" width="21.42578125" style="3" customWidth="1"/>
    <col min="14" max="14" width="29.28515625" style="3" customWidth="1"/>
    <col min="15" max="16384" width="9.140625" style="3"/>
  </cols>
  <sheetData>
    <row r="1" spans="1:14" x14ac:dyDescent="0.25">
      <c r="F1" s="75"/>
    </row>
    <row r="2" spans="1:14" x14ac:dyDescent="0.25">
      <c r="A2" s="314" t="s">
        <v>248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</row>
    <row r="3" spans="1:14" ht="0.75" customHeight="1" x14ac:dyDescent="0.25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</row>
    <row r="4" spans="1:14" ht="16.5" x14ac:dyDescent="0.25">
      <c r="A4" s="315" t="s">
        <v>246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</row>
    <row r="5" spans="1:14" ht="15.75" x14ac:dyDescent="0.25">
      <c r="A5" s="324" t="s">
        <v>592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</row>
    <row r="6" spans="1:14" ht="14.25" customHeight="1" thickBot="1" x14ac:dyDescent="0.3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</row>
    <row r="7" spans="1:14" ht="19.5" customHeight="1" x14ac:dyDescent="0.25">
      <c r="A7" s="330" t="s">
        <v>234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2"/>
    </row>
    <row r="8" spans="1:14" s="8" customFormat="1" ht="15" customHeight="1" x14ac:dyDescent="0.15">
      <c r="A8" s="325" t="s">
        <v>49</v>
      </c>
      <c r="B8" s="323" t="s">
        <v>11</v>
      </c>
      <c r="C8" s="323" t="s">
        <v>12</v>
      </c>
      <c r="D8" s="323" t="s">
        <v>235</v>
      </c>
      <c r="E8" s="318" t="s">
        <v>13</v>
      </c>
      <c r="F8" s="317" t="s">
        <v>231</v>
      </c>
      <c r="G8" s="329" t="s">
        <v>81</v>
      </c>
      <c r="H8" s="328" t="s">
        <v>50</v>
      </c>
      <c r="I8" s="328"/>
      <c r="J8" s="328"/>
      <c r="K8" s="328"/>
      <c r="L8" s="320" t="s">
        <v>91</v>
      </c>
    </row>
    <row r="9" spans="1:14" s="8" customFormat="1" ht="15" customHeight="1" x14ac:dyDescent="0.15">
      <c r="A9" s="326"/>
      <c r="B9" s="323"/>
      <c r="C9" s="323"/>
      <c r="D9" s="323"/>
      <c r="E9" s="318"/>
      <c r="F9" s="317"/>
      <c r="G9" s="329"/>
      <c r="H9" s="317" t="s">
        <v>51</v>
      </c>
      <c r="I9" s="316" t="s">
        <v>52</v>
      </c>
      <c r="J9" s="317" t="s">
        <v>53</v>
      </c>
      <c r="K9" s="317" t="s">
        <v>54</v>
      </c>
      <c r="L9" s="321"/>
    </row>
    <row r="10" spans="1:14" s="8" customFormat="1" ht="22.9" customHeight="1" x14ac:dyDescent="0.15">
      <c r="A10" s="327"/>
      <c r="B10" s="323"/>
      <c r="C10" s="323"/>
      <c r="D10" s="323"/>
      <c r="E10" s="318"/>
      <c r="F10" s="317"/>
      <c r="G10" s="329"/>
      <c r="H10" s="317"/>
      <c r="I10" s="316"/>
      <c r="J10" s="317"/>
      <c r="K10" s="317"/>
      <c r="L10" s="322"/>
    </row>
    <row r="11" spans="1:14" s="9" customFormat="1" ht="13.5" customHeight="1" x14ac:dyDescent="0.15">
      <c r="A11" s="155">
        <v>1</v>
      </c>
      <c r="B11" s="84">
        <v>2</v>
      </c>
      <c r="C11" s="84">
        <v>3</v>
      </c>
      <c r="D11" s="84">
        <v>4</v>
      </c>
      <c r="E11" s="85">
        <v>5</v>
      </c>
      <c r="F11" s="83">
        <v>6</v>
      </c>
      <c r="G11" s="86">
        <v>7</v>
      </c>
      <c r="H11" s="83">
        <v>8</v>
      </c>
      <c r="I11" s="87">
        <v>9</v>
      </c>
      <c r="J11" s="83">
        <v>10</v>
      </c>
      <c r="K11" s="83">
        <v>11</v>
      </c>
      <c r="L11" s="113">
        <v>12</v>
      </c>
    </row>
    <row r="12" spans="1:14" ht="18.75" x14ac:dyDescent="0.25">
      <c r="A12" s="333" t="s">
        <v>14</v>
      </c>
      <c r="B12" s="334"/>
      <c r="C12" s="334"/>
      <c r="D12" s="334"/>
      <c r="E12" s="334"/>
      <c r="F12" s="334"/>
      <c r="G12" s="334"/>
      <c r="H12" s="334"/>
      <c r="I12" s="334"/>
      <c r="J12" s="334"/>
      <c r="K12" s="334"/>
      <c r="L12" s="335"/>
    </row>
    <row r="13" spans="1:14" ht="66.75" customHeight="1" x14ac:dyDescent="0.25">
      <c r="A13" s="319" t="s">
        <v>594</v>
      </c>
      <c r="B13" s="190" t="s">
        <v>261</v>
      </c>
      <c r="C13" s="313" t="s">
        <v>94</v>
      </c>
      <c r="D13" s="241" t="s">
        <v>80</v>
      </c>
      <c r="E13" s="79" t="s">
        <v>55</v>
      </c>
      <c r="F13" s="30">
        <v>531282495</v>
      </c>
      <c r="G13" s="31">
        <f>H13+I13+J13+K13</f>
        <v>531383285</v>
      </c>
      <c r="H13" s="30">
        <v>118889000</v>
      </c>
      <c r="I13" s="30">
        <f>SUM(I14:I15)</f>
        <v>412494285</v>
      </c>
      <c r="J13" s="32">
        <v>0</v>
      </c>
      <c r="K13" s="106">
        <v>0</v>
      </c>
      <c r="L13" s="206" t="s">
        <v>593</v>
      </c>
    </row>
    <row r="14" spans="1:14" ht="326.25" customHeight="1" x14ac:dyDescent="0.25">
      <c r="A14" s="319"/>
      <c r="B14" s="191"/>
      <c r="C14" s="313"/>
      <c r="D14" s="241"/>
      <c r="E14" s="79" t="s">
        <v>95</v>
      </c>
      <c r="F14" s="30">
        <v>480800000</v>
      </c>
      <c r="G14" s="31">
        <f t="shared" ref="G14:G27" si="0">H14+I14+J14+K14</f>
        <v>480800000</v>
      </c>
      <c r="H14" s="30">
        <v>107000000</v>
      </c>
      <c r="I14" s="30">
        <v>373800000</v>
      </c>
      <c r="J14" s="32">
        <v>0</v>
      </c>
      <c r="K14" s="106">
        <v>0</v>
      </c>
      <c r="L14" s="220"/>
      <c r="N14" s="15"/>
    </row>
    <row r="15" spans="1:14" ht="312.75" customHeight="1" x14ac:dyDescent="0.25">
      <c r="A15" s="319"/>
      <c r="B15" s="192"/>
      <c r="C15" s="313"/>
      <c r="D15" s="241"/>
      <c r="E15" s="79" t="s">
        <v>56</v>
      </c>
      <c r="F15" s="30">
        <v>50482495</v>
      </c>
      <c r="G15" s="31">
        <f t="shared" si="0"/>
        <v>50583285</v>
      </c>
      <c r="H15" s="30">
        <v>11889000</v>
      </c>
      <c r="I15" s="30">
        <v>38694285</v>
      </c>
      <c r="J15" s="32">
        <v>0</v>
      </c>
      <c r="K15" s="106">
        <v>0</v>
      </c>
      <c r="L15" s="207"/>
    </row>
    <row r="16" spans="1:14" ht="46.5" customHeight="1" x14ac:dyDescent="0.25">
      <c r="A16" s="301" t="s">
        <v>89</v>
      </c>
      <c r="B16" s="302" t="s">
        <v>141</v>
      </c>
      <c r="C16" s="302" t="s">
        <v>88</v>
      </c>
      <c r="D16" s="302" t="s">
        <v>87</v>
      </c>
      <c r="E16" s="80" t="s">
        <v>55</v>
      </c>
      <c r="F16" s="33">
        <v>184249643</v>
      </c>
      <c r="G16" s="31">
        <f t="shared" si="0"/>
        <v>6016560</v>
      </c>
      <c r="H16" s="33">
        <v>6016560</v>
      </c>
      <c r="I16" s="106">
        <v>0</v>
      </c>
      <c r="J16" s="106">
        <v>0</v>
      </c>
      <c r="K16" s="106">
        <v>0</v>
      </c>
      <c r="L16" s="349" t="s">
        <v>534</v>
      </c>
    </row>
    <row r="17" spans="1:12" ht="85.5" customHeight="1" x14ac:dyDescent="0.25">
      <c r="A17" s="301"/>
      <c r="B17" s="303"/>
      <c r="C17" s="303"/>
      <c r="D17" s="303"/>
      <c r="E17" s="80" t="s">
        <v>139</v>
      </c>
      <c r="F17" s="33">
        <v>165824679</v>
      </c>
      <c r="G17" s="31">
        <f t="shared" si="0"/>
        <v>5414904</v>
      </c>
      <c r="H17" s="33">
        <v>5414904</v>
      </c>
      <c r="I17" s="106">
        <v>0</v>
      </c>
      <c r="J17" s="106">
        <v>0</v>
      </c>
      <c r="K17" s="106">
        <v>0</v>
      </c>
      <c r="L17" s="350"/>
    </row>
    <row r="18" spans="1:12" ht="115.5" customHeight="1" x14ac:dyDescent="0.25">
      <c r="A18" s="301"/>
      <c r="B18" s="304"/>
      <c r="C18" s="304"/>
      <c r="D18" s="304"/>
      <c r="E18" s="80" t="s">
        <v>61</v>
      </c>
      <c r="F18" s="33">
        <v>18424964</v>
      </c>
      <c r="G18" s="31">
        <f t="shared" si="0"/>
        <v>601656</v>
      </c>
      <c r="H18" s="33">
        <v>601656</v>
      </c>
      <c r="I18" s="106">
        <v>0</v>
      </c>
      <c r="J18" s="106">
        <v>0</v>
      </c>
      <c r="K18" s="106">
        <v>0</v>
      </c>
      <c r="L18" s="351"/>
    </row>
    <row r="19" spans="1:12" ht="72" customHeight="1" x14ac:dyDescent="0.25">
      <c r="A19" s="237" t="s">
        <v>58</v>
      </c>
      <c r="B19" s="203" t="s">
        <v>142</v>
      </c>
      <c r="C19" s="203" t="s">
        <v>208</v>
      </c>
      <c r="D19" s="203" t="s">
        <v>24</v>
      </c>
      <c r="E19" s="18" t="s">
        <v>55</v>
      </c>
      <c r="F19" s="33">
        <v>482898130</v>
      </c>
      <c r="G19" s="31">
        <f t="shared" si="0"/>
        <v>8700000</v>
      </c>
      <c r="H19" s="33">
        <v>8700000</v>
      </c>
      <c r="I19" s="30">
        <f>I20+I21</f>
        <v>0</v>
      </c>
      <c r="J19" s="33">
        <f>J20+J21</f>
        <v>0</v>
      </c>
      <c r="K19" s="33">
        <f>K20+K21</f>
        <v>0</v>
      </c>
      <c r="L19" s="206" t="s">
        <v>515</v>
      </c>
    </row>
    <row r="20" spans="1:12" ht="108.75" customHeight="1" x14ac:dyDescent="0.25">
      <c r="A20" s="238"/>
      <c r="B20" s="204"/>
      <c r="C20" s="204"/>
      <c r="D20" s="204"/>
      <c r="E20" s="18" t="s">
        <v>57</v>
      </c>
      <c r="F20" s="33">
        <v>434608317</v>
      </c>
      <c r="G20" s="31">
        <f t="shared" si="0"/>
        <v>7830000</v>
      </c>
      <c r="H20" s="33">
        <v>7830000</v>
      </c>
      <c r="I20" s="106">
        <v>0</v>
      </c>
      <c r="J20" s="32">
        <v>0</v>
      </c>
      <c r="K20" s="33">
        <v>0</v>
      </c>
      <c r="L20" s="220"/>
    </row>
    <row r="21" spans="1:12" ht="106.5" customHeight="1" x14ac:dyDescent="0.25">
      <c r="A21" s="239"/>
      <c r="B21" s="205"/>
      <c r="C21" s="205"/>
      <c r="D21" s="205"/>
      <c r="E21" s="19" t="s">
        <v>56</v>
      </c>
      <c r="F21" s="34">
        <v>48289813</v>
      </c>
      <c r="G21" s="31">
        <f t="shared" si="0"/>
        <v>870000</v>
      </c>
      <c r="H21" s="33">
        <v>870000</v>
      </c>
      <c r="I21" s="106">
        <v>0</v>
      </c>
      <c r="J21" s="32">
        <v>0</v>
      </c>
      <c r="K21" s="33">
        <v>0</v>
      </c>
      <c r="L21" s="207"/>
    </row>
    <row r="22" spans="1:12" ht="129.75" customHeight="1" x14ac:dyDescent="0.25">
      <c r="A22" s="126" t="s">
        <v>253</v>
      </c>
      <c r="B22" s="130" t="s">
        <v>256</v>
      </c>
      <c r="C22" s="130" t="s">
        <v>255</v>
      </c>
      <c r="D22" s="130"/>
      <c r="E22" s="128" t="s">
        <v>257</v>
      </c>
      <c r="F22" s="34"/>
      <c r="G22" s="90">
        <f>H22+I22+J22+K22</f>
        <v>19500000</v>
      </c>
      <c r="H22" s="88"/>
      <c r="I22" s="103">
        <v>6000000</v>
      </c>
      <c r="J22" s="89">
        <v>13500000</v>
      </c>
      <c r="K22" s="88"/>
      <c r="L22" s="114" t="s">
        <v>286</v>
      </c>
    </row>
    <row r="23" spans="1:12" ht="161.25" customHeight="1" x14ac:dyDescent="0.25">
      <c r="A23" s="126" t="s">
        <v>258</v>
      </c>
      <c r="B23" s="130" t="s">
        <v>254</v>
      </c>
      <c r="C23" s="130" t="s">
        <v>255</v>
      </c>
      <c r="D23" s="130"/>
      <c r="E23" s="128" t="s">
        <v>257</v>
      </c>
      <c r="F23" s="34"/>
      <c r="G23" s="30">
        <f>H23+I23+J23+K23</f>
        <v>12500000</v>
      </c>
      <c r="H23" s="33"/>
      <c r="I23" s="106">
        <v>3000000</v>
      </c>
      <c r="J23" s="32">
        <v>9500000</v>
      </c>
      <c r="K23" s="33"/>
      <c r="L23" s="115" t="s">
        <v>516</v>
      </c>
    </row>
    <row r="24" spans="1:12" ht="38.25" customHeight="1" x14ac:dyDescent="0.25">
      <c r="A24" s="292" t="s">
        <v>280</v>
      </c>
      <c r="B24" s="294" t="s">
        <v>223</v>
      </c>
      <c r="C24" s="294">
        <v>2016</v>
      </c>
      <c r="D24" s="296" t="s">
        <v>65</v>
      </c>
      <c r="E24" s="20" t="s">
        <v>55</v>
      </c>
      <c r="F24" s="35">
        <v>74850000</v>
      </c>
      <c r="G24" s="31">
        <f t="shared" si="0"/>
        <v>74850000</v>
      </c>
      <c r="H24" s="36">
        <f>H25</f>
        <v>0</v>
      </c>
      <c r="I24" s="36">
        <f>I25</f>
        <v>0</v>
      </c>
      <c r="J24" s="36">
        <f>J25</f>
        <v>74850000</v>
      </c>
      <c r="K24" s="36">
        <f>K25</f>
        <v>0</v>
      </c>
      <c r="L24" s="287" t="s">
        <v>535</v>
      </c>
    </row>
    <row r="25" spans="1:12" ht="74.25" customHeight="1" x14ac:dyDescent="0.25">
      <c r="A25" s="293"/>
      <c r="B25" s="295"/>
      <c r="C25" s="295"/>
      <c r="D25" s="297"/>
      <c r="E25" s="20" t="s">
        <v>61</v>
      </c>
      <c r="F25" s="35">
        <v>74850000</v>
      </c>
      <c r="G25" s="31">
        <f t="shared" si="0"/>
        <v>74850000</v>
      </c>
      <c r="H25" s="37">
        <v>0</v>
      </c>
      <c r="I25" s="37">
        <v>0</v>
      </c>
      <c r="J25" s="37">
        <v>74850000</v>
      </c>
      <c r="K25" s="36">
        <v>0</v>
      </c>
      <c r="L25" s="288"/>
    </row>
    <row r="26" spans="1:12" ht="63.75" customHeight="1" x14ac:dyDescent="0.25">
      <c r="A26" s="310" t="s">
        <v>192</v>
      </c>
      <c r="B26" s="294" t="s">
        <v>222</v>
      </c>
      <c r="C26" s="294">
        <v>2016</v>
      </c>
      <c r="D26" s="296" t="s">
        <v>65</v>
      </c>
      <c r="E26" s="20" t="s">
        <v>55</v>
      </c>
      <c r="F26" s="35">
        <v>74850000</v>
      </c>
      <c r="G26" s="31">
        <f t="shared" si="0"/>
        <v>74850000</v>
      </c>
      <c r="H26" s="36">
        <f>H27</f>
        <v>0</v>
      </c>
      <c r="I26" s="36">
        <f>I27</f>
        <v>0</v>
      </c>
      <c r="J26" s="36">
        <f>J27</f>
        <v>74850000</v>
      </c>
      <c r="K26" s="36">
        <f>K27</f>
        <v>0</v>
      </c>
      <c r="L26" s="287" t="s">
        <v>584</v>
      </c>
    </row>
    <row r="27" spans="1:12" ht="65.25" customHeight="1" x14ac:dyDescent="0.25">
      <c r="A27" s="311"/>
      <c r="B27" s="295"/>
      <c r="C27" s="295"/>
      <c r="D27" s="297"/>
      <c r="E27" s="20" t="s">
        <v>61</v>
      </c>
      <c r="F27" s="35">
        <v>74850000</v>
      </c>
      <c r="G27" s="31">
        <f t="shared" si="0"/>
        <v>74850000</v>
      </c>
      <c r="H27" s="36">
        <v>0</v>
      </c>
      <c r="I27" s="36">
        <v>0</v>
      </c>
      <c r="J27" s="36">
        <v>74850000</v>
      </c>
      <c r="K27" s="36">
        <v>0</v>
      </c>
      <c r="L27" s="288"/>
    </row>
    <row r="28" spans="1:12" ht="64.5" customHeight="1" x14ac:dyDescent="0.25">
      <c r="A28" s="126" t="s">
        <v>0</v>
      </c>
      <c r="B28" s="130" t="s">
        <v>220</v>
      </c>
      <c r="C28" s="132">
        <v>2015</v>
      </c>
      <c r="D28" s="130" t="s">
        <v>1</v>
      </c>
      <c r="E28" s="79" t="s">
        <v>133</v>
      </c>
      <c r="F28" s="38"/>
      <c r="G28" s="31"/>
      <c r="H28" s="30"/>
      <c r="I28" s="30"/>
      <c r="J28" s="32"/>
      <c r="K28" s="106"/>
      <c r="L28" s="116" t="s">
        <v>289</v>
      </c>
    </row>
    <row r="29" spans="1:12" ht="69" customHeight="1" x14ac:dyDescent="0.25">
      <c r="A29" s="129" t="s">
        <v>7</v>
      </c>
      <c r="B29" s="130" t="s">
        <v>221</v>
      </c>
      <c r="C29" s="132">
        <v>2015</v>
      </c>
      <c r="D29" s="130" t="s">
        <v>5</v>
      </c>
      <c r="E29" s="79" t="s">
        <v>134</v>
      </c>
      <c r="F29" s="38"/>
      <c r="G29" s="31"/>
      <c r="H29" s="30"/>
      <c r="I29" s="30"/>
      <c r="J29" s="32"/>
      <c r="K29" s="106"/>
      <c r="L29" s="117" t="s">
        <v>288</v>
      </c>
    </row>
    <row r="30" spans="1:12" ht="78.75" customHeight="1" x14ac:dyDescent="0.25">
      <c r="A30" s="129" t="s">
        <v>6</v>
      </c>
      <c r="B30" s="130" t="s">
        <v>219</v>
      </c>
      <c r="C30" s="1">
        <v>2015</v>
      </c>
      <c r="D30" s="130" t="s">
        <v>281</v>
      </c>
      <c r="E30" s="81" t="s">
        <v>134</v>
      </c>
      <c r="F30" s="38"/>
      <c r="G30" s="31"/>
      <c r="H30" s="30"/>
      <c r="I30" s="30"/>
      <c r="J30" s="32"/>
      <c r="K30" s="106"/>
      <c r="L30" s="117" t="s">
        <v>291</v>
      </c>
    </row>
    <row r="31" spans="1:12" ht="95.25" customHeight="1" x14ac:dyDescent="0.25">
      <c r="A31" s="319" t="s">
        <v>283</v>
      </c>
      <c r="B31" s="241"/>
      <c r="C31" s="313"/>
      <c r="D31" s="241"/>
      <c r="E31" s="19" t="s">
        <v>55</v>
      </c>
      <c r="F31" s="34">
        <v>127591100</v>
      </c>
      <c r="G31" s="32"/>
      <c r="H31" s="32">
        <f>SUM(H33)</f>
        <v>0</v>
      </c>
      <c r="I31" s="32">
        <v>0</v>
      </c>
      <c r="J31" s="32">
        <f>SUM(J33)</f>
        <v>0</v>
      </c>
      <c r="K31" s="32">
        <f>SUM(K33)</f>
        <v>0</v>
      </c>
      <c r="L31" s="206" t="s">
        <v>598</v>
      </c>
    </row>
    <row r="32" spans="1:12" ht="169.5" customHeight="1" x14ac:dyDescent="0.25">
      <c r="A32" s="319"/>
      <c r="B32" s="241"/>
      <c r="C32" s="313"/>
      <c r="D32" s="241"/>
      <c r="E32" s="99" t="s">
        <v>145</v>
      </c>
      <c r="F32" s="34">
        <v>121211545</v>
      </c>
      <c r="G32" s="31">
        <v>20056060</v>
      </c>
      <c r="H32" s="32">
        <v>0</v>
      </c>
      <c r="I32" s="106">
        <v>20056060</v>
      </c>
      <c r="J32" s="32"/>
      <c r="K32" s="32">
        <v>0</v>
      </c>
      <c r="L32" s="220"/>
    </row>
    <row r="33" spans="1:12" ht="108" customHeight="1" x14ac:dyDescent="0.25">
      <c r="A33" s="319"/>
      <c r="B33" s="241"/>
      <c r="C33" s="313"/>
      <c r="D33" s="241"/>
      <c r="E33" s="19" t="s">
        <v>56</v>
      </c>
      <c r="F33" s="34">
        <v>6379555</v>
      </c>
      <c r="G33" s="31">
        <v>20056060</v>
      </c>
      <c r="H33" s="32">
        <v>0</v>
      </c>
      <c r="I33" s="94">
        <v>20056060</v>
      </c>
      <c r="J33" s="32"/>
      <c r="K33" s="32">
        <v>0</v>
      </c>
      <c r="L33" s="207"/>
    </row>
    <row r="34" spans="1:12" ht="99.75" customHeight="1" x14ac:dyDescent="0.25">
      <c r="A34" s="237" t="s">
        <v>282</v>
      </c>
      <c r="B34" s="125"/>
      <c r="C34" s="127"/>
      <c r="D34" s="125"/>
      <c r="E34" s="98" t="s">
        <v>55</v>
      </c>
      <c r="F34" s="34">
        <v>7565048</v>
      </c>
      <c r="G34" s="31"/>
      <c r="H34" s="32"/>
      <c r="I34" s="94">
        <v>2018288</v>
      </c>
      <c r="J34" s="32">
        <v>5599260</v>
      </c>
      <c r="K34" s="32"/>
      <c r="L34" s="206" t="s">
        <v>599</v>
      </c>
    </row>
    <row r="35" spans="1:12" ht="90.75" customHeight="1" x14ac:dyDescent="0.25">
      <c r="A35" s="239"/>
      <c r="B35" s="125"/>
      <c r="C35" s="127"/>
      <c r="D35" s="125"/>
      <c r="E35" s="98" t="s">
        <v>90</v>
      </c>
      <c r="F35" s="34">
        <v>7565048</v>
      </c>
      <c r="G35" s="31"/>
      <c r="H35" s="32"/>
      <c r="I35" s="94">
        <v>2018288</v>
      </c>
      <c r="J35" s="32">
        <v>5599260</v>
      </c>
      <c r="K35" s="32"/>
      <c r="L35" s="207"/>
    </row>
    <row r="36" spans="1:12" ht="24.75" customHeight="1" x14ac:dyDescent="0.25">
      <c r="A36" s="346" t="s">
        <v>15</v>
      </c>
      <c r="B36" s="347"/>
      <c r="C36" s="347"/>
      <c r="D36" s="347"/>
      <c r="E36" s="347"/>
      <c r="F36" s="347"/>
      <c r="G36" s="347"/>
      <c r="H36" s="347"/>
      <c r="I36" s="347"/>
      <c r="J36" s="347"/>
      <c r="K36" s="347"/>
      <c r="L36" s="348"/>
    </row>
    <row r="37" spans="1:12" ht="74.25" customHeight="1" x14ac:dyDescent="0.25">
      <c r="A37" s="280" t="s">
        <v>203</v>
      </c>
      <c r="B37" s="177" t="s">
        <v>62</v>
      </c>
      <c r="C37" s="313" t="s">
        <v>44</v>
      </c>
      <c r="D37" s="241" t="s">
        <v>65</v>
      </c>
      <c r="E37" s="21" t="s">
        <v>55</v>
      </c>
      <c r="F37" s="105">
        <v>104542280</v>
      </c>
      <c r="G37" s="39">
        <f>H37+I37+J37+K37</f>
        <v>104542280</v>
      </c>
      <c r="H37" s="32">
        <f>H38</f>
        <v>0</v>
      </c>
      <c r="I37" s="106">
        <f>I38</f>
        <v>104542280</v>
      </c>
      <c r="J37" s="32">
        <f>J38</f>
        <v>0</v>
      </c>
      <c r="K37" s="106">
        <f>K38</f>
        <v>0</v>
      </c>
      <c r="L37" s="243" t="s">
        <v>600</v>
      </c>
    </row>
    <row r="38" spans="1:12" ht="86.25" customHeight="1" x14ac:dyDescent="0.25">
      <c r="A38" s="280"/>
      <c r="B38" s="178"/>
      <c r="C38" s="313"/>
      <c r="D38" s="241"/>
      <c r="E38" s="21" t="s">
        <v>59</v>
      </c>
      <c r="F38" s="105">
        <v>104542280</v>
      </c>
      <c r="G38" s="39">
        <f t="shared" ref="G38:G47" si="1">H38+I38+J38+K38</f>
        <v>104542280</v>
      </c>
      <c r="H38" s="32">
        <v>0</v>
      </c>
      <c r="I38" s="106">
        <v>104542280</v>
      </c>
      <c r="J38" s="106">
        <v>0</v>
      </c>
      <c r="K38" s="106">
        <v>0</v>
      </c>
      <c r="L38" s="243"/>
    </row>
    <row r="39" spans="1:12" ht="52.5" customHeight="1" x14ac:dyDescent="0.25">
      <c r="A39" s="187" t="s">
        <v>204</v>
      </c>
      <c r="B39" s="177" t="s">
        <v>224</v>
      </c>
      <c r="C39" s="246" t="s">
        <v>42</v>
      </c>
      <c r="D39" s="177" t="s">
        <v>70</v>
      </c>
      <c r="E39" s="21" t="s">
        <v>55</v>
      </c>
      <c r="F39" s="105">
        <v>378012925</v>
      </c>
      <c r="G39" s="39">
        <f>H39+I39+J39+K39</f>
        <v>382255757.99000001</v>
      </c>
      <c r="H39" s="106">
        <v>50795999.990000002</v>
      </c>
      <c r="I39" s="106">
        <f>SUM(I40:I41)</f>
        <v>116343707</v>
      </c>
      <c r="J39" s="106">
        <f>SUM(J40:J41)</f>
        <v>215116051</v>
      </c>
      <c r="K39" s="106">
        <f>SUM(K40:K41)</f>
        <v>0</v>
      </c>
      <c r="L39" s="289" t="s">
        <v>536</v>
      </c>
    </row>
    <row r="40" spans="1:12" ht="114" customHeight="1" x14ac:dyDescent="0.25">
      <c r="A40" s="188"/>
      <c r="B40" s="178"/>
      <c r="C40" s="247"/>
      <c r="D40" s="178"/>
      <c r="E40" s="21" t="s">
        <v>43</v>
      </c>
      <c r="F40" s="105">
        <v>345121999.99000001</v>
      </c>
      <c r="G40" s="39">
        <f t="shared" si="1"/>
        <v>345121999.99000001</v>
      </c>
      <c r="H40" s="106">
        <v>45715999.990000002</v>
      </c>
      <c r="I40" s="106">
        <v>100884000</v>
      </c>
      <c r="J40" s="106">
        <v>198522000</v>
      </c>
      <c r="K40" s="106">
        <v>0</v>
      </c>
      <c r="L40" s="290"/>
    </row>
    <row r="41" spans="1:12" ht="66.75" customHeight="1" x14ac:dyDescent="0.25">
      <c r="A41" s="189"/>
      <c r="B41" s="216"/>
      <c r="C41" s="248"/>
      <c r="D41" s="216"/>
      <c r="E41" s="21" t="s">
        <v>59</v>
      </c>
      <c r="F41" s="105">
        <v>37133758</v>
      </c>
      <c r="G41" s="39">
        <f>H41+I41+J41+K41</f>
        <v>37133758</v>
      </c>
      <c r="H41" s="106">
        <v>5080000</v>
      </c>
      <c r="I41" s="106">
        <v>15459707</v>
      </c>
      <c r="J41" s="106">
        <v>16594051</v>
      </c>
      <c r="K41" s="106">
        <v>0</v>
      </c>
      <c r="L41" s="291"/>
    </row>
    <row r="42" spans="1:12" ht="101.25" customHeight="1" x14ac:dyDescent="0.25">
      <c r="A42" s="249" t="s">
        <v>191</v>
      </c>
      <c r="B42" s="241" t="s">
        <v>209</v>
      </c>
      <c r="C42" s="313" t="s">
        <v>44</v>
      </c>
      <c r="D42" s="241" t="s">
        <v>71</v>
      </c>
      <c r="E42" s="19" t="s">
        <v>55</v>
      </c>
      <c r="F42" s="34">
        <v>14821493</v>
      </c>
      <c r="G42" s="39">
        <f t="shared" si="1"/>
        <v>14821493</v>
      </c>
      <c r="H42" s="33">
        <v>6896750</v>
      </c>
      <c r="I42" s="30">
        <f>SUM(I43)</f>
        <v>7924743</v>
      </c>
      <c r="J42" s="33"/>
      <c r="K42" s="32"/>
      <c r="L42" s="257" t="s">
        <v>595</v>
      </c>
    </row>
    <row r="43" spans="1:12" ht="108" customHeight="1" x14ac:dyDescent="0.25">
      <c r="A43" s="249"/>
      <c r="B43" s="241"/>
      <c r="C43" s="313"/>
      <c r="D43" s="241"/>
      <c r="E43" s="19" t="s">
        <v>56</v>
      </c>
      <c r="F43" s="34">
        <v>14821493</v>
      </c>
      <c r="G43" s="39">
        <f t="shared" si="1"/>
        <v>14821493</v>
      </c>
      <c r="H43" s="33">
        <v>6896750</v>
      </c>
      <c r="I43" s="30">
        <v>7924743</v>
      </c>
      <c r="J43" s="32"/>
      <c r="K43" s="32"/>
      <c r="L43" s="257"/>
    </row>
    <row r="44" spans="1:12" ht="65.25" customHeight="1" x14ac:dyDescent="0.25">
      <c r="A44" s="249" t="s">
        <v>23</v>
      </c>
      <c r="B44" s="241" t="s">
        <v>209</v>
      </c>
      <c r="C44" s="313">
        <v>2016</v>
      </c>
      <c r="D44" s="241"/>
      <c r="E44" s="19" t="s">
        <v>55</v>
      </c>
      <c r="F44" s="34">
        <v>22152281</v>
      </c>
      <c r="G44" s="39">
        <f t="shared" si="1"/>
        <v>48526939.350000001</v>
      </c>
      <c r="H44" s="105">
        <v>2172889.35</v>
      </c>
      <c r="I44" s="105"/>
      <c r="J44" s="105"/>
      <c r="K44" s="32">
        <v>46354050</v>
      </c>
      <c r="L44" s="243" t="s">
        <v>601</v>
      </c>
    </row>
    <row r="45" spans="1:12" ht="54" customHeight="1" x14ac:dyDescent="0.25">
      <c r="A45" s="249"/>
      <c r="B45" s="241"/>
      <c r="C45" s="313"/>
      <c r="D45" s="241"/>
      <c r="E45" s="19" t="s">
        <v>56</v>
      </c>
      <c r="F45" s="34">
        <v>22152281</v>
      </c>
      <c r="G45" s="39">
        <f t="shared" si="1"/>
        <v>48526939.350000001</v>
      </c>
      <c r="H45" s="34">
        <v>2172889.35</v>
      </c>
      <c r="I45" s="105"/>
      <c r="J45" s="32"/>
      <c r="K45" s="32">
        <v>46354050</v>
      </c>
      <c r="L45" s="243"/>
    </row>
    <row r="46" spans="1:12" ht="42.75" customHeight="1" x14ac:dyDescent="0.25">
      <c r="A46" s="280" t="s">
        <v>293</v>
      </c>
      <c r="B46" s="342" t="s">
        <v>294</v>
      </c>
      <c r="C46" s="313"/>
      <c r="D46" s="241" t="s">
        <v>100</v>
      </c>
      <c r="E46" s="21" t="s">
        <v>55</v>
      </c>
      <c r="F46" s="105"/>
      <c r="G46" s="39">
        <f t="shared" si="1"/>
        <v>1755327</v>
      </c>
      <c r="H46" s="106">
        <v>1137926</v>
      </c>
      <c r="I46" s="106">
        <v>617401</v>
      </c>
      <c r="J46" s="106"/>
      <c r="K46" s="106"/>
      <c r="L46" s="251" t="s">
        <v>266</v>
      </c>
    </row>
    <row r="47" spans="1:12" ht="45" customHeight="1" x14ac:dyDescent="0.25">
      <c r="A47" s="280"/>
      <c r="B47" s="263"/>
      <c r="C47" s="313"/>
      <c r="D47" s="241"/>
      <c r="E47" s="21" t="s">
        <v>97</v>
      </c>
      <c r="F47" s="105"/>
      <c r="G47" s="39">
        <f t="shared" si="1"/>
        <v>1755327</v>
      </c>
      <c r="H47" s="106">
        <v>1137926</v>
      </c>
      <c r="I47" s="106">
        <v>617401</v>
      </c>
      <c r="J47" s="106"/>
      <c r="K47" s="106"/>
      <c r="L47" s="251"/>
    </row>
    <row r="48" spans="1:12" s="4" customFormat="1" ht="84" customHeight="1" x14ac:dyDescent="0.25">
      <c r="A48" s="129" t="s">
        <v>2</v>
      </c>
      <c r="B48" s="130" t="s">
        <v>225</v>
      </c>
      <c r="C48" s="132">
        <v>2018</v>
      </c>
      <c r="D48" s="130" t="s">
        <v>3</v>
      </c>
      <c r="E48" s="21" t="s">
        <v>97</v>
      </c>
      <c r="F48" s="105"/>
      <c r="G48" s="39"/>
      <c r="H48" s="32"/>
      <c r="I48" s="106"/>
      <c r="J48" s="32"/>
      <c r="K48" s="32"/>
      <c r="L48" s="118" t="s">
        <v>267</v>
      </c>
    </row>
    <row r="49" spans="1:12" ht="23.25" customHeight="1" x14ac:dyDescent="0.25">
      <c r="A49" s="254" t="s">
        <v>96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55"/>
      <c r="L49" s="256"/>
    </row>
    <row r="50" spans="1:12" ht="150.75" customHeight="1" x14ac:dyDescent="0.25">
      <c r="A50" s="249" t="s">
        <v>247</v>
      </c>
      <c r="B50" s="342" t="s">
        <v>262</v>
      </c>
      <c r="C50" s="342" t="s">
        <v>44</v>
      </c>
      <c r="D50" s="250" t="s">
        <v>69</v>
      </c>
      <c r="E50" s="21" t="s">
        <v>55</v>
      </c>
      <c r="F50" s="105">
        <v>56334068</v>
      </c>
      <c r="G50" s="40">
        <f>H50+I50+J50+K50</f>
        <v>64087248.659999996</v>
      </c>
      <c r="H50" s="34">
        <v>13478363.66</v>
      </c>
      <c r="I50" s="105"/>
      <c r="J50" s="34">
        <v>50608885</v>
      </c>
      <c r="K50" s="34">
        <v>0</v>
      </c>
      <c r="L50" s="252" t="s">
        <v>576</v>
      </c>
    </row>
    <row r="51" spans="1:12" ht="174" customHeight="1" x14ac:dyDescent="0.25">
      <c r="A51" s="249"/>
      <c r="B51" s="342"/>
      <c r="C51" s="342"/>
      <c r="D51" s="250"/>
      <c r="E51" s="21" t="s">
        <v>59</v>
      </c>
      <c r="F51" s="105">
        <v>56334068</v>
      </c>
      <c r="G51" s="40">
        <f t="shared" ref="G51:G64" si="2">H51+I51+J51+K51</f>
        <v>64087248.659999996</v>
      </c>
      <c r="H51" s="34">
        <v>13478363.66</v>
      </c>
      <c r="I51" s="105"/>
      <c r="J51" s="32">
        <v>50608885</v>
      </c>
      <c r="K51" s="32">
        <v>0</v>
      </c>
      <c r="L51" s="253"/>
    </row>
    <row r="52" spans="1:12" ht="79.5" customHeight="1" x14ac:dyDescent="0.25">
      <c r="A52" s="129" t="s">
        <v>519</v>
      </c>
      <c r="B52" s="130" t="s">
        <v>210</v>
      </c>
      <c r="C52" s="132">
        <v>2015</v>
      </c>
      <c r="D52" s="130" t="s">
        <v>100</v>
      </c>
      <c r="E52" s="21" t="s">
        <v>97</v>
      </c>
      <c r="F52" s="105"/>
      <c r="G52" s="40"/>
      <c r="H52" s="41"/>
      <c r="I52" s="41"/>
      <c r="J52" s="41"/>
      <c r="K52" s="41"/>
      <c r="L52" s="119" t="s">
        <v>268</v>
      </c>
    </row>
    <row r="53" spans="1:12" ht="100.5" customHeight="1" x14ac:dyDescent="0.25">
      <c r="A53" s="129" t="s">
        <v>520</v>
      </c>
      <c r="B53" s="130" t="s">
        <v>211</v>
      </c>
      <c r="C53" s="132">
        <v>2015</v>
      </c>
      <c r="D53" s="130" t="s">
        <v>103</v>
      </c>
      <c r="E53" s="21" t="s">
        <v>97</v>
      </c>
      <c r="F53" s="105"/>
      <c r="G53" s="40"/>
      <c r="H53" s="41"/>
      <c r="I53" s="41"/>
      <c r="J53" s="41"/>
      <c r="K53" s="41"/>
      <c r="L53" s="119" t="s">
        <v>585</v>
      </c>
    </row>
    <row r="54" spans="1:12" ht="49.5" customHeight="1" x14ac:dyDescent="0.25">
      <c r="A54" s="129" t="s">
        <v>521</v>
      </c>
      <c r="B54" s="130" t="s">
        <v>212</v>
      </c>
      <c r="C54" s="132">
        <v>2016</v>
      </c>
      <c r="D54" s="130" t="s">
        <v>104</v>
      </c>
      <c r="E54" s="21" t="s">
        <v>97</v>
      </c>
      <c r="F54" s="105"/>
      <c r="G54" s="40"/>
      <c r="H54" s="41"/>
      <c r="I54" s="41"/>
      <c r="J54" s="41"/>
      <c r="K54" s="41"/>
      <c r="L54" s="119" t="s">
        <v>269</v>
      </c>
    </row>
    <row r="55" spans="1:12" ht="89.25" customHeight="1" x14ac:dyDescent="0.25">
      <c r="A55" s="129" t="s">
        <v>522</v>
      </c>
      <c r="B55" s="130" t="s">
        <v>213</v>
      </c>
      <c r="C55" s="132">
        <v>2015</v>
      </c>
      <c r="D55" s="130" t="s">
        <v>105</v>
      </c>
      <c r="E55" s="21" t="s">
        <v>97</v>
      </c>
      <c r="F55" s="105"/>
      <c r="G55" s="40"/>
      <c r="H55" s="41"/>
      <c r="I55" s="41"/>
      <c r="J55" s="41"/>
      <c r="K55" s="41"/>
      <c r="L55" s="119" t="s">
        <v>287</v>
      </c>
    </row>
    <row r="56" spans="1:12" ht="74.25" customHeight="1" x14ac:dyDescent="0.25">
      <c r="A56" s="129" t="s">
        <v>106</v>
      </c>
      <c r="B56" s="130" t="s">
        <v>214</v>
      </c>
      <c r="C56" s="132">
        <v>2017</v>
      </c>
      <c r="D56" s="130" t="s">
        <v>107</v>
      </c>
      <c r="E56" s="21" t="s">
        <v>97</v>
      </c>
      <c r="F56" s="105"/>
      <c r="G56" s="40"/>
      <c r="H56" s="41"/>
      <c r="I56" s="41"/>
      <c r="J56" s="41"/>
      <c r="K56" s="41"/>
      <c r="L56" s="119" t="s">
        <v>270</v>
      </c>
    </row>
    <row r="57" spans="1:12" ht="81.75" customHeight="1" x14ac:dyDescent="0.25">
      <c r="A57" s="129" t="s">
        <v>523</v>
      </c>
      <c r="B57" s="130" t="s">
        <v>215</v>
      </c>
      <c r="C57" s="132">
        <v>2016</v>
      </c>
      <c r="D57" s="130" t="s">
        <v>108</v>
      </c>
      <c r="E57" s="21" t="s">
        <v>97</v>
      </c>
      <c r="F57" s="105"/>
      <c r="G57" s="40"/>
      <c r="H57" s="41"/>
      <c r="I57" s="41"/>
      <c r="J57" s="41"/>
      <c r="K57" s="41"/>
      <c r="L57" s="119" t="s">
        <v>271</v>
      </c>
    </row>
    <row r="58" spans="1:12" ht="69.75" customHeight="1" x14ac:dyDescent="0.25">
      <c r="A58" s="129" t="s">
        <v>517</v>
      </c>
      <c r="B58" s="130" t="s">
        <v>228</v>
      </c>
      <c r="C58" s="132">
        <v>2017</v>
      </c>
      <c r="D58" s="130" t="s">
        <v>109</v>
      </c>
      <c r="E58" s="21" t="s">
        <v>97</v>
      </c>
      <c r="F58" s="105"/>
      <c r="G58" s="40"/>
      <c r="H58" s="41"/>
      <c r="I58" s="41"/>
      <c r="J58" s="41"/>
      <c r="K58" s="41"/>
      <c r="L58" s="119" t="s">
        <v>272</v>
      </c>
    </row>
    <row r="59" spans="1:12" ht="54.75" customHeight="1" x14ac:dyDescent="0.25">
      <c r="A59" s="129" t="s">
        <v>8</v>
      </c>
      <c r="B59" s="130" t="s">
        <v>229</v>
      </c>
      <c r="C59" s="128">
        <v>2018</v>
      </c>
      <c r="D59" s="130" t="s">
        <v>111</v>
      </c>
      <c r="E59" s="21" t="s">
        <v>97</v>
      </c>
      <c r="F59" s="105"/>
      <c r="G59" s="40"/>
      <c r="H59" s="32"/>
      <c r="I59" s="106"/>
      <c r="J59" s="32"/>
      <c r="K59" s="32"/>
      <c r="L59" s="119" t="s">
        <v>273</v>
      </c>
    </row>
    <row r="60" spans="1:12" ht="49.5" customHeight="1" x14ac:dyDescent="0.25">
      <c r="A60" s="129" t="s">
        <v>518</v>
      </c>
      <c r="B60" s="130" t="s">
        <v>226</v>
      </c>
      <c r="C60" s="128">
        <v>2015</v>
      </c>
      <c r="D60" s="130" t="s">
        <v>100</v>
      </c>
      <c r="E60" s="21" t="s">
        <v>97</v>
      </c>
      <c r="F60" s="105"/>
      <c r="G60" s="40"/>
      <c r="H60" s="32"/>
      <c r="I60" s="106"/>
      <c r="J60" s="32"/>
      <c r="K60" s="32"/>
      <c r="L60" s="119" t="s">
        <v>274</v>
      </c>
    </row>
    <row r="61" spans="1:12" ht="57.75" customHeight="1" x14ac:dyDescent="0.25">
      <c r="A61" s="129" t="s">
        <v>30</v>
      </c>
      <c r="B61" s="130" t="s">
        <v>227</v>
      </c>
      <c r="C61" s="128">
        <v>2015</v>
      </c>
      <c r="D61" s="130" t="s">
        <v>100</v>
      </c>
      <c r="E61" s="21" t="s">
        <v>97</v>
      </c>
      <c r="F61" s="105"/>
      <c r="G61" s="40"/>
      <c r="H61" s="32"/>
      <c r="I61" s="106"/>
      <c r="J61" s="32"/>
      <c r="K61" s="32"/>
      <c r="L61" s="119" t="s">
        <v>275</v>
      </c>
    </row>
    <row r="62" spans="1:12" ht="57.75" customHeight="1" x14ac:dyDescent="0.25">
      <c r="A62" s="129" t="s">
        <v>9</v>
      </c>
      <c r="B62" s="130">
        <v>14930</v>
      </c>
      <c r="C62" s="128">
        <v>2016</v>
      </c>
      <c r="D62" s="6" t="s">
        <v>4</v>
      </c>
      <c r="E62" s="21" t="s">
        <v>97</v>
      </c>
      <c r="F62" s="105"/>
      <c r="G62" s="40"/>
      <c r="H62" s="32"/>
      <c r="I62" s="106"/>
      <c r="J62" s="32"/>
      <c r="K62" s="32"/>
      <c r="L62" s="119" t="s">
        <v>276</v>
      </c>
    </row>
    <row r="63" spans="1:12" ht="107.25" customHeight="1" x14ac:dyDescent="0.25">
      <c r="A63" s="249" t="s">
        <v>132</v>
      </c>
      <c r="B63" s="241" t="s">
        <v>216</v>
      </c>
      <c r="C63" s="302" t="s">
        <v>143</v>
      </c>
      <c r="D63" s="241" t="s">
        <v>25</v>
      </c>
      <c r="E63" s="82" t="s">
        <v>55</v>
      </c>
      <c r="F63" s="105">
        <v>211069901</v>
      </c>
      <c r="G63" s="40">
        <f t="shared" si="2"/>
        <v>211069901</v>
      </c>
      <c r="H63" s="105">
        <f>H64</f>
        <v>0</v>
      </c>
      <c r="I63" s="105">
        <v>0</v>
      </c>
      <c r="J63" s="105">
        <v>37501204</v>
      </c>
      <c r="K63" s="105">
        <v>173568697</v>
      </c>
      <c r="L63" s="252" t="s">
        <v>602</v>
      </c>
    </row>
    <row r="64" spans="1:12" ht="111.75" customHeight="1" x14ac:dyDescent="0.25">
      <c r="A64" s="249"/>
      <c r="B64" s="241"/>
      <c r="C64" s="304"/>
      <c r="D64" s="241"/>
      <c r="E64" s="82" t="s">
        <v>60</v>
      </c>
      <c r="F64" s="105">
        <v>211069901</v>
      </c>
      <c r="G64" s="40">
        <f t="shared" si="2"/>
        <v>211069901</v>
      </c>
      <c r="H64" s="105">
        <v>0</v>
      </c>
      <c r="I64" s="105">
        <v>0</v>
      </c>
      <c r="J64" s="105">
        <v>37501204</v>
      </c>
      <c r="K64" s="105">
        <v>173568697</v>
      </c>
      <c r="L64" s="352"/>
    </row>
    <row r="65" spans="1:18" ht="24.75" customHeight="1" x14ac:dyDescent="0.25">
      <c r="A65" s="336" t="s">
        <v>16</v>
      </c>
      <c r="B65" s="337"/>
      <c r="C65" s="337"/>
      <c r="D65" s="337"/>
      <c r="E65" s="337"/>
      <c r="F65" s="337"/>
      <c r="G65" s="337"/>
      <c r="H65" s="337"/>
      <c r="I65" s="337"/>
      <c r="J65" s="337"/>
      <c r="K65" s="337"/>
      <c r="L65" s="338"/>
    </row>
    <row r="66" spans="1:18" ht="90" customHeight="1" x14ac:dyDescent="0.25">
      <c r="A66" s="242" t="s">
        <v>193</v>
      </c>
      <c r="B66" s="177" t="s">
        <v>259</v>
      </c>
      <c r="C66" s="342" t="s">
        <v>44</v>
      </c>
      <c r="D66" s="341" t="s">
        <v>80</v>
      </c>
      <c r="E66" s="19" t="s">
        <v>55</v>
      </c>
      <c r="F66" s="34">
        <v>1032565594</v>
      </c>
      <c r="G66" s="40">
        <f>SUM(G67:G69)</f>
        <v>1032565420</v>
      </c>
      <c r="H66" s="34">
        <v>416568419.63</v>
      </c>
      <c r="I66" s="105">
        <f>SUM(I67:I69)</f>
        <v>615997000</v>
      </c>
      <c r="J66" s="34">
        <f>SUM(J67:J69)</f>
        <v>0</v>
      </c>
      <c r="K66" s="34">
        <f>SUM(K67:K69)</f>
        <v>0</v>
      </c>
      <c r="L66" s="243" t="s">
        <v>537</v>
      </c>
    </row>
    <row r="67" spans="1:18" ht="162.75" customHeight="1" x14ac:dyDescent="0.25">
      <c r="A67" s="242"/>
      <c r="B67" s="178"/>
      <c r="C67" s="342"/>
      <c r="D67" s="341"/>
      <c r="E67" s="22" t="s">
        <v>98</v>
      </c>
      <c r="F67" s="34"/>
      <c r="G67" s="42"/>
      <c r="H67" s="32">
        <v>0</v>
      </c>
      <c r="I67" s="106">
        <v>0</v>
      </c>
      <c r="J67" s="32">
        <v>0</v>
      </c>
      <c r="K67" s="32">
        <v>0</v>
      </c>
      <c r="L67" s="243"/>
    </row>
    <row r="68" spans="1:18" ht="177.75" customHeight="1" x14ac:dyDescent="0.25">
      <c r="A68" s="242"/>
      <c r="B68" s="178"/>
      <c r="C68" s="342"/>
      <c r="D68" s="341"/>
      <c r="E68" s="22" t="s">
        <v>99</v>
      </c>
      <c r="F68" s="34">
        <v>990717000</v>
      </c>
      <c r="G68" s="40">
        <f>SUM(H68:K68)</f>
        <v>990908578</v>
      </c>
      <c r="H68" s="34">
        <v>374911578</v>
      </c>
      <c r="I68" s="105">
        <v>615997000</v>
      </c>
      <c r="J68" s="32">
        <v>0</v>
      </c>
      <c r="K68" s="32">
        <v>0</v>
      </c>
      <c r="L68" s="243"/>
    </row>
    <row r="69" spans="1:18" ht="376.5" customHeight="1" x14ac:dyDescent="0.25">
      <c r="A69" s="242"/>
      <c r="B69" s="216"/>
      <c r="C69" s="342"/>
      <c r="D69" s="341"/>
      <c r="E69" s="22" t="s">
        <v>56</v>
      </c>
      <c r="F69" s="34">
        <v>41848594</v>
      </c>
      <c r="G69" s="40">
        <f>SUM(H69:K69)</f>
        <v>41656842</v>
      </c>
      <c r="H69" s="34">
        <v>41656842</v>
      </c>
      <c r="I69" s="105">
        <v>0</v>
      </c>
      <c r="J69" s="32">
        <v>0</v>
      </c>
      <c r="K69" s="32">
        <v>0</v>
      </c>
      <c r="L69" s="243"/>
    </row>
    <row r="70" spans="1:18" ht="75" customHeight="1" x14ac:dyDescent="0.25">
      <c r="A70" s="129" t="s">
        <v>10</v>
      </c>
      <c r="B70" s="130" t="s">
        <v>217</v>
      </c>
      <c r="C70" s="2">
        <v>2015</v>
      </c>
      <c r="D70" s="130" t="s">
        <v>110</v>
      </c>
      <c r="E70" s="21" t="s">
        <v>116</v>
      </c>
      <c r="F70" s="105"/>
      <c r="G70" s="42"/>
      <c r="H70" s="32"/>
      <c r="I70" s="106"/>
      <c r="J70" s="32"/>
      <c r="K70" s="32"/>
      <c r="L70" s="120" t="s">
        <v>277</v>
      </c>
    </row>
    <row r="71" spans="1:18" ht="77.25" customHeight="1" x14ac:dyDescent="0.25">
      <c r="A71" s="131" t="s">
        <v>112</v>
      </c>
      <c r="B71" s="130" t="s">
        <v>218</v>
      </c>
      <c r="C71" s="16">
        <v>2015</v>
      </c>
      <c r="D71" s="130" t="s">
        <v>113</v>
      </c>
      <c r="E71" s="21" t="s">
        <v>116</v>
      </c>
      <c r="F71" s="105"/>
      <c r="G71" s="42"/>
      <c r="H71" s="32"/>
      <c r="I71" s="106"/>
      <c r="J71" s="32"/>
      <c r="K71" s="32"/>
      <c r="L71" s="120" t="s">
        <v>278</v>
      </c>
    </row>
    <row r="72" spans="1:18" ht="99" customHeight="1" x14ac:dyDescent="0.25">
      <c r="A72" s="129" t="s">
        <v>114</v>
      </c>
      <c r="B72" s="130" t="s">
        <v>249</v>
      </c>
      <c r="C72" s="11">
        <v>2016</v>
      </c>
      <c r="D72" s="130" t="s">
        <v>115</v>
      </c>
      <c r="E72" s="21" t="s">
        <v>257</v>
      </c>
      <c r="F72" s="105"/>
      <c r="G72" s="40">
        <v>481949000</v>
      </c>
      <c r="H72" s="32"/>
      <c r="I72" s="106">
        <v>481949000</v>
      </c>
      <c r="J72" s="32"/>
      <c r="K72" s="32"/>
      <c r="L72" s="120" t="s">
        <v>279</v>
      </c>
    </row>
    <row r="73" spans="1:18" ht="181.5" customHeight="1" x14ac:dyDescent="0.25">
      <c r="A73" s="242" t="s">
        <v>144</v>
      </c>
      <c r="B73" s="241" t="s">
        <v>128</v>
      </c>
      <c r="C73" s="241">
        <v>2018</v>
      </c>
      <c r="D73" s="241" t="s">
        <v>129</v>
      </c>
      <c r="E73" s="244" t="s">
        <v>130</v>
      </c>
      <c r="F73" s="259"/>
      <c r="G73" s="339"/>
      <c r="H73" s="232"/>
      <c r="I73" s="232"/>
      <c r="J73" s="232"/>
      <c r="K73" s="232"/>
      <c r="L73" s="240" t="s">
        <v>538</v>
      </c>
    </row>
    <row r="74" spans="1:18" ht="131.25" customHeight="1" x14ac:dyDescent="0.25">
      <c r="A74" s="242"/>
      <c r="B74" s="241"/>
      <c r="C74" s="241"/>
      <c r="D74" s="241"/>
      <c r="E74" s="245"/>
      <c r="F74" s="259"/>
      <c r="G74" s="340"/>
      <c r="H74" s="233"/>
      <c r="I74" s="233"/>
      <c r="J74" s="233"/>
      <c r="K74" s="233"/>
      <c r="L74" s="240"/>
    </row>
    <row r="75" spans="1:18" s="5" customFormat="1" ht="22.5" customHeight="1" x14ac:dyDescent="0.25">
      <c r="A75" s="305" t="s">
        <v>18</v>
      </c>
      <c r="B75" s="306"/>
      <c r="C75" s="306"/>
      <c r="D75" s="306"/>
      <c r="E75" s="306"/>
      <c r="F75" s="306"/>
      <c r="G75" s="306"/>
      <c r="H75" s="306"/>
      <c r="I75" s="306"/>
      <c r="J75" s="306"/>
      <c r="K75" s="306"/>
      <c r="L75" s="307"/>
      <c r="M75" s="3"/>
      <c r="N75" s="3"/>
      <c r="O75" s="3"/>
      <c r="P75" s="3"/>
      <c r="Q75" s="3"/>
      <c r="R75" s="3"/>
    </row>
    <row r="76" spans="1:18" ht="57.75" customHeight="1" x14ac:dyDescent="0.25">
      <c r="A76" s="249" t="s">
        <v>524</v>
      </c>
      <c r="B76" s="241" t="s">
        <v>260</v>
      </c>
      <c r="C76" s="241" t="s">
        <v>102</v>
      </c>
      <c r="D76" s="241" t="s">
        <v>68</v>
      </c>
      <c r="E76" s="21" t="s">
        <v>55</v>
      </c>
      <c r="F76" s="105">
        <v>342673000</v>
      </c>
      <c r="G76" s="39">
        <f>G77+G78+G79</f>
        <v>215834951</v>
      </c>
      <c r="H76" s="105">
        <f>H77+H78+H79</f>
        <v>57530440</v>
      </c>
      <c r="I76" s="105">
        <f>I77+I78+I79</f>
        <v>158304511</v>
      </c>
      <c r="J76" s="105">
        <f>SUM(J78:J79)</f>
        <v>0</v>
      </c>
      <c r="K76" s="105">
        <f>SUM(K78:K79)</f>
        <v>0</v>
      </c>
      <c r="L76" s="206" t="s">
        <v>539</v>
      </c>
    </row>
    <row r="77" spans="1:18" ht="83.25" customHeight="1" x14ac:dyDescent="0.25">
      <c r="A77" s="249"/>
      <c r="B77" s="241"/>
      <c r="C77" s="241"/>
      <c r="D77" s="241"/>
      <c r="E77" s="21" t="s">
        <v>232</v>
      </c>
      <c r="F77" s="105"/>
      <c r="G77" s="39">
        <f>H77+I77+J77+K77</f>
        <v>153843696</v>
      </c>
      <c r="H77" s="105">
        <v>51777396</v>
      </c>
      <c r="I77" s="105">
        <v>102066300</v>
      </c>
      <c r="J77" s="105"/>
      <c r="K77" s="105"/>
      <c r="L77" s="220"/>
    </row>
    <row r="78" spans="1:18" ht="78" customHeight="1" x14ac:dyDescent="0.25">
      <c r="A78" s="249"/>
      <c r="B78" s="241"/>
      <c r="C78" s="241"/>
      <c r="D78" s="241"/>
      <c r="E78" s="21" t="s">
        <v>101</v>
      </c>
      <c r="F78" s="105">
        <v>308406000</v>
      </c>
      <c r="G78" s="39">
        <f>H78+I78+J78+K78</f>
        <v>41042700</v>
      </c>
      <c r="H78" s="100"/>
      <c r="I78" s="105">
        <v>41042700</v>
      </c>
      <c r="J78" s="43">
        <v>0</v>
      </c>
      <c r="K78" s="43">
        <v>0</v>
      </c>
      <c r="L78" s="220"/>
    </row>
    <row r="79" spans="1:18" ht="36" customHeight="1" x14ac:dyDescent="0.25">
      <c r="A79" s="249"/>
      <c r="B79" s="241"/>
      <c r="C79" s="241"/>
      <c r="D79" s="241"/>
      <c r="E79" s="21" t="s">
        <v>61</v>
      </c>
      <c r="F79" s="105">
        <v>34267000</v>
      </c>
      <c r="G79" s="39">
        <f>H79+I79+J79+K79</f>
        <v>20948555</v>
      </c>
      <c r="H79" s="105">
        <v>5753044</v>
      </c>
      <c r="I79" s="105">
        <v>15195511</v>
      </c>
      <c r="J79" s="32">
        <v>0</v>
      </c>
      <c r="K79" s="32">
        <v>0</v>
      </c>
      <c r="L79" s="207"/>
    </row>
    <row r="80" spans="1:18" ht="45" customHeight="1" x14ac:dyDescent="0.25">
      <c r="A80" s="280" t="s">
        <v>237</v>
      </c>
      <c r="B80" s="241">
        <v>260</v>
      </c>
      <c r="C80" s="241" t="s">
        <v>264</v>
      </c>
      <c r="D80" s="241" t="s">
        <v>146</v>
      </c>
      <c r="E80" s="21" t="s">
        <v>55</v>
      </c>
      <c r="F80" s="105">
        <v>442277971</v>
      </c>
      <c r="G80" s="39">
        <f>G81+G82</f>
        <v>442278081</v>
      </c>
      <c r="H80" s="106">
        <f>H81+H82</f>
        <v>147425990</v>
      </c>
      <c r="I80" s="106">
        <f>I81+I82</f>
        <v>294852091</v>
      </c>
      <c r="J80" s="106"/>
      <c r="K80" s="106"/>
      <c r="L80" s="343" t="s">
        <v>572</v>
      </c>
    </row>
    <row r="81" spans="1:12" ht="89.25" customHeight="1" x14ac:dyDescent="0.25">
      <c r="A81" s="280"/>
      <c r="B81" s="241"/>
      <c r="C81" s="241"/>
      <c r="D81" s="241"/>
      <c r="E81" s="21" t="s">
        <v>145</v>
      </c>
      <c r="F81" s="105">
        <v>420164081</v>
      </c>
      <c r="G81" s="39">
        <f>H81+I81</f>
        <v>420164100</v>
      </c>
      <c r="H81" s="106">
        <v>140054700</v>
      </c>
      <c r="I81" s="106">
        <v>280109400</v>
      </c>
      <c r="J81" s="106"/>
      <c r="K81" s="106"/>
      <c r="L81" s="344"/>
    </row>
    <row r="82" spans="1:12" ht="134.25" customHeight="1" x14ac:dyDescent="0.25">
      <c r="A82" s="280"/>
      <c r="B82" s="241"/>
      <c r="C82" s="241"/>
      <c r="D82" s="241"/>
      <c r="E82" s="21" t="s">
        <v>61</v>
      </c>
      <c r="F82" s="105">
        <v>22113890</v>
      </c>
      <c r="G82" s="39">
        <f>H82+I82</f>
        <v>22113981</v>
      </c>
      <c r="H82" s="106">
        <v>7371290</v>
      </c>
      <c r="I82" s="106">
        <v>14742691</v>
      </c>
      <c r="J82" s="106"/>
      <c r="K82" s="106"/>
      <c r="L82" s="345"/>
    </row>
    <row r="83" spans="1:12" ht="83.25" customHeight="1" x14ac:dyDescent="0.25">
      <c r="A83" s="187" t="s">
        <v>525</v>
      </c>
      <c r="B83" s="177">
        <v>300</v>
      </c>
      <c r="C83" s="177" t="s">
        <v>265</v>
      </c>
      <c r="D83" s="177" t="s">
        <v>48</v>
      </c>
      <c r="E83" s="21" t="s">
        <v>55</v>
      </c>
      <c r="F83" s="105">
        <v>482002704</v>
      </c>
      <c r="G83" s="39">
        <f>H83+I83</f>
        <v>482002745</v>
      </c>
      <c r="H83" s="103">
        <f>H84+H85</f>
        <v>160667581</v>
      </c>
      <c r="I83" s="103">
        <f>I84+I85</f>
        <v>321335164</v>
      </c>
      <c r="J83" s="103"/>
      <c r="K83" s="103"/>
      <c r="L83" s="343" t="s">
        <v>573</v>
      </c>
    </row>
    <row r="84" spans="1:12" ht="92.25" customHeight="1" x14ac:dyDescent="0.25">
      <c r="A84" s="188"/>
      <c r="B84" s="178"/>
      <c r="C84" s="178"/>
      <c r="D84" s="178"/>
      <c r="E84" s="21" t="s">
        <v>145</v>
      </c>
      <c r="F84" s="105">
        <v>457902559</v>
      </c>
      <c r="G84" s="39">
        <f>H84+I84</f>
        <v>457902600</v>
      </c>
      <c r="H84" s="103">
        <v>152634200</v>
      </c>
      <c r="I84" s="103">
        <v>305268400</v>
      </c>
      <c r="J84" s="103"/>
      <c r="K84" s="44"/>
      <c r="L84" s="344"/>
    </row>
    <row r="85" spans="1:12" ht="68.25" customHeight="1" x14ac:dyDescent="0.25">
      <c r="A85" s="189"/>
      <c r="B85" s="216"/>
      <c r="C85" s="216"/>
      <c r="D85" s="216"/>
      <c r="E85" s="21" t="s">
        <v>61</v>
      </c>
      <c r="F85" s="105">
        <v>24100145</v>
      </c>
      <c r="G85" s="39">
        <f>H85+I85</f>
        <v>24100145</v>
      </c>
      <c r="H85" s="106">
        <v>8033381</v>
      </c>
      <c r="I85" s="106">
        <v>16066764</v>
      </c>
      <c r="J85" s="106"/>
      <c r="K85" s="45"/>
      <c r="L85" s="345"/>
    </row>
    <row r="86" spans="1:12" ht="53.25" customHeight="1" x14ac:dyDescent="0.25">
      <c r="A86" s="187" t="s">
        <v>156</v>
      </c>
      <c r="B86" s="177">
        <v>300</v>
      </c>
      <c r="C86" s="177" t="s">
        <v>152</v>
      </c>
      <c r="D86" s="177"/>
      <c r="E86" s="112" t="s">
        <v>55</v>
      </c>
      <c r="F86" s="106">
        <v>482002860</v>
      </c>
      <c r="G86" s="39">
        <f t="shared" ref="G86:G103" si="3">H86+I86+J86+K86</f>
        <v>482002860</v>
      </c>
      <c r="H86" s="103"/>
      <c r="I86" s="103">
        <f>I87+I88</f>
        <v>482002860</v>
      </c>
      <c r="J86" s="103"/>
      <c r="K86" s="44"/>
      <c r="L86" s="289" t="s">
        <v>574</v>
      </c>
    </row>
    <row r="87" spans="1:12" ht="101.25" customHeight="1" x14ac:dyDescent="0.25">
      <c r="A87" s="188"/>
      <c r="B87" s="178"/>
      <c r="C87" s="178"/>
      <c r="D87" s="178"/>
      <c r="E87" s="21" t="s">
        <v>145</v>
      </c>
      <c r="F87" s="105">
        <v>457902717</v>
      </c>
      <c r="G87" s="39">
        <f t="shared" si="3"/>
        <v>457902700</v>
      </c>
      <c r="H87" s="103"/>
      <c r="I87" s="103">
        <v>457902700</v>
      </c>
      <c r="J87" s="103"/>
      <c r="K87" s="44"/>
      <c r="L87" s="290"/>
    </row>
    <row r="88" spans="1:12" ht="73.5" customHeight="1" x14ac:dyDescent="0.25">
      <c r="A88" s="189"/>
      <c r="B88" s="216"/>
      <c r="C88" s="216"/>
      <c r="D88" s="216"/>
      <c r="E88" s="21" t="s">
        <v>61</v>
      </c>
      <c r="F88" s="105">
        <v>24100143</v>
      </c>
      <c r="G88" s="39">
        <f t="shared" si="3"/>
        <v>24100160</v>
      </c>
      <c r="H88" s="103"/>
      <c r="I88" s="103">
        <v>24100160</v>
      </c>
      <c r="J88" s="103"/>
      <c r="K88" s="44"/>
      <c r="L88" s="291"/>
    </row>
    <row r="89" spans="1:12" ht="78" customHeight="1" x14ac:dyDescent="0.25">
      <c r="A89" s="260" t="s">
        <v>47</v>
      </c>
      <c r="B89" s="177">
        <v>350</v>
      </c>
      <c r="C89" s="177" t="s">
        <v>263</v>
      </c>
      <c r="D89" s="177" t="s">
        <v>45</v>
      </c>
      <c r="E89" s="21" t="s">
        <v>55</v>
      </c>
      <c r="F89" s="105">
        <v>532443730</v>
      </c>
      <c r="G89" s="39">
        <f t="shared" si="3"/>
        <v>195229530</v>
      </c>
      <c r="H89" s="103"/>
      <c r="I89" s="103">
        <f>I90+I91</f>
        <v>195229530</v>
      </c>
      <c r="J89" s="103"/>
      <c r="K89" s="103"/>
      <c r="L89" s="206" t="s">
        <v>581</v>
      </c>
    </row>
    <row r="90" spans="1:12" ht="76.5" customHeight="1" x14ac:dyDescent="0.25">
      <c r="A90" s="261"/>
      <c r="B90" s="178"/>
      <c r="C90" s="178"/>
      <c r="D90" s="178"/>
      <c r="E90" s="21" t="s">
        <v>101</v>
      </c>
      <c r="F90" s="105">
        <v>505821542</v>
      </c>
      <c r="G90" s="39">
        <f t="shared" si="3"/>
        <v>168607180</v>
      </c>
      <c r="H90" s="103"/>
      <c r="I90" s="103">
        <v>168607180</v>
      </c>
      <c r="J90" s="103"/>
      <c r="K90" s="103"/>
      <c r="L90" s="220"/>
    </row>
    <row r="91" spans="1:12" ht="87" customHeight="1" x14ac:dyDescent="0.25">
      <c r="A91" s="262"/>
      <c r="B91" s="216"/>
      <c r="C91" s="216"/>
      <c r="D91" s="216"/>
      <c r="E91" s="21" t="s">
        <v>61</v>
      </c>
      <c r="F91" s="105">
        <v>26622188</v>
      </c>
      <c r="G91" s="39">
        <f t="shared" si="3"/>
        <v>26622350</v>
      </c>
      <c r="H91" s="106"/>
      <c r="I91" s="106">
        <v>26622350</v>
      </c>
      <c r="J91" s="106"/>
      <c r="K91" s="106"/>
      <c r="L91" s="207"/>
    </row>
    <row r="92" spans="1:12" ht="137.25" customHeight="1" x14ac:dyDescent="0.25">
      <c r="A92" s="187" t="s">
        <v>526</v>
      </c>
      <c r="B92" s="177">
        <v>300</v>
      </c>
      <c r="C92" s="177" t="s">
        <v>148</v>
      </c>
      <c r="D92" s="177" t="s">
        <v>149</v>
      </c>
      <c r="E92" s="21" t="s">
        <v>55</v>
      </c>
      <c r="F92" s="105">
        <v>482002860</v>
      </c>
      <c r="G92" s="39">
        <f t="shared" si="3"/>
        <v>24100143</v>
      </c>
      <c r="H92" s="103">
        <f>H94</f>
        <v>0</v>
      </c>
      <c r="I92" s="103">
        <f>I94</f>
        <v>8033381</v>
      </c>
      <c r="J92" s="103">
        <f>J94</f>
        <v>8033381</v>
      </c>
      <c r="K92" s="103">
        <f>K94</f>
        <v>8033381</v>
      </c>
      <c r="L92" s="234" t="s">
        <v>540</v>
      </c>
    </row>
    <row r="93" spans="1:12" ht="82.5" customHeight="1" x14ac:dyDescent="0.25">
      <c r="A93" s="188"/>
      <c r="B93" s="178"/>
      <c r="C93" s="178"/>
      <c r="D93" s="178"/>
      <c r="E93" s="21" t="s">
        <v>101</v>
      </c>
      <c r="F93" s="105">
        <v>457902717</v>
      </c>
      <c r="G93" s="39"/>
      <c r="H93" s="103"/>
      <c r="I93" s="103"/>
      <c r="J93" s="103"/>
      <c r="K93" s="44"/>
      <c r="L93" s="235"/>
    </row>
    <row r="94" spans="1:12" ht="59.25" customHeight="1" x14ac:dyDescent="0.25">
      <c r="A94" s="189"/>
      <c r="B94" s="216"/>
      <c r="C94" s="216"/>
      <c r="D94" s="216"/>
      <c r="E94" s="21" t="s">
        <v>61</v>
      </c>
      <c r="F94" s="105">
        <v>24100143</v>
      </c>
      <c r="G94" s="39">
        <f t="shared" si="3"/>
        <v>24100143</v>
      </c>
      <c r="H94" s="103">
        <v>0</v>
      </c>
      <c r="I94" s="103">
        <v>8033381</v>
      </c>
      <c r="J94" s="103">
        <v>8033381</v>
      </c>
      <c r="K94" s="44">
        <v>8033381</v>
      </c>
      <c r="L94" s="312"/>
    </row>
    <row r="95" spans="1:12" ht="72.75" customHeight="1" x14ac:dyDescent="0.25">
      <c r="A95" s="187" t="s">
        <v>157</v>
      </c>
      <c r="B95" s="177">
        <v>124</v>
      </c>
      <c r="C95" s="177" t="s">
        <v>159</v>
      </c>
      <c r="D95" s="177" t="s">
        <v>202</v>
      </c>
      <c r="E95" s="112" t="s">
        <v>55</v>
      </c>
      <c r="F95" s="106">
        <v>175440443.84999999</v>
      </c>
      <c r="G95" s="39">
        <f>G96+G97</f>
        <v>83232740</v>
      </c>
      <c r="H95" s="103"/>
      <c r="I95" s="103"/>
      <c r="J95" s="103">
        <v>2924008</v>
      </c>
      <c r="K95" s="44">
        <v>2924007</v>
      </c>
      <c r="L95" s="234" t="s">
        <v>575</v>
      </c>
    </row>
    <row r="96" spans="1:12" ht="71.25" customHeight="1" x14ac:dyDescent="0.25">
      <c r="A96" s="188"/>
      <c r="B96" s="178"/>
      <c r="C96" s="178"/>
      <c r="D96" s="178"/>
      <c r="E96" s="21" t="s">
        <v>101</v>
      </c>
      <c r="F96" s="103">
        <v>170537657.84999999</v>
      </c>
      <c r="G96" s="39">
        <v>77384725</v>
      </c>
      <c r="H96" s="103">
        <v>77384725</v>
      </c>
      <c r="I96" s="103"/>
      <c r="J96" s="103"/>
      <c r="K96" s="44"/>
      <c r="L96" s="235"/>
    </row>
    <row r="97" spans="1:12" ht="156" customHeight="1" x14ac:dyDescent="0.25">
      <c r="A97" s="189"/>
      <c r="B97" s="216"/>
      <c r="C97" s="216"/>
      <c r="D97" s="216"/>
      <c r="E97" s="21" t="s">
        <v>61</v>
      </c>
      <c r="F97" s="105">
        <v>4902786</v>
      </c>
      <c r="G97" s="39">
        <f t="shared" si="3"/>
        <v>5848015</v>
      </c>
      <c r="H97" s="106"/>
      <c r="I97" s="106"/>
      <c r="J97" s="106">
        <v>2924008</v>
      </c>
      <c r="K97" s="45">
        <v>2924007</v>
      </c>
      <c r="L97" s="236"/>
    </row>
    <row r="98" spans="1:12" ht="46.5" customHeight="1" x14ac:dyDescent="0.25">
      <c r="A98" s="187" t="s">
        <v>158</v>
      </c>
      <c r="B98" s="177">
        <v>300</v>
      </c>
      <c r="C98" s="177" t="s">
        <v>39</v>
      </c>
      <c r="D98" s="177" t="s">
        <v>41</v>
      </c>
      <c r="E98" s="21" t="s">
        <v>55</v>
      </c>
      <c r="F98" s="105">
        <v>482002860</v>
      </c>
      <c r="G98" s="39">
        <f t="shared" si="3"/>
        <v>8033381</v>
      </c>
      <c r="H98" s="103">
        <f>H100</f>
        <v>0</v>
      </c>
      <c r="I98" s="103">
        <v>0</v>
      </c>
      <c r="J98" s="103">
        <v>0</v>
      </c>
      <c r="K98" s="103">
        <f>K100</f>
        <v>8033381</v>
      </c>
      <c r="L98" s="234" t="s">
        <v>541</v>
      </c>
    </row>
    <row r="99" spans="1:12" ht="84" customHeight="1" x14ac:dyDescent="0.25">
      <c r="A99" s="188"/>
      <c r="B99" s="178"/>
      <c r="C99" s="178"/>
      <c r="D99" s="178"/>
      <c r="E99" s="21" t="s">
        <v>101</v>
      </c>
      <c r="F99" s="105">
        <v>457902717</v>
      </c>
      <c r="G99" s="39"/>
      <c r="H99" s="103"/>
      <c r="I99" s="103"/>
      <c r="J99" s="103"/>
      <c r="K99" s="103"/>
      <c r="L99" s="235"/>
    </row>
    <row r="100" spans="1:12" ht="50.25" customHeight="1" x14ac:dyDescent="0.25">
      <c r="A100" s="189"/>
      <c r="B100" s="216"/>
      <c r="C100" s="216"/>
      <c r="D100" s="216"/>
      <c r="E100" s="21" t="s">
        <v>61</v>
      </c>
      <c r="F100" s="69">
        <v>24100143</v>
      </c>
      <c r="G100" s="39">
        <f t="shared" si="3"/>
        <v>8033381</v>
      </c>
      <c r="H100" s="106">
        <v>0</v>
      </c>
      <c r="I100" s="106">
        <v>0</v>
      </c>
      <c r="J100" s="106">
        <v>0</v>
      </c>
      <c r="K100" s="106">
        <v>8033381</v>
      </c>
      <c r="L100" s="236"/>
    </row>
    <row r="101" spans="1:12" ht="57" customHeight="1" x14ac:dyDescent="0.25">
      <c r="A101" s="187" t="s">
        <v>150</v>
      </c>
      <c r="B101" s="190">
        <v>71</v>
      </c>
      <c r="C101" s="190" t="s">
        <v>152</v>
      </c>
      <c r="D101" s="190" t="s">
        <v>199</v>
      </c>
      <c r="E101" s="21" t="s">
        <v>55</v>
      </c>
      <c r="F101" s="106">
        <v>103821916</v>
      </c>
      <c r="G101" s="39">
        <f t="shared" si="3"/>
        <v>103821896</v>
      </c>
      <c r="H101" s="106"/>
      <c r="I101" s="106">
        <f>I102+I103</f>
        <v>103821896</v>
      </c>
      <c r="J101" s="46"/>
      <c r="K101" s="46"/>
      <c r="L101" s="234" t="s">
        <v>542</v>
      </c>
    </row>
    <row r="102" spans="1:12" ht="63.75" customHeight="1" x14ac:dyDescent="0.25">
      <c r="A102" s="188"/>
      <c r="B102" s="191"/>
      <c r="C102" s="191"/>
      <c r="D102" s="191"/>
      <c r="E102" s="21" t="s">
        <v>145</v>
      </c>
      <c r="F102" s="105">
        <v>98630820</v>
      </c>
      <c r="G102" s="39">
        <f t="shared" si="3"/>
        <v>98630800</v>
      </c>
      <c r="H102" s="106"/>
      <c r="I102" s="106">
        <v>98630800</v>
      </c>
      <c r="J102" s="46"/>
      <c r="K102" s="46"/>
      <c r="L102" s="235"/>
    </row>
    <row r="103" spans="1:12" ht="53.25" customHeight="1" x14ac:dyDescent="0.25">
      <c r="A103" s="189"/>
      <c r="B103" s="192"/>
      <c r="C103" s="192"/>
      <c r="D103" s="192"/>
      <c r="E103" s="21" t="s">
        <v>61</v>
      </c>
      <c r="F103" s="105">
        <v>5191096</v>
      </c>
      <c r="G103" s="39">
        <f t="shared" si="3"/>
        <v>5191096</v>
      </c>
      <c r="H103" s="106"/>
      <c r="I103" s="106">
        <v>5191096</v>
      </c>
      <c r="J103" s="46"/>
      <c r="K103" s="46"/>
      <c r="L103" s="236"/>
    </row>
    <row r="104" spans="1:12" ht="65.25" customHeight="1" x14ac:dyDescent="0.25">
      <c r="A104" s="292" t="s">
        <v>151</v>
      </c>
      <c r="B104" s="190">
        <v>80</v>
      </c>
      <c r="C104" s="190" t="s">
        <v>154</v>
      </c>
      <c r="D104" s="190" t="s">
        <v>200</v>
      </c>
      <c r="E104" s="21" t="s">
        <v>55</v>
      </c>
      <c r="F104" s="106">
        <v>116982444</v>
      </c>
      <c r="G104" s="39">
        <f>H104+I104+J104+K104</f>
        <v>5849123</v>
      </c>
      <c r="H104" s="106"/>
      <c r="I104" s="106"/>
      <c r="J104" s="106">
        <v>5849123</v>
      </c>
      <c r="K104" s="46"/>
      <c r="L104" s="234" t="s">
        <v>543</v>
      </c>
    </row>
    <row r="105" spans="1:12" ht="63" customHeight="1" x14ac:dyDescent="0.25">
      <c r="A105" s="375"/>
      <c r="B105" s="191"/>
      <c r="C105" s="191"/>
      <c r="D105" s="191"/>
      <c r="E105" s="21" t="s">
        <v>145</v>
      </c>
      <c r="F105" s="106">
        <v>111133321</v>
      </c>
      <c r="G105" s="101"/>
      <c r="H105" s="103"/>
      <c r="I105" s="103"/>
      <c r="J105" s="103"/>
      <c r="K105" s="70"/>
      <c r="L105" s="235"/>
    </row>
    <row r="106" spans="1:12" ht="42" customHeight="1" x14ac:dyDescent="0.25">
      <c r="A106" s="375"/>
      <c r="B106" s="191"/>
      <c r="C106" s="191"/>
      <c r="D106" s="191"/>
      <c r="E106" s="230" t="s">
        <v>61</v>
      </c>
      <c r="F106" s="228">
        <v>5849123</v>
      </c>
      <c r="G106" s="228">
        <f>H106+I106+J106+K106</f>
        <v>5849123</v>
      </c>
      <c r="H106" s="232"/>
      <c r="I106" s="232"/>
      <c r="J106" s="232">
        <v>5849123</v>
      </c>
      <c r="K106" s="232"/>
      <c r="L106" s="235"/>
    </row>
    <row r="107" spans="1:12" ht="78" customHeight="1" x14ac:dyDescent="0.25">
      <c r="A107" s="293"/>
      <c r="B107" s="192"/>
      <c r="C107" s="192"/>
      <c r="D107" s="192"/>
      <c r="E107" s="231"/>
      <c r="F107" s="229"/>
      <c r="G107" s="229"/>
      <c r="H107" s="233"/>
      <c r="I107" s="233"/>
      <c r="J107" s="233"/>
      <c r="K107" s="233"/>
      <c r="L107" s="236"/>
    </row>
    <row r="108" spans="1:12" ht="58.5" customHeight="1" x14ac:dyDescent="0.25">
      <c r="A108" s="371" t="s">
        <v>153</v>
      </c>
      <c r="B108" s="190">
        <v>40</v>
      </c>
      <c r="C108" s="190" t="s">
        <v>155</v>
      </c>
      <c r="D108" s="190" t="s">
        <v>201</v>
      </c>
      <c r="E108" s="112" t="s">
        <v>55</v>
      </c>
      <c r="F108" s="106">
        <v>60107637</v>
      </c>
      <c r="G108" s="47">
        <f>H108+I108+J108+K108</f>
        <v>3005382</v>
      </c>
      <c r="H108" s="106"/>
      <c r="I108" s="106">
        <v>3005382</v>
      </c>
      <c r="J108" s="106"/>
      <c r="K108" s="46"/>
      <c r="L108" s="234" t="s">
        <v>544</v>
      </c>
    </row>
    <row r="109" spans="1:12" ht="77.25" customHeight="1" x14ac:dyDescent="0.25">
      <c r="A109" s="372"/>
      <c r="B109" s="191"/>
      <c r="C109" s="191"/>
      <c r="D109" s="191"/>
      <c r="E109" s="21" t="s">
        <v>145</v>
      </c>
      <c r="F109" s="106">
        <v>57102255</v>
      </c>
      <c r="G109" s="47"/>
      <c r="H109" s="106"/>
      <c r="I109" s="106"/>
      <c r="J109" s="106"/>
      <c r="K109" s="46"/>
      <c r="L109" s="235"/>
    </row>
    <row r="110" spans="1:12" ht="57" customHeight="1" x14ac:dyDescent="0.25">
      <c r="A110" s="373"/>
      <c r="B110" s="192"/>
      <c r="C110" s="192"/>
      <c r="D110" s="192"/>
      <c r="E110" s="21" t="s">
        <v>61</v>
      </c>
      <c r="F110" s="105">
        <v>3005382</v>
      </c>
      <c r="G110" s="47">
        <f>H110+I110+J110+K110</f>
        <v>3005382</v>
      </c>
      <c r="H110" s="106"/>
      <c r="I110" s="106">
        <v>3005382</v>
      </c>
      <c r="J110" s="106"/>
      <c r="K110" s="46"/>
      <c r="L110" s="236"/>
    </row>
    <row r="111" spans="1:12" ht="64.5" customHeight="1" x14ac:dyDescent="0.25">
      <c r="A111" s="187" t="s">
        <v>160</v>
      </c>
      <c r="B111" s="203">
        <v>825</v>
      </c>
      <c r="C111" s="203" t="s">
        <v>37</v>
      </c>
      <c r="D111" s="203" t="s">
        <v>40</v>
      </c>
      <c r="E111" s="21" t="s">
        <v>55</v>
      </c>
      <c r="F111" s="105">
        <v>807383907</v>
      </c>
      <c r="G111" s="47">
        <f t="shared" ref="G111:G114" si="4">H111+I111+J111+K111</f>
        <v>13456398</v>
      </c>
      <c r="H111" s="103"/>
      <c r="I111" s="103"/>
      <c r="J111" s="103"/>
      <c r="K111" s="103">
        <f>K113</f>
        <v>13456398</v>
      </c>
      <c r="L111" s="225" t="s">
        <v>527</v>
      </c>
    </row>
    <row r="112" spans="1:12" ht="60" customHeight="1" x14ac:dyDescent="0.25">
      <c r="A112" s="188"/>
      <c r="B112" s="204"/>
      <c r="C112" s="204"/>
      <c r="D112" s="204"/>
      <c r="E112" s="21" t="s">
        <v>145</v>
      </c>
      <c r="F112" s="105">
        <v>767014713</v>
      </c>
      <c r="G112" s="47"/>
      <c r="H112" s="103"/>
      <c r="I112" s="103"/>
      <c r="J112" s="103"/>
      <c r="K112" s="103"/>
      <c r="L112" s="226"/>
    </row>
    <row r="113" spans="1:12" ht="48.75" customHeight="1" x14ac:dyDescent="0.25">
      <c r="A113" s="189"/>
      <c r="B113" s="205"/>
      <c r="C113" s="205"/>
      <c r="D113" s="205"/>
      <c r="E113" s="21" t="s">
        <v>61</v>
      </c>
      <c r="F113" s="105">
        <v>40369194</v>
      </c>
      <c r="G113" s="47">
        <f t="shared" si="4"/>
        <v>13456398</v>
      </c>
      <c r="H113" s="106"/>
      <c r="I113" s="106"/>
      <c r="J113" s="106"/>
      <c r="K113" s="106">
        <v>13456398</v>
      </c>
      <c r="L113" s="309"/>
    </row>
    <row r="114" spans="1:12" ht="103.5" customHeight="1" x14ac:dyDescent="0.25">
      <c r="A114" s="187" t="s">
        <v>161</v>
      </c>
      <c r="B114" s="203" t="s">
        <v>207</v>
      </c>
      <c r="C114" s="203" t="s">
        <v>39</v>
      </c>
      <c r="D114" s="203" t="s">
        <v>230</v>
      </c>
      <c r="E114" s="21" t="s">
        <v>55</v>
      </c>
      <c r="F114" s="105">
        <v>669486499</v>
      </c>
      <c r="G114" s="47">
        <f t="shared" si="4"/>
        <v>11158108</v>
      </c>
      <c r="H114" s="103"/>
      <c r="I114" s="103"/>
      <c r="J114" s="103"/>
      <c r="K114" s="103">
        <v>11158108</v>
      </c>
      <c r="L114" s="225" t="s">
        <v>545</v>
      </c>
    </row>
    <row r="115" spans="1:12" ht="96.75" customHeight="1" x14ac:dyDescent="0.25">
      <c r="A115" s="188"/>
      <c r="B115" s="204"/>
      <c r="C115" s="204"/>
      <c r="D115" s="204"/>
      <c r="E115" s="21" t="s">
        <v>145</v>
      </c>
      <c r="F115" s="105">
        <v>636012175</v>
      </c>
      <c r="G115" s="47"/>
      <c r="H115" s="103"/>
      <c r="I115" s="103"/>
      <c r="J115" s="103"/>
      <c r="K115" s="44"/>
      <c r="L115" s="226"/>
    </row>
    <row r="116" spans="1:12" ht="60" customHeight="1" x14ac:dyDescent="0.25">
      <c r="A116" s="189"/>
      <c r="B116" s="205"/>
      <c r="C116" s="205"/>
      <c r="D116" s="205"/>
      <c r="E116" s="21" t="s">
        <v>61</v>
      </c>
      <c r="F116" s="105">
        <v>33474324</v>
      </c>
      <c r="G116" s="47">
        <f>H116+I116+J116+K116</f>
        <v>11158108</v>
      </c>
      <c r="H116" s="106"/>
      <c r="I116" s="106"/>
      <c r="J116" s="106"/>
      <c r="K116" s="45">
        <v>11158108</v>
      </c>
      <c r="L116" s="227"/>
    </row>
    <row r="117" spans="1:12" ht="54.75" customHeight="1" x14ac:dyDescent="0.25">
      <c r="A117" s="187" t="s">
        <v>162</v>
      </c>
      <c r="B117" s="203">
        <v>801</v>
      </c>
      <c r="C117" s="203" t="s">
        <v>36</v>
      </c>
      <c r="D117" s="203" t="s">
        <v>238</v>
      </c>
      <c r="E117" s="21" t="s">
        <v>55</v>
      </c>
      <c r="F117" s="105">
        <v>785495620</v>
      </c>
      <c r="G117" s="109">
        <f>H117+I117+J117+K117</f>
        <v>287508641</v>
      </c>
      <c r="H117" s="103"/>
      <c r="I117" s="103">
        <v>261325453</v>
      </c>
      <c r="J117" s="103">
        <v>13091594</v>
      </c>
      <c r="K117" s="103">
        <v>13091594</v>
      </c>
      <c r="L117" s="225" t="s">
        <v>546</v>
      </c>
    </row>
    <row r="118" spans="1:12" ht="60" customHeight="1" x14ac:dyDescent="0.25">
      <c r="A118" s="188"/>
      <c r="B118" s="204"/>
      <c r="C118" s="204"/>
      <c r="D118" s="204"/>
      <c r="E118" s="21" t="s">
        <v>145</v>
      </c>
      <c r="F118" s="105">
        <v>746220839</v>
      </c>
      <c r="G118" s="109">
        <f t="shared" ref="G118:G132" si="5">H118+I118+J118+K118</f>
        <v>248233860</v>
      </c>
      <c r="H118" s="103"/>
      <c r="I118" s="103">
        <v>248233860</v>
      </c>
      <c r="J118" s="103"/>
      <c r="K118" s="44"/>
      <c r="L118" s="226"/>
    </row>
    <row r="119" spans="1:12" ht="63" customHeight="1" x14ac:dyDescent="0.25">
      <c r="A119" s="189"/>
      <c r="B119" s="205"/>
      <c r="C119" s="205"/>
      <c r="D119" s="205"/>
      <c r="E119" s="21" t="s">
        <v>61</v>
      </c>
      <c r="F119" s="105">
        <v>39274781</v>
      </c>
      <c r="G119" s="109">
        <f t="shared" si="5"/>
        <v>39274781</v>
      </c>
      <c r="H119" s="106"/>
      <c r="I119" s="106">
        <v>13091593</v>
      </c>
      <c r="J119" s="106">
        <v>13091594</v>
      </c>
      <c r="K119" s="45">
        <v>13091594</v>
      </c>
      <c r="L119" s="227"/>
    </row>
    <row r="120" spans="1:12" ht="46.5" customHeight="1" x14ac:dyDescent="0.25">
      <c r="A120" s="187" t="s">
        <v>163</v>
      </c>
      <c r="B120" s="203">
        <v>1500</v>
      </c>
      <c r="C120" s="203" t="s">
        <v>164</v>
      </c>
      <c r="D120" s="203" t="s">
        <v>45</v>
      </c>
      <c r="E120" s="21" t="s">
        <v>55</v>
      </c>
      <c r="F120" s="106">
        <v>1384947120</v>
      </c>
      <c r="G120" s="109"/>
      <c r="H120" s="103"/>
      <c r="I120" s="103"/>
      <c r="J120" s="103"/>
      <c r="K120" s="44"/>
      <c r="L120" s="225" t="s">
        <v>547</v>
      </c>
    </row>
    <row r="121" spans="1:12" ht="93" customHeight="1" x14ac:dyDescent="0.25">
      <c r="A121" s="188"/>
      <c r="B121" s="204"/>
      <c r="C121" s="204"/>
      <c r="D121" s="204"/>
      <c r="E121" s="21" t="s">
        <v>145</v>
      </c>
      <c r="F121" s="106">
        <v>1315699764</v>
      </c>
      <c r="G121" s="109"/>
      <c r="H121" s="103"/>
      <c r="I121" s="103"/>
      <c r="J121" s="103"/>
      <c r="K121" s="44"/>
      <c r="L121" s="226"/>
    </row>
    <row r="122" spans="1:12" ht="68.25" customHeight="1" x14ac:dyDescent="0.25">
      <c r="A122" s="189"/>
      <c r="B122" s="205"/>
      <c r="C122" s="205"/>
      <c r="D122" s="205"/>
      <c r="E122" s="21" t="s">
        <v>61</v>
      </c>
      <c r="F122" s="105">
        <v>69247356</v>
      </c>
      <c r="G122" s="109"/>
      <c r="H122" s="103"/>
      <c r="I122" s="103"/>
      <c r="J122" s="103"/>
      <c r="K122" s="44"/>
      <c r="L122" s="227"/>
    </row>
    <row r="123" spans="1:12" ht="123" customHeight="1" x14ac:dyDescent="0.25">
      <c r="A123" s="280" t="s">
        <v>165</v>
      </c>
      <c r="B123" s="263">
        <v>1000</v>
      </c>
      <c r="C123" s="263" t="s">
        <v>38</v>
      </c>
      <c r="D123" s="263" t="s">
        <v>40</v>
      </c>
      <c r="E123" s="78" t="s">
        <v>55</v>
      </c>
      <c r="F123" s="105">
        <v>1384947120</v>
      </c>
      <c r="G123" s="106"/>
      <c r="H123" s="106"/>
      <c r="I123" s="106"/>
      <c r="J123" s="106"/>
      <c r="K123" s="106"/>
      <c r="L123" s="286" t="s">
        <v>596</v>
      </c>
    </row>
    <row r="124" spans="1:12" ht="72" customHeight="1" x14ac:dyDescent="0.25">
      <c r="A124" s="280"/>
      <c r="B124" s="263"/>
      <c r="C124" s="263"/>
      <c r="D124" s="263"/>
      <c r="E124" s="78" t="s">
        <v>145</v>
      </c>
      <c r="F124" s="105">
        <v>1315699764</v>
      </c>
      <c r="G124" s="106"/>
      <c r="H124" s="106"/>
      <c r="I124" s="106"/>
      <c r="J124" s="106"/>
      <c r="K124" s="106"/>
      <c r="L124" s="286"/>
    </row>
    <row r="125" spans="1:12" ht="82.5" customHeight="1" x14ac:dyDescent="0.25">
      <c r="A125" s="280"/>
      <c r="B125" s="263"/>
      <c r="C125" s="263"/>
      <c r="D125" s="263"/>
      <c r="E125" s="78" t="s">
        <v>61</v>
      </c>
      <c r="F125" s="105">
        <v>69247356</v>
      </c>
      <c r="G125" s="106"/>
      <c r="H125" s="106"/>
      <c r="I125" s="106"/>
      <c r="J125" s="106"/>
      <c r="K125" s="106"/>
      <c r="L125" s="286"/>
    </row>
    <row r="126" spans="1:12" ht="73.5" customHeight="1" x14ac:dyDescent="0.25">
      <c r="A126" s="187" t="s">
        <v>239</v>
      </c>
      <c r="B126" s="203" t="s">
        <v>64</v>
      </c>
      <c r="C126" s="203" t="s">
        <v>26</v>
      </c>
      <c r="D126" s="203" t="s">
        <v>66</v>
      </c>
      <c r="E126" s="21" t="s">
        <v>55</v>
      </c>
      <c r="F126" s="105">
        <v>291005000</v>
      </c>
      <c r="G126" s="109">
        <f t="shared" si="5"/>
        <v>291005000</v>
      </c>
      <c r="H126" s="103"/>
      <c r="I126" s="103">
        <f>I127</f>
        <v>169175521</v>
      </c>
      <c r="J126" s="103">
        <f>J127</f>
        <v>121829479</v>
      </c>
      <c r="K126" s="103"/>
      <c r="L126" s="206" t="s">
        <v>548</v>
      </c>
    </row>
    <row r="127" spans="1:12" ht="42" customHeight="1" x14ac:dyDescent="0.25">
      <c r="A127" s="189"/>
      <c r="B127" s="205"/>
      <c r="C127" s="205"/>
      <c r="D127" s="205"/>
      <c r="E127" s="21" t="s">
        <v>61</v>
      </c>
      <c r="F127" s="105">
        <v>291005000</v>
      </c>
      <c r="G127" s="109">
        <f t="shared" si="5"/>
        <v>291005000</v>
      </c>
      <c r="H127" s="106"/>
      <c r="I127" s="106">
        <v>169175521</v>
      </c>
      <c r="J127" s="106">
        <v>121829479</v>
      </c>
      <c r="K127" s="45"/>
      <c r="L127" s="207"/>
    </row>
    <row r="128" spans="1:12" ht="36" customHeight="1" x14ac:dyDescent="0.25">
      <c r="A128" s="187" t="s">
        <v>240</v>
      </c>
      <c r="B128" s="203" t="s">
        <v>63</v>
      </c>
      <c r="C128" s="203" t="s">
        <v>26</v>
      </c>
      <c r="D128" s="203" t="s">
        <v>65</v>
      </c>
      <c r="E128" s="21" t="s">
        <v>55</v>
      </c>
      <c r="F128" s="105">
        <v>76637128</v>
      </c>
      <c r="G128" s="109">
        <f t="shared" si="5"/>
        <v>76637128</v>
      </c>
      <c r="H128" s="103"/>
      <c r="I128" s="103">
        <f>I129</f>
        <v>76637128</v>
      </c>
      <c r="J128" s="103"/>
      <c r="K128" s="103"/>
      <c r="L128" s="206" t="s">
        <v>549</v>
      </c>
    </row>
    <row r="129" spans="1:12" ht="59.25" customHeight="1" x14ac:dyDescent="0.25">
      <c r="A129" s="189"/>
      <c r="B129" s="205"/>
      <c r="C129" s="205"/>
      <c r="D129" s="205"/>
      <c r="E129" s="21" t="s">
        <v>61</v>
      </c>
      <c r="F129" s="105">
        <v>76637128</v>
      </c>
      <c r="G129" s="109">
        <f t="shared" si="5"/>
        <v>76637128</v>
      </c>
      <c r="H129" s="106"/>
      <c r="I129" s="106">
        <v>76637128</v>
      </c>
      <c r="J129" s="103"/>
      <c r="K129" s="103"/>
      <c r="L129" s="207"/>
    </row>
    <row r="130" spans="1:12" ht="33" customHeight="1" x14ac:dyDescent="0.25">
      <c r="A130" s="265" t="s">
        <v>241</v>
      </c>
      <c r="B130" s="177"/>
      <c r="C130" s="203" t="s">
        <v>166</v>
      </c>
      <c r="D130" s="203" t="s">
        <v>86</v>
      </c>
      <c r="E130" s="21" t="s">
        <v>55</v>
      </c>
      <c r="F130" s="105">
        <v>792418621</v>
      </c>
      <c r="G130" s="109">
        <f t="shared" si="5"/>
        <v>11867917.23</v>
      </c>
      <c r="H130" s="106">
        <v>11867917.23</v>
      </c>
      <c r="I130" s="106"/>
      <c r="J130" s="106"/>
      <c r="K130" s="106"/>
      <c r="L130" s="206" t="s">
        <v>591</v>
      </c>
    </row>
    <row r="131" spans="1:12" ht="57" customHeight="1" x14ac:dyDescent="0.25">
      <c r="A131" s="266"/>
      <c r="B131" s="178"/>
      <c r="C131" s="204"/>
      <c r="D131" s="204"/>
      <c r="E131" s="21" t="s">
        <v>19</v>
      </c>
      <c r="F131" s="105">
        <v>752797689</v>
      </c>
      <c r="G131" s="109"/>
      <c r="H131" s="103"/>
      <c r="I131" s="103"/>
      <c r="J131" s="103"/>
      <c r="K131" s="106"/>
      <c r="L131" s="220"/>
    </row>
    <row r="132" spans="1:12" ht="62.25" customHeight="1" x14ac:dyDescent="0.25">
      <c r="A132" s="267"/>
      <c r="B132" s="216"/>
      <c r="C132" s="205"/>
      <c r="D132" s="205"/>
      <c r="E132" s="21" t="s">
        <v>61</v>
      </c>
      <c r="F132" s="105">
        <v>39620932</v>
      </c>
      <c r="G132" s="47">
        <f t="shared" si="5"/>
        <v>11867917.23</v>
      </c>
      <c r="H132" s="106">
        <v>11867917.23</v>
      </c>
      <c r="I132" s="106"/>
      <c r="J132" s="106"/>
      <c r="K132" s="106"/>
      <c r="L132" s="207"/>
    </row>
    <row r="133" spans="1:12" ht="108.75" customHeight="1" x14ac:dyDescent="0.25">
      <c r="A133" s="126" t="s">
        <v>250</v>
      </c>
      <c r="B133" s="125" t="s">
        <v>251</v>
      </c>
      <c r="C133" s="130" t="s">
        <v>252</v>
      </c>
      <c r="D133" s="130"/>
      <c r="E133" s="78" t="s">
        <v>257</v>
      </c>
      <c r="F133" s="105"/>
      <c r="G133" s="106">
        <f>H133+I133+J133+K133</f>
        <v>14000000</v>
      </c>
      <c r="H133" s="106"/>
      <c r="I133" s="106">
        <v>14000000</v>
      </c>
      <c r="J133" s="106"/>
      <c r="K133" s="106"/>
      <c r="L133" s="120" t="s">
        <v>295</v>
      </c>
    </row>
    <row r="134" spans="1:12" ht="77.25" customHeight="1" x14ac:dyDescent="0.25">
      <c r="A134" s="126" t="s">
        <v>530</v>
      </c>
      <c r="B134" s="125" t="s">
        <v>528</v>
      </c>
      <c r="C134" s="130" t="s">
        <v>44</v>
      </c>
      <c r="D134" s="130" t="s">
        <v>115</v>
      </c>
      <c r="E134" s="78" t="s">
        <v>257</v>
      </c>
      <c r="F134" s="105"/>
      <c r="G134" s="106"/>
      <c r="H134" s="106"/>
      <c r="I134" s="106"/>
      <c r="J134" s="106"/>
      <c r="K134" s="106"/>
      <c r="L134" s="120" t="s">
        <v>529</v>
      </c>
    </row>
    <row r="135" spans="1:12" ht="27.75" customHeight="1" x14ac:dyDescent="0.25">
      <c r="A135" s="283" t="s">
        <v>131</v>
      </c>
      <c r="B135" s="284"/>
      <c r="C135" s="284"/>
      <c r="D135" s="284"/>
      <c r="E135" s="284"/>
      <c r="F135" s="284"/>
      <c r="G135" s="284"/>
      <c r="H135" s="284"/>
      <c r="I135" s="284"/>
      <c r="J135" s="284"/>
      <c r="K135" s="284"/>
      <c r="L135" s="285"/>
    </row>
    <row r="136" spans="1:12" ht="22.5" x14ac:dyDescent="0.25">
      <c r="A136" s="271" t="s">
        <v>531</v>
      </c>
      <c r="B136" s="263" t="s">
        <v>173</v>
      </c>
      <c r="C136" s="264" t="s">
        <v>174</v>
      </c>
      <c r="D136" s="263" t="s">
        <v>84</v>
      </c>
      <c r="E136" s="71" t="s">
        <v>55</v>
      </c>
      <c r="F136" s="105">
        <v>465600000</v>
      </c>
      <c r="G136" s="106"/>
      <c r="H136" s="106"/>
      <c r="I136" s="106"/>
      <c r="J136" s="106"/>
      <c r="K136" s="106"/>
      <c r="L136" s="201" t="s">
        <v>566</v>
      </c>
    </row>
    <row r="137" spans="1:12" ht="62.25" customHeight="1" x14ac:dyDescent="0.25">
      <c r="A137" s="271"/>
      <c r="B137" s="263"/>
      <c r="C137" s="264"/>
      <c r="D137" s="263"/>
      <c r="E137" s="71" t="s">
        <v>17</v>
      </c>
      <c r="F137" s="105">
        <v>222068000</v>
      </c>
      <c r="G137" s="106"/>
      <c r="H137" s="106"/>
      <c r="I137" s="106"/>
      <c r="J137" s="106"/>
      <c r="K137" s="106"/>
      <c r="L137" s="201"/>
    </row>
    <row r="138" spans="1:12" ht="98.25" customHeight="1" x14ac:dyDescent="0.25">
      <c r="A138" s="271"/>
      <c r="B138" s="263"/>
      <c r="C138" s="264"/>
      <c r="D138" s="263"/>
      <c r="E138" s="78" t="s">
        <v>61</v>
      </c>
      <c r="F138" s="105">
        <v>243532000</v>
      </c>
      <c r="G138" s="106"/>
      <c r="H138" s="106"/>
      <c r="I138" s="106"/>
      <c r="J138" s="106"/>
      <c r="K138" s="106"/>
      <c r="L138" s="201"/>
    </row>
    <row r="139" spans="1:12" ht="69" customHeight="1" x14ac:dyDescent="0.25">
      <c r="A139" s="271"/>
      <c r="B139" s="263" t="s">
        <v>196</v>
      </c>
      <c r="C139" s="215" t="s">
        <v>29</v>
      </c>
      <c r="D139" s="263"/>
      <c r="E139" s="78" t="s">
        <v>55</v>
      </c>
      <c r="F139" s="105"/>
      <c r="G139" s="106">
        <f t="shared" ref="G139:G150" si="6">H139+I139+J139+K139</f>
        <v>5718172</v>
      </c>
      <c r="H139" s="106">
        <v>5620949</v>
      </c>
      <c r="I139" s="106">
        <v>97223</v>
      </c>
      <c r="J139" s="106"/>
      <c r="K139" s="106"/>
      <c r="L139" s="201"/>
    </row>
    <row r="140" spans="1:12" ht="133.5" customHeight="1" x14ac:dyDescent="0.25">
      <c r="A140" s="271"/>
      <c r="B140" s="263"/>
      <c r="C140" s="215"/>
      <c r="D140" s="263"/>
      <c r="E140" s="134" t="s">
        <v>90</v>
      </c>
      <c r="F140" s="105"/>
      <c r="G140" s="106">
        <f t="shared" si="6"/>
        <v>5718172</v>
      </c>
      <c r="H140" s="106">
        <v>5620949</v>
      </c>
      <c r="I140" s="106">
        <v>97223</v>
      </c>
      <c r="J140" s="106"/>
      <c r="K140" s="106"/>
      <c r="L140" s="201"/>
    </row>
    <row r="141" spans="1:12" ht="22.5" x14ac:dyDescent="0.25">
      <c r="A141" s="249" t="s">
        <v>138</v>
      </c>
      <c r="B141" s="263" t="s">
        <v>147</v>
      </c>
      <c r="C141" s="264" t="s">
        <v>46</v>
      </c>
      <c r="D141" s="241" t="s">
        <v>187</v>
      </c>
      <c r="E141" s="71" t="s">
        <v>55</v>
      </c>
      <c r="F141" s="105">
        <v>237813553</v>
      </c>
      <c r="G141" s="106">
        <f>H141+I141+J141+K141</f>
        <v>226400909</v>
      </c>
      <c r="H141" s="106"/>
      <c r="I141" s="106">
        <v>82829000</v>
      </c>
      <c r="J141" s="106">
        <v>120474216</v>
      </c>
      <c r="K141" s="106">
        <v>23097693</v>
      </c>
      <c r="L141" s="202" t="s">
        <v>550</v>
      </c>
    </row>
    <row r="142" spans="1:12" ht="56.25" x14ac:dyDescent="0.25">
      <c r="A142" s="249"/>
      <c r="B142" s="263"/>
      <c r="C142" s="264"/>
      <c r="D142" s="241"/>
      <c r="E142" s="71" t="s">
        <v>17</v>
      </c>
      <c r="F142" s="105">
        <v>170925000</v>
      </c>
      <c r="G142" s="106">
        <f t="shared" si="6"/>
        <v>170925000</v>
      </c>
      <c r="H142" s="106"/>
      <c r="I142" s="106">
        <v>74546000</v>
      </c>
      <c r="J142" s="106">
        <v>96379000</v>
      </c>
      <c r="K142" s="106">
        <v>0</v>
      </c>
      <c r="L142" s="202"/>
    </row>
    <row r="143" spans="1:12" ht="203.25" customHeight="1" x14ac:dyDescent="0.25">
      <c r="A143" s="249"/>
      <c r="B143" s="263"/>
      <c r="C143" s="264"/>
      <c r="D143" s="241"/>
      <c r="E143" s="71" t="s">
        <v>56</v>
      </c>
      <c r="F143" s="105">
        <v>66888553</v>
      </c>
      <c r="G143" s="106">
        <f t="shared" si="6"/>
        <v>55475909</v>
      </c>
      <c r="H143" s="106"/>
      <c r="I143" s="106">
        <v>8283000</v>
      </c>
      <c r="J143" s="106">
        <v>24095216</v>
      </c>
      <c r="K143" s="106">
        <v>23097693</v>
      </c>
      <c r="L143" s="202"/>
    </row>
    <row r="144" spans="1:12" ht="34.5" customHeight="1" x14ac:dyDescent="0.25">
      <c r="A144" s="249"/>
      <c r="B144" s="241" t="s">
        <v>186</v>
      </c>
      <c r="C144" s="241" t="s">
        <v>46</v>
      </c>
      <c r="D144" s="241"/>
      <c r="E144" s="78" t="s">
        <v>55</v>
      </c>
      <c r="F144" s="105"/>
      <c r="G144" s="106">
        <f>H144+I144+J144+K144</f>
        <v>196888034</v>
      </c>
      <c r="H144" s="106">
        <f>SUM(H145:H146)</f>
        <v>0</v>
      </c>
      <c r="I144" s="106">
        <f>SUM(I145:I146)</f>
        <v>0</v>
      </c>
      <c r="J144" s="107">
        <v>196888034</v>
      </c>
      <c r="K144" s="106">
        <f>SUM(K145:K146)</f>
        <v>0</v>
      </c>
      <c r="L144" s="202"/>
    </row>
    <row r="145" spans="1:12" ht="60" customHeight="1" x14ac:dyDescent="0.25">
      <c r="A145" s="249"/>
      <c r="B145" s="241"/>
      <c r="C145" s="241"/>
      <c r="D145" s="241"/>
      <c r="E145" s="134" t="s">
        <v>21</v>
      </c>
      <c r="F145" s="105"/>
      <c r="G145" s="106">
        <f t="shared" si="6"/>
        <v>0</v>
      </c>
      <c r="H145" s="106">
        <v>0</v>
      </c>
      <c r="I145" s="106">
        <v>0</v>
      </c>
      <c r="J145" s="106">
        <v>0</v>
      </c>
      <c r="K145" s="106">
        <v>0</v>
      </c>
      <c r="L145" s="202"/>
    </row>
    <row r="146" spans="1:12" ht="43.5" customHeight="1" x14ac:dyDescent="0.25">
      <c r="A146" s="249"/>
      <c r="B146" s="241"/>
      <c r="C146" s="241"/>
      <c r="D146" s="241"/>
      <c r="E146" s="134" t="s">
        <v>90</v>
      </c>
      <c r="F146" s="105"/>
      <c r="G146" s="106">
        <f t="shared" si="6"/>
        <v>196888034</v>
      </c>
      <c r="H146" s="106">
        <v>0</v>
      </c>
      <c r="I146" s="106">
        <v>0</v>
      </c>
      <c r="J146" s="106">
        <v>196888034</v>
      </c>
      <c r="K146" s="106">
        <v>0</v>
      </c>
      <c r="L146" s="202"/>
    </row>
    <row r="147" spans="1:12" ht="49.5" customHeight="1" x14ac:dyDescent="0.25">
      <c r="A147" s="242" t="s">
        <v>189</v>
      </c>
      <c r="B147" s="241" t="s">
        <v>206</v>
      </c>
      <c r="C147" s="241"/>
      <c r="D147" s="241"/>
      <c r="E147" s="78" t="s">
        <v>55</v>
      </c>
      <c r="F147" s="105">
        <v>232000000</v>
      </c>
      <c r="G147" s="106">
        <f>H147+I147+J147+K147</f>
        <v>0</v>
      </c>
      <c r="H147" s="106"/>
      <c r="I147" s="106"/>
      <c r="J147" s="106"/>
      <c r="K147" s="106"/>
      <c r="L147" s="121"/>
    </row>
    <row r="148" spans="1:12" ht="60.75" customHeight="1" x14ac:dyDescent="0.25">
      <c r="A148" s="242"/>
      <c r="B148" s="241"/>
      <c r="C148" s="241"/>
      <c r="D148" s="241"/>
      <c r="E148" s="134" t="s">
        <v>21</v>
      </c>
      <c r="F148" s="105">
        <v>208800000</v>
      </c>
      <c r="G148" s="106">
        <f t="shared" si="6"/>
        <v>0</v>
      </c>
      <c r="H148" s="106"/>
      <c r="I148" s="106"/>
      <c r="J148" s="106"/>
      <c r="K148" s="106"/>
      <c r="L148" s="202" t="s">
        <v>567</v>
      </c>
    </row>
    <row r="149" spans="1:12" ht="97.5" customHeight="1" x14ac:dyDescent="0.25">
      <c r="A149" s="242"/>
      <c r="B149" s="241"/>
      <c r="C149" s="241"/>
      <c r="D149" s="241"/>
      <c r="E149" s="134" t="s">
        <v>90</v>
      </c>
      <c r="F149" s="105">
        <v>23200000</v>
      </c>
      <c r="G149" s="106">
        <f t="shared" si="6"/>
        <v>0</v>
      </c>
      <c r="H149" s="106"/>
      <c r="I149" s="106"/>
      <c r="J149" s="106"/>
      <c r="K149" s="106"/>
      <c r="L149" s="202"/>
    </row>
    <row r="150" spans="1:12" ht="55.5" customHeight="1" x14ac:dyDescent="0.25">
      <c r="A150" s="242"/>
      <c r="B150" s="241" t="s">
        <v>205</v>
      </c>
      <c r="C150" s="241"/>
      <c r="D150" s="241"/>
      <c r="E150" s="78" t="s">
        <v>55</v>
      </c>
      <c r="F150" s="105"/>
      <c r="G150" s="106">
        <f t="shared" si="6"/>
        <v>3212394</v>
      </c>
      <c r="H150" s="107">
        <v>3124616</v>
      </c>
      <c r="I150" s="106">
        <v>87778</v>
      </c>
      <c r="J150" s="106"/>
      <c r="K150" s="106"/>
      <c r="L150" s="202"/>
    </row>
    <row r="151" spans="1:12" ht="49.5" customHeight="1" x14ac:dyDescent="0.25">
      <c r="A151" s="242"/>
      <c r="B151" s="241"/>
      <c r="C151" s="241"/>
      <c r="D151" s="241"/>
      <c r="E151" s="279" t="s">
        <v>90</v>
      </c>
      <c r="F151" s="259"/>
      <c r="G151" s="208">
        <f>H151+I151+J151+K151</f>
        <v>3212394</v>
      </c>
      <c r="H151" s="278">
        <v>3124616</v>
      </c>
      <c r="I151" s="208">
        <v>87778</v>
      </c>
      <c r="J151" s="208"/>
      <c r="K151" s="208"/>
      <c r="L151" s="202"/>
    </row>
    <row r="152" spans="1:12" ht="51.75" customHeight="1" x14ac:dyDescent="0.25">
      <c r="A152" s="242"/>
      <c r="B152" s="241"/>
      <c r="C152" s="241"/>
      <c r="D152" s="241"/>
      <c r="E152" s="279"/>
      <c r="F152" s="259"/>
      <c r="G152" s="208"/>
      <c r="H152" s="278"/>
      <c r="I152" s="208"/>
      <c r="J152" s="208"/>
      <c r="K152" s="208"/>
      <c r="L152" s="202"/>
    </row>
    <row r="153" spans="1:12" ht="66.75" customHeight="1" x14ac:dyDescent="0.25">
      <c r="A153" s="374" t="s">
        <v>135</v>
      </c>
      <c r="B153" s="308" t="s">
        <v>236</v>
      </c>
      <c r="C153" s="264" t="s">
        <v>42</v>
      </c>
      <c r="D153" s="263" t="s">
        <v>67</v>
      </c>
      <c r="E153" s="133" t="s">
        <v>55</v>
      </c>
      <c r="F153" s="105">
        <v>83498031</v>
      </c>
      <c r="G153" s="106">
        <f>H153+I153+J153+K153</f>
        <v>54298841</v>
      </c>
      <c r="H153" s="108">
        <v>24467588</v>
      </c>
      <c r="I153" s="108"/>
      <c r="J153" s="108"/>
      <c r="K153" s="108">
        <v>29831253</v>
      </c>
      <c r="L153" s="382" t="s">
        <v>532</v>
      </c>
    </row>
    <row r="154" spans="1:12" ht="62.25" customHeight="1" x14ac:dyDescent="0.25">
      <c r="A154" s="374"/>
      <c r="B154" s="308"/>
      <c r="C154" s="264"/>
      <c r="D154" s="263"/>
      <c r="E154" s="133" t="s">
        <v>17</v>
      </c>
      <c r="F154" s="105">
        <v>33259000</v>
      </c>
      <c r="G154" s="106">
        <f>H154+I154+J154+K154</f>
        <v>9259312</v>
      </c>
      <c r="H154" s="108">
        <v>9259312</v>
      </c>
      <c r="I154" s="108"/>
      <c r="J154" s="108"/>
      <c r="K154" s="106"/>
      <c r="L154" s="383"/>
    </row>
    <row r="155" spans="1:12" ht="36.75" customHeight="1" x14ac:dyDescent="0.25">
      <c r="A155" s="374"/>
      <c r="B155" s="308"/>
      <c r="C155" s="264"/>
      <c r="D155" s="263"/>
      <c r="E155" s="258" t="s">
        <v>56</v>
      </c>
      <c r="F155" s="259">
        <v>50239031</v>
      </c>
      <c r="G155" s="228" t="s">
        <v>577</v>
      </c>
      <c r="H155" s="281">
        <f>+I155+J155+K155</f>
        <v>29831253</v>
      </c>
      <c r="I155" s="208"/>
      <c r="J155" s="208"/>
      <c r="K155" s="208">
        <v>29831253</v>
      </c>
      <c r="L155" s="383"/>
    </row>
    <row r="156" spans="1:12" ht="28.5" customHeight="1" x14ac:dyDescent="0.25">
      <c r="A156" s="374"/>
      <c r="B156" s="308"/>
      <c r="C156" s="264"/>
      <c r="D156" s="263"/>
      <c r="E156" s="258"/>
      <c r="F156" s="259"/>
      <c r="G156" s="282"/>
      <c r="H156" s="281"/>
      <c r="I156" s="208"/>
      <c r="J156" s="208"/>
      <c r="K156" s="208"/>
      <c r="L156" s="383"/>
    </row>
    <row r="157" spans="1:12" ht="18" customHeight="1" x14ac:dyDescent="0.25">
      <c r="A157" s="374"/>
      <c r="B157" s="308"/>
      <c r="C157" s="264"/>
      <c r="D157" s="263"/>
      <c r="E157" s="258"/>
      <c r="F157" s="259"/>
      <c r="G157" s="282"/>
      <c r="H157" s="281"/>
      <c r="I157" s="208"/>
      <c r="J157" s="208"/>
      <c r="K157" s="208"/>
      <c r="L157" s="383"/>
    </row>
    <row r="158" spans="1:12" ht="57" customHeight="1" x14ac:dyDescent="0.25">
      <c r="A158" s="374"/>
      <c r="B158" s="308"/>
      <c r="C158" s="264"/>
      <c r="D158" s="263"/>
      <c r="E158" s="258"/>
      <c r="F158" s="259"/>
      <c r="G158" s="229"/>
      <c r="H158" s="281"/>
      <c r="I158" s="208"/>
      <c r="J158" s="208"/>
      <c r="K158" s="208"/>
      <c r="L158" s="383"/>
    </row>
    <row r="159" spans="1:12" ht="51" customHeight="1" x14ac:dyDescent="0.25">
      <c r="A159" s="298" t="s">
        <v>167</v>
      </c>
      <c r="B159" s="379" t="s">
        <v>168</v>
      </c>
      <c r="C159" s="268">
        <v>2017</v>
      </c>
      <c r="D159" s="203"/>
      <c r="E159" s="133" t="s">
        <v>55</v>
      </c>
      <c r="F159" s="105">
        <v>59662253</v>
      </c>
      <c r="G159" s="52">
        <f t="shared" ref="G159:G164" si="7">H159+I159+J159+K159</f>
        <v>29831253</v>
      </c>
      <c r="H159" s="108"/>
      <c r="I159" s="106"/>
      <c r="J159" s="106"/>
      <c r="K159" s="45">
        <v>29831253</v>
      </c>
      <c r="L159" s="383"/>
    </row>
    <row r="160" spans="1:12" ht="66" customHeight="1" x14ac:dyDescent="0.25">
      <c r="A160" s="299"/>
      <c r="B160" s="380"/>
      <c r="C160" s="269"/>
      <c r="D160" s="204"/>
      <c r="E160" s="133" t="s">
        <v>145</v>
      </c>
      <c r="F160" s="105">
        <v>26848000</v>
      </c>
      <c r="G160" s="52">
        <f t="shared" si="7"/>
        <v>0</v>
      </c>
      <c r="H160" s="108"/>
      <c r="I160" s="106"/>
      <c r="J160" s="106"/>
      <c r="K160" s="45"/>
      <c r="L160" s="383"/>
    </row>
    <row r="161" spans="1:14" ht="59.25" customHeight="1" x14ac:dyDescent="0.25">
      <c r="A161" s="300"/>
      <c r="B161" s="381"/>
      <c r="C161" s="270"/>
      <c r="D161" s="205"/>
      <c r="E161" s="133" t="s">
        <v>56</v>
      </c>
      <c r="F161" s="105">
        <v>32814253</v>
      </c>
      <c r="G161" s="52">
        <f t="shared" si="7"/>
        <v>29831253</v>
      </c>
      <c r="H161" s="108"/>
      <c r="I161" s="106"/>
      <c r="J161" s="106"/>
      <c r="K161" s="45">
        <v>29831253</v>
      </c>
      <c r="L161" s="384"/>
    </row>
    <row r="162" spans="1:14" ht="78" customHeight="1" x14ac:dyDescent="0.25">
      <c r="A162" s="260" t="s">
        <v>169</v>
      </c>
      <c r="B162" s="203" t="s">
        <v>170</v>
      </c>
      <c r="C162" s="203" t="s">
        <v>28</v>
      </c>
      <c r="D162" s="203" t="s">
        <v>74</v>
      </c>
      <c r="E162" s="133" t="s">
        <v>55</v>
      </c>
      <c r="F162" s="105">
        <v>63339820</v>
      </c>
      <c r="G162" s="52">
        <f t="shared" si="7"/>
        <v>63105142</v>
      </c>
      <c r="H162" s="106">
        <v>1299373</v>
      </c>
      <c r="I162" s="106">
        <v>511769</v>
      </c>
      <c r="J162" s="37">
        <v>18319000</v>
      </c>
      <c r="K162" s="106">
        <f>SUM(K163:K164)</f>
        <v>42975000</v>
      </c>
      <c r="L162" s="206" t="s">
        <v>578</v>
      </c>
    </row>
    <row r="163" spans="1:14" ht="73.5" customHeight="1" x14ac:dyDescent="0.25">
      <c r="A163" s="261"/>
      <c r="B163" s="204"/>
      <c r="C163" s="204"/>
      <c r="D163" s="204"/>
      <c r="E163" s="133" t="s">
        <v>17</v>
      </c>
      <c r="F163" s="105">
        <v>49035000</v>
      </c>
      <c r="G163" s="52">
        <f t="shared" si="7"/>
        <v>49035000</v>
      </c>
      <c r="H163" s="106">
        <v>0</v>
      </c>
      <c r="I163" s="108">
        <v>0</v>
      </c>
      <c r="J163" s="136">
        <v>14655000</v>
      </c>
      <c r="K163" s="106">
        <v>34380000</v>
      </c>
      <c r="L163" s="220"/>
    </row>
    <row r="164" spans="1:14" ht="163.5" customHeight="1" x14ac:dyDescent="0.25">
      <c r="A164" s="262"/>
      <c r="B164" s="205"/>
      <c r="C164" s="205"/>
      <c r="D164" s="205"/>
      <c r="E164" s="21" t="s">
        <v>61</v>
      </c>
      <c r="F164" s="105" t="s">
        <v>233</v>
      </c>
      <c r="G164" s="52">
        <f t="shared" si="7"/>
        <v>14070142</v>
      </c>
      <c r="H164" s="106">
        <v>1299373</v>
      </c>
      <c r="I164" s="106">
        <v>511769</v>
      </c>
      <c r="J164" s="136">
        <v>3664000</v>
      </c>
      <c r="K164" s="106">
        <v>8595000</v>
      </c>
      <c r="L164" s="207"/>
    </row>
    <row r="165" spans="1:14" ht="78.75" customHeight="1" x14ac:dyDescent="0.25">
      <c r="A165" s="272" t="s">
        <v>140</v>
      </c>
      <c r="B165" s="275" t="s">
        <v>242</v>
      </c>
      <c r="C165" s="275" t="s">
        <v>88</v>
      </c>
      <c r="D165" s="275" t="s">
        <v>72</v>
      </c>
      <c r="E165" s="133" t="s">
        <v>55</v>
      </c>
      <c r="F165" s="105">
        <v>398344549</v>
      </c>
      <c r="G165" s="47">
        <f>H165+I165</f>
        <v>8921750</v>
      </c>
      <c r="H165" s="106">
        <v>8166937</v>
      </c>
      <c r="I165" s="106">
        <v>754813</v>
      </c>
      <c r="J165" s="106"/>
      <c r="K165" s="45"/>
      <c r="L165" s="202" t="s">
        <v>580</v>
      </c>
    </row>
    <row r="166" spans="1:14" ht="111" customHeight="1" x14ac:dyDescent="0.25">
      <c r="A166" s="273"/>
      <c r="B166" s="276"/>
      <c r="C166" s="276"/>
      <c r="D166" s="276"/>
      <c r="E166" s="133" t="s">
        <v>17</v>
      </c>
      <c r="F166" s="105">
        <v>358510094</v>
      </c>
      <c r="G166" s="106"/>
      <c r="H166" s="75"/>
      <c r="I166" s="106"/>
      <c r="J166" s="106"/>
      <c r="K166" s="106"/>
      <c r="L166" s="202"/>
    </row>
    <row r="167" spans="1:14" ht="48" customHeight="1" x14ac:dyDescent="0.25">
      <c r="A167" s="274"/>
      <c r="B167" s="277"/>
      <c r="C167" s="277"/>
      <c r="D167" s="277"/>
      <c r="E167" s="71" t="s">
        <v>56</v>
      </c>
      <c r="F167" s="105">
        <v>39834455</v>
      </c>
      <c r="G167" s="106">
        <f>H167+I167</f>
        <v>8921750</v>
      </c>
      <c r="H167" s="106">
        <v>8166937</v>
      </c>
      <c r="I167" s="106">
        <v>754813</v>
      </c>
      <c r="J167" s="106"/>
      <c r="K167" s="106"/>
      <c r="L167" s="202"/>
    </row>
    <row r="168" spans="1:14" ht="118.5" customHeight="1" x14ac:dyDescent="0.25">
      <c r="A168" s="376" t="s">
        <v>172</v>
      </c>
      <c r="B168" s="203" t="s">
        <v>243</v>
      </c>
      <c r="C168" s="203" t="s">
        <v>244</v>
      </c>
      <c r="D168" s="203" t="s">
        <v>72</v>
      </c>
      <c r="E168" s="133" t="s">
        <v>55</v>
      </c>
      <c r="F168" s="105">
        <f>F169+F170</f>
        <v>367903069</v>
      </c>
      <c r="G168" s="47">
        <f>H168+I168+J168+K168</f>
        <v>95202803</v>
      </c>
      <c r="H168" s="106">
        <v>5712001</v>
      </c>
      <c r="I168" s="106">
        <v>702080</v>
      </c>
      <c r="J168" s="106"/>
      <c r="K168" s="106">
        <v>88788722</v>
      </c>
      <c r="L168" s="206" t="s">
        <v>579</v>
      </c>
    </row>
    <row r="169" spans="1:14" ht="63.75" customHeight="1" x14ac:dyDescent="0.25">
      <c r="A169" s="377"/>
      <c r="B169" s="204"/>
      <c r="C169" s="204"/>
      <c r="D169" s="204"/>
      <c r="E169" s="133" t="s">
        <v>17</v>
      </c>
      <c r="F169" s="105">
        <v>294322455</v>
      </c>
      <c r="G169" s="47"/>
      <c r="H169" s="53"/>
      <c r="I169" s="53"/>
      <c r="J169" s="53"/>
      <c r="K169" s="54">
        <v>0</v>
      </c>
      <c r="L169" s="220"/>
      <c r="M169" s="13"/>
      <c r="N169" s="13"/>
    </row>
    <row r="170" spans="1:14" ht="111" customHeight="1" x14ac:dyDescent="0.25">
      <c r="A170" s="378"/>
      <c r="B170" s="205"/>
      <c r="C170" s="205"/>
      <c r="D170" s="205"/>
      <c r="E170" s="21" t="s">
        <v>61</v>
      </c>
      <c r="F170" s="105">
        <v>73580614</v>
      </c>
      <c r="G170" s="110">
        <f>H170+I170+J170+K170</f>
        <v>178981604</v>
      </c>
      <c r="H170" s="103">
        <f>+I170+J170+K170</f>
        <v>89490802</v>
      </c>
      <c r="I170" s="103">
        <v>702080</v>
      </c>
      <c r="J170" s="103"/>
      <c r="K170" s="44">
        <v>88788722</v>
      </c>
      <c r="L170" s="207"/>
      <c r="M170" s="14"/>
    </row>
    <row r="171" spans="1:14" ht="155.25" customHeight="1" x14ac:dyDescent="0.25">
      <c r="A171" s="355" t="s">
        <v>136</v>
      </c>
      <c r="B171" s="190" t="s">
        <v>194</v>
      </c>
      <c r="C171" s="209" t="s">
        <v>44</v>
      </c>
      <c r="D171" s="215" t="s">
        <v>65</v>
      </c>
      <c r="E171" s="133" t="s">
        <v>55</v>
      </c>
      <c r="F171" s="105"/>
      <c r="G171" s="52">
        <f t="shared" ref="G171:G176" si="8">H171+I171+J171+K171</f>
        <v>101569688</v>
      </c>
      <c r="H171" s="108">
        <f>SUM(H172:H173)</f>
        <v>61027000</v>
      </c>
      <c r="I171" s="108">
        <v>40542688</v>
      </c>
      <c r="J171" s="108">
        <f>SUM(J172:J173)</f>
        <v>0</v>
      </c>
      <c r="K171" s="108">
        <f>SUM(K172:K173)</f>
        <v>0</v>
      </c>
      <c r="L171" s="198" t="s">
        <v>586</v>
      </c>
    </row>
    <row r="172" spans="1:14" ht="132.75" customHeight="1" x14ac:dyDescent="0.25">
      <c r="A172" s="356"/>
      <c r="B172" s="191"/>
      <c r="C172" s="210"/>
      <c r="D172" s="215"/>
      <c r="E172" s="133" t="s">
        <v>17</v>
      </c>
      <c r="F172" s="105">
        <v>91412000</v>
      </c>
      <c r="G172" s="52">
        <f t="shared" si="8"/>
        <v>91412000</v>
      </c>
      <c r="H172" s="108">
        <v>54924000</v>
      </c>
      <c r="I172" s="108">
        <v>36488000</v>
      </c>
      <c r="J172" s="108">
        <v>0</v>
      </c>
      <c r="K172" s="106">
        <v>0</v>
      </c>
      <c r="L172" s="199"/>
    </row>
    <row r="173" spans="1:14" ht="114.75" customHeight="1" x14ac:dyDescent="0.25">
      <c r="A173" s="357"/>
      <c r="B173" s="192"/>
      <c r="C173" s="211"/>
      <c r="D173" s="215"/>
      <c r="E173" s="133" t="s">
        <v>56</v>
      </c>
      <c r="F173" s="105">
        <v>11671110</v>
      </c>
      <c r="G173" s="52">
        <f t="shared" si="8"/>
        <v>10157688</v>
      </c>
      <c r="H173" s="106">
        <v>6103000</v>
      </c>
      <c r="I173" s="106">
        <v>4054688</v>
      </c>
      <c r="J173" s="106">
        <v>0</v>
      </c>
      <c r="K173" s="106">
        <v>0</v>
      </c>
      <c r="L173" s="200"/>
    </row>
    <row r="174" spans="1:14" ht="65.25" customHeight="1" x14ac:dyDescent="0.25">
      <c r="A174" s="358" t="s">
        <v>171</v>
      </c>
      <c r="B174" s="203" t="s">
        <v>195</v>
      </c>
      <c r="C174" s="203" t="s">
        <v>27</v>
      </c>
      <c r="D174" s="203" t="s">
        <v>73</v>
      </c>
      <c r="E174" s="133" t="s">
        <v>55</v>
      </c>
      <c r="F174" s="105">
        <f>F175+F176</f>
        <v>494305002</v>
      </c>
      <c r="G174" s="52">
        <f t="shared" si="8"/>
        <v>99175602</v>
      </c>
      <c r="H174" s="106">
        <v>3357100</v>
      </c>
      <c r="I174" s="106"/>
      <c r="J174" s="106"/>
      <c r="K174" s="106">
        <v>95818502</v>
      </c>
      <c r="L174" s="206" t="s">
        <v>533</v>
      </c>
    </row>
    <row r="175" spans="1:14" ht="108" customHeight="1" x14ac:dyDescent="0.25">
      <c r="A175" s="359"/>
      <c r="B175" s="204"/>
      <c r="C175" s="204"/>
      <c r="D175" s="204"/>
      <c r="E175" s="133" t="s">
        <v>17</v>
      </c>
      <c r="F175" s="105">
        <v>395444004</v>
      </c>
      <c r="G175" s="102">
        <f t="shared" si="8"/>
        <v>76654000</v>
      </c>
      <c r="H175" s="104"/>
      <c r="I175" s="104"/>
      <c r="J175" s="104"/>
      <c r="K175" s="104">
        <v>76654000</v>
      </c>
      <c r="L175" s="220"/>
    </row>
    <row r="176" spans="1:14" ht="109.5" customHeight="1" x14ac:dyDescent="0.25">
      <c r="A176" s="359"/>
      <c r="B176" s="204"/>
      <c r="C176" s="204"/>
      <c r="D176" s="204"/>
      <c r="E176" s="364" t="s">
        <v>56</v>
      </c>
      <c r="F176" s="221">
        <v>98860998</v>
      </c>
      <c r="G176" s="223">
        <f t="shared" si="8"/>
        <v>22521602</v>
      </c>
      <c r="H176" s="232">
        <v>3357100</v>
      </c>
      <c r="I176" s="232"/>
      <c r="J176" s="232"/>
      <c r="K176" s="232">
        <v>19164502</v>
      </c>
      <c r="L176" s="220"/>
    </row>
    <row r="177" spans="1:12" ht="153.75" customHeight="1" x14ac:dyDescent="0.25">
      <c r="A177" s="360"/>
      <c r="B177" s="205"/>
      <c r="C177" s="205"/>
      <c r="D177" s="205"/>
      <c r="E177" s="365"/>
      <c r="F177" s="222"/>
      <c r="G177" s="224"/>
      <c r="H177" s="233"/>
      <c r="I177" s="233"/>
      <c r="J177" s="233"/>
      <c r="K177" s="233"/>
      <c r="L177" s="207"/>
    </row>
    <row r="178" spans="1:12" ht="13.9" hidden="1" customHeight="1" x14ac:dyDescent="0.25">
      <c r="A178" s="361" t="s">
        <v>20</v>
      </c>
      <c r="B178" s="362"/>
      <c r="C178" s="362"/>
      <c r="D178" s="362"/>
      <c r="E178" s="362"/>
      <c r="F178" s="362"/>
      <c r="G178" s="362"/>
      <c r="H178" s="362"/>
      <c r="I178" s="362"/>
      <c r="J178" s="362"/>
      <c r="K178" s="362"/>
      <c r="L178" s="363"/>
    </row>
    <row r="179" spans="1:12" ht="49.5" customHeight="1" x14ac:dyDescent="0.25">
      <c r="A179" s="355" t="s">
        <v>176</v>
      </c>
      <c r="B179" s="177" t="s">
        <v>181</v>
      </c>
      <c r="C179" s="177"/>
      <c r="D179" s="212"/>
      <c r="E179" s="92" t="s">
        <v>55</v>
      </c>
      <c r="F179" s="174">
        <f>F180+F181</f>
        <v>567421000</v>
      </c>
      <c r="G179" s="47">
        <f>H179+I179+J179+K179</f>
        <v>538275</v>
      </c>
      <c r="H179" s="106"/>
      <c r="I179" s="106">
        <v>538275</v>
      </c>
      <c r="J179" s="106"/>
      <c r="K179" s="106"/>
      <c r="L179" s="193" t="s">
        <v>568</v>
      </c>
    </row>
    <row r="180" spans="1:12" ht="69.75" customHeight="1" x14ac:dyDescent="0.25">
      <c r="A180" s="356"/>
      <c r="B180" s="178"/>
      <c r="C180" s="178"/>
      <c r="D180" s="213"/>
      <c r="E180" s="91" t="s">
        <v>57</v>
      </c>
      <c r="F180" s="174">
        <v>539049950</v>
      </c>
      <c r="G180" s="47"/>
      <c r="H180" s="106"/>
      <c r="I180" s="106"/>
      <c r="J180" s="106"/>
      <c r="K180" s="106"/>
      <c r="L180" s="194"/>
    </row>
    <row r="181" spans="1:12" ht="42" customHeight="1" x14ac:dyDescent="0.25">
      <c r="A181" s="357"/>
      <c r="B181" s="216"/>
      <c r="C181" s="216"/>
      <c r="D181" s="213"/>
      <c r="E181" s="93" t="s">
        <v>90</v>
      </c>
      <c r="F181" s="174">
        <v>28371050</v>
      </c>
      <c r="G181" s="109">
        <f>H181+I181+J181+K181</f>
        <v>538275</v>
      </c>
      <c r="H181" s="103"/>
      <c r="I181" s="103">
        <v>538275</v>
      </c>
      <c r="J181" s="103"/>
      <c r="K181" s="103"/>
      <c r="L181" s="194"/>
    </row>
    <row r="182" spans="1:12" ht="68.25" customHeight="1" x14ac:dyDescent="0.25">
      <c r="A182" s="355" t="s">
        <v>177</v>
      </c>
      <c r="B182" s="177" t="s">
        <v>182</v>
      </c>
      <c r="C182" s="177" t="s">
        <v>46</v>
      </c>
      <c r="D182" s="217"/>
      <c r="E182" s="92" t="s">
        <v>55</v>
      </c>
      <c r="F182" s="174">
        <f>F183+F184+F185</f>
        <v>241343720</v>
      </c>
      <c r="G182" s="47">
        <f>G183+G184+G185</f>
        <v>597112963</v>
      </c>
      <c r="H182" s="106"/>
      <c r="I182" s="106">
        <v>16005231</v>
      </c>
      <c r="J182" s="106">
        <v>277052632</v>
      </c>
      <c r="K182" s="106"/>
      <c r="L182" s="194" t="s">
        <v>603</v>
      </c>
    </row>
    <row r="183" spans="1:12" ht="68.25" customHeight="1" x14ac:dyDescent="0.25">
      <c r="A183" s="356"/>
      <c r="B183" s="178"/>
      <c r="C183" s="178"/>
      <c r="D183" s="218"/>
      <c r="E183" s="92" t="s">
        <v>569</v>
      </c>
      <c r="F183" s="174"/>
      <c r="G183" s="47">
        <f>H183+I183+J183+K183</f>
        <v>304055100</v>
      </c>
      <c r="H183" s="159"/>
      <c r="I183" s="159">
        <v>304055100</v>
      </c>
      <c r="J183" s="159"/>
      <c r="K183" s="159"/>
      <c r="L183" s="194"/>
    </row>
    <row r="184" spans="1:12" ht="61.5" customHeight="1" x14ac:dyDescent="0.25">
      <c r="A184" s="356"/>
      <c r="B184" s="178"/>
      <c r="C184" s="178"/>
      <c r="D184" s="218"/>
      <c r="E184" s="91" t="s">
        <v>57</v>
      </c>
      <c r="F184" s="174">
        <v>229276534</v>
      </c>
      <c r="G184" s="47">
        <f>I184+H184+J184+K184</f>
        <v>263200000</v>
      </c>
      <c r="H184" s="106"/>
      <c r="I184" s="106"/>
      <c r="J184" s="106">
        <v>263200000</v>
      </c>
      <c r="K184" s="106"/>
      <c r="L184" s="194"/>
    </row>
    <row r="185" spans="1:12" ht="48" customHeight="1" x14ac:dyDescent="0.25">
      <c r="A185" s="357"/>
      <c r="B185" s="216"/>
      <c r="C185" s="216"/>
      <c r="D185" s="219"/>
      <c r="E185" s="91" t="s">
        <v>90</v>
      </c>
      <c r="F185" s="174">
        <v>12067186</v>
      </c>
      <c r="G185" s="47">
        <f>H185+I185+J185+K185</f>
        <v>29857863</v>
      </c>
      <c r="H185" s="106"/>
      <c r="I185" s="106">
        <v>16005231</v>
      </c>
      <c r="J185" s="106">
        <v>13852632</v>
      </c>
      <c r="K185" s="106"/>
      <c r="L185" s="395"/>
    </row>
    <row r="186" spans="1:12" ht="41.25" customHeight="1" x14ac:dyDescent="0.25">
      <c r="A186" s="355" t="s">
        <v>178</v>
      </c>
      <c r="B186" s="177" t="s">
        <v>183</v>
      </c>
      <c r="C186" s="177"/>
      <c r="D186" s="217"/>
      <c r="E186" s="92" t="s">
        <v>55</v>
      </c>
      <c r="F186" s="69">
        <v>567421000</v>
      </c>
      <c r="G186" s="47">
        <f>H186+I186+J186+K186</f>
        <v>369235</v>
      </c>
      <c r="H186" s="106"/>
      <c r="I186" s="106">
        <v>369235</v>
      </c>
      <c r="J186" s="106"/>
      <c r="K186" s="106"/>
      <c r="L186" s="195" t="s">
        <v>551</v>
      </c>
    </row>
    <row r="187" spans="1:12" ht="45" customHeight="1" x14ac:dyDescent="0.25">
      <c r="A187" s="356"/>
      <c r="B187" s="178"/>
      <c r="C187" s="178"/>
      <c r="D187" s="218"/>
      <c r="E187" s="91" t="s">
        <v>57</v>
      </c>
      <c r="F187" s="105">
        <v>539049950</v>
      </c>
      <c r="G187" s="47"/>
      <c r="H187" s="106"/>
      <c r="I187" s="106"/>
      <c r="J187" s="106"/>
      <c r="K187" s="106"/>
      <c r="L187" s="196"/>
    </row>
    <row r="188" spans="1:12" ht="112.5" customHeight="1" x14ac:dyDescent="0.25">
      <c r="A188" s="357"/>
      <c r="B188" s="216"/>
      <c r="C188" s="216"/>
      <c r="D188" s="219"/>
      <c r="E188" s="93" t="s">
        <v>90</v>
      </c>
      <c r="F188" s="105">
        <v>28371050</v>
      </c>
      <c r="G188" s="109">
        <f>H188+I188+J188+K188</f>
        <v>369235</v>
      </c>
      <c r="H188" s="103"/>
      <c r="I188" s="103">
        <v>369235</v>
      </c>
      <c r="J188" s="103"/>
      <c r="K188" s="103"/>
      <c r="L188" s="197"/>
    </row>
    <row r="189" spans="1:12" ht="31.5" customHeight="1" x14ac:dyDescent="0.25">
      <c r="A189" s="355" t="s">
        <v>179</v>
      </c>
      <c r="B189" s="177" t="s">
        <v>184</v>
      </c>
      <c r="C189" s="177"/>
      <c r="D189" s="212"/>
      <c r="E189" s="92" t="s">
        <v>55</v>
      </c>
      <c r="F189" s="105">
        <v>241343720</v>
      </c>
      <c r="G189" s="47">
        <f>H189+I189+J189+K189</f>
        <v>275053</v>
      </c>
      <c r="H189" s="106"/>
      <c r="I189" s="106">
        <v>275053</v>
      </c>
      <c r="J189" s="106"/>
      <c r="K189" s="106"/>
      <c r="L189" s="198" t="s">
        <v>552</v>
      </c>
    </row>
    <row r="190" spans="1:12" ht="90.75" customHeight="1" x14ac:dyDescent="0.25">
      <c r="A190" s="356"/>
      <c r="B190" s="178"/>
      <c r="C190" s="178"/>
      <c r="D190" s="213"/>
      <c r="E190" s="91" t="s">
        <v>57</v>
      </c>
      <c r="F190" s="105">
        <v>229276534</v>
      </c>
      <c r="G190" s="47"/>
      <c r="H190" s="106"/>
      <c r="I190" s="106"/>
      <c r="J190" s="106"/>
      <c r="K190" s="106"/>
      <c r="L190" s="199"/>
    </row>
    <row r="191" spans="1:12" ht="90.75" customHeight="1" x14ac:dyDescent="0.25">
      <c r="A191" s="357"/>
      <c r="B191" s="216"/>
      <c r="C191" s="216"/>
      <c r="D191" s="214"/>
      <c r="E191" s="93" t="s">
        <v>90</v>
      </c>
      <c r="F191" s="105">
        <v>12067186</v>
      </c>
      <c r="G191" s="47">
        <f t="shared" ref="G191:G194" si="9">H191+I191+J191+K191</f>
        <v>275053</v>
      </c>
      <c r="H191" s="103"/>
      <c r="I191" s="103">
        <v>275053</v>
      </c>
      <c r="J191" s="103"/>
      <c r="K191" s="103"/>
      <c r="L191" s="200"/>
    </row>
    <row r="192" spans="1:12" ht="51.75" customHeight="1" x14ac:dyDescent="0.25">
      <c r="A192" s="355" t="s">
        <v>180</v>
      </c>
      <c r="B192" s="177" t="s">
        <v>185</v>
      </c>
      <c r="C192" s="177"/>
      <c r="D192" s="212"/>
      <c r="E192" s="92" t="s">
        <v>55</v>
      </c>
      <c r="F192" s="105">
        <v>247752960</v>
      </c>
      <c r="G192" s="47">
        <f>H192+I192+J192+K192</f>
        <v>395250</v>
      </c>
      <c r="H192" s="106"/>
      <c r="I192" s="106">
        <v>395250</v>
      </c>
      <c r="J192" s="106"/>
      <c r="K192" s="106"/>
      <c r="L192" s="389" t="s">
        <v>290</v>
      </c>
    </row>
    <row r="193" spans="1:18" ht="61.5" customHeight="1" x14ac:dyDescent="0.25">
      <c r="A193" s="356"/>
      <c r="B193" s="178"/>
      <c r="C193" s="178"/>
      <c r="D193" s="213"/>
      <c r="E193" s="91" t="s">
        <v>57</v>
      </c>
      <c r="F193" s="105">
        <v>235365312</v>
      </c>
      <c r="G193" s="47"/>
      <c r="H193" s="106"/>
      <c r="I193" s="106"/>
      <c r="J193" s="106"/>
      <c r="K193" s="106"/>
      <c r="L193" s="390"/>
    </row>
    <row r="194" spans="1:18" ht="90.75" customHeight="1" x14ac:dyDescent="0.25">
      <c r="A194" s="357"/>
      <c r="B194" s="216"/>
      <c r="C194" s="216"/>
      <c r="D194" s="214"/>
      <c r="E194" s="91" t="s">
        <v>90</v>
      </c>
      <c r="F194" s="105">
        <v>12387648</v>
      </c>
      <c r="G194" s="47">
        <f t="shared" si="9"/>
        <v>395250</v>
      </c>
      <c r="H194" s="106"/>
      <c r="I194" s="106">
        <v>395250</v>
      </c>
      <c r="J194" s="106"/>
      <c r="K194" s="106"/>
      <c r="L194" s="391"/>
    </row>
    <row r="195" spans="1:18" ht="22.5" x14ac:dyDescent="0.25">
      <c r="A195" s="265" t="s">
        <v>175</v>
      </c>
      <c r="B195" s="241" t="s">
        <v>197</v>
      </c>
      <c r="C195" s="241" t="s">
        <v>85</v>
      </c>
      <c r="D195" s="241" t="s">
        <v>75</v>
      </c>
      <c r="E195" s="23" t="s">
        <v>55</v>
      </c>
      <c r="F195" s="105">
        <v>325000000</v>
      </c>
      <c r="G195" s="47">
        <f>H195+I195+J195+K195</f>
        <v>3776594.47</v>
      </c>
      <c r="H195" s="48">
        <v>3600148.47</v>
      </c>
      <c r="I195" s="77">
        <v>176446</v>
      </c>
      <c r="J195" s="77">
        <f>J197</f>
        <v>0</v>
      </c>
      <c r="K195" s="77">
        <f>K197</f>
        <v>0</v>
      </c>
      <c r="L195" s="382" t="s">
        <v>553</v>
      </c>
      <c r="M195" s="14"/>
      <c r="N195" s="14"/>
      <c r="O195" s="13"/>
      <c r="P195" s="13"/>
      <c r="Q195" s="13"/>
      <c r="R195" s="13"/>
    </row>
    <row r="196" spans="1:18" ht="131.25" customHeight="1" x14ac:dyDescent="0.25">
      <c r="A196" s="266"/>
      <c r="B196" s="241"/>
      <c r="C196" s="241"/>
      <c r="D196" s="241"/>
      <c r="E196" s="91" t="s">
        <v>57</v>
      </c>
      <c r="F196" s="105">
        <v>308750000</v>
      </c>
      <c r="G196" s="72"/>
      <c r="H196" s="76"/>
      <c r="I196" s="106"/>
      <c r="J196" s="106"/>
      <c r="K196" s="106"/>
      <c r="L196" s="383"/>
      <c r="M196" s="14"/>
      <c r="N196" s="14"/>
      <c r="O196" s="13"/>
      <c r="P196" s="13"/>
      <c r="Q196" s="13"/>
      <c r="R196" s="13"/>
    </row>
    <row r="197" spans="1:18" ht="117" customHeight="1" x14ac:dyDescent="0.25">
      <c r="A197" s="267"/>
      <c r="B197" s="241"/>
      <c r="C197" s="241"/>
      <c r="D197" s="241"/>
      <c r="E197" s="24" t="s">
        <v>90</v>
      </c>
      <c r="F197" s="105">
        <v>16250000</v>
      </c>
      <c r="G197" s="55">
        <f>H197+I197+J197+K197</f>
        <v>3776594.47</v>
      </c>
      <c r="H197" s="50">
        <v>3600148.47</v>
      </c>
      <c r="I197" s="104">
        <v>176446</v>
      </c>
      <c r="J197" s="104">
        <v>0</v>
      </c>
      <c r="K197" s="104">
        <v>0</v>
      </c>
      <c r="L197" s="384"/>
      <c r="M197" s="14"/>
      <c r="N197" s="14"/>
      <c r="O197" s="13"/>
      <c r="P197" s="13"/>
      <c r="Q197" s="13"/>
      <c r="R197" s="13"/>
    </row>
    <row r="198" spans="1:18" ht="22.5" x14ac:dyDescent="0.25">
      <c r="A198" s="358" t="s">
        <v>82</v>
      </c>
      <c r="B198" s="353" t="s">
        <v>245</v>
      </c>
      <c r="C198" s="353"/>
      <c r="D198" s="392"/>
      <c r="E198" s="25" t="s">
        <v>55</v>
      </c>
      <c r="F198" s="105">
        <v>13514800</v>
      </c>
      <c r="G198" s="56">
        <f>H198+I198+J198+K198</f>
        <v>13514800</v>
      </c>
      <c r="H198" s="48"/>
      <c r="I198" s="48">
        <v>13514800</v>
      </c>
      <c r="J198" s="48"/>
      <c r="K198" s="57"/>
      <c r="L198" s="234" t="s">
        <v>571</v>
      </c>
      <c r="M198" s="14"/>
      <c r="N198" s="14"/>
      <c r="O198" s="14"/>
    </row>
    <row r="199" spans="1:18" ht="67.5" customHeight="1" x14ac:dyDescent="0.25">
      <c r="A199" s="359"/>
      <c r="B199" s="354"/>
      <c r="C199" s="354"/>
      <c r="D199" s="393"/>
      <c r="E199" s="26" t="s">
        <v>21</v>
      </c>
      <c r="F199" s="105"/>
      <c r="G199" s="56">
        <f>H199+I199+J199+K199</f>
        <v>0</v>
      </c>
      <c r="H199" s="49"/>
      <c r="I199" s="49"/>
      <c r="J199" s="49"/>
      <c r="K199" s="104"/>
      <c r="L199" s="235"/>
    </row>
    <row r="200" spans="1:18" ht="54.75" customHeight="1" x14ac:dyDescent="0.25">
      <c r="A200" s="360"/>
      <c r="B200" s="366"/>
      <c r="C200" s="366"/>
      <c r="D200" s="394"/>
      <c r="E200" s="27" t="s">
        <v>90</v>
      </c>
      <c r="F200" s="105">
        <v>13514800</v>
      </c>
      <c r="G200" s="56">
        <f t="shared" ref="G200" si="10">H200+I200+J200+K200</f>
        <v>13514800</v>
      </c>
      <c r="H200" s="50"/>
      <c r="I200" s="50">
        <v>13514800</v>
      </c>
      <c r="J200" s="50"/>
      <c r="K200" s="58"/>
      <c r="L200" s="236"/>
    </row>
    <row r="201" spans="1:18" ht="99" customHeight="1" x14ac:dyDescent="0.25">
      <c r="A201" s="367" t="s">
        <v>137</v>
      </c>
      <c r="B201" s="217" t="s">
        <v>188</v>
      </c>
      <c r="C201" s="353">
        <v>2015</v>
      </c>
      <c r="D201" s="353"/>
      <c r="E201" s="17" t="s">
        <v>55</v>
      </c>
      <c r="F201" s="59">
        <v>39225880</v>
      </c>
      <c r="G201" s="56">
        <f>H201+I201+J201+K201</f>
        <v>39225880</v>
      </c>
      <c r="H201" s="60"/>
      <c r="I201" s="57"/>
      <c r="J201" s="60">
        <f>J202</f>
        <v>39225880</v>
      </c>
      <c r="K201" s="60"/>
      <c r="L201" s="369" t="s">
        <v>570</v>
      </c>
    </row>
    <row r="202" spans="1:18" ht="84.75" customHeight="1" x14ac:dyDescent="0.25">
      <c r="A202" s="368"/>
      <c r="B202" s="218"/>
      <c r="C202" s="354"/>
      <c r="D202" s="354"/>
      <c r="E202" s="95" t="s">
        <v>35</v>
      </c>
      <c r="F202" s="96">
        <v>39225880</v>
      </c>
      <c r="G202" s="97">
        <f>H202+I202+J202+K202</f>
        <v>39225880</v>
      </c>
      <c r="H202" s="61"/>
      <c r="I202" s="51"/>
      <c r="J202" s="62">
        <v>39225880</v>
      </c>
      <c r="K202" s="63"/>
      <c r="L202" s="370"/>
    </row>
    <row r="203" spans="1:18" ht="58.5" customHeight="1" x14ac:dyDescent="0.25">
      <c r="A203" s="175" t="s">
        <v>554</v>
      </c>
      <c r="B203" s="177" t="s">
        <v>555</v>
      </c>
      <c r="C203" s="177">
        <v>2014</v>
      </c>
      <c r="D203" s="177" t="s">
        <v>80</v>
      </c>
      <c r="E203" s="160" t="s">
        <v>55</v>
      </c>
      <c r="F203" s="160"/>
      <c r="G203" s="161">
        <f>SUM(G204)</f>
        <v>38790125</v>
      </c>
      <c r="H203" s="162">
        <f>SUM(H204)</f>
        <v>21428397</v>
      </c>
      <c r="I203" s="162">
        <f>SUM(I204)</f>
        <v>17361728</v>
      </c>
      <c r="J203" s="162">
        <f>SUM(J204)</f>
        <v>0</v>
      </c>
      <c r="K203" s="162">
        <f>SUM(K204)</f>
        <v>0</v>
      </c>
      <c r="L203" s="179" t="s">
        <v>556</v>
      </c>
    </row>
    <row r="204" spans="1:18" ht="68.25" customHeight="1" x14ac:dyDescent="0.25">
      <c r="A204" s="176"/>
      <c r="B204" s="178"/>
      <c r="C204" s="178"/>
      <c r="D204" s="178"/>
      <c r="E204" s="163" t="s">
        <v>90</v>
      </c>
      <c r="F204" s="163"/>
      <c r="G204" s="164">
        <f>SUM(H204:K204)</f>
        <v>38790125</v>
      </c>
      <c r="H204" s="165">
        <v>21428397</v>
      </c>
      <c r="I204" s="165">
        <v>17361728</v>
      </c>
      <c r="J204" s="165">
        <v>0</v>
      </c>
      <c r="K204" s="165">
        <v>0</v>
      </c>
      <c r="L204" s="180"/>
    </row>
    <row r="205" spans="1:18" ht="39" customHeight="1" x14ac:dyDescent="0.25">
      <c r="A205" s="181" t="s">
        <v>557</v>
      </c>
      <c r="B205" s="183"/>
      <c r="C205" s="166"/>
      <c r="D205" s="167"/>
      <c r="E205" s="168" t="s">
        <v>55</v>
      </c>
      <c r="F205" s="169"/>
      <c r="G205" s="162">
        <v>23699000</v>
      </c>
      <c r="H205" s="162"/>
      <c r="I205" s="162"/>
      <c r="J205" s="162">
        <v>6791556</v>
      </c>
      <c r="K205" s="162">
        <v>16907444</v>
      </c>
      <c r="L205" s="185"/>
    </row>
    <row r="206" spans="1:18" ht="33.75" customHeight="1" x14ac:dyDescent="0.25">
      <c r="A206" s="182"/>
      <c r="B206" s="184"/>
      <c r="C206" s="166"/>
      <c r="D206" s="167"/>
      <c r="E206" s="170" t="s">
        <v>90</v>
      </c>
      <c r="F206" s="169"/>
      <c r="G206" s="162">
        <v>23699000</v>
      </c>
      <c r="H206" s="162"/>
      <c r="I206" s="162"/>
      <c r="J206" s="162">
        <v>6791556</v>
      </c>
      <c r="K206" s="162">
        <v>16907444</v>
      </c>
      <c r="L206" s="186"/>
    </row>
    <row r="207" spans="1:18" ht="36.75" customHeight="1" x14ac:dyDescent="0.25">
      <c r="A207" s="181" t="s">
        <v>558</v>
      </c>
      <c r="B207" s="183" t="s">
        <v>559</v>
      </c>
      <c r="C207" s="166"/>
      <c r="D207" s="171"/>
      <c r="E207" s="172" t="s">
        <v>55</v>
      </c>
      <c r="F207" s="169"/>
      <c r="G207" s="162">
        <v>45808626</v>
      </c>
      <c r="H207" s="162"/>
      <c r="I207" s="162"/>
      <c r="J207" s="162">
        <v>45808626</v>
      </c>
      <c r="K207" s="162"/>
      <c r="L207" s="185"/>
    </row>
    <row r="208" spans="1:18" ht="35.25" customHeight="1" x14ac:dyDescent="0.25">
      <c r="A208" s="182"/>
      <c r="B208" s="184"/>
      <c r="C208" s="166"/>
      <c r="D208" s="173"/>
      <c r="E208" s="173" t="s">
        <v>90</v>
      </c>
      <c r="F208" s="169"/>
      <c r="G208" s="162">
        <v>45808626</v>
      </c>
      <c r="H208" s="162"/>
      <c r="I208" s="162"/>
      <c r="J208" s="161">
        <v>45808626</v>
      </c>
      <c r="K208" s="161"/>
      <c r="L208" s="186"/>
    </row>
    <row r="209" spans="1:14" ht="19.5" customHeight="1" x14ac:dyDescent="0.25">
      <c r="A209" s="397" t="s">
        <v>22</v>
      </c>
      <c r="B209" s="398"/>
      <c r="C209" s="398"/>
      <c r="D209" s="398"/>
      <c r="E209" s="398"/>
      <c r="F209" s="398"/>
      <c r="G209" s="398"/>
      <c r="H209" s="398"/>
      <c r="I209" s="398"/>
      <c r="J209" s="398"/>
      <c r="K209" s="398"/>
      <c r="L209" s="399"/>
    </row>
    <row r="210" spans="1:14" ht="18" customHeight="1" x14ac:dyDescent="0.25">
      <c r="A210" s="386" t="s">
        <v>198</v>
      </c>
      <c r="B210" s="387"/>
      <c r="C210" s="387"/>
      <c r="D210" s="387"/>
      <c r="E210" s="387"/>
      <c r="F210" s="387"/>
      <c r="G210" s="387"/>
      <c r="H210" s="387"/>
      <c r="I210" s="387"/>
      <c r="J210" s="387"/>
      <c r="K210" s="387"/>
      <c r="L210" s="388"/>
    </row>
    <row r="211" spans="1:14" ht="69" customHeight="1" x14ac:dyDescent="0.25">
      <c r="A211" s="358" t="s">
        <v>117</v>
      </c>
      <c r="B211" s="190"/>
      <c r="C211" s="190" t="s">
        <v>42</v>
      </c>
      <c r="D211" s="190" t="s">
        <v>75</v>
      </c>
      <c r="E211" s="19" t="s">
        <v>55</v>
      </c>
      <c r="F211" s="34">
        <v>4445479</v>
      </c>
      <c r="G211" s="39">
        <f>H211+I211+J211+K211</f>
        <v>4445479</v>
      </c>
      <c r="H211" s="105">
        <f>H212</f>
        <v>500000</v>
      </c>
      <c r="I211" s="105">
        <f>I212</f>
        <v>405479</v>
      </c>
      <c r="J211" s="105">
        <f>J212</f>
        <v>3540000</v>
      </c>
      <c r="K211" s="105"/>
      <c r="L211" s="382" t="s">
        <v>605</v>
      </c>
    </row>
    <row r="212" spans="1:14" ht="87.75" customHeight="1" x14ac:dyDescent="0.25">
      <c r="A212" s="360"/>
      <c r="B212" s="192"/>
      <c r="C212" s="192"/>
      <c r="D212" s="192"/>
      <c r="E212" s="19" t="s">
        <v>56</v>
      </c>
      <c r="F212" s="34">
        <v>4445479</v>
      </c>
      <c r="G212" s="39">
        <f t="shared" ref="G212:G220" si="11">H212+I212+J212+K212</f>
        <v>4445479</v>
      </c>
      <c r="H212" s="105">
        <v>500000</v>
      </c>
      <c r="I212" s="105">
        <v>405479</v>
      </c>
      <c r="J212" s="105">
        <v>3540000</v>
      </c>
      <c r="K212" s="105"/>
      <c r="L212" s="384"/>
    </row>
    <row r="213" spans="1:14" ht="78" customHeight="1" x14ac:dyDescent="0.25">
      <c r="A213" s="358" t="s">
        <v>92</v>
      </c>
      <c r="B213" s="215" t="s">
        <v>77</v>
      </c>
      <c r="C213" s="215" t="s">
        <v>46</v>
      </c>
      <c r="D213" s="215" t="s">
        <v>76</v>
      </c>
      <c r="E213" s="28" t="s">
        <v>55</v>
      </c>
      <c r="F213" s="34">
        <v>3005015</v>
      </c>
      <c r="G213" s="39">
        <f t="shared" si="11"/>
        <v>3005015</v>
      </c>
      <c r="H213" s="32">
        <f>H214</f>
        <v>0</v>
      </c>
      <c r="I213" s="106">
        <f>I214</f>
        <v>475015</v>
      </c>
      <c r="J213" s="32">
        <f>J214</f>
        <v>2530000</v>
      </c>
      <c r="K213" s="32"/>
      <c r="L213" s="349" t="s">
        <v>604</v>
      </c>
    </row>
    <row r="214" spans="1:14" ht="79.5" customHeight="1" x14ac:dyDescent="0.25">
      <c r="A214" s="360"/>
      <c r="B214" s="215"/>
      <c r="C214" s="215"/>
      <c r="D214" s="215"/>
      <c r="E214" s="28" t="s">
        <v>56</v>
      </c>
      <c r="F214" s="34">
        <v>3005015</v>
      </c>
      <c r="G214" s="39">
        <f t="shared" si="11"/>
        <v>3005015</v>
      </c>
      <c r="H214" s="32">
        <v>0</v>
      </c>
      <c r="I214" s="106">
        <v>475015</v>
      </c>
      <c r="J214" s="32">
        <v>2530000</v>
      </c>
      <c r="K214" s="32"/>
      <c r="L214" s="351"/>
    </row>
    <row r="215" spans="1:14" ht="125.25" customHeight="1" x14ac:dyDescent="0.25">
      <c r="A215" s="358" t="s">
        <v>118</v>
      </c>
      <c r="B215" s="215" t="s">
        <v>79</v>
      </c>
      <c r="C215" s="385" t="s">
        <v>46</v>
      </c>
      <c r="D215" s="215" t="s">
        <v>78</v>
      </c>
      <c r="E215" s="19" t="s">
        <v>55</v>
      </c>
      <c r="F215" s="34">
        <v>4343340</v>
      </c>
      <c r="G215" s="39">
        <f t="shared" si="11"/>
        <v>4343340</v>
      </c>
      <c r="H215" s="105">
        <f>SUM(H216)</f>
        <v>0</v>
      </c>
      <c r="I215" s="105">
        <f>SUM(I216)</f>
        <v>373340</v>
      </c>
      <c r="J215" s="105">
        <f>SUM(J216)</f>
        <v>3970000</v>
      </c>
      <c r="K215" s="105">
        <f>SUM(K216)</f>
        <v>0</v>
      </c>
      <c r="L215" s="349" t="s">
        <v>607</v>
      </c>
    </row>
    <row r="216" spans="1:14" ht="69.75" customHeight="1" x14ac:dyDescent="0.25">
      <c r="A216" s="360"/>
      <c r="B216" s="215"/>
      <c r="C216" s="385"/>
      <c r="D216" s="215"/>
      <c r="E216" s="19" t="s">
        <v>56</v>
      </c>
      <c r="F216" s="34">
        <v>4343340</v>
      </c>
      <c r="G216" s="39">
        <f>H216+I216+J216+K216</f>
        <v>4343340</v>
      </c>
      <c r="H216" s="105">
        <v>0</v>
      </c>
      <c r="I216" s="105">
        <v>373340</v>
      </c>
      <c r="J216" s="105">
        <v>3970000</v>
      </c>
      <c r="K216" s="105">
        <v>0</v>
      </c>
      <c r="L216" s="351"/>
    </row>
    <row r="217" spans="1:14" ht="77.25" customHeight="1" x14ac:dyDescent="0.25">
      <c r="A217" s="358" t="s">
        <v>119</v>
      </c>
      <c r="B217" s="215"/>
      <c r="C217" s="385" t="s">
        <v>42</v>
      </c>
      <c r="D217" s="215" t="s">
        <v>83</v>
      </c>
      <c r="E217" s="21" t="s">
        <v>55</v>
      </c>
      <c r="F217" s="105">
        <v>5949224</v>
      </c>
      <c r="G217" s="39">
        <f t="shared" si="11"/>
        <v>5949224</v>
      </c>
      <c r="H217" s="105">
        <f>H218</f>
        <v>671750</v>
      </c>
      <c r="I217" s="105">
        <f>I218</f>
        <v>277474</v>
      </c>
      <c r="J217" s="105">
        <f>J218</f>
        <v>5000000</v>
      </c>
      <c r="K217" s="105"/>
      <c r="L217" s="382" t="s">
        <v>606</v>
      </c>
    </row>
    <row r="218" spans="1:14" ht="60.75" customHeight="1" x14ac:dyDescent="0.25">
      <c r="A218" s="360"/>
      <c r="B218" s="215"/>
      <c r="C218" s="385"/>
      <c r="D218" s="215"/>
      <c r="E218" s="21" t="s">
        <v>56</v>
      </c>
      <c r="F218" s="105">
        <v>5949224</v>
      </c>
      <c r="G218" s="39">
        <f t="shared" si="11"/>
        <v>5949224</v>
      </c>
      <c r="H218" s="105">
        <v>671750</v>
      </c>
      <c r="I218" s="105">
        <v>277474</v>
      </c>
      <c r="J218" s="105">
        <v>5000000</v>
      </c>
      <c r="K218" s="105"/>
      <c r="L218" s="384"/>
    </row>
    <row r="219" spans="1:14" ht="75" customHeight="1" x14ac:dyDescent="0.25">
      <c r="A219" s="376" t="s">
        <v>120</v>
      </c>
      <c r="B219" s="215"/>
      <c r="C219" s="385" t="s">
        <v>44</v>
      </c>
      <c r="D219" s="215" t="s">
        <v>78</v>
      </c>
      <c r="E219" s="21" t="s">
        <v>55</v>
      </c>
      <c r="F219" s="105">
        <v>2530000</v>
      </c>
      <c r="G219" s="39">
        <f>H219+I219+J219+K219</f>
        <v>367019</v>
      </c>
      <c r="H219" s="106">
        <v>367019</v>
      </c>
      <c r="I219" s="106"/>
      <c r="J219" s="106"/>
      <c r="K219" s="106"/>
      <c r="L219" s="382" t="s">
        <v>560</v>
      </c>
      <c r="M219" s="13"/>
      <c r="N219" s="13"/>
    </row>
    <row r="220" spans="1:14" ht="57" customHeight="1" x14ac:dyDescent="0.25">
      <c r="A220" s="378"/>
      <c r="B220" s="215"/>
      <c r="C220" s="385"/>
      <c r="D220" s="215"/>
      <c r="E220" s="21" t="s">
        <v>56</v>
      </c>
      <c r="F220" s="105">
        <v>2530000</v>
      </c>
      <c r="G220" s="39">
        <f t="shared" si="11"/>
        <v>367019</v>
      </c>
      <c r="H220" s="106">
        <v>367019</v>
      </c>
      <c r="I220" s="106"/>
      <c r="J220" s="106"/>
      <c r="K220" s="106"/>
      <c r="L220" s="384"/>
    </row>
    <row r="221" spans="1:14" ht="105" customHeight="1" x14ac:dyDescent="0.25">
      <c r="A221" s="376" t="s">
        <v>190</v>
      </c>
      <c r="B221" s="215"/>
      <c r="C221" s="385" t="s">
        <v>44</v>
      </c>
      <c r="D221" s="215" t="s">
        <v>78</v>
      </c>
      <c r="E221" s="21" t="s">
        <v>55</v>
      </c>
      <c r="F221" s="105">
        <v>2740000</v>
      </c>
      <c r="G221" s="39">
        <f>H221+I221+J221+K221</f>
        <v>598482</v>
      </c>
      <c r="H221" s="106">
        <v>598482</v>
      </c>
      <c r="I221" s="106"/>
      <c r="J221" s="106"/>
      <c r="K221" s="106"/>
      <c r="L221" s="382" t="s">
        <v>561</v>
      </c>
      <c r="M221" s="13"/>
      <c r="N221" s="13"/>
    </row>
    <row r="222" spans="1:14" ht="72" customHeight="1" x14ac:dyDescent="0.25">
      <c r="A222" s="378"/>
      <c r="B222" s="215"/>
      <c r="C222" s="385"/>
      <c r="D222" s="215"/>
      <c r="E222" s="21" t="s">
        <v>56</v>
      </c>
      <c r="F222" s="105">
        <v>2740000</v>
      </c>
      <c r="G222" s="39">
        <f>H222+I222+J222+K222</f>
        <v>598482</v>
      </c>
      <c r="H222" s="106">
        <v>598482</v>
      </c>
      <c r="I222" s="106"/>
      <c r="J222" s="106"/>
      <c r="K222" s="106"/>
      <c r="L222" s="384"/>
    </row>
    <row r="223" spans="1:14" ht="147.75" customHeight="1" x14ac:dyDescent="0.25">
      <c r="A223" s="376" t="s">
        <v>121</v>
      </c>
      <c r="B223" s="215"/>
      <c r="C223" s="215" t="s">
        <v>34</v>
      </c>
      <c r="D223" s="215" t="s">
        <v>78</v>
      </c>
      <c r="E223" s="21" t="s">
        <v>55</v>
      </c>
      <c r="F223" s="105">
        <v>2530000</v>
      </c>
      <c r="G223" s="39">
        <f t="shared" ref="G223" si="12">H223+I223+J223+K223</f>
        <v>364615</v>
      </c>
      <c r="H223" s="106">
        <v>364615</v>
      </c>
      <c r="I223" s="106"/>
      <c r="J223" s="106"/>
      <c r="K223" s="106"/>
      <c r="L223" s="382" t="s">
        <v>562</v>
      </c>
      <c r="M223" s="13"/>
      <c r="N223" s="13"/>
    </row>
    <row r="224" spans="1:14" ht="90.75" customHeight="1" x14ac:dyDescent="0.25">
      <c r="A224" s="378"/>
      <c r="B224" s="215"/>
      <c r="C224" s="215"/>
      <c r="D224" s="215"/>
      <c r="E224" s="21" t="s">
        <v>56</v>
      </c>
      <c r="F224" s="105">
        <v>2530000</v>
      </c>
      <c r="G224" s="39">
        <f>H224+I224+J224+K224</f>
        <v>364615</v>
      </c>
      <c r="H224" s="106">
        <v>364615</v>
      </c>
      <c r="I224" s="106"/>
      <c r="J224" s="106"/>
      <c r="K224" s="106"/>
      <c r="L224" s="396"/>
    </row>
    <row r="225" spans="1:14" ht="65.25" customHeight="1" x14ac:dyDescent="0.25">
      <c r="A225" s="358" t="s">
        <v>122</v>
      </c>
      <c r="B225" s="215"/>
      <c r="C225" s="385" t="s">
        <v>46</v>
      </c>
      <c r="D225" s="215" t="s">
        <v>78</v>
      </c>
      <c r="E225" s="21" t="s">
        <v>55</v>
      </c>
      <c r="F225" s="105">
        <v>2873330</v>
      </c>
      <c r="G225" s="39">
        <f>H225+I225+J225+K225</f>
        <v>2873330</v>
      </c>
      <c r="H225" s="106"/>
      <c r="I225" s="106">
        <f>I226</f>
        <v>373330</v>
      </c>
      <c r="J225" s="106">
        <f>J226</f>
        <v>2500000</v>
      </c>
      <c r="K225" s="106"/>
      <c r="L225" s="202" t="s">
        <v>563</v>
      </c>
    </row>
    <row r="226" spans="1:14" ht="70.5" customHeight="1" x14ac:dyDescent="0.25">
      <c r="A226" s="360"/>
      <c r="B226" s="190"/>
      <c r="C226" s="209"/>
      <c r="D226" s="190"/>
      <c r="E226" s="135" t="s">
        <v>56</v>
      </c>
      <c r="F226" s="105">
        <v>2873330</v>
      </c>
      <c r="G226" s="39">
        <f t="shared" ref="G226:G227" si="13">H226+I226+J226+K226</f>
        <v>2873330</v>
      </c>
      <c r="H226" s="103"/>
      <c r="I226" s="103">
        <v>373330</v>
      </c>
      <c r="J226" s="103">
        <v>2500000</v>
      </c>
      <c r="K226" s="103"/>
      <c r="L226" s="202"/>
    </row>
    <row r="227" spans="1:14" ht="76.5" customHeight="1" x14ac:dyDescent="0.25">
      <c r="A227" s="358" t="s">
        <v>123</v>
      </c>
      <c r="B227" s="215"/>
      <c r="C227" s="385" t="s">
        <v>46</v>
      </c>
      <c r="D227" s="215" t="s">
        <v>78</v>
      </c>
      <c r="E227" s="21" t="s">
        <v>55</v>
      </c>
      <c r="F227" s="105">
        <v>2873330</v>
      </c>
      <c r="G227" s="39">
        <f t="shared" si="13"/>
        <v>2873330</v>
      </c>
      <c r="H227" s="106"/>
      <c r="I227" s="106">
        <f>I228</f>
        <v>373330</v>
      </c>
      <c r="J227" s="106">
        <f>J228</f>
        <v>2500000</v>
      </c>
      <c r="K227" s="106"/>
      <c r="L227" s="382" t="s">
        <v>564</v>
      </c>
    </row>
    <row r="228" spans="1:14" ht="105" customHeight="1" x14ac:dyDescent="0.25">
      <c r="A228" s="360"/>
      <c r="B228" s="215"/>
      <c r="C228" s="385"/>
      <c r="D228" s="215"/>
      <c r="E228" s="21" t="s">
        <v>56</v>
      </c>
      <c r="F228" s="105">
        <v>2873330</v>
      </c>
      <c r="G228" s="39">
        <f>H228+I228+J228+K228</f>
        <v>2873330</v>
      </c>
      <c r="H228" s="106"/>
      <c r="I228" s="106">
        <v>373330</v>
      </c>
      <c r="J228" s="106">
        <v>2500000</v>
      </c>
      <c r="K228" s="106"/>
      <c r="L228" s="384"/>
    </row>
    <row r="229" spans="1:14" ht="122.25" customHeight="1" x14ac:dyDescent="0.25">
      <c r="A229" s="376" t="s">
        <v>124</v>
      </c>
      <c r="B229" s="215"/>
      <c r="C229" s="215" t="s">
        <v>31</v>
      </c>
      <c r="D229" s="215" t="s">
        <v>78</v>
      </c>
      <c r="E229" s="21" t="s">
        <v>55</v>
      </c>
      <c r="F229" s="105">
        <v>5025282</v>
      </c>
      <c r="G229" s="39">
        <f t="shared" ref="G229" si="14">H229+I229+J229+K229</f>
        <v>1200</v>
      </c>
      <c r="H229" s="106">
        <v>1200</v>
      </c>
      <c r="I229" s="106"/>
      <c r="J229" s="106"/>
      <c r="K229" s="106"/>
      <c r="L229" s="382" t="s">
        <v>292</v>
      </c>
      <c r="M229" s="13"/>
      <c r="N229" s="13"/>
    </row>
    <row r="230" spans="1:14" ht="95.25" customHeight="1" x14ac:dyDescent="0.25">
      <c r="A230" s="378"/>
      <c r="B230" s="215"/>
      <c r="C230" s="215"/>
      <c r="D230" s="215"/>
      <c r="E230" s="21" t="s">
        <v>56</v>
      </c>
      <c r="F230" s="105">
        <v>5025282</v>
      </c>
      <c r="G230" s="39">
        <f>H230+I230+J230+K230</f>
        <v>1200</v>
      </c>
      <c r="H230" s="106">
        <v>1200</v>
      </c>
      <c r="I230" s="106"/>
      <c r="J230" s="106"/>
      <c r="K230" s="106"/>
      <c r="L230" s="396"/>
    </row>
    <row r="231" spans="1:14" ht="105.75" customHeight="1" x14ac:dyDescent="0.25">
      <c r="A231" s="376" t="s">
        <v>125</v>
      </c>
      <c r="B231" s="215"/>
      <c r="C231" s="215" t="s">
        <v>31</v>
      </c>
      <c r="D231" s="215" t="s">
        <v>78</v>
      </c>
      <c r="E231" s="21" t="s">
        <v>55</v>
      </c>
      <c r="F231" s="105">
        <v>4963112</v>
      </c>
      <c r="G231" s="39">
        <f t="shared" ref="G231" si="15">H231+I231+J231+K231</f>
        <v>474433</v>
      </c>
      <c r="H231" s="106"/>
      <c r="I231" s="106">
        <f>I232</f>
        <v>474433</v>
      </c>
      <c r="J231" s="106">
        <f>J232</f>
        <v>0</v>
      </c>
      <c r="K231" s="106">
        <f>K232</f>
        <v>0</v>
      </c>
      <c r="L231" s="382" t="s">
        <v>565</v>
      </c>
      <c r="M231" s="13"/>
      <c r="N231" s="13"/>
    </row>
    <row r="232" spans="1:14" ht="123.75" customHeight="1" x14ac:dyDescent="0.25">
      <c r="A232" s="378"/>
      <c r="B232" s="215"/>
      <c r="C232" s="215"/>
      <c r="D232" s="215"/>
      <c r="E232" s="21" t="s">
        <v>56</v>
      </c>
      <c r="F232" s="105">
        <v>4963112</v>
      </c>
      <c r="G232" s="39">
        <f>H232+I232+J232+K232</f>
        <v>474433</v>
      </c>
      <c r="H232" s="106"/>
      <c r="I232" s="106">
        <v>474433</v>
      </c>
      <c r="J232" s="106">
        <v>0</v>
      </c>
      <c r="K232" s="106">
        <v>0</v>
      </c>
      <c r="L232" s="396"/>
    </row>
    <row r="233" spans="1:14" ht="120" customHeight="1" x14ac:dyDescent="0.25">
      <c r="A233" s="376" t="s">
        <v>127</v>
      </c>
      <c r="B233" s="215"/>
      <c r="C233" s="215" t="s">
        <v>32</v>
      </c>
      <c r="D233" s="215" t="s">
        <v>78</v>
      </c>
      <c r="E233" s="21" t="s">
        <v>55</v>
      </c>
      <c r="F233" s="105">
        <v>26685480</v>
      </c>
      <c r="G233" s="39">
        <f>H233+I233+J233+K233</f>
        <v>23689943</v>
      </c>
      <c r="H233" s="106"/>
      <c r="I233" s="106">
        <f>I234</f>
        <v>23689943</v>
      </c>
      <c r="J233" s="106"/>
      <c r="K233" s="106"/>
      <c r="L233" s="382" t="s">
        <v>609</v>
      </c>
      <c r="M233" s="13"/>
      <c r="N233" s="13"/>
    </row>
    <row r="234" spans="1:14" ht="81" customHeight="1" x14ac:dyDescent="0.25">
      <c r="A234" s="378"/>
      <c r="B234" s="215"/>
      <c r="C234" s="215"/>
      <c r="D234" s="215"/>
      <c r="E234" s="21" t="s">
        <v>56</v>
      </c>
      <c r="F234" s="122">
        <v>26685480</v>
      </c>
      <c r="G234" s="39">
        <f>H234+I234+J234+K234</f>
        <v>23689943</v>
      </c>
      <c r="H234" s="106"/>
      <c r="I234" s="106">
        <v>23689943</v>
      </c>
      <c r="J234" s="106"/>
      <c r="K234" s="106"/>
      <c r="L234" s="384"/>
    </row>
    <row r="235" spans="1:14" ht="129" customHeight="1" x14ac:dyDescent="0.25">
      <c r="A235" s="376" t="s">
        <v>126</v>
      </c>
      <c r="B235" s="215"/>
      <c r="C235" s="215" t="s">
        <v>31</v>
      </c>
      <c r="D235" s="215" t="s">
        <v>33</v>
      </c>
      <c r="E235" s="21" t="s">
        <v>55</v>
      </c>
      <c r="F235" s="105">
        <v>4951026</v>
      </c>
      <c r="G235" s="39">
        <f t="shared" ref="G235" si="16">H235+I235+J235+K235</f>
        <v>460678</v>
      </c>
      <c r="H235" s="106"/>
      <c r="I235" s="106">
        <f>I236</f>
        <v>460678</v>
      </c>
      <c r="J235" s="106"/>
      <c r="K235" s="106"/>
      <c r="L235" s="382" t="s">
        <v>608</v>
      </c>
      <c r="M235" s="13"/>
      <c r="N235" s="13"/>
    </row>
    <row r="236" spans="1:14" ht="97.5" customHeight="1" x14ac:dyDescent="0.25">
      <c r="A236" s="378"/>
      <c r="B236" s="215"/>
      <c r="C236" s="215"/>
      <c r="D236" s="215"/>
      <c r="E236" s="21" t="s">
        <v>56</v>
      </c>
      <c r="F236" s="105">
        <v>4951026</v>
      </c>
      <c r="G236" s="39">
        <f>H236+I236+J236+K236</f>
        <v>460678</v>
      </c>
      <c r="H236" s="106"/>
      <c r="I236" s="106">
        <v>460678</v>
      </c>
      <c r="J236" s="106"/>
      <c r="K236" s="106"/>
      <c r="L236" s="396"/>
    </row>
    <row r="237" spans="1:14" ht="96.75" customHeight="1" x14ac:dyDescent="0.25">
      <c r="A237" s="408" t="s">
        <v>93</v>
      </c>
      <c r="B237" s="215"/>
      <c r="C237" s="385" t="s">
        <v>44</v>
      </c>
      <c r="D237" s="215" t="s">
        <v>71</v>
      </c>
      <c r="E237" s="29" t="s">
        <v>55</v>
      </c>
      <c r="F237" s="64">
        <v>8001356</v>
      </c>
      <c r="G237" s="39">
        <f t="shared" ref="G237:G238" si="17">H237+I237+J237+K237</f>
        <v>8001356</v>
      </c>
      <c r="H237" s="64">
        <f>H238</f>
        <v>582854</v>
      </c>
      <c r="I237" s="64">
        <f>I238</f>
        <v>7418502</v>
      </c>
      <c r="J237" s="64"/>
      <c r="K237" s="64"/>
      <c r="L237" s="382" t="s">
        <v>583</v>
      </c>
    </row>
    <row r="238" spans="1:14" ht="103.5" customHeight="1" x14ac:dyDescent="0.25">
      <c r="A238" s="409"/>
      <c r="B238" s="215"/>
      <c r="C238" s="385"/>
      <c r="D238" s="215"/>
      <c r="E238" s="29" t="s">
        <v>56</v>
      </c>
      <c r="F238" s="64">
        <v>8001356</v>
      </c>
      <c r="G238" s="39">
        <f t="shared" si="17"/>
        <v>8001356</v>
      </c>
      <c r="H238" s="65">
        <v>582854</v>
      </c>
      <c r="I238" s="65">
        <v>7418502</v>
      </c>
      <c r="J238" s="106"/>
      <c r="K238" s="106"/>
      <c r="L238" s="384"/>
    </row>
    <row r="239" spans="1:14" ht="27" customHeight="1" x14ac:dyDescent="0.25">
      <c r="A239" s="403" t="s">
        <v>284</v>
      </c>
      <c r="B239" s="404"/>
      <c r="C239" s="404"/>
      <c r="D239" s="404"/>
      <c r="E239" s="404"/>
      <c r="F239" s="404"/>
      <c r="G239" s="404"/>
      <c r="H239" s="404"/>
      <c r="I239" s="404"/>
      <c r="J239" s="404"/>
      <c r="K239" s="404"/>
      <c r="L239" s="405"/>
    </row>
    <row r="240" spans="1:14" s="7" customFormat="1" ht="76.5" customHeight="1" x14ac:dyDescent="0.2">
      <c r="A240" s="406" t="s">
        <v>285</v>
      </c>
      <c r="B240" s="215"/>
      <c r="C240" s="385"/>
      <c r="D240" s="215"/>
      <c r="E240" s="29" t="s">
        <v>55</v>
      </c>
      <c r="F240" s="64">
        <v>8001356</v>
      </c>
      <c r="G240" s="39">
        <f>H240+I240+J240+K240</f>
        <v>2790266</v>
      </c>
      <c r="H240" s="64"/>
      <c r="I240" s="64">
        <f>I241</f>
        <v>2790266</v>
      </c>
      <c r="J240" s="64">
        <f>J241</f>
        <v>0</v>
      </c>
      <c r="K240" s="64">
        <f>K241</f>
        <v>0</v>
      </c>
      <c r="L240" s="382" t="s">
        <v>582</v>
      </c>
    </row>
    <row r="241" spans="1:12" ht="59.25" customHeight="1" x14ac:dyDescent="0.25">
      <c r="A241" s="407"/>
      <c r="B241" s="215"/>
      <c r="C241" s="385"/>
      <c r="D241" s="215"/>
      <c r="E241" s="29" t="s">
        <v>56</v>
      </c>
      <c r="F241" s="64">
        <v>8001356</v>
      </c>
      <c r="G241" s="39">
        <f>H241+I241+J241+K241</f>
        <v>2790266</v>
      </c>
      <c r="H241" s="65"/>
      <c r="I241" s="65">
        <v>2790266</v>
      </c>
      <c r="J241" s="106">
        <v>0</v>
      </c>
      <c r="K241" s="106">
        <v>0</v>
      </c>
      <c r="L241" s="384"/>
    </row>
    <row r="242" spans="1:12" ht="31.5" customHeight="1" x14ac:dyDescent="0.25">
      <c r="A242" s="400" t="s">
        <v>296</v>
      </c>
      <c r="B242" s="401"/>
      <c r="C242" s="401"/>
      <c r="D242" s="401"/>
      <c r="E242" s="401"/>
      <c r="F242" s="401"/>
      <c r="G242" s="401"/>
      <c r="H242" s="401"/>
      <c r="I242" s="401"/>
      <c r="J242" s="401"/>
      <c r="K242" s="401"/>
      <c r="L242" s="402"/>
    </row>
    <row r="243" spans="1:12" ht="71.25" customHeight="1" x14ac:dyDescent="0.25">
      <c r="A243" s="143" t="s">
        <v>494</v>
      </c>
      <c r="B243" s="144" t="s">
        <v>370</v>
      </c>
      <c r="C243" s="125"/>
      <c r="D243" s="144" t="s">
        <v>297</v>
      </c>
      <c r="E243" s="153" t="s">
        <v>298</v>
      </c>
      <c r="F243" s="137"/>
      <c r="G243" s="137"/>
      <c r="H243" s="137"/>
      <c r="I243" s="137"/>
      <c r="J243" s="137"/>
      <c r="K243" s="137"/>
      <c r="L243" s="157" t="s">
        <v>423</v>
      </c>
    </row>
    <row r="244" spans="1:12" ht="129" customHeight="1" x14ac:dyDescent="0.25">
      <c r="A244" s="143" t="s">
        <v>364</v>
      </c>
      <c r="B244" s="145" t="s">
        <v>371</v>
      </c>
      <c r="C244" s="123"/>
      <c r="D244" s="123" t="s">
        <v>299</v>
      </c>
      <c r="E244" s="123" t="s">
        <v>298</v>
      </c>
      <c r="F244" s="138"/>
      <c r="G244" s="138"/>
      <c r="H244" s="138"/>
      <c r="I244" s="139"/>
      <c r="J244" s="138"/>
      <c r="K244" s="138"/>
      <c r="L244" s="158" t="s">
        <v>424</v>
      </c>
    </row>
    <row r="245" spans="1:12" ht="128.25" customHeight="1" x14ac:dyDescent="0.25">
      <c r="A245" s="143" t="s">
        <v>495</v>
      </c>
      <c r="B245" s="145" t="s">
        <v>372</v>
      </c>
      <c r="C245" s="146"/>
      <c r="D245" s="125" t="s">
        <v>300</v>
      </c>
      <c r="E245" s="123" t="s">
        <v>298</v>
      </c>
      <c r="F245" s="140"/>
      <c r="G245" s="140"/>
      <c r="H245" s="140"/>
      <c r="I245" s="141"/>
      <c r="J245" s="140"/>
      <c r="K245" s="140"/>
      <c r="L245" s="158" t="s">
        <v>425</v>
      </c>
    </row>
    <row r="246" spans="1:12" ht="33.75" x14ac:dyDescent="0.25">
      <c r="A246" s="143" t="s">
        <v>496</v>
      </c>
      <c r="B246" s="144" t="s">
        <v>373</v>
      </c>
      <c r="C246" s="125"/>
      <c r="D246" s="144" t="s">
        <v>301</v>
      </c>
      <c r="E246" s="123" t="s">
        <v>298</v>
      </c>
      <c r="F246" s="140"/>
      <c r="G246" s="140"/>
      <c r="H246" s="140"/>
      <c r="I246" s="141"/>
      <c r="J246" s="140"/>
      <c r="K246" s="140"/>
      <c r="L246" s="158" t="s">
        <v>426</v>
      </c>
    </row>
    <row r="247" spans="1:12" ht="45" customHeight="1" x14ac:dyDescent="0.25">
      <c r="A247" s="143" t="s">
        <v>497</v>
      </c>
      <c r="B247" s="147" t="s">
        <v>374</v>
      </c>
      <c r="C247" s="148"/>
      <c r="D247" s="144" t="s">
        <v>302</v>
      </c>
      <c r="E247" s="123" t="s">
        <v>298</v>
      </c>
      <c r="F247" s="140"/>
      <c r="G247" s="140"/>
      <c r="H247" s="140"/>
      <c r="I247" s="141"/>
      <c r="J247" s="140"/>
      <c r="K247" s="140"/>
      <c r="L247" s="158" t="s">
        <v>427</v>
      </c>
    </row>
    <row r="248" spans="1:12" ht="30.75" customHeight="1" x14ac:dyDescent="0.25">
      <c r="A248" s="143" t="s">
        <v>498</v>
      </c>
      <c r="B248" s="147" t="s">
        <v>375</v>
      </c>
      <c r="C248" s="148"/>
      <c r="D248" s="144" t="s">
        <v>303</v>
      </c>
      <c r="E248" s="123" t="s">
        <v>298</v>
      </c>
      <c r="F248" s="140"/>
      <c r="G248" s="140"/>
      <c r="H248" s="140"/>
      <c r="I248" s="141"/>
      <c r="J248" s="140"/>
      <c r="K248" s="140"/>
      <c r="L248" s="158" t="s">
        <v>428</v>
      </c>
    </row>
    <row r="249" spans="1:12" ht="32.25" customHeight="1" x14ac:dyDescent="0.25">
      <c r="A249" s="143" t="s">
        <v>499</v>
      </c>
      <c r="B249" s="147" t="s">
        <v>375</v>
      </c>
      <c r="C249" s="148"/>
      <c r="D249" s="144" t="s">
        <v>304</v>
      </c>
      <c r="E249" s="123" t="s">
        <v>298</v>
      </c>
      <c r="F249" s="140"/>
      <c r="G249" s="140"/>
      <c r="H249" s="140"/>
      <c r="I249" s="141"/>
      <c r="J249" s="140"/>
      <c r="K249" s="140"/>
      <c r="L249" s="158" t="s">
        <v>429</v>
      </c>
    </row>
    <row r="250" spans="1:12" ht="31.5" customHeight="1" x14ac:dyDescent="0.25">
      <c r="A250" s="143" t="s">
        <v>500</v>
      </c>
      <c r="B250" s="147" t="s">
        <v>374</v>
      </c>
      <c r="C250" s="148"/>
      <c r="D250" s="144" t="s">
        <v>305</v>
      </c>
      <c r="E250" s="123" t="s">
        <v>298</v>
      </c>
      <c r="F250" s="140"/>
      <c r="G250" s="140"/>
      <c r="H250" s="140"/>
      <c r="I250" s="141"/>
      <c r="J250" s="140"/>
      <c r="K250" s="140"/>
      <c r="L250" s="158" t="s">
        <v>430</v>
      </c>
    </row>
    <row r="251" spans="1:12" ht="34.5" customHeight="1" x14ac:dyDescent="0.25">
      <c r="A251" s="143" t="s">
        <v>501</v>
      </c>
      <c r="B251" s="147" t="s">
        <v>376</v>
      </c>
      <c r="C251" s="149" t="s">
        <v>420</v>
      </c>
      <c r="D251" s="148" t="s">
        <v>306</v>
      </c>
      <c r="E251" s="123" t="s">
        <v>298</v>
      </c>
      <c r="F251" s="140"/>
      <c r="G251" s="140"/>
      <c r="H251" s="140"/>
      <c r="I251" s="141"/>
      <c r="J251" s="140"/>
      <c r="K251" s="140"/>
      <c r="L251" s="158" t="s">
        <v>431</v>
      </c>
    </row>
    <row r="252" spans="1:12" ht="60" customHeight="1" x14ac:dyDescent="0.25">
      <c r="A252" s="156" t="s">
        <v>422</v>
      </c>
      <c r="B252" s="150" t="s">
        <v>377</v>
      </c>
      <c r="C252" s="125"/>
      <c r="D252" s="125" t="s">
        <v>307</v>
      </c>
      <c r="E252" s="123" t="s">
        <v>298</v>
      </c>
      <c r="F252" s="140"/>
      <c r="G252" s="140"/>
      <c r="H252" s="140"/>
      <c r="I252" s="141"/>
      <c r="J252" s="140"/>
      <c r="K252" s="140"/>
      <c r="L252" s="158" t="s">
        <v>587</v>
      </c>
    </row>
    <row r="253" spans="1:12" ht="66" customHeight="1" x14ac:dyDescent="0.25">
      <c r="A253" s="156" t="s">
        <v>421</v>
      </c>
      <c r="B253" s="150" t="s">
        <v>378</v>
      </c>
      <c r="C253" s="125"/>
      <c r="D253" s="125" t="s">
        <v>307</v>
      </c>
      <c r="E253" s="123" t="s">
        <v>298</v>
      </c>
      <c r="F253" s="140"/>
      <c r="G253" s="140"/>
      <c r="H253" s="140"/>
      <c r="I253" s="141"/>
      <c r="J253" s="140"/>
      <c r="K253" s="140"/>
      <c r="L253" s="158" t="s">
        <v>588</v>
      </c>
    </row>
    <row r="254" spans="1:12" ht="63" customHeight="1" x14ac:dyDescent="0.25">
      <c r="A254" s="156" t="s">
        <v>502</v>
      </c>
      <c r="B254" s="150">
        <v>7272.32</v>
      </c>
      <c r="C254" s="125"/>
      <c r="D254" s="125" t="s">
        <v>307</v>
      </c>
      <c r="E254" s="123" t="s">
        <v>298</v>
      </c>
      <c r="G254" s="66"/>
      <c r="H254" s="66"/>
      <c r="I254" s="142"/>
      <c r="J254" s="66"/>
      <c r="K254" s="66"/>
      <c r="L254" s="158" t="s">
        <v>432</v>
      </c>
    </row>
    <row r="255" spans="1:12" ht="69" customHeight="1" x14ac:dyDescent="0.25">
      <c r="A255" s="156" t="s">
        <v>493</v>
      </c>
      <c r="B255" s="150" t="s">
        <v>379</v>
      </c>
      <c r="C255" s="125"/>
      <c r="D255" s="125" t="s">
        <v>308</v>
      </c>
      <c r="E255" s="123" t="s">
        <v>298</v>
      </c>
      <c r="G255" s="66"/>
      <c r="H255" s="66"/>
      <c r="I255" s="142"/>
      <c r="J255" s="66"/>
      <c r="K255" s="66"/>
      <c r="L255" s="158" t="s">
        <v>433</v>
      </c>
    </row>
    <row r="256" spans="1:12" ht="82.5" customHeight="1" x14ac:dyDescent="0.25">
      <c r="A256" s="156" t="s">
        <v>503</v>
      </c>
      <c r="B256" s="151" t="s">
        <v>380</v>
      </c>
      <c r="C256" s="125"/>
      <c r="D256" s="125" t="s">
        <v>309</v>
      </c>
      <c r="E256" s="123" t="s">
        <v>298</v>
      </c>
      <c r="G256" s="66"/>
      <c r="H256" s="66"/>
      <c r="I256" s="142"/>
      <c r="J256" s="66"/>
      <c r="K256" s="66"/>
      <c r="L256" s="158" t="s">
        <v>434</v>
      </c>
    </row>
    <row r="257" spans="1:12" ht="79.5" customHeight="1" x14ac:dyDescent="0.25">
      <c r="A257" s="156" t="s">
        <v>504</v>
      </c>
      <c r="B257" s="151" t="s">
        <v>381</v>
      </c>
      <c r="C257" s="125"/>
      <c r="D257" s="125" t="s">
        <v>309</v>
      </c>
      <c r="E257" s="123" t="s">
        <v>298</v>
      </c>
      <c r="G257" s="66"/>
      <c r="H257" s="66"/>
      <c r="I257" s="142"/>
      <c r="J257" s="66"/>
      <c r="K257" s="66"/>
      <c r="L257" s="158" t="s">
        <v>435</v>
      </c>
    </row>
    <row r="258" spans="1:12" ht="81" customHeight="1" x14ac:dyDescent="0.25">
      <c r="A258" s="156" t="s">
        <v>365</v>
      </c>
      <c r="B258" s="151" t="s">
        <v>382</v>
      </c>
      <c r="C258" s="125"/>
      <c r="D258" s="125" t="s">
        <v>310</v>
      </c>
      <c r="E258" s="123" t="s">
        <v>298</v>
      </c>
      <c r="G258" s="66"/>
      <c r="H258" s="66"/>
      <c r="I258" s="142"/>
      <c r="J258" s="66"/>
      <c r="K258" s="66"/>
      <c r="L258" s="158" t="s">
        <v>436</v>
      </c>
    </row>
    <row r="259" spans="1:12" ht="79.5" customHeight="1" x14ac:dyDescent="0.25">
      <c r="A259" s="156" t="s">
        <v>311</v>
      </c>
      <c r="B259" s="151" t="s">
        <v>383</v>
      </c>
      <c r="C259" s="125"/>
      <c r="D259" s="125" t="s">
        <v>312</v>
      </c>
      <c r="E259" s="123" t="s">
        <v>298</v>
      </c>
      <c r="G259" s="66"/>
      <c r="H259" s="66"/>
      <c r="I259" s="142"/>
      <c r="J259" s="66"/>
      <c r="K259" s="66"/>
      <c r="L259" s="158" t="s">
        <v>437</v>
      </c>
    </row>
    <row r="260" spans="1:12" ht="40.5" customHeight="1" x14ac:dyDescent="0.25">
      <c r="A260" s="156" t="s">
        <v>313</v>
      </c>
      <c r="B260" s="151" t="s">
        <v>384</v>
      </c>
      <c r="C260" s="125"/>
      <c r="D260" s="125" t="s">
        <v>314</v>
      </c>
      <c r="E260" s="123" t="s">
        <v>298</v>
      </c>
      <c r="G260" s="66"/>
      <c r="H260" s="66"/>
      <c r="I260" s="142"/>
      <c r="J260" s="66"/>
      <c r="K260" s="66"/>
      <c r="L260" s="158" t="s">
        <v>438</v>
      </c>
    </row>
    <row r="261" spans="1:12" ht="41.25" customHeight="1" x14ac:dyDescent="0.25">
      <c r="A261" s="156" t="s">
        <v>315</v>
      </c>
      <c r="B261" s="151" t="s">
        <v>385</v>
      </c>
      <c r="C261" s="125"/>
      <c r="D261" s="125" t="s">
        <v>316</v>
      </c>
      <c r="E261" s="123" t="s">
        <v>298</v>
      </c>
      <c r="G261" s="66"/>
      <c r="H261" s="66"/>
      <c r="I261" s="142"/>
      <c r="J261" s="66"/>
      <c r="K261" s="66"/>
      <c r="L261" s="158" t="s">
        <v>439</v>
      </c>
    </row>
    <row r="262" spans="1:12" ht="65.25" customHeight="1" x14ac:dyDescent="0.25">
      <c r="A262" s="156" t="s">
        <v>492</v>
      </c>
      <c r="B262" s="151" t="s">
        <v>386</v>
      </c>
      <c r="C262" s="125"/>
      <c r="D262" s="125" t="s">
        <v>317</v>
      </c>
      <c r="E262" s="123" t="s">
        <v>298</v>
      </c>
      <c r="G262" s="66"/>
      <c r="H262" s="66"/>
      <c r="I262" s="142"/>
      <c r="J262" s="66"/>
      <c r="K262" s="66"/>
      <c r="L262" s="158" t="s">
        <v>440</v>
      </c>
    </row>
    <row r="263" spans="1:12" ht="84.75" customHeight="1" x14ac:dyDescent="0.25">
      <c r="A263" s="156" t="s">
        <v>491</v>
      </c>
      <c r="B263" s="151">
        <v>19869</v>
      </c>
      <c r="C263" s="125"/>
      <c r="D263" s="125" t="s">
        <v>318</v>
      </c>
      <c r="E263" s="123" t="s">
        <v>298</v>
      </c>
      <c r="G263" s="66"/>
      <c r="H263" s="66"/>
      <c r="I263" s="142"/>
      <c r="J263" s="66"/>
      <c r="K263" s="66"/>
      <c r="L263" s="158" t="s">
        <v>441</v>
      </c>
    </row>
    <row r="264" spans="1:12" ht="66.75" customHeight="1" x14ac:dyDescent="0.25">
      <c r="A264" s="156" t="s">
        <v>319</v>
      </c>
      <c r="B264" s="151">
        <v>39272.6</v>
      </c>
      <c r="C264" s="125"/>
      <c r="D264" s="125" t="s">
        <v>317</v>
      </c>
      <c r="E264" s="123" t="s">
        <v>298</v>
      </c>
      <c r="G264" s="66"/>
      <c r="H264" s="66"/>
      <c r="I264" s="142"/>
      <c r="J264" s="66"/>
      <c r="K264" s="66"/>
      <c r="L264" s="158" t="s">
        <v>442</v>
      </c>
    </row>
    <row r="265" spans="1:12" ht="84.75" customHeight="1" x14ac:dyDescent="0.25">
      <c r="A265" s="156" t="s">
        <v>320</v>
      </c>
      <c r="B265" s="151" t="s">
        <v>387</v>
      </c>
      <c r="C265" s="125"/>
      <c r="D265" s="125" t="s">
        <v>321</v>
      </c>
      <c r="E265" s="123" t="s">
        <v>298</v>
      </c>
      <c r="G265" s="66"/>
      <c r="H265" s="66"/>
      <c r="I265" s="142"/>
      <c r="J265" s="66"/>
      <c r="K265" s="66"/>
      <c r="L265" s="158" t="s">
        <v>443</v>
      </c>
    </row>
    <row r="266" spans="1:12" ht="49.5" customHeight="1" x14ac:dyDescent="0.25">
      <c r="A266" s="156" t="s">
        <v>366</v>
      </c>
      <c r="B266" s="151" t="s">
        <v>388</v>
      </c>
      <c r="C266" s="125"/>
      <c r="D266" s="125" t="s">
        <v>322</v>
      </c>
      <c r="E266" s="123" t="s">
        <v>298</v>
      </c>
      <c r="G266" s="66"/>
      <c r="H266" s="66"/>
      <c r="I266" s="142"/>
      <c r="J266" s="66"/>
      <c r="K266" s="66"/>
      <c r="L266" s="158" t="s">
        <v>444</v>
      </c>
    </row>
    <row r="267" spans="1:12" ht="60.75" customHeight="1" x14ac:dyDescent="0.25">
      <c r="A267" s="156" t="s">
        <v>505</v>
      </c>
      <c r="B267" s="151" t="s">
        <v>389</v>
      </c>
      <c r="C267" s="125"/>
      <c r="D267" s="125" t="s">
        <v>323</v>
      </c>
      <c r="E267" s="123" t="s">
        <v>298</v>
      </c>
      <c r="G267" s="66"/>
      <c r="H267" s="66"/>
      <c r="I267" s="142"/>
      <c r="J267" s="66"/>
      <c r="K267" s="66"/>
      <c r="L267" s="158" t="s">
        <v>445</v>
      </c>
    </row>
    <row r="268" spans="1:12" ht="65.25" customHeight="1" x14ac:dyDescent="0.25">
      <c r="A268" s="156" t="s">
        <v>506</v>
      </c>
      <c r="B268" s="151" t="s">
        <v>390</v>
      </c>
      <c r="C268" s="125"/>
      <c r="D268" s="125" t="s">
        <v>323</v>
      </c>
      <c r="E268" s="123" t="s">
        <v>298</v>
      </c>
      <c r="G268" s="66"/>
      <c r="H268" s="66"/>
      <c r="I268" s="142"/>
      <c r="J268" s="66"/>
      <c r="K268" s="66"/>
      <c r="L268" s="158" t="s">
        <v>446</v>
      </c>
    </row>
    <row r="269" spans="1:12" ht="62.25" customHeight="1" x14ac:dyDescent="0.25">
      <c r="A269" s="156" t="s">
        <v>589</v>
      </c>
      <c r="B269" s="151" t="s">
        <v>391</v>
      </c>
      <c r="C269" s="125"/>
      <c r="D269" s="125" t="s">
        <v>324</v>
      </c>
      <c r="E269" s="123" t="s">
        <v>298</v>
      </c>
      <c r="G269" s="66"/>
      <c r="H269" s="66"/>
      <c r="I269" s="142"/>
      <c r="J269" s="66"/>
      <c r="K269" s="66"/>
      <c r="L269" s="158" t="s">
        <v>590</v>
      </c>
    </row>
    <row r="270" spans="1:12" ht="49.5" customHeight="1" x14ac:dyDescent="0.25">
      <c r="A270" s="156" t="s">
        <v>367</v>
      </c>
      <c r="B270" s="151" t="s">
        <v>388</v>
      </c>
      <c r="C270" s="125"/>
      <c r="D270" s="125" t="s">
        <v>322</v>
      </c>
      <c r="E270" s="123" t="s">
        <v>298</v>
      </c>
      <c r="G270" s="66"/>
      <c r="H270" s="66"/>
      <c r="I270" s="142"/>
      <c r="J270" s="66"/>
      <c r="K270" s="66"/>
      <c r="L270" s="158" t="s">
        <v>447</v>
      </c>
    </row>
    <row r="271" spans="1:12" ht="68.25" customHeight="1" x14ac:dyDescent="0.25">
      <c r="A271" s="156" t="s">
        <v>490</v>
      </c>
      <c r="B271" s="151" t="s">
        <v>392</v>
      </c>
      <c r="C271" s="125"/>
      <c r="D271" s="125" t="s">
        <v>312</v>
      </c>
      <c r="E271" s="123" t="s">
        <v>298</v>
      </c>
      <c r="G271" s="66"/>
      <c r="H271" s="66"/>
      <c r="I271" s="142"/>
      <c r="J271" s="66"/>
      <c r="K271" s="66"/>
      <c r="L271" s="158" t="s">
        <v>448</v>
      </c>
    </row>
    <row r="272" spans="1:12" ht="52.5" customHeight="1" x14ac:dyDescent="0.25">
      <c r="A272" s="156" t="s">
        <v>507</v>
      </c>
      <c r="B272" s="151" t="s">
        <v>393</v>
      </c>
      <c r="C272" s="152"/>
      <c r="D272" s="125" t="s">
        <v>325</v>
      </c>
      <c r="E272" s="123" t="s">
        <v>298</v>
      </c>
      <c r="G272" s="66"/>
      <c r="H272" s="66"/>
      <c r="I272" s="142"/>
      <c r="J272" s="66"/>
      <c r="K272" s="66"/>
      <c r="L272" s="158" t="s">
        <v>449</v>
      </c>
    </row>
    <row r="273" spans="1:12" ht="56.25" customHeight="1" x14ac:dyDescent="0.25">
      <c r="A273" s="156" t="s">
        <v>508</v>
      </c>
      <c r="B273" s="151" t="s">
        <v>394</v>
      </c>
      <c r="C273" s="152"/>
      <c r="D273" s="125" t="s">
        <v>325</v>
      </c>
      <c r="E273" s="123" t="s">
        <v>298</v>
      </c>
      <c r="G273" s="66"/>
      <c r="H273" s="66"/>
      <c r="I273" s="142"/>
      <c r="J273" s="66"/>
      <c r="K273" s="66"/>
      <c r="L273" s="158" t="s">
        <v>450</v>
      </c>
    </row>
    <row r="274" spans="1:12" ht="36" customHeight="1" x14ac:dyDescent="0.25">
      <c r="A274" s="156" t="s">
        <v>509</v>
      </c>
      <c r="B274" s="151" t="s">
        <v>395</v>
      </c>
      <c r="C274" s="125"/>
      <c r="D274" s="125" t="s">
        <v>322</v>
      </c>
      <c r="E274" s="123" t="s">
        <v>298</v>
      </c>
      <c r="G274" s="66"/>
      <c r="H274" s="66"/>
      <c r="I274" s="142"/>
      <c r="J274" s="66"/>
      <c r="K274" s="66"/>
      <c r="L274" s="158" t="s">
        <v>451</v>
      </c>
    </row>
    <row r="275" spans="1:12" ht="52.5" customHeight="1" x14ac:dyDescent="0.25">
      <c r="A275" s="156" t="s">
        <v>326</v>
      </c>
      <c r="B275" s="151" t="s">
        <v>396</v>
      </c>
      <c r="C275" s="125"/>
      <c r="D275" s="125" t="s">
        <v>318</v>
      </c>
      <c r="E275" s="123" t="s">
        <v>298</v>
      </c>
      <c r="G275" s="66"/>
      <c r="H275" s="66"/>
      <c r="I275" s="142"/>
      <c r="J275" s="66"/>
      <c r="K275" s="66"/>
      <c r="L275" s="158" t="s">
        <v>452</v>
      </c>
    </row>
    <row r="276" spans="1:12" ht="59.25" customHeight="1" x14ac:dyDescent="0.25">
      <c r="A276" s="156" t="s">
        <v>327</v>
      </c>
      <c r="B276" s="151" t="s">
        <v>396</v>
      </c>
      <c r="C276" s="125"/>
      <c r="D276" s="125" t="s">
        <v>318</v>
      </c>
      <c r="E276" s="123" t="s">
        <v>298</v>
      </c>
      <c r="G276" s="66"/>
      <c r="H276" s="66"/>
      <c r="I276" s="142"/>
      <c r="J276" s="66"/>
      <c r="K276" s="66"/>
      <c r="L276" s="158" t="s">
        <v>453</v>
      </c>
    </row>
    <row r="277" spans="1:12" ht="48" x14ac:dyDescent="0.25">
      <c r="A277" s="156" t="s">
        <v>328</v>
      </c>
      <c r="B277" s="151" t="s">
        <v>396</v>
      </c>
      <c r="C277" s="125"/>
      <c r="D277" s="125" t="s">
        <v>318</v>
      </c>
      <c r="E277" s="123" t="s">
        <v>298</v>
      </c>
      <c r="G277" s="66"/>
      <c r="H277" s="66"/>
      <c r="I277" s="142"/>
      <c r="J277" s="66"/>
      <c r="K277" s="66"/>
      <c r="L277" s="158" t="s">
        <v>454</v>
      </c>
    </row>
    <row r="278" spans="1:12" ht="120" x14ac:dyDescent="0.25">
      <c r="A278" s="156" t="s">
        <v>368</v>
      </c>
      <c r="B278" s="151" t="s">
        <v>397</v>
      </c>
      <c r="C278" s="125"/>
      <c r="D278" s="125" t="s">
        <v>329</v>
      </c>
      <c r="E278" s="123" t="s">
        <v>298</v>
      </c>
      <c r="G278" s="66"/>
      <c r="H278" s="66"/>
      <c r="I278" s="142"/>
      <c r="J278" s="66"/>
      <c r="K278" s="66"/>
      <c r="L278" s="158" t="s">
        <v>455</v>
      </c>
    </row>
    <row r="279" spans="1:12" ht="90" customHeight="1" x14ac:dyDescent="0.25">
      <c r="A279" s="156" t="s">
        <v>489</v>
      </c>
      <c r="B279" s="151" t="s">
        <v>398</v>
      </c>
      <c r="C279" s="125"/>
      <c r="D279" s="125" t="s">
        <v>330</v>
      </c>
      <c r="E279" s="123" t="s">
        <v>298</v>
      </c>
      <c r="G279" s="66"/>
      <c r="H279" s="66"/>
      <c r="I279" s="142"/>
      <c r="J279" s="66"/>
      <c r="K279" s="66"/>
      <c r="L279" s="158" t="s">
        <v>456</v>
      </c>
    </row>
    <row r="280" spans="1:12" ht="57.75" customHeight="1" x14ac:dyDescent="0.25">
      <c r="A280" s="156" t="s">
        <v>488</v>
      </c>
      <c r="B280" s="151" t="s">
        <v>399</v>
      </c>
      <c r="C280" s="125"/>
      <c r="D280" s="125" t="s">
        <v>331</v>
      </c>
      <c r="E280" s="123" t="s">
        <v>298</v>
      </c>
      <c r="G280" s="66"/>
      <c r="H280" s="66"/>
      <c r="I280" s="142"/>
      <c r="J280" s="66"/>
      <c r="K280" s="66"/>
      <c r="L280" s="158" t="s">
        <v>457</v>
      </c>
    </row>
    <row r="281" spans="1:12" ht="54.75" customHeight="1" x14ac:dyDescent="0.25">
      <c r="A281" s="156" t="s">
        <v>483</v>
      </c>
      <c r="B281" s="151" t="s">
        <v>400</v>
      </c>
      <c r="C281" s="125"/>
      <c r="D281" s="125" t="s">
        <v>331</v>
      </c>
      <c r="E281" s="123" t="s">
        <v>298</v>
      </c>
      <c r="G281" s="66"/>
      <c r="H281" s="66"/>
      <c r="I281" s="142"/>
      <c r="J281" s="66"/>
      <c r="K281" s="66"/>
      <c r="L281" s="158" t="s">
        <v>458</v>
      </c>
    </row>
    <row r="282" spans="1:12" ht="67.5" customHeight="1" x14ac:dyDescent="0.25">
      <c r="A282" s="156" t="s">
        <v>482</v>
      </c>
      <c r="B282" s="151" t="s">
        <v>401</v>
      </c>
      <c r="C282" s="125"/>
      <c r="D282" s="125" t="s">
        <v>331</v>
      </c>
      <c r="E282" s="123" t="s">
        <v>298</v>
      </c>
      <c r="G282" s="66"/>
      <c r="H282" s="66"/>
      <c r="I282" s="142"/>
      <c r="J282" s="66"/>
      <c r="K282" s="66"/>
      <c r="L282" s="158" t="s">
        <v>459</v>
      </c>
    </row>
    <row r="283" spans="1:12" ht="39.75" customHeight="1" x14ac:dyDescent="0.25">
      <c r="A283" s="156" t="s">
        <v>332</v>
      </c>
      <c r="B283" s="151" t="s">
        <v>402</v>
      </c>
      <c r="C283" s="125"/>
      <c r="D283" s="125" t="s">
        <v>322</v>
      </c>
      <c r="E283" s="123" t="s">
        <v>298</v>
      </c>
      <c r="G283" s="66"/>
      <c r="H283" s="66"/>
      <c r="I283" s="142"/>
      <c r="J283" s="66"/>
      <c r="K283" s="66"/>
      <c r="L283" s="158" t="s">
        <v>460</v>
      </c>
    </row>
    <row r="284" spans="1:12" ht="36" customHeight="1" x14ac:dyDescent="0.25">
      <c r="A284" s="156" t="s">
        <v>510</v>
      </c>
      <c r="B284" s="151" t="s">
        <v>402</v>
      </c>
      <c r="C284" s="125"/>
      <c r="D284" s="125" t="s">
        <v>322</v>
      </c>
      <c r="E284" s="123" t="s">
        <v>298</v>
      </c>
      <c r="G284" s="66"/>
      <c r="H284" s="66"/>
      <c r="I284" s="142"/>
      <c r="J284" s="66"/>
      <c r="K284" s="66"/>
      <c r="L284" s="158" t="s">
        <v>461</v>
      </c>
    </row>
    <row r="285" spans="1:12" ht="63" customHeight="1" x14ac:dyDescent="0.25">
      <c r="A285" s="156" t="s">
        <v>487</v>
      </c>
      <c r="B285" s="151" t="s">
        <v>403</v>
      </c>
      <c r="C285" s="125"/>
      <c r="D285" s="125" t="s">
        <v>333</v>
      </c>
      <c r="E285" s="123" t="s">
        <v>298</v>
      </c>
      <c r="G285" s="66"/>
      <c r="H285" s="66"/>
      <c r="I285" s="142"/>
      <c r="J285" s="66"/>
      <c r="K285" s="66"/>
      <c r="L285" s="158" t="s">
        <v>462</v>
      </c>
    </row>
    <row r="286" spans="1:12" ht="72.75" customHeight="1" x14ac:dyDescent="0.25">
      <c r="A286" s="156" t="s">
        <v>485</v>
      </c>
      <c r="B286" s="151" t="s">
        <v>404</v>
      </c>
      <c r="C286" s="125"/>
      <c r="D286" s="125" t="s">
        <v>333</v>
      </c>
      <c r="E286" s="123" t="s">
        <v>298</v>
      </c>
      <c r="G286" s="66"/>
      <c r="H286" s="66"/>
      <c r="I286" s="142"/>
      <c r="J286" s="66"/>
      <c r="K286" s="66"/>
      <c r="L286" s="158" t="s">
        <v>463</v>
      </c>
    </row>
    <row r="287" spans="1:12" ht="97.5" customHeight="1" x14ac:dyDescent="0.25">
      <c r="A287" s="156" t="s">
        <v>486</v>
      </c>
      <c r="B287" s="151" t="s">
        <v>405</v>
      </c>
      <c r="C287" s="125"/>
      <c r="D287" s="125" t="s">
        <v>334</v>
      </c>
      <c r="E287" s="123" t="s">
        <v>298</v>
      </c>
      <c r="G287" s="66"/>
      <c r="H287" s="66"/>
      <c r="I287" s="142"/>
      <c r="J287" s="66"/>
      <c r="K287" s="66"/>
      <c r="L287" s="158" t="s">
        <v>464</v>
      </c>
    </row>
    <row r="288" spans="1:12" ht="70.5" customHeight="1" x14ac:dyDescent="0.25">
      <c r="A288" s="156" t="s">
        <v>335</v>
      </c>
      <c r="B288" s="151" t="s">
        <v>406</v>
      </c>
      <c r="C288" s="125"/>
      <c r="D288" s="125" t="s">
        <v>336</v>
      </c>
      <c r="E288" s="123" t="s">
        <v>298</v>
      </c>
      <c r="G288" s="66"/>
      <c r="H288" s="66"/>
      <c r="I288" s="142"/>
      <c r="J288" s="66"/>
      <c r="K288" s="66"/>
      <c r="L288" s="158" t="s">
        <v>465</v>
      </c>
    </row>
    <row r="289" spans="1:12" ht="72" customHeight="1" x14ac:dyDescent="0.25">
      <c r="A289" s="156" t="s">
        <v>337</v>
      </c>
      <c r="B289" s="151" t="s">
        <v>407</v>
      </c>
      <c r="C289" s="125"/>
      <c r="D289" s="125" t="s">
        <v>336</v>
      </c>
      <c r="E289" s="123" t="s">
        <v>298</v>
      </c>
      <c r="G289" s="66"/>
      <c r="H289" s="66"/>
      <c r="I289" s="142"/>
      <c r="J289" s="66"/>
      <c r="K289" s="66"/>
      <c r="L289" s="158" t="s">
        <v>466</v>
      </c>
    </row>
    <row r="290" spans="1:12" ht="78.75" customHeight="1" x14ac:dyDescent="0.25">
      <c r="A290" s="156" t="s">
        <v>511</v>
      </c>
      <c r="B290" s="151" t="s">
        <v>408</v>
      </c>
      <c r="C290" s="125"/>
      <c r="D290" s="125" t="s">
        <v>338</v>
      </c>
      <c r="E290" s="123" t="s">
        <v>298</v>
      </c>
      <c r="G290" s="66"/>
      <c r="H290" s="66"/>
      <c r="I290" s="142"/>
      <c r="J290" s="66"/>
      <c r="K290" s="66"/>
      <c r="L290" s="158" t="s">
        <v>467</v>
      </c>
    </row>
    <row r="291" spans="1:12" ht="67.5" customHeight="1" x14ac:dyDescent="0.25">
      <c r="A291" s="156" t="s">
        <v>512</v>
      </c>
      <c r="B291" s="151" t="s">
        <v>409</v>
      </c>
      <c r="C291" s="125"/>
      <c r="D291" s="125" t="s">
        <v>339</v>
      </c>
      <c r="E291" s="123" t="s">
        <v>298</v>
      </c>
      <c r="G291" s="66"/>
      <c r="H291" s="66"/>
      <c r="I291" s="142"/>
      <c r="J291" s="66"/>
      <c r="K291" s="66"/>
      <c r="L291" s="158" t="s">
        <v>468</v>
      </c>
    </row>
    <row r="292" spans="1:12" ht="60.75" customHeight="1" x14ac:dyDescent="0.25">
      <c r="A292" s="156" t="s">
        <v>513</v>
      </c>
      <c r="B292" s="151" t="s">
        <v>410</v>
      </c>
      <c r="C292" s="125"/>
      <c r="D292" s="125" t="s">
        <v>340</v>
      </c>
      <c r="E292" s="123" t="s">
        <v>298</v>
      </c>
      <c r="G292" s="66"/>
      <c r="H292" s="66"/>
      <c r="I292" s="142"/>
      <c r="J292" s="66"/>
      <c r="K292" s="66"/>
      <c r="L292" s="158" t="s">
        <v>469</v>
      </c>
    </row>
    <row r="293" spans="1:12" ht="54" customHeight="1" x14ac:dyDescent="0.25">
      <c r="A293" s="156" t="s">
        <v>514</v>
      </c>
      <c r="B293" s="151" t="s">
        <v>411</v>
      </c>
      <c r="C293" s="125"/>
      <c r="D293" s="125" t="s">
        <v>341</v>
      </c>
      <c r="E293" s="123" t="s">
        <v>298</v>
      </c>
      <c r="G293" s="66"/>
      <c r="H293" s="66"/>
      <c r="I293" s="142"/>
      <c r="J293" s="66"/>
      <c r="K293" s="66"/>
      <c r="L293" s="158" t="s">
        <v>470</v>
      </c>
    </row>
    <row r="294" spans="1:12" ht="54" customHeight="1" x14ac:dyDescent="0.25">
      <c r="A294" s="156" t="s">
        <v>342</v>
      </c>
      <c r="B294" s="151" t="s">
        <v>412</v>
      </c>
      <c r="C294" s="125"/>
      <c r="D294" s="125" t="s">
        <v>341</v>
      </c>
      <c r="E294" s="123" t="s">
        <v>298</v>
      </c>
      <c r="G294" s="66"/>
      <c r="H294" s="66"/>
      <c r="I294" s="142"/>
      <c r="J294" s="66"/>
      <c r="K294" s="66"/>
      <c r="L294" s="158" t="s">
        <v>471</v>
      </c>
    </row>
    <row r="295" spans="1:12" ht="51" customHeight="1" x14ac:dyDescent="0.25">
      <c r="A295" s="156" t="s">
        <v>343</v>
      </c>
      <c r="B295" s="151" t="s">
        <v>411</v>
      </c>
      <c r="C295" s="125"/>
      <c r="D295" s="125" t="s">
        <v>341</v>
      </c>
      <c r="E295" s="123" t="s">
        <v>298</v>
      </c>
      <c r="G295" s="66"/>
      <c r="H295" s="66"/>
      <c r="I295" s="142"/>
      <c r="J295" s="66"/>
      <c r="K295" s="66"/>
      <c r="L295" s="158" t="s">
        <v>472</v>
      </c>
    </row>
    <row r="296" spans="1:12" ht="42" customHeight="1" x14ac:dyDescent="0.25">
      <c r="A296" s="156" t="s">
        <v>344</v>
      </c>
      <c r="B296" s="151" t="s">
        <v>413</v>
      </c>
      <c r="C296" s="125"/>
      <c r="D296" s="125" t="s">
        <v>345</v>
      </c>
      <c r="E296" s="123" t="s">
        <v>298</v>
      </c>
      <c r="G296" s="66"/>
      <c r="H296" s="66"/>
      <c r="I296" s="142"/>
      <c r="J296" s="66"/>
      <c r="K296" s="66"/>
      <c r="L296" s="158" t="s">
        <v>473</v>
      </c>
    </row>
    <row r="297" spans="1:12" ht="93" customHeight="1" x14ac:dyDescent="0.25">
      <c r="A297" s="156" t="s">
        <v>597</v>
      </c>
      <c r="B297" s="151" t="s">
        <v>414</v>
      </c>
      <c r="C297" s="125"/>
      <c r="D297" s="125" t="s">
        <v>346</v>
      </c>
      <c r="E297" s="123" t="s">
        <v>298</v>
      </c>
      <c r="G297" s="66"/>
      <c r="H297" s="66"/>
      <c r="I297" s="142"/>
      <c r="J297" s="66"/>
      <c r="K297" s="66"/>
      <c r="L297" s="158" t="s">
        <v>474</v>
      </c>
    </row>
    <row r="298" spans="1:12" ht="83.25" customHeight="1" x14ac:dyDescent="0.25">
      <c r="A298" s="156" t="s">
        <v>347</v>
      </c>
      <c r="B298" s="151" t="s">
        <v>415</v>
      </c>
      <c r="C298" s="125"/>
      <c r="D298" s="125" t="s">
        <v>346</v>
      </c>
      <c r="E298" s="123" t="s">
        <v>298</v>
      </c>
      <c r="G298" s="66"/>
      <c r="H298" s="66"/>
      <c r="I298" s="142"/>
      <c r="J298" s="66"/>
      <c r="K298" s="66"/>
      <c r="L298" s="158" t="s">
        <v>475</v>
      </c>
    </row>
    <row r="299" spans="1:12" ht="37.5" customHeight="1" x14ac:dyDescent="0.25">
      <c r="A299" s="156" t="s">
        <v>348</v>
      </c>
      <c r="B299" s="151" t="s">
        <v>416</v>
      </c>
      <c r="C299" s="125"/>
      <c r="D299" s="125" t="s">
        <v>349</v>
      </c>
      <c r="E299" s="123" t="s">
        <v>298</v>
      </c>
      <c r="G299" s="66"/>
      <c r="H299" s="66"/>
      <c r="I299" s="142"/>
      <c r="J299" s="66"/>
      <c r="K299" s="66"/>
      <c r="L299" s="158" t="s">
        <v>476</v>
      </c>
    </row>
    <row r="300" spans="1:12" ht="41.25" customHeight="1" x14ac:dyDescent="0.25">
      <c r="A300" s="156" t="s">
        <v>350</v>
      </c>
      <c r="B300" s="151" t="s">
        <v>417</v>
      </c>
      <c r="C300" s="125"/>
      <c r="D300" s="125" t="s">
        <v>349</v>
      </c>
      <c r="E300" s="123" t="s">
        <v>298</v>
      </c>
      <c r="G300" s="66"/>
      <c r="H300" s="66"/>
      <c r="I300" s="142"/>
      <c r="J300" s="66"/>
      <c r="K300" s="66"/>
      <c r="L300" s="158" t="s">
        <v>477</v>
      </c>
    </row>
    <row r="301" spans="1:12" ht="56.25" x14ac:dyDescent="0.25">
      <c r="A301" s="156" t="s">
        <v>484</v>
      </c>
      <c r="B301" s="151" t="s">
        <v>418</v>
      </c>
      <c r="C301" s="125"/>
      <c r="D301" s="125" t="s">
        <v>351</v>
      </c>
      <c r="E301" s="123" t="s">
        <v>298</v>
      </c>
      <c r="G301" s="66"/>
      <c r="H301" s="66"/>
      <c r="I301" s="142"/>
      <c r="J301" s="66"/>
      <c r="K301" s="66"/>
      <c r="L301" s="158" t="s">
        <v>478</v>
      </c>
    </row>
    <row r="302" spans="1:12" ht="78" customHeight="1" x14ac:dyDescent="0.25">
      <c r="A302" s="156" t="s">
        <v>352</v>
      </c>
      <c r="B302" s="151" t="s">
        <v>419</v>
      </c>
      <c r="C302" s="125"/>
      <c r="D302" s="125" t="s">
        <v>353</v>
      </c>
      <c r="E302" s="123" t="s">
        <v>298</v>
      </c>
      <c r="G302" s="66"/>
      <c r="H302" s="66"/>
      <c r="I302" s="142"/>
      <c r="J302" s="66"/>
      <c r="K302" s="66"/>
      <c r="L302" s="158" t="s">
        <v>479</v>
      </c>
    </row>
    <row r="303" spans="1:12" ht="40.5" customHeight="1" x14ac:dyDescent="0.25">
      <c r="A303" s="156" t="s">
        <v>354</v>
      </c>
      <c r="B303" s="151">
        <f>SUM(B304,B305,B306,B307)</f>
        <v>7239.3300000000017</v>
      </c>
      <c r="C303" s="125"/>
      <c r="D303" s="125" t="s">
        <v>355</v>
      </c>
      <c r="E303" s="123" t="s">
        <v>298</v>
      </c>
      <c r="G303" s="66"/>
      <c r="H303" s="66"/>
      <c r="I303" s="142"/>
      <c r="J303" s="66"/>
      <c r="K303" s="66"/>
      <c r="L303" s="158" t="s">
        <v>480</v>
      </c>
    </row>
    <row r="304" spans="1:12" ht="27" customHeight="1" x14ac:dyDescent="0.25">
      <c r="A304" s="156" t="s">
        <v>356</v>
      </c>
      <c r="B304" s="151">
        <v>2068.38</v>
      </c>
      <c r="C304" s="241"/>
      <c r="D304" s="125"/>
      <c r="E304" s="124"/>
      <c r="G304" s="66"/>
      <c r="H304" s="66"/>
      <c r="I304" s="142"/>
      <c r="J304" s="66"/>
      <c r="K304" s="66"/>
      <c r="L304" s="158" t="s">
        <v>369</v>
      </c>
    </row>
    <row r="305" spans="1:12" ht="26.25" customHeight="1" x14ac:dyDescent="0.25">
      <c r="A305" s="156" t="s">
        <v>357</v>
      </c>
      <c r="B305" s="151">
        <v>3102.57</v>
      </c>
      <c r="C305" s="241"/>
      <c r="D305" s="125"/>
      <c r="E305" s="124"/>
      <c r="G305" s="66"/>
      <c r="H305" s="66"/>
      <c r="I305" s="142"/>
      <c r="J305" s="66"/>
      <c r="K305" s="66"/>
      <c r="L305" s="158" t="s">
        <v>369</v>
      </c>
    </row>
    <row r="306" spans="1:12" ht="27" customHeight="1" x14ac:dyDescent="0.25">
      <c r="A306" s="156" t="s">
        <v>358</v>
      </c>
      <c r="B306" s="151">
        <v>1034.19</v>
      </c>
      <c r="C306" s="241"/>
      <c r="D306" s="125"/>
      <c r="E306" s="124"/>
      <c r="G306" s="66"/>
      <c r="H306" s="66"/>
      <c r="I306" s="142"/>
      <c r="J306" s="66"/>
      <c r="K306" s="66"/>
      <c r="L306" s="158" t="s">
        <v>369</v>
      </c>
    </row>
    <row r="307" spans="1:12" ht="25.5" customHeight="1" x14ac:dyDescent="0.25">
      <c r="A307" s="156" t="s">
        <v>359</v>
      </c>
      <c r="B307" s="151">
        <v>1034.19</v>
      </c>
      <c r="C307" s="241"/>
      <c r="D307" s="125"/>
      <c r="E307" s="124"/>
      <c r="G307" s="66"/>
      <c r="H307" s="66"/>
      <c r="I307" s="142"/>
      <c r="J307" s="66"/>
      <c r="K307" s="66"/>
      <c r="L307" s="158" t="s">
        <v>369</v>
      </c>
    </row>
    <row r="308" spans="1:12" ht="37.5" customHeight="1" x14ac:dyDescent="0.25">
      <c r="A308" s="156" t="s">
        <v>360</v>
      </c>
      <c r="B308" s="151">
        <f>SUM(B309,B310)</f>
        <v>15195.82</v>
      </c>
      <c r="C308" s="125"/>
      <c r="D308" s="125" t="s">
        <v>361</v>
      </c>
      <c r="E308" s="123" t="s">
        <v>298</v>
      </c>
      <c r="G308" s="66"/>
      <c r="H308" s="66"/>
      <c r="I308" s="142"/>
      <c r="J308" s="66"/>
      <c r="K308" s="66"/>
      <c r="L308" s="158" t="s">
        <v>481</v>
      </c>
    </row>
    <row r="309" spans="1:12" ht="26.25" customHeight="1" x14ac:dyDescent="0.25">
      <c r="A309" s="156" t="s">
        <v>362</v>
      </c>
      <c r="B309" s="151">
        <v>8751.02</v>
      </c>
      <c r="C309" s="125"/>
      <c r="D309" s="125"/>
      <c r="E309" s="124"/>
      <c r="G309" s="66"/>
      <c r="H309" s="66"/>
      <c r="I309" s="142"/>
      <c r="J309" s="66"/>
      <c r="K309" s="66"/>
      <c r="L309" s="158" t="s">
        <v>369</v>
      </c>
    </row>
    <row r="310" spans="1:12" ht="26.25" customHeight="1" x14ac:dyDescent="0.25">
      <c r="A310" s="156" t="s">
        <v>363</v>
      </c>
      <c r="B310" s="151">
        <v>6444.8</v>
      </c>
      <c r="C310" s="125"/>
      <c r="D310" s="125"/>
      <c r="E310" s="124"/>
      <c r="G310" s="66"/>
      <c r="H310" s="66"/>
      <c r="I310" s="142"/>
      <c r="J310" s="66"/>
      <c r="K310" s="66"/>
      <c r="L310" s="158" t="s">
        <v>369</v>
      </c>
    </row>
    <row r="311" spans="1:12" x14ac:dyDescent="0.25">
      <c r="B311" s="73"/>
      <c r="C311" s="74"/>
      <c r="D311" s="73"/>
      <c r="E311" s="74"/>
      <c r="F311" s="75"/>
      <c r="G311" s="75"/>
      <c r="H311" s="75"/>
    </row>
    <row r="312" spans="1:12" x14ac:dyDescent="0.25">
      <c r="B312" s="73"/>
      <c r="C312" s="74"/>
      <c r="D312" s="73"/>
      <c r="E312" s="74"/>
      <c r="F312" s="75"/>
      <c r="G312" s="75"/>
      <c r="H312" s="75"/>
    </row>
    <row r="313" spans="1:12" x14ac:dyDescent="0.25">
      <c r="B313" s="73"/>
      <c r="C313" s="74"/>
      <c r="D313" s="73"/>
      <c r="E313" s="74"/>
      <c r="F313" s="75"/>
      <c r="G313" s="75"/>
      <c r="H313" s="75"/>
    </row>
    <row r="314" spans="1:12" x14ac:dyDescent="0.25">
      <c r="B314" s="73"/>
      <c r="C314" s="74"/>
      <c r="D314" s="73"/>
      <c r="E314" s="74"/>
      <c r="F314" s="75"/>
      <c r="G314" s="75"/>
      <c r="H314" s="75"/>
    </row>
    <row r="315" spans="1:12" x14ac:dyDescent="0.25">
      <c r="B315" s="73"/>
      <c r="C315" s="74"/>
      <c r="D315" s="73"/>
      <c r="E315" s="74"/>
      <c r="F315" s="75"/>
      <c r="G315" s="75"/>
      <c r="H315" s="75"/>
    </row>
    <row r="316" spans="1:12" x14ac:dyDescent="0.25">
      <c r="B316" s="73"/>
      <c r="C316" s="74"/>
      <c r="D316" s="73"/>
      <c r="E316" s="74"/>
      <c r="F316" s="75"/>
      <c r="G316" s="75"/>
      <c r="H316" s="75"/>
    </row>
    <row r="317" spans="1:12" x14ac:dyDescent="0.25">
      <c r="B317" s="73"/>
      <c r="C317" s="74"/>
      <c r="D317" s="73"/>
      <c r="E317" s="74"/>
      <c r="F317" s="75"/>
      <c r="G317" s="75"/>
      <c r="H317" s="75"/>
    </row>
    <row r="318" spans="1:12" x14ac:dyDescent="0.25">
      <c r="B318" s="73"/>
      <c r="C318" s="74"/>
      <c r="D318" s="73"/>
      <c r="E318" s="74"/>
      <c r="F318" s="75"/>
      <c r="G318" s="75"/>
      <c r="H318" s="75"/>
    </row>
    <row r="319" spans="1:12" x14ac:dyDescent="0.25">
      <c r="B319" s="73"/>
      <c r="C319" s="74"/>
      <c r="D319" s="73"/>
      <c r="E319" s="74"/>
      <c r="F319" s="75"/>
      <c r="G319" s="75"/>
      <c r="H319" s="75"/>
    </row>
    <row r="320" spans="1:12" x14ac:dyDescent="0.25">
      <c r="B320" s="73"/>
      <c r="C320" s="74"/>
      <c r="D320" s="73"/>
      <c r="E320" s="74"/>
      <c r="F320" s="75"/>
      <c r="G320" s="75"/>
      <c r="H320" s="75"/>
    </row>
    <row r="321" spans="2:8" x14ac:dyDescent="0.25">
      <c r="B321" s="73"/>
      <c r="C321" s="74"/>
      <c r="D321" s="73"/>
      <c r="E321" s="74"/>
      <c r="F321" s="75"/>
      <c r="G321" s="75"/>
      <c r="H321" s="75"/>
    </row>
    <row r="322" spans="2:8" x14ac:dyDescent="0.25">
      <c r="B322" s="73"/>
      <c r="C322" s="74"/>
      <c r="D322" s="73"/>
      <c r="E322" s="74"/>
      <c r="F322" s="75"/>
      <c r="G322" s="75"/>
      <c r="H322" s="75"/>
    </row>
    <row r="323" spans="2:8" x14ac:dyDescent="0.25">
      <c r="B323" s="73"/>
      <c r="C323" s="74"/>
      <c r="D323" s="73"/>
      <c r="E323" s="74"/>
      <c r="F323" s="75"/>
      <c r="G323" s="75"/>
      <c r="H323" s="75"/>
    </row>
    <row r="324" spans="2:8" x14ac:dyDescent="0.25">
      <c r="B324" s="73"/>
      <c r="C324" s="74"/>
      <c r="D324" s="73"/>
      <c r="E324" s="74"/>
      <c r="F324" s="75"/>
      <c r="G324" s="75"/>
      <c r="H324" s="75"/>
    </row>
    <row r="325" spans="2:8" x14ac:dyDescent="0.25">
      <c r="B325" s="73"/>
      <c r="C325" s="74"/>
      <c r="D325" s="73"/>
      <c r="E325" s="74"/>
      <c r="F325" s="75"/>
      <c r="G325" s="75"/>
      <c r="H325" s="75"/>
    </row>
    <row r="326" spans="2:8" x14ac:dyDescent="0.25">
      <c r="F326" s="75"/>
      <c r="G326" s="75"/>
    </row>
    <row r="327" spans="2:8" x14ac:dyDescent="0.25">
      <c r="F327" s="75"/>
      <c r="G327" s="75"/>
    </row>
    <row r="328" spans="2:8" x14ac:dyDescent="0.25">
      <c r="F328" s="75"/>
      <c r="G328" s="75"/>
    </row>
    <row r="329" spans="2:8" x14ac:dyDescent="0.25">
      <c r="F329" s="75"/>
      <c r="G329" s="75"/>
    </row>
    <row r="330" spans="2:8" x14ac:dyDescent="0.25">
      <c r="F330" s="75"/>
      <c r="G330" s="75"/>
    </row>
    <row r="331" spans="2:8" x14ac:dyDescent="0.25">
      <c r="F331" s="75"/>
      <c r="G331" s="75"/>
    </row>
    <row r="332" spans="2:8" x14ac:dyDescent="0.25">
      <c r="F332" s="75"/>
      <c r="G332" s="75"/>
    </row>
    <row r="333" spans="2:8" x14ac:dyDescent="0.25">
      <c r="F333" s="75"/>
      <c r="G333" s="75"/>
    </row>
    <row r="334" spans="2:8" x14ac:dyDescent="0.25">
      <c r="F334" s="75"/>
      <c r="G334" s="75"/>
    </row>
    <row r="335" spans="2:8" x14ac:dyDescent="0.25">
      <c r="F335" s="75"/>
      <c r="G335" s="75"/>
    </row>
    <row r="336" spans="2:8" x14ac:dyDescent="0.25">
      <c r="F336" s="75"/>
      <c r="G336" s="75"/>
    </row>
    <row r="337" spans="6:7" x14ac:dyDescent="0.25">
      <c r="F337" s="75"/>
      <c r="G337" s="75"/>
    </row>
    <row r="338" spans="6:7" x14ac:dyDescent="0.25">
      <c r="F338" s="75"/>
      <c r="G338" s="75"/>
    </row>
    <row r="339" spans="6:7" x14ac:dyDescent="0.25">
      <c r="F339" s="75"/>
      <c r="G339" s="75"/>
    </row>
    <row r="340" spans="6:7" x14ac:dyDescent="0.25">
      <c r="F340" s="75"/>
      <c r="G340" s="75"/>
    </row>
    <row r="341" spans="6:7" x14ac:dyDescent="0.25">
      <c r="F341" s="75"/>
      <c r="G341" s="75"/>
    </row>
    <row r="342" spans="6:7" x14ac:dyDescent="0.25">
      <c r="F342" s="75"/>
      <c r="G342" s="75"/>
    </row>
    <row r="343" spans="6:7" x14ac:dyDescent="0.25">
      <c r="F343" s="75"/>
      <c r="G343" s="75"/>
    </row>
    <row r="344" spans="6:7" x14ac:dyDescent="0.25">
      <c r="F344" s="75"/>
      <c r="G344" s="75"/>
    </row>
    <row r="345" spans="6:7" x14ac:dyDescent="0.25">
      <c r="F345" s="75"/>
      <c r="G345" s="75"/>
    </row>
    <row r="346" spans="6:7" x14ac:dyDescent="0.25">
      <c r="F346" s="75"/>
      <c r="G346" s="75"/>
    </row>
    <row r="347" spans="6:7" x14ac:dyDescent="0.25">
      <c r="F347" s="75"/>
      <c r="G347" s="75"/>
    </row>
    <row r="348" spans="6:7" x14ac:dyDescent="0.25">
      <c r="F348" s="75"/>
      <c r="G348" s="75"/>
    </row>
    <row r="349" spans="6:7" x14ac:dyDescent="0.25">
      <c r="F349" s="75"/>
      <c r="G349" s="75"/>
    </row>
    <row r="350" spans="6:7" x14ac:dyDescent="0.25">
      <c r="F350" s="75"/>
      <c r="G350" s="75"/>
    </row>
    <row r="351" spans="6:7" x14ac:dyDescent="0.25">
      <c r="F351" s="75"/>
      <c r="G351" s="75"/>
    </row>
    <row r="352" spans="6:7" x14ac:dyDescent="0.25">
      <c r="F352" s="75"/>
      <c r="G352" s="75"/>
    </row>
    <row r="353" spans="6:7" x14ac:dyDescent="0.25">
      <c r="F353" s="75"/>
      <c r="G353" s="75"/>
    </row>
    <row r="354" spans="6:7" x14ac:dyDescent="0.25">
      <c r="F354" s="75"/>
      <c r="G354" s="75"/>
    </row>
    <row r="355" spans="6:7" x14ac:dyDescent="0.25">
      <c r="F355" s="75"/>
      <c r="G355" s="75"/>
    </row>
    <row r="356" spans="6:7" x14ac:dyDescent="0.25">
      <c r="F356" s="75"/>
      <c r="G356" s="75"/>
    </row>
    <row r="357" spans="6:7" x14ac:dyDescent="0.25">
      <c r="F357" s="75"/>
      <c r="G357" s="75"/>
    </row>
    <row r="358" spans="6:7" x14ac:dyDescent="0.25">
      <c r="F358" s="75"/>
      <c r="G358" s="75"/>
    </row>
    <row r="359" spans="6:7" x14ac:dyDescent="0.25">
      <c r="F359" s="75"/>
      <c r="G359" s="75"/>
    </row>
    <row r="360" spans="6:7" x14ac:dyDescent="0.25">
      <c r="F360" s="75"/>
      <c r="G360" s="75"/>
    </row>
    <row r="361" spans="6:7" x14ac:dyDescent="0.25">
      <c r="F361" s="75"/>
      <c r="G361" s="75"/>
    </row>
    <row r="362" spans="6:7" x14ac:dyDescent="0.25">
      <c r="F362" s="75"/>
      <c r="G362" s="75"/>
    </row>
    <row r="363" spans="6:7" x14ac:dyDescent="0.25">
      <c r="F363" s="75"/>
      <c r="G363" s="75"/>
    </row>
    <row r="364" spans="6:7" x14ac:dyDescent="0.25">
      <c r="F364" s="75"/>
      <c r="G364" s="75"/>
    </row>
    <row r="365" spans="6:7" x14ac:dyDescent="0.25">
      <c r="F365" s="75"/>
      <c r="G365" s="75"/>
    </row>
    <row r="366" spans="6:7" x14ac:dyDescent="0.25">
      <c r="F366" s="75"/>
      <c r="G366" s="75"/>
    </row>
    <row r="367" spans="6:7" x14ac:dyDescent="0.25">
      <c r="F367" s="75"/>
      <c r="G367" s="75"/>
    </row>
    <row r="368" spans="6:7" x14ac:dyDescent="0.25">
      <c r="F368" s="75"/>
      <c r="G368" s="75"/>
    </row>
    <row r="369" spans="6:7" x14ac:dyDescent="0.25">
      <c r="F369" s="75"/>
      <c r="G369" s="75"/>
    </row>
    <row r="370" spans="6:7" x14ac:dyDescent="0.25">
      <c r="F370" s="75"/>
      <c r="G370" s="75"/>
    </row>
    <row r="371" spans="6:7" x14ac:dyDescent="0.25">
      <c r="F371" s="75"/>
      <c r="G371" s="75"/>
    </row>
    <row r="372" spans="6:7" x14ac:dyDescent="0.25">
      <c r="F372" s="75"/>
      <c r="G372" s="75"/>
    </row>
    <row r="373" spans="6:7" x14ac:dyDescent="0.25">
      <c r="F373" s="75"/>
      <c r="G373" s="75"/>
    </row>
    <row r="374" spans="6:7" x14ac:dyDescent="0.25">
      <c r="F374" s="75"/>
      <c r="G374" s="75"/>
    </row>
    <row r="375" spans="6:7" x14ac:dyDescent="0.25">
      <c r="F375" s="75"/>
      <c r="G375" s="75"/>
    </row>
    <row r="376" spans="6:7" x14ac:dyDescent="0.25">
      <c r="F376" s="75"/>
      <c r="G376" s="75"/>
    </row>
    <row r="377" spans="6:7" x14ac:dyDescent="0.25">
      <c r="F377" s="75"/>
      <c r="G377" s="75"/>
    </row>
    <row r="378" spans="6:7" x14ac:dyDescent="0.25">
      <c r="F378" s="75"/>
      <c r="G378" s="75"/>
    </row>
    <row r="379" spans="6:7" x14ac:dyDescent="0.25">
      <c r="F379" s="75"/>
      <c r="G379" s="75"/>
    </row>
    <row r="380" spans="6:7" x14ac:dyDescent="0.25">
      <c r="F380" s="75"/>
      <c r="G380" s="75"/>
    </row>
    <row r="381" spans="6:7" x14ac:dyDescent="0.25">
      <c r="F381" s="75"/>
      <c r="G381" s="75"/>
    </row>
    <row r="382" spans="6:7" x14ac:dyDescent="0.25">
      <c r="F382" s="75"/>
      <c r="G382" s="75"/>
    </row>
    <row r="383" spans="6:7" x14ac:dyDescent="0.25">
      <c r="F383" s="75"/>
      <c r="G383" s="75"/>
    </row>
    <row r="384" spans="6:7" x14ac:dyDescent="0.25">
      <c r="F384" s="75"/>
      <c r="G384" s="75"/>
    </row>
    <row r="385" spans="6:7" x14ac:dyDescent="0.25">
      <c r="F385" s="75"/>
      <c r="G385" s="75"/>
    </row>
    <row r="386" spans="6:7" x14ac:dyDescent="0.25">
      <c r="F386" s="75"/>
      <c r="G386" s="75"/>
    </row>
    <row r="387" spans="6:7" x14ac:dyDescent="0.25">
      <c r="F387" s="75"/>
      <c r="G387" s="75"/>
    </row>
    <row r="388" spans="6:7" x14ac:dyDescent="0.25">
      <c r="F388" s="75"/>
      <c r="G388" s="75"/>
    </row>
    <row r="389" spans="6:7" x14ac:dyDescent="0.25">
      <c r="F389" s="75"/>
      <c r="G389" s="75"/>
    </row>
    <row r="390" spans="6:7" x14ac:dyDescent="0.25">
      <c r="F390" s="75"/>
      <c r="G390" s="75"/>
    </row>
    <row r="391" spans="6:7" x14ac:dyDescent="0.25">
      <c r="F391" s="75"/>
      <c r="G391" s="75"/>
    </row>
    <row r="392" spans="6:7" x14ac:dyDescent="0.25">
      <c r="F392" s="75"/>
      <c r="G392" s="75"/>
    </row>
    <row r="393" spans="6:7" x14ac:dyDescent="0.25">
      <c r="F393" s="75"/>
      <c r="G393" s="75"/>
    </row>
    <row r="394" spans="6:7" x14ac:dyDescent="0.25">
      <c r="F394" s="75"/>
      <c r="G394" s="75"/>
    </row>
    <row r="395" spans="6:7" x14ac:dyDescent="0.25">
      <c r="F395" s="75"/>
      <c r="G395" s="75"/>
    </row>
    <row r="396" spans="6:7" x14ac:dyDescent="0.25">
      <c r="F396" s="75"/>
      <c r="G396" s="75"/>
    </row>
    <row r="397" spans="6:7" x14ac:dyDescent="0.25">
      <c r="F397" s="75"/>
      <c r="G397" s="75"/>
    </row>
    <row r="398" spans="6:7" x14ac:dyDescent="0.25">
      <c r="F398" s="75"/>
      <c r="G398" s="75"/>
    </row>
    <row r="399" spans="6:7" x14ac:dyDescent="0.25">
      <c r="F399" s="75"/>
      <c r="G399" s="75"/>
    </row>
    <row r="400" spans="6:7" x14ac:dyDescent="0.25">
      <c r="F400" s="75"/>
      <c r="G400" s="75"/>
    </row>
    <row r="401" spans="6:7" x14ac:dyDescent="0.25">
      <c r="F401" s="75"/>
      <c r="G401" s="75"/>
    </row>
    <row r="402" spans="6:7" x14ac:dyDescent="0.25">
      <c r="F402" s="75"/>
      <c r="G402" s="75"/>
    </row>
    <row r="403" spans="6:7" x14ac:dyDescent="0.25">
      <c r="F403" s="75"/>
      <c r="G403" s="75"/>
    </row>
  </sheetData>
  <mergeCells count="419">
    <mergeCell ref="C304:C307"/>
    <mergeCell ref="A239:L239"/>
    <mergeCell ref="A240:A241"/>
    <mergeCell ref="B240:B241"/>
    <mergeCell ref="C240:C241"/>
    <mergeCell ref="D240:D241"/>
    <mergeCell ref="L240:L241"/>
    <mergeCell ref="A233:A234"/>
    <mergeCell ref="A237:A238"/>
    <mergeCell ref="B237:B238"/>
    <mergeCell ref="L237:L238"/>
    <mergeCell ref="L235:L236"/>
    <mergeCell ref="C237:C238"/>
    <mergeCell ref="D237:D238"/>
    <mergeCell ref="L225:L226"/>
    <mergeCell ref="B215:B216"/>
    <mergeCell ref="B217:B218"/>
    <mergeCell ref="L219:L220"/>
    <mergeCell ref="D225:D226"/>
    <mergeCell ref="C225:C226"/>
    <mergeCell ref="L213:L214"/>
    <mergeCell ref="L211:L212"/>
    <mergeCell ref="A242:L242"/>
    <mergeCell ref="C213:C214"/>
    <mergeCell ref="D211:D212"/>
    <mergeCell ref="A182:A185"/>
    <mergeCell ref="A235:A236"/>
    <mergeCell ref="B235:B236"/>
    <mergeCell ref="D235:D236"/>
    <mergeCell ref="C227:C228"/>
    <mergeCell ref="B229:B230"/>
    <mergeCell ref="A231:A232"/>
    <mergeCell ref="D231:D232"/>
    <mergeCell ref="D223:D224"/>
    <mergeCell ref="C211:C212"/>
    <mergeCell ref="A209:L209"/>
    <mergeCell ref="L217:L218"/>
    <mergeCell ref="A223:A224"/>
    <mergeCell ref="A221:A222"/>
    <mergeCell ref="A225:A226"/>
    <mergeCell ref="A215:A216"/>
    <mergeCell ref="D219:D220"/>
    <mergeCell ref="C223:C224"/>
    <mergeCell ref="C215:C216"/>
    <mergeCell ref="D213:D214"/>
    <mergeCell ref="D217:D218"/>
    <mergeCell ref="B213:B214"/>
    <mergeCell ref="C235:C236"/>
    <mergeCell ref="A219:A220"/>
    <mergeCell ref="B221:B222"/>
    <mergeCell ref="D215:D216"/>
    <mergeCell ref="A217:A218"/>
    <mergeCell ref="L231:L232"/>
    <mergeCell ref="D221:D222"/>
    <mergeCell ref="C221:C222"/>
    <mergeCell ref="C217:C218"/>
    <mergeCell ref="B223:B224"/>
    <mergeCell ref="D229:D230"/>
    <mergeCell ref="D227:D228"/>
    <mergeCell ref="L229:L230"/>
    <mergeCell ref="L233:L234"/>
    <mergeCell ref="L227:L228"/>
    <mergeCell ref="L221:L222"/>
    <mergeCell ref="B233:B234"/>
    <mergeCell ref="B231:B232"/>
    <mergeCell ref="D233:D234"/>
    <mergeCell ref="C233:C234"/>
    <mergeCell ref="C231:C232"/>
    <mergeCell ref="A229:A230"/>
    <mergeCell ref="L215:L216"/>
    <mergeCell ref="L223:L224"/>
    <mergeCell ref="B227:B228"/>
    <mergeCell ref="C229:C230"/>
    <mergeCell ref="A227:A228"/>
    <mergeCell ref="B219:B220"/>
    <mergeCell ref="B225:B226"/>
    <mergeCell ref="C219:C220"/>
    <mergeCell ref="K176:K177"/>
    <mergeCell ref="J176:J177"/>
    <mergeCell ref="A179:A181"/>
    <mergeCell ref="B179:B181"/>
    <mergeCell ref="H176:H177"/>
    <mergeCell ref="A213:A214"/>
    <mergeCell ref="A210:L210"/>
    <mergeCell ref="L192:L194"/>
    <mergeCell ref="C182:C185"/>
    <mergeCell ref="D182:D185"/>
    <mergeCell ref="C189:C191"/>
    <mergeCell ref="L195:L197"/>
    <mergeCell ref="C198:C200"/>
    <mergeCell ref="D198:D200"/>
    <mergeCell ref="D195:D197"/>
    <mergeCell ref="C195:C197"/>
    <mergeCell ref="L182:L185"/>
    <mergeCell ref="L198:L200"/>
    <mergeCell ref="A98:A100"/>
    <mergeCell ref="A104:A107"/>
    <mergeCell ref="A168:A170"/>
    <mergeCell ref="B168:B170"/>
    <mergeCell ref="C168:C170"/>
    <mergeCell ref="A186:A188"/>
    <mergeCell ref="B186:B188"/>
    <mergeCell ref="L165:L167"/>
    <mergeCell ref="L168:L170"/>
    <mergeCell ref="L130:L132"/>
    <mergeCell ref="B130:B132"/>
    <mergeCell ref="C130:C132"/>
    <mergeCell ref="B159:B161"/>
    <mergeCell ref="L153:L161"/>
    <mergeCell ref="D108:D110"/>
    <mergeCell ref="B108:B110"/>
    <mergeCell ref="C201:C202"/>
    <mergeCell ref="B198:B200"/>
    <mergeCell ref="A201:A202"/>
    <mergeCell ref="L201:L202"/>
    <mergeCell ref="A211:A212"/>
    <mergeCell ref="B211:B212"/>
    <mergeCell ref="A111:A113"/>
    <mergeCell ref="A108:A110"/>
    <mergeCell ref="C111:C113"/>
    <mergeCell ref="A153:A158"/>
    <mergeCell ref="B201:B202"/>
    <mergeCell ref="L16:L18"/>
    <mergeCell ref="L63:L64"/>
    <mergeCell ref="A95:A97"/>
    <mergeCell ref="D201:D202"/>
    <mergeCell ref="B192:B194"/>
    <mergeCell ref="C192:C194"/>
    <mergeCell ref="D192:D194"/>
    <mergeCell ref="B195:B197"/>
    <mergeCell ref="B182:B185"/>
    <mergeCell ref="A171:A173"/>
    <mergeCell ref="A198:A200"/>
    <mergeCell ref="B171:B173"/>
    <mergeCell ref="B174:B177"/>
    <mergeCell ref="D174:D177"/>
    <mergeCell ref="C174:C177"/>
    <mergeCell ref="A174:A177"/>
    <mergeCell ref="A178:L178"/>
    <mergeCell ref="E176:E177"/>
    <mergeCell ref="I176:I177"/>
    <mergeCell ref="L174:L177"/>
    <mergeCell ref="A189:A191"/>
    <mergeCell ref="A192:A194"/>
    <mergeCell ref="B189:B191"/>
    <mergeCell ref="A195:A197"/>
    <mergeCell ref="B31:B33"/>
    <mergeCell ref="C31:C33"/>
    <mergeCell ref="A36:L36"/>
    <mergeCell ref="D31:D33"/>
    <mergeCell ref="L39:L41"/>
    <mergeCell ref="A46:A47"/>
    <mergeCell ref="B46:B47"/>
    <mergeCell ref="C37:C38"/>
    <mergeCell ref="D37:D38"/>
    <mergeCell ref="B37:B38"/>
    <mergeCell ref="L44:L45"/>
    <mergeCell ref="A37:A38"/>
    <mergeCell ref="A34:A35"/>
    <mergeCell ref="L34:L35"/>
    <mergeCell ref="L95:L97"/>
    <mergeCell ref="C83:C85"/>
    <mergeCell ref="B83:B85"/>
    <mergeCell ref="D80:D82"/>
    <mergeCell ref="B86:B88"/>
    <mergeCell ref="C86:C88"/>
    <mergeCell ref="D86:D88"/>
    <mergeCell ref="B92:B94"/>
    <mergeCell ref="C89:C91"/>
    <mergeCell ref="D89:D91"/>
    <mergeCell ref="C92:C94"/>
    <mergeCell ref="L89:L91"/>
    <mergeCell ref="D92:D94"/>
    <mergeCell ref="L83:L85"/>
    <mergeCell ref="B89:B91"/>
    <mergeCell ref="L80:L82"/>
    <mergeCell ref="C80:C82"/>
    <mergeCell ref="B80:B82"/>
    <mergeCell ref="D83:D85"/>
    <mergeCell ref="C44:C45"/>
    <mergeCell ref="D44:D45"/>
    <mergeCell ref="D76:D79"/>
    <mergeCell ref="A65:L65"/>
    <mergeCell ref="G73:G74"/>
    <mergeCell ref="H73:H74"/>
    <mergeCell ref="I73:I74"/>
    <mergeCell ref="J73:J74"/>
    <mergeCell ref="K73:K74"/>
    <mergeCell ref="F73:F74"/>
    <mergeCell ref="D66:D69"/>
    <mergeCell ref="B50:B51"/>
    <mergeCell ref="C50:C51"/>
    <mergeCell ref="D73:D74"/>
    <mergeCell ref="C73:C74"/>
    <mergeCell ref="C63:C64"/>
    <mergeCell ref="C76:C79"/>
    <mergeCell ref="C66:C69"/>
    <mergeCell ref="A2:L3"/>
    <mergeCell ref="I9:I10"/>
    <mergeCell ref="H9:H10"/>
    <mergeCell ref="J9:J10"/>
    <mergeCell ref="E8:E10"/>
    <mergeCell ref="A13:A15"/>
    <mergeCell ref="B13:B15"/>
    <mergeCell ref="L8:L10"/>
    <mergeCell ref="B8:B10"/>
    <mergeCell ref="C8:C10"/>
    <mergeCell ref="D8:D10"/>
    <mergeCell ref="A4:L4"/>
    <mergeCell ref="A5:L5"/>
    <mergeCell ref="A6:L6"/>
    <mergeCell ref="A8:A10"/>
    <mergeCell ref="H8:K8"/>
    <mergeCell ref="K9:K10"/>
    <mergeCell ref="G8:G10"/>
    <mergeCell ref="A7:L7"/>
    <mergeCell ref="A12:L12"/>
    <mergeCell ref="L13:L15"/>
    <mergeCell ref="F8:F10"/>
    <mergeCell ref="C13:C15"/>
    <mergeCell ref="D13:D15"/>
    <mergeCell ref="L31:L33"/>
    <mergeCell ref="B63:B64"/>
    <mergeCell ref="A26:A27"/>
    <mergeCell ref="B26:B27"/>
    <mergeCell ref="C26:C27"/>
    <mergeCell ref="D26:D27"/>
    <mergeCell ref="L26:L27"/>
    <mergeCell ref="L92:L94"/>
    <mergeCell ref="A39:A41"/>
    <mergeCell ref="A42:A43"/>
    <mergeCell ref="B42:B43"/>
    <mergeCell ref="C42:C43"/>
    <mergeCell ref="D42:D43"/>
    <mergeCell ref="A44:A45"/>
    <mergeCell ref="B44:B45"/>
    <mergeCell ref="C46:C47"/>
    <mergeCell ref="A86:A88"/>
    <mergeCell ref="A76:A79"/>
    <mergeCell ref="A89:A91"/>
    <mergeCell ref="A83:A85"/>
    <mergeCell ref="A80:A82"/>
    <mergeCell ref="A31:A33"/>
    <mergeCell ref="D39:D41"/>
    <mergeCell ref="D46:D47"/>
    <mergeCell ref="A24:A25"/>
    <mergeCell ref="B24:B25"/>
    <mergeCell ref="C24:C25"/>
    <mergeCell ref="D24:D25"/>
    <mergeCell ref="A159:A161"/>
    <mergeCell ref="D159:D161"/>
    <mergeCell ref="A16:A18"/>
    <mergeCell ref="B16:B18"/>
    <mergeCell ref="C16:C18"/>
    <mergeCell ref="D16:D18"/>
    <mergeCell ref="A92:A94"/>
    <mergeCell ref="A73:A74"/>
    <mergeCell ref="A75:L75"/>
    <mergeCell ref="B153:B158"/>
    <mergeCell ref="D153:D158"/>
    <mergeCell ref="L98:L100"/>
    <mergeCell ref="C123:C125"/>
    <mergeCell ref="D117:D119"/>
    <mergeCell ref="A128:A129"/>
    <mergeCell ref="C126:C127"/>
    <mergeCell ref="A126:A127"/>
    <mergeCell ref="D128:D129"/>
    <mergeCell ref="A117:A119"/>
    <mergeCell ref="L111:L113"/>
    <mergeCell ref="L123:L125"/>
    <mergeCell ref="B111:B113"/>
    <mergeCell ref="L24:L25"/>
    <mergeCell ref="B150:B152"/>
    <mergeCell ref="D147:D149"/>
    <mergeCell ref="C147:C149"/>
    <mergeCell ref="B147:B149"/>
    <mergeCell ref="L148:L152"/>
    <mergeCell ref="K151:K152"/>
    <mergeCell ref="J151:J152"/>
    <mergeCell ref="I151:I152"/>
    <mergeCell ref="B120:B122"/>
    <mergeCell ref="D120:D122"/>
    <mergeCell ref="B98:B100"/>
    <mergeCell ref="C98:C100"/>
    <mergeCell ref="L104:L107"/>
    <mergeCell ref="K106:K107"/>
    <mergeCell ref="L101:L103"/>
    <mergeCell ref="D98:D100"/>
    <mergeCell ref="I106:I107"/>
    <mergeCell ref="B95:B97"/>
    <mergeCell ref="D95:D97"/>
    <mergeCell ref="C95:C97"/>
    <mergeCell ref="L86:L88"/>
    <mergeCell ref="J155:J158"/>
    <mergeCell ref="C153:C158"/>
    <mergeCell ref="I155:I158"/>
    <mergeCell ref="A136:A140"/>
    <mergeCell ref="A165:A167"/>
    <mergeCell ref="B165:B167"/>
    <mergeCell ref="C165:C167"/>
    <mergeCell ref="D165:D167"/>
    <mergeCell ref="A120:A122"/>
    <mergeCell ref="H151:H152"/>
    <mergeCell ref="G151:G152"/>
    <mergeCell ref="E151:E152"/>
    <mergeCell ref="F151:F152"/>
    <mergeCell ref="A123:A125"/>
    <mergeCell ref="H155:H158"/>
    <mergeCell ref="G155:G158"/>
    <mergeCell ref="C128:C129"/>
    <mergeCell ref="B123:B125"/>
    <mergeCell ref="D123:D125"/>
    <mergeCell ref="B126:B127"/>
    <mergeCell ref="B128:B129"/>
    <mergeCell ref="D130:D132"/>
    <mergeCell ref="D126:D127"/>
    <mergeCell ref="A135:L135"/>
    <mergeCell ref="E155:E158"/>
    <mergeCell ref="F155:F158"/>
    <mergeCell ref="A114:A116"/>
    <mergeCell ref="A162:A164"/>
    <mergeCell ref="B162:B164"/>
    <mergeCell ref="C162:C164"/>
    <mergeCell ref="D162:D164"/>
    <mergeCell ref="A141:A146"/>
    <mergeCell ref="D136:D140"/>
    <mergeCell ref="A147:A152"/>
    <mergeCell ref="B139:B140"/>
    <mergeCell ref="C139:C140"/>
    <mergeCell ref="B144:B146"/>
    <mergeCell ref="C144:C146"/>
    <mergeCell ref="B141:B143"/>
    <mergeCell ref="C141:C143"/>
    <mergeCell ref="D141:D146"/>
    <mergeCell ref="D150:D152"/>
    <mergeCell ref="C150:C152"/>
    <mergeCell ref="A130:A132"/>
    <mergeCell ref="C159:C161"/>
    <mergeCell ref="B136:B138"/>
    <mergeCell ref="C136:C138"/>
    <mergeCell ref="B114:B116"/>
    <mergeCell ref="A19:A21"/>
    <mergeCell ref="B19:B21"/>
    <mergeCell ref="C19:C21"/>
    <mergeCell ref="D19:D21"/>
    <mergeCell ref="L19:L21"/>
    <mergeCell ref="L73:L74"/>
    <mergeCell ref="B73:B74"/>
    <mergeCell ref="L76:L79"/>
    <mergeCell ref="B76:B79"/>
    <mergeCell ref="A66:A69"/>
    <mergeCell ref="L66:L69"/>
    <mergeCell ref="B66:B69"/>
    <mergeCell ref="E73:E74"/>
    <mergeCell ref="B39:B41"/>
    <mergeCell ref="C39:C41"/>
    <mergeCell ref="L37:L38"/>
    <mergeCell ref="A50:A51"/>
    <mergeCell ref="D50:D51"/>
    <mergeCell ref="L46:L47"/>
    <mergeCell ref="L50:L51"/>
    <mergeCell ref="A49:L49"/>
    <mergeCell ref="L42:L43"/>
    <mergeCell ref="A63:A64"/>
    <mergeCell ref="D63:D64"/>
    <mergeCell ref="L120:L122"/>
    <mergeCell ref="C120:C122"/>
    <mergeCell ref="C117:C119"/>
    <mergeCell ref="B104:B107"/>
    <mergeCell ref="C104:C107"/>
    <mergeCell ref="D101:D103"/>
    <mergeCell ref="F106:F107"/>
    <mergeCell ref="L117:L119"/>
    <mergeCell ref="L114:L116"/>
    <mergeCell ref="D104:D107"/>
    <mergeCell ref="C101:C103"/>
    <mergeCell ref="E106:E107"/>
    <mergeCell ref="G106:G107"/>
    <mergeCell ref="H106:H107"/>
    <mergeCell ref="J106:J107"/>
    <mergeCell ref="L108:L110"/>
    <mergeCell ref="C108:C110"/>
    <mergeCell ref="B117:B119"/>
    <mergeCell ref="D111:D113"/>
    <mergeCell ref="A101:A103"/>
    <mergeCell ref="B101:B103"/>
    <mergeCell ref="L179:L181"/>
    <mergeCell ref="L186:L188"/>
    <mergeCell ref="L189:L191"/>
    <mergeCell ref="L136:L140"/>
    <mergeCell ref="L141:L146"/>
    <mergeCell ref="C114:C116"/>
    <mergeCell ref="D114:D116"/>
    <mergeCell ref="L128:L129"/>
    <mergeCell ref="L126:L127"/>
    <mergeCell ref="K155:K158"/>
    <mergeCell ref="C171:C173"/>
    <mergeCell ref="D189:D191"/>
    <mergeCell ref="D171:D173"/>
    <mergeCell ref="C186:C188"/>
    <mergeCell ref="D186:D188"/>
    <mergeCell ref="D179:D181"/>
    <mergeCell ref="C179:C181"/>
    <mergeCell ref="L162:L164"/>
    <mergeCell ref="D168:D170"/>
    <mergeCell ref="F176:F177"/>
    <mergeCell ref="L171:L173"/>
    <mergeCell ref="G176:G177"/>
    <mergeCell ref="A203:A204"/>
    <mergeCell ref="B203:B204"/>
    <mergeCell ref="C203:C204"/>
    <mergeCell ref="D203:D204"/>
    <mergeCell ref="L203:L204"/>
    <mergeCell ref="A205:A206"/>
    <mergeCell ref="B205:B206"/>
    <mergeCell ref="L205:L206"/>
    <mergeCell ref="A207:A208"/>
    <mergeCell ref="B207:B208"/>
    <mergeCell ref="L207:L208"/>
  </mergeCells>
  <phoneticPr fontId="0" type="noConversion"/>
  <printOptions gridLines="1"/>
  <pageMargins left="0.23622047244094491" right="0" top="0" bottom="0" header="0" footer="0"/>
  <pageSetup paperSize="9" scale="63" fitToWidth="0" fitToHeight="0" orientation="landscape" r:id="rId1"/>
  <headerFooter alignWithMargins="0"/>
  <rowBreaks count="27" manualBreakCount="27">
    <brk id="15" max="11" man="1"/>
    <brk id="23" max="11" man="1"/>
    <brk id="33" max="11" man="1"/>
    <brk id="43" max="11" man="1"/>
    <brk id="53" max="11" man="1"/>
    <brk id="64" max="11" man="1"/>
    <brk id="69" max="11" man="1"/>
    <brk id="79" max="11" man="1"/>
    <brk id="88" max="11" man="1"/>
    <brk id="97" max="11" man="1"/>
    <brk id="110" max="11" man="1"/>
    <brk id="122" max="11" man="1"/>
    <brk id="134" max="11" man="1"/>
    <brk id="146" max="11" man="1"/>
    <brk id="161" max="11" man="1"/>
    <brk id="170" max="11" man="1"/>
    <brk id="178" max="11" man="1"/>
    <brk id="191" max="11" man="1"/>
    <brk id="202" max="11" man="1"/>
    <brk id="216" max="11" man="1"/>
    <brk id="226" max="11" man="1"/>
    <brk id="234" max="11" man="1"/>
    <brk id="244" max="11" man="1"/>
    <brk id="258" max="11" man="1"/>
    <brk id="271" max="11" man="1"/>
    <brk id="285" max="11" man="1"/>
    <brk id="297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Строительство 2015-2017г.</vt:lpstr>
      <vt:lpstr>'Строительство 2015-2017г.'!Заголовки_для_печати</vt:lpstr>
      <vt:lpstr>'Строительство 2015-2017г.'!Область_печати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Абубакирова Лариса Зинфировна</dc:creator>
  <cp:lastModifiedBy>Абубакирова Лариса Зинфировна</cp:lastModifiedBy>
  <cp:lastPrinted>2015-10-12T11:11:52Z</cp:lastPrinted>
  <dcterms:created xsi:type="dcterms:W3CDTF">2015-01-21T07:14:33Z</dcterms:created>
  <dcterms:modified xsi:type="dcterms:W3CDTF">2015-10-12T11:11:57Z</dcterms:modified>
</cp:coreProperties>
</file>