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19440" windowHeight="8085"/>
  </bookViews>
  <sheets>
    <sheet name="Строительство 2015-2017г." sheetId="1" r:id="rId1"/>
  </sheets>
  <definedNames>
    <definedName name="_xlnm.Print_Titles" localSheetId="0">'Строительство 2015-2017г.'!$8:$11</definedName>
    <definedName name="_xlnm.Print_Area" localSheetId="0">'Строительство 2015-2017г.'!$A$1:$L$246</definedName>
  </definedNames>
  <calcPr calcId="145621" refMode="R1C1"/>
</workbook>
</file>

<file path=xl/calcChain.xml><?xml version="1.0" encoding="utf-8"?>
<calcChain xmlns="http://schemas.openxmlformats.org/spreadsheetml/2006/main">
  <c r="I89" i="1" l="1"/>
  <c r="G167" i="1"/>
  <c r="G165" i="1"/>
  <c r="I83" i="1" l="1"/>
  <c r="H83" i="1"/>
  <c r="G84" i="1"/>
  <c r="G85" i="1"/>
  <c r="I80" i="1"/>
  <c r="H80" i="1"/>
  <c r="G81" i="1"/>
  <c r="G82" i="1"/>
  <c r="G83" i="1" l="1"/>
  <c r="G80" i="1"/>
  <c r="G86" i="1"/>
  <c r="G23" i="1" l="1"/>
  <c r="G22" i="1"/>
  <c r="G134" i="1"/>
  <c r="G133" i="1"/>
  <c r="G77" i="1" l="1"/>
  <c r="G79" i="1"/>
  <c r="G96" i="1"/>
  <c r="G50" i="1" l="1"/>
  <c r="G235" i="1" l="1"/>
  <c r="G237" i="1"/>
  <c r="G233" i="1"/>
  <c r="G231" i="1"/>
  <c r="G229" i="1"/>
  <c r="G227" i="1"/>
  <c r="G225" i="1"/>
  <c r="G223" i="1"/>
  <c r="G221" i="1"/>
  <c r="G222" i="1"/>
  <c r="G220" i="1"/>
  <c r="G218" i="1"/>
  <c r="G219" i="1"/>
  <c r="G215" i="1"/>
  <c r="G217" i="1"/>
  <c r="G211" i="1"/>
  <c r="G213" i="1"/>
  <c r="G203" i="1"/>
  <c r="G199" i="1"/>
  <c r="G201" i="1"/>
  <c r="G198" i="1"/>
  <c r="G197" i="1"/>
  <c r="G196" i="1"/>
  <c r="G191" i="1"/>
  <c r="G192" i="1"/>
  <c r="G193" i="1"/>
  <c r="G189" i="1"/>
  <c r="G190" i="1"/>
  <c r="G188" i="1"/>
  <c r="G187" i="1"/>
  <c r="G186" i="1"/>
  <c r="G185" i="1"/>
  <c r="G181" i="1"/>
  <c r="G180" i="1"/>
  <c r="G179" i="1"/>
  <c r="G176" i="1"/>
  <c r="G175" i="1"/>
  <c r="G174" i="1"/>
  <c r="G173" i="1"/>
  <c r="G172" i="1"/>
  <c r="G170" i="1"/>
  <c r="G169" i="1"/>
  <c r="G168" i="1"/>
  <c r="G164" i="1"/>
  <c r="G163" i="1"/>
  <c r="G161" i="1"/>
  <c r="G160" i="1"/>
  <c r="G159" i="1"/>
  <c r="G155" i="1"/>
  <c r="G151" i="1"/>
  <c r="G147" i="1"/>
  <c r="G148" i="1"/>
  <c r="G149" i="1"/>
  <c r="G150" i="1"/>
  <c r="G145" i="1"/>
  <c r="G146" i="1"/>
  <c r="G141" i="1"/>
  <c r="G142" i="1"/>
  <c r="G143" i="1"/>
  <c r="G137" i="1"/>
  <c r="G138" i="1"/>
  <c r="G139" i="1"/>
  <c r="G140" i="1"/>
  <c r="G136" i="1"/>
  <c r="G118" i="1"/>
  <c r="G119" i="1"/>
  <c r="G120" i="1"/>
  <c r="G122" i="1"/>
  <c r="G125" i="1"/>
  <c r="G127" i="1"/>
  <c r="G129" i="1"/>
  <c r="G130" i="1"/>
  <c r="G131" i="1"/>
  <c r="G132" i="1"/>
  <c r="G117" i="1"/>
  <c r="G116" i="1"/>
  <c r="G113" i="1"/>
  <c r="G114" i="1"/>
  <c r="G110" i="1"/>
  <c r="G108" i="1"/>
  <c r="G106" i="1"/>
  <c r="G104" i="1"/>
  <c r="G103" i="1"/>
  <c r="G101" i="1"/>
  <c r="G102" i="1"/>
  <c r="G100" i="1"/>
  <c r="G95" i="1"/>
  <c r="G97" i="1"/>
  <c r="G94" i="1"/>
  <c r="G90" i="1"/>
  <c r="G91" i="1"/>
  <c r="G87" i="1"/>
  <c r="G88" i="1"/>
  <c r="G51" i="1"/>
  <c r="G52" i="1"/>
  <c r="G53" i="1"/>
  <c r="G54" i="1"/>
  <c r="G55" i="1"/>
  <c r="G56" i="1"/>
  <c r="G57" i="1"/>
  <c r="G58" i="1"/>
  <c r="G59" i="1"/>
  <c r="G60" i="1"/>
  <c r="G61" i="1"/>
  <c r="G62" i="1"/>
  <c r="G64" i="1"/>
  <c r="G38" i="1"/>
  <c r="G40" i="1"/>
  <c r="G41" i="1"/>
  <c r="G43" i="1"/>
  <c r="G45" i="1"/>
  <c r="G46" i="1"/>
  <c r="G47" i="1"/>
  <c r="G48" i="1"/>
  <c r="G14" i="1"/>
  <c r="G15" i="1"/>
  <c r="G17" i="1"/>
  <c r="G18" i="1"/>
  <c r="G20" i="1"/>
  <c r="G21" i="1"/>
  <c r="G25" i="1"/>
  <c r="G27" i="1"/>
  <c r="G28" i="1"/>
  <c r="G29" i="1"/>
  <c r="G30" i="1"/>
  <c r="G73" i="1"/>
  <c r="G71" i="1"/>
  <c r="G70" i="1"/>
  <c r="K162" i="1" l="1"/>
  <c r="K144" i="1"/>
  <c r="I144" i="1"/>
  <c r="H144" i="1"/>
  <c r="G162" i="1" l="1"/>
  <c r="G144" i="1"/>
  <c r="K44" i="1"/>
  <c r="G44" i="1" s="1"/>
  <c r="K42" i="1"/>
  <c r="J42" i="1"/>
  <c r="I42" i="1"/>
  <c r="G42" i="1" l="1"/>
  <c r="J153" i="1"/>
  <c r="I153" i="1"/>
  <c r="G153" i="1" l="1"/>
  <c r="K19" i="1" l="1"/>
  <c r="J19" i="1"/>
  <c r="I19" i="1"/>
  <c r="G16" i="1"/>
  <c r="K26" i="1"/>
  <c r="J26" i="1"/>
  <c r="I26" i="1"/>
  <c r="H26" i="1"/>
  <c r="K24" i="1"/>
  <c r="J24" i="1"/>
  <c r="I24" i="1"/>
  <c r="H24" i="1"/>
  <c r="G24" i="1" l="1"/>
  <c r="G26" i="1"/>
  <c r="G19" i="1"/>
  <c r="H111" i="1"/>
  <c r="I111" i="1"/>
  <c r="J111" i="1"/>
  <c r="K111" i="1"/>
  <c r="K194" i="1"/>
  <c r="J194" i="1"/>
  <c r="I66" i="1"/>
  <c r="G69" i="1"/>
  <c r="G68" i="1"/>
  <c r="I78" i="1"/>
  <c r="G78" i="1" s="1"/>
  <c r="H128" i="1"/>
  <c r="I128" i="1"/>
  <c r="J128" i="1"/>
  <c r="K128" i="1"/>
  <c r="I126" i="1"/>
  <c r="J126" i="1"/>
  <c r="K126" i="1"/>
  <c r="H126" i="1"/>
  <c r="G126" i="1" s="1"/>
  <c r="I123" i="1"/>
  <c r="J123" i="1"/>
  <c r="K123" i="1"/>
  <c r="H123" i="1"/>
  <c r="G123" i="1" s="1"/>
  <c r="H98" i="1"/>
  <c r="K98" i="1"/>
  <c r="I92" i="1"/>
  <c r="J92" i="1"/>
  <c r="K92" i="1"/>
  <c r="H92" i="1"/>
  <c r="G92" i="1" s="1"/>
  <c r="H89" i="1"/>
  <c r="H63" i="1"/>
  <c r="G63" i="1" s="1"/>
  <c r="G67" i="1"/>
  <c r="J39" i="1"/>
  <c r="I39" i="1"/>
  <c r="K39" i="1"/>
  <c r="J236" i="1"/>
  <c r="I236" i="1"/>
  <c r="K236" i="1"/>
  <c r="H236" i="1"/>
  <c r="J234" i="1"/>
  <c r="K234" i="1"/>
  <c r="J232" i="1"/>
  <c r="K232" i="1"/>
  <c r="J230" i="1"/>
  <c r="K230" i="1"/>
  <c r="J228" i="1"/>
  <c r="K228" i="1"/>
  <c r="I226" i="1"/>
  <c r="J226" i="1"/>
  <c r="K226" i="1"/>
  <c r="H226" i="1"/>
  <c r="I224" i="1"/>
  <c r="J224" i="1"/>
  <c r="K224" i="1"/>
  <c r="H224" i="1"/>
  <c r="I216" i="1"/>
  <c r="J216" i="1"/>
  <c r="H216" i="1"/>
  <c r="H214" i="1"/>
  <c r="I214" i="1"/>
  <c r="J214" i="1"/>
  <c r="K214" i="1"/>
  <c r="H212" i="1"/>
  <c r="I212" i="1"/>
  <c r="J212" i="1"/>
  <c r="H210" i="1"/>
  <c r="I210" i="1"/>
  <c r="J210" i="1"/>
  <c r="H202" i="1"/>
  <c r="I202" i="1"/>
  <c r="J202" i="1"/>
  <c r="K202" i="1"/>
  <c r="J200" i="1"/>
  <c r="K200" i="1"/>
  <c r="H171" i="1"/>
  <c r="J171" i="1"/>
  <c r="K171" i="1"/>
  <c r="J76" i="1"/>
  <c r="K76" i="1"/>
  <c r="J66" i="1"/>
  <c r="K66" i="1"/>
  <c r="I37" i="1"/>
  <c r="J37" i="1"/>
  <c r="K37" i="1"/>
  <c r="H37" i="1"/>
  <c r="H31" i="1"/>
  <c r="J31" i="1"/>
  <c r="K31" i="1"/>
  <c r="I13" i="1"/>
  <c r="G37" i="1" l="1"/>
  <c r="G216" i="1"/>
  <c r="G228" i="1"/>
  <c r="G230" i="1"/>
  <c r="G232" i="1"/>
  <c r="G234" i="1"/>
  <c r="G111" i="1"/>
  <c r="G210" i="1"/>
  <c r="G13" i="1"/>
  <c r="G171" i="1"/>
  <c r="G200" i="1"/>
  <c r="G202" i="1"/>
  <c r="G212" i="1"/>
  <c r="G214" i="1"/>
  <c r="G224" i="1"/>
  <c r="G226" i="1"/>
  <c r="G236" i="1"/>
  <c r="G39" i="1"/>
  <c r="G89" i="1"/>
  <c r="G98" i="1"/>
  <c r="G128" i="1"/>
  <c r="G194" i="1"/>
  <c r="I76" i="1"/>
  <c r="G76" i="1" s="1"/>
  <c r="G66" i="1"/>
</calcChain>
</file>

<file path=xl/comments1.xml><?xml version="1.0" encoding="utf-8"?>
<comments xmlns="http://schemas.openxmlformats.org/spreadsheetml/2006/main">
  <authors>
    <author>Тришина О.В.</author>
  </authors>
  <commentList>
    <comment ref="L162" authorId="0">
      <text>
        <r>
          <rPr>
            <b/>
            <sz val="10"/>
            <color indexed="81"/>
            <rFont val="Tahoma"/>
            <family val="2"/>
            <charset val="204"/>
          </rPr>
          <t>Тришина О.В.:</t>
        </r>
        <r>
          <rPr>
            <sz val="10"/>
            <color indexed="81"/>
            <rFont val="Tahoma"/>
            <family val="2"/>
            <charset val="204"/>
          </rPr>
          <t xml:space="preserve">
проверено</t>
        </r>
      </text>
    </comment>
  </commentList>
</comments>
</file>

<file path=xl/sharedStrings.xml><?xml version="1.0" encoding="utf-8"?>
<sst xmlns="http://schemas.openxmlformats.org/spreadsheetml/2006/main" count="607" uniqueCount="375">
  <si>
    <t>"Здание производственное административное. г. Сургут, мкр.6 ул. Энтузиастов"</t>
  </si>
  <si>
    <t>"Реконструкция хокейного корта "Магистраль". ул. Мечникова. сооружение 6</t>
  </si>
  <si>
    <t>МБУ Центр физической подготовки "Надежда"</t>
  </si>
  <si>
    <t>Досуговый комплекс в парке "Кедровый лог"</t>
  </si>
  <si>
    <t>ООО "Союзтехноком"</t>
  </si>
  <si>
    <t>ООО "Фирма НТВ"</t>
  </si>
  <si>
    <t>ООО "СГК"</t>
  </si>
  <si>
    <t xml:space="preserve">"Спортивный комплекс "Пионер"
по ул. Губкина </t>
  </si>
  <si>
    <t xml:space="preserve">"Водно-оздоровительный комплекс" </t>
  </si>
  <si>
    <t>"Административное здание, г. Сургут, квартал 6, пр. Ленина"</t>
  </si>
  <si>
    <t>"Торговое здание"</t>
  </si>
  <si>
    <t>"Операционно-реанимационный корпус кардиологического диспансера в г. Сургуте".
мкр. 5А</t>
  </si>
  <si>
    <t>Мощ-сть объекта</t>
  </si>
  <si>
    <t>Сроки строи-тельства</t>
  </si>
  <si>
    <t xml:space="preserve">Источни-ки фина-нсирова-ния </t>
  </si>
  <si>
    <t>Объекты спорта</t>
  </si>
  <si>
    <t>Объекты культуры</t>
  </si>
  <si>
    <t>Объекты здравохранения</t>
  </si>
  <si>
    <t>за счет межбюджетных трансфертов из окруж-го бюджета</t>
  </si>
  <si>
    <t>Объекты образования</t>
  </si>
  <si>
    <t>за счет межбюджетных трансфертов из окруж-ого бюджета</t>
  </si>
  <si>
    <t>Проектирование и строительство автомобильных дорог и внутриквартальных проездов реализуется в рамках муниципальной программы  "Развитие транспортной системы города Сургута на 2014-2020 годы"</t>
  </si>
  <si>
    <t>- за счет межбюджетных трансфертов из окруж-го бюджета</t>
  </si>
  <si>
    <t>Объекты доступной среды.</t>
  </si>
  <si>
    <t>"Встроенно-пристроенное помещение, расположенное по адресу: г. Сургут, ул. Первопроходцев, 18"</t>
  </si>
  <si>
    <t>ПИР- ООО"ЭКСПроект"</t>
  </si>
  <si>
    <t>ПИР - ООО "Проект-Максимум"</t>
  </si>
  <si>
    <t>проектирование-2014, СМР - 2015</t>
  </si>
  <si>
    <t>ПИР - 2014; 2017-2018</t>
  </si>
  <si>
    <t>ПИР - 2013-2015; СМР - 2016-2017</t>
  </si>
  <si>
    <t>ПИР - 2013-2014</t>
  </si>
  <si>
    <t>"Здание производственное административное. г. Сургут. мкр. 6. ул. Григория Кукуевицкого</t>
  </si>
  <si>
    <t>ПИР-2014, СМР -2016</t>
  </si>
  <si>
    <t>ПИР-2014, СМР-2015</t>
  </si>
  <si>
    <t>ПИР-ООО "ПромНефтеСтрой"</t>
  </si>
  <si>
    <t>ПИР-2014, СМР-2016</t>
  </si>
  <si>
    <t xml:space="preserve">"Строительство административного здания Управления Федеральной службы судебных приставов по Ханты-Мансийскому автономному округу-Югре" в г. Сургуте" ул. Энгельса. </t>
  </si>
  <si>
    <t>- за счет средств местного       бюджета</t>
  </si>
  <si>
    <t>2014 (выкуп 2015, 2016, 2017)</t>
  </si>
  <si>
    <t>2016 (выкуп 2017 – 2018- 2019)</t>
  </si>
  <si>
    <t>2015-2018 (выкуп 2019-2020)</t>
  </si>
  <si>
    <t>2015 (выкуп 2016, 2017, 2018)</t>
  </si>
  <si>
    <t xml:space="preserve">привлеченные средства </t>
  </si>
  <si>
    <t>привлеченные средства 
ЗАО "ЮИСП"</t>
  </si>
  <si>
    <t>2014-2016</t>
  </si>
  <si>
    <t>окружной бюджет</t>
  </si>
  <si>
    <t>2014-2015</t>
  </si>
  <si>
    <t>привлеченные средства</t>
  </si>
  <si>
    <t>2015-2016</t>
  </si>
  <si>
    <t>Детский сад на 350 мест в 40 микрорайоне г. Сургута                                         (№44 «Сибирячок»)</t>
  </si>
  <si>
    <t>привлеченные средства                  ООО "Строительная компания СОК".</t>
  </si>
  <si>
    <t xml:space="preserve">Наименование </t>
  </si>
  <si>
    <t xml:space="preserve"> В том числе по годам:</t>
  </si>
  <si>
    <t>2014 год</t>
  </si>
  <si>
    <t>2015 год</t>
  </si>
  <si>
    <t>2016 год</t>
  </si>
  <si>
    <t>2017 год</t>
  </si>
  <si>
    <t>Всего, в том числе:</t>
  </si>
  <si>
    <t>за счет средств местного бюджета</t>
  </si>
  <si>
    <t>- за счет межбюджетных трансфертов из окружного бюджета</t>
  </si>
  <si>
    <t xml:space="preserve">
Выполнение работ по строительству объекта: "Загородный специализированный (профильный) военно-спортивный лагерь "Барсова гора" на базе центра военно-прикладных видов спорта муниципального бюджетного учреждения "Центр специальной подготовки "Сибирский легион" город Сургут"</t>
  </si>
  <si>
    <t>местный бюджет</t>
  </si>
  <si>
    <t xml:space="preserve">- за счет средств местного бюджета </t>
  </si>
  <si>
    <t xml:space="preserve">за счет средств местного бюджета </t>
  </si>
  <si>
    <t>300 обучающихся,
 общая площадь 1440 м2</t>
  </si>
  <si>
    <t>300 посадочных мест (600 обучающихся в одну смену)</t>
  </si>
  <si>
    <t>300 мест, общей площадью 4526,93 м2</t>
  </si>
  <si>
    <t>ООО "ВОРТ"</t>
  </si>
  <si>
    <t>ООО "Сургутстройцентр"</t>
  </si>
  <si>
    <t>2014 год - ЗАО "Природный камень"</t>
  </si>
  <si>
    <t>ООО "СУ-14"</t>
  </si>
  <si>
    <t>в 2014 году - ООО "Строительство 21 век"</t>
  </si>
  <si>
    <t>ООО "Сибвитосервис"</t>
  </si>
  <si>
    <t>ООО "Юграстройиндустрия"</t>
  </si>
  <si>
    <t>ПИР - ООО "Севердорпроект"</t>
  </si>
  <si>
    <t>ПИР - ООО "Юградорпроект"</t>
  </si>
  <si>
    <t xml:space="preserve">ПИР - ООО "Региональный центр ценообразования, экспертизы и аудита в строительстве и ЖКХ" </t>
  </si>
  <si>
    <t>ПИР - ООО "Стройуслуга"</t>
  </si>
  <si>
    <t>ПИР - ООО "Сибпроектстрой-1"</t>
  </si>
  <si>
    <t>общая площадь 2812 м2</t>
  </si>
  <si>
    <t>ПИР - ООО "ПромНефтеСтрой"</t>
  </si>
  <si>
    <t>общая площадь 1436,46 м2</t>
  </si>
  <si>
    <t>ООО СК "СОК"</t>
  </si>
  <si>
    <t>Объем финансир-ния (всего, руб.)</t>
  </si>
  <si>
    <t xml:space="preserve">Проезд  в мкр. 20 "А" г. Сургута </t>
  </si>
  <si>
    <t>ООО "Стройуслуга"</t>
  </si>
  <si>
    <t>ПИР - ООО "Стройинжиниринг"</t>
  </si>
  <si>
    <t>ПИР 2013-2015</t>
  </si>
  <si>
    <t>ПИР - ООО "Сибпроектстрой 1 "</t>
  </si>
  <si>
    <t>ПИР ООО "Стройуслуга"</t>
  </si>
  <si>
    <t>ПИР - 2014</t>
  </si>
  <si>
    <t xml:space="preserve">
Выполнение работ по строительству объекта "Загородный специализированный (профильный) спортивно-оздоровительный лагерь "Олимпия" на базе муниципального бюджетного  учреждения "Олимпия", город Сургут" </t>
  </si>
  <si>
    <t>- за счет средств местного бюджета</t>
  </si>
  <si>
    <t>Коньюнктурный обзор</t>
  </si>
  <si>
    <t>МБОУ СДЮСШОР "Аверс", 50 лет ВЛКСМ, 1а</t>
  </si>
  <si>
    <t>Здание администрации города Сургута, ул.Энгельса,8</t>
  </si>
  <si>
    <t>Строительство объекта Детский сад "Золотой ключик", ул. Энтузиастов,51/1 г. Сургута.</t>
  </si>
  <si>
    <t>2014-2015 г.</t>
  </si>
  <si>
    <t>за счет меж/бюджет. трансфертов из окр.бюджета</t>
  </si>
  <si>
    <t>Общественные центры, офисы</t>
  </si>
  <si>
    <t>Строительство объекта ДК "Нефтяник"</t>
  </si>
  <si>
    <t>за счет средств внебюджет. источников</t>
  </si>
  <si>
    <t>за счет межбюджет. трансфертов из федеральн. бюджета</t>
  </si>
  <si>
    <t>за счет межбюджетн. трансфертов из окруж-го бюджета</t>
  </si>
  <si>
    <t>ОАО "Сургутнефтегаз"</t>
  </si>
  <si>
    <t>за счет межбюджетн. трансфертов из окруж-ого бюджета</t>
  </si>
  <si>
    <t>2013-2015</t>
  </si>
  <si>
    <t>"Здание архива "СургутНИПИнефть" г. Сургут. ул. Пионерная. 11"</t>
  </si>
  <si>
    <t>"ХМАО-Югра. Тюменская область. г. Сургут Административное здание по ул. Гагарина"</t>
  </si>
  <si>
    <t>ООО "СпецИнвест"</t>
  </si>
  <si>
    <t>"Ресторанный комплекс по набережной И.Кайдалова". мкр. 21-22.</t>
  </si>
  <si>
    <t>ООО "Ресторанс Групп"</t>
  </si>
  <si>
    <t>ООО "Сибэко"</t>
  </si>
  <si>
    <t>"Здание Представительства Республики Татарстан". Пересечение проспекта Набережного и ул. Дзержинского</t>
  </si>
  <si>
    <t>ООО "Торговый дом "Татарстан"</t>
  </si>
  <si>
    <t>"Общественное здание административного назначения с предприятиями общественного питания, в микрорайоне 27, по проезду Мунарева, в г. Сургуте".</t>
  </si>
  <si>
    <t>ООО "Гурмания"</t>
  </si>
  <si>
    <t>"Специализированный торговый центр" по адресу г. Сургут, Нефтеюганское шоссе, 21". Северный промрайон.</t>
  </si>
  <si>
    <t>ООО "Горремстрой"</t>
  </si>
  <si>
    <t>Государственное казенное учреждение Тюменской области "Управление капитального строительства"</t>
  </si>
  <si>
    <t>ООО "Газпром переработка"</t>
  </si>
  <si>
    <t>Реконструкция части нежилого здания лечебно-оздоровительного назначения по ул. Энергетиков г. Сургут</t>
  </si>
  <si>
    <t>ООО "Ю-Эксперт"</t>
  </si>
  <si>
    <t>"Реконструкция поликлиники на 425 посещений в смену окружной клинической больницы в г. Сургуте". квартал 6. ул. Энергетиков. 14. 20.</t>
  </si>
  <si>
    <t>Казенное учреждение ХМАО-Югры "Управление капитального строительства"</t>
  </si>
  <si>
    <t>за счет средств округа и области</t>
  </si>
  <si>
    <t xml:space="preserve">Улица Киртбая от ул. 1 "З" до ул. 3 "З"                                                                                                                                                                                                                    </t>
  </si>
  <si>
    <t>"МБОУ ДОД СДЮСШОР "Ермак", СОК "Энергетик", ул. Энергетиков, 47"</t>
  </si>
  <si>
    <t>"МАУ ПРСМ "Наше время", кафе "Собеседник", ул.Энергетиков, 45"</t>
  </si>
  <si>
    <t>"МБУК "Сургутский краеведческий музей", 
ул. 30 лет Победы, 21/2"</t>
  </si>
  <si>
    <t>"МБОУ ДОД "Детская школа искусств  им.                                      Г. Кукуевицкого""</t>
  </si>
  <si>
    <t>"МБУК "Централизованная библиотечная система", Центральная городская библиотека, ул.Республики, 78/1"</t>
  </si>
  <si>
    <t>"МБОУ ДОД "Детская художественная школа № 1 им. Л.А. Горды" ул. Энгельса, 7</t>
  </si>
  <si>
    <t>"МБОУ ДОД "Детская художественная школа  ДПИ", ул. Ленинградская,10а"</t>
  </si>
  <si>
    <t>МБОУ СОШ №26</t>
  </si>
  <si>
    <t>МБОУ СОШ №27</t>
  </si>
  <si>
    <t>МБОУ СОШ №32</t>
  </si>
  <si>
    <t>МБОУ СОШ №18</t>
  </si>
  <si>
    <t>165 посещ./ в смену</t>
  </si>
  <si>
    <t>ООО "ВИС Инфраструктура"</t>
  </si>
  <si>
    <t xml:space="preserve">за счет привлечен-ных средств                                                                                                                                                                                                                                                                                                                                                                                                                                                                                                                                                                                                                                                                                                                                                                                                                                                                                                                                                                                                                                                                                                                                                                                                                                                                                                                                                                                                                                                                                                                                                                                                                                                                                                                                                                                                                                                                                                                                                                                                                                                                                                                                                                                                                                                                                                                                                                                                                                                                                                                                                                                                                                                                                                                                                                                                                                                                                                                                                                                                                                                                                                                                                                                                                                                                                                                                                                                                                                                                                                                                                                                                                                                                                                                                                                                                                                                                                                                                                                                                                                                                                                                                                                                                                                                                                                                                                                                                                                                                                                                                                                                                                                                                                                                                                                                                                                                                                                                                                                                                                                                                                                                                                                                                                                                                                                                                                                                                                                                                                                                                                                                                                                                                                                                                                                                                                                                                                                                                                                                                                                                                                                                                                                                                                                                                                                                                                                                                        </t>
  </si>
  <si>
    <t>Объекты инженерной инфраструктуры и транспортной инфраструктуры</t>
  </si>
  <si>
    <t xml:space="preserve">Строительство "Сургутского городского государственного архива"      </t>
  </si>
  <si>
    <t>за счет внебюджетных источников</t>
  </si>
  <si>
    <t xml:space="preserve"> за счет внебюджетных источников</t>
  </si>
  <si>
    <t xml:space="preserve">
Инженерные сети в посёлке Снежный                                                   </t>
  </si>
  <si>
    <t xml:space="preserve">Магистральный водовод в восточном жилом районе от ул. 9 П (Нефтеюганское шоссе) по ул. Рационализаторов до ВК - сущ.                                                                      </t>
  </si>
  <si>
    <t xml:space="preserve">                                                                                                                                                                                                                                                                                      Застройка микрорайона 31 г.Сургута 2 пусковой комплекс       </t>
  </si>
  <si>
    <t xml:space="preserve">Улица Маяковского на участке от ул. 30 лет Победы до ул. Университетской в г. Сургуте                                                                                                                   </t>
  </si>
  <si>
    <t xml:space="preserve">  за счет межбюджетных трансфертов из окружного бюджета</t>
  </si>
  <si>
    <t xml:space="preserve">Инженерные сети и внутриквартальные проезды посёлок Кедровый-1                                                                                                                                                                </t>
  </si>
  <si>
    <t xml:space="preserve">
Строительство объекта "Спортивный центр с плавательным бассейном на 50 метров в г. Сургуте"</t>
  </si>
  <si>
    <t>общая площадь 2955,9 м2 (наружные сети электроснабжения, км. - 0,755;                                наружные сети электроосвещения, км.-0,657;                                  наружные сети водоснабжения, км.-0,06; наружные сети канализации, км.-0,18; наружные сети тепловодоснабжения, км.-0,025;                               наружные сети кабельной канализации связи, км.-0,0675)</t>
  </si>
  <si>
    <t>Спальный корпус -общая площадь м2 - 3166,68; столовая-общая площадь  м2-1234,5;                                  СОК-общая площадь  м2- 3059,88;                          наружные сети теплоснабжения, км. -0,1121;                                наружные сети водоснабжения, км.-0,1471;                             наружные сети канализации, км.-0,125,7;  наружные сети электроснаюжения, км.-0,13;                                    наружные сети связи, км.-0,1191</t>
  </si>
  <si>
    <t>проектирование-2012-2013, СМР - 2015-2017</t>
  </si>
  <si>
    <t>Строительство объекта предусматривается в рамках муниципальной программы "Создание условий для развития муниципальной политики в отдельных секторах экономики города Сургута на 2014-2020 годы"                                                                                                                                                                                  06.04.2015 была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объявлен конкурс подачи предложений на участие в открытом конкурсе. Заказчики не заявились, вскрытие конвертов с конкурсными предложениями на участие в открытом конкурсе не состоялось. В связи с несостоявшимися открытыми конкурсами на право заключения инвестиционного договора на реализацию инвестиционного проекта по созданию объекта МКУ "УКС" готовит документацию для организации проведения электронных аукционов на стрительство объекта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t>
  </si>
  <si>
    <t>Перинатальный центр в                          г. Сургуте</t>
  </si>
  <si>
    <t>за счет межбюджетных трансфертов из окружного бюджета</t>
  </si>
  <si>
    <t>Детский сад №1 на 300 мест  в микрорайоне
 № 24 г.Сургута</t>
  </si>
  <si>
    <t>привлеченные средства ЗАО "СУ-14"</t>
  </si>
  <si>
    <t xml:space="preserve"> сети водоснабжения, км.-0,65;                            сети хозбытовой канализации, км.- 0,11;                                   сети теплоснабжения, км.-0,66;                            сети дождевой канализации, км.- 1,61;                                                 устройство сетей электроснабжения,км.- 0,35;                           переустройство сетей газоснабжения, км.-0,12;                                         переустройство сетей связи, км.-0,41;                                                 сети дренажа, км.-0,51. </t>
  </si>
  <si>
    <t>2015 (выкуп 2015, 2016, 2017)</t>
  </si>
  <si>
    <t>привлеченные средства                                                    ООО «Сургутстрой-центр»</t>
  </si>
  <si>
    <t>Жилой дом №32 со встроенно-пристроенными помещениями в мкр. 18-19-20 г.Сургут. Корректировка" четвертый этап строительства. Встроенно-пристроенные помещения детского сада на 71 место</t>
  </si>
  <si>
    <t>Развитие застроенной территории - части квартала 23А в г.Сургуте" X этап строительства, встроенно-пристроенный детский сад на 80 мест</t>
  </si>
  <si>
    <t>выкуп 2015</t>
  </si>
  <si>
    <t>Билдинг-сад на 40 мест, ул.Каролинского, 10</t>
  </si>
  <si>
    <t>выкуп 2016-2017-2018</t>
  </si>
  <si>
    <t>выкуп 2015-2016-2017</t>
  </si>
  <si>
    <t>Детский сад в микрорайоне 37  г .Сургута</t>
  </si>
  <si>
    <t>Детский сад по ул.Профсоюзов, д.38</t>
  </si>
  <si>
    <t>Детский сад № 2 на 300 мест в 38 микрорайоне 
 г. Сургута
(№45 «Малышок»)</t>
  </si>
  <si>
    <t>Детский сад в микрорайоне №30 г.Сургута                                                                                                           ( №35 «Тополек»)</t>
  </si>
  <si>
    <t>2014 (выкуп 2015-2016-2017)</t>
  </si>
  <si>
    <t>Средняя общеобразовательная школа в  16 А микрорайоне г.Сургута</t>
  </si>
  <si>
    <t xml:space="preserve">Школа - детский сад № 1 в микрорайоне 38 (100 учащ. / 200 мест)                                    </t>
  </si>
  <si>
    <t xml:space="preserve">Средняя школа на 801 учащегося в 40 микрорайоне
 г. Сургута
</t>
  </si>
  <si>
    <t>Средняя общеобразовательная школа в микрорайоне 38  г.Сургута</t>
  </si>
  <si>
    <t>выкуп 2018-2019-2020</t>
  </si>
  <si>
    <t xml:space="preserve">Средняя общеобразовательная школа в микрорайоне 33  г.Сургута
</t>
  </si>
  <si>
    <t>соблюдение доли местного бюджета по выполнению работ по строительству 2018-2019-2020</t>
  </si>
  <si>
    <t>Инженерные сети в посёлке Снежный 2 этап</t>
  </si>
  <si>
    <t>Устройство внутриквартальных проездов, км. - 1,8.</t>
  </si>
  <si>
    <t xml:space="preserve">Инженерные сети в посёлке Снежный (квартал С46, С47)                                                                                      </t>
  </si>
  <si>
    <t>сети дренажа, км.- 0,51                                     сети водоснабжения, км.- 0,90                                  сети газоснабжения, км.-0,45</t>
  </si>
  <si>
    <t xml:space="preserve">Застройка микрорайона 48. Инженерные сети (1 и 2-й этап)                                                                 </t>
  </si>
  <si>
    <t xml:space="preserve">Инженерные сети и внутриквартальные проезды посёлок Лунный                                                                                                                                                                               
</t>
  </si>
  <si>
    <t xml:space="preserve">сети водоснабжения км.-1,07;                                                 сети хозбытовой канализации, км.- 1,20;                                           сети дождевой канализации, км.-1,30 </t>
  </si>
  <si>
    <t>2018-2019</t>
  </si>
  <si>
    <t xml:space="preserve">                                                                                                            Автомобильная дорога                                                                                                                                                                              к новому кладбищу</t>
  </si>
  <si>
    <t xml:space="preserve">Объездная автомобильная дорога к дачным кооперативам "Черемушки", "Север-1", "Север-2" в обход гидротехнических сооружений ГРЭС-1 и ГРЭС-2 </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</si>
  <si>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</si>
  <si>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</si>
  <si>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</si>
  <si>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</si>
  <si>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 xml:space="preserve">протяженность введенных в эксплуатацию автомобильных дорог и улиц, км.- 11,05.                         </t>
  </si>
  <si>
    <t>протяженность введенных в эксплуатацию автомобильных дорог и улиц, км.- 5,89.</t>
  </si>
  <si>
    <t>протяженность введенных в эксплуатацию автомобильных дорог и улиц, км.- 1,66</t>
  </si>
  <si>
    <t>протяженность введенных в эксплуатацию автомобильных дорог и улиц, км. -1,00</t>
  </si>
  <si>
    <t>протяженность введенных в эксплуатацию автомобильных дорог и улиц, км.- 2,5.</t>
  </si>
  <si>
    <t>протяженность введенных в эксплуатацию автомобильных дорог и улиц, км. - 0,5</t>
  </si>
  <si>
    <t>ООО "СК "СОК"</t>
  </si>
  <si>
    <t xml:space="preserve"> протяженность введенных в эксплуатацию внутриквартальных проездов, м.-550</t>
  </si>
  <si>
    <t xml:space="preserve"> протяженность введенных в эксплуатацию                       внутриквартальных проездов, м. -                       785</t>
  </si>
  <si>
    <t xml:space="preserve">Улица 5 "З" от Нефтеюганского шоссе до ул. 39 "З"                                                              </t>
  </si>
  <si>
    <t>"МБОУ ДОД "Детская школа искусств №1", ул.50 лет ВЛКСМ, 6/1"</t>
  </si>
  <si>
    <t>"Встроенно-пристроенное помещение, расположенное по адресу: г. Сургут, ул. Просвещения, 29"</t>
  </si>
  <si>
    <t xml:space="preserve">Спортивный центр с универсальным игровым залом № 6 (МБОУ СОШ 
№ 26)
</t>
  </si>
  <si>
    <t>Поликлиника "Нефтяник" на 700 посещений в смену в мкр. 37 г. Сургута</t>
  </si>
  <si>
    <t>Проектирование и строительство объекта реализуется в рамках муниципальной программы "Развитие образования города Сургута на 2014-2020 годы"                                                                                                                  Сумма по контракту с  ООО "Сибпроектстрой 1" №18/П-2013 от 31.12.2013г. - 12042,380 тыс.руб. Срок выполнения работ - 9 месяцев с даты заключения контракта.                                                                               Проектные работы-100%. Положительное заключение государственной экспертизы 86-1-4-0001-15 от 10.01.2015 ( без проектно-сметной документации). В связи  с отсутствием бюджетного финансирования точные сроки строительства объекта не определены.                                                                                                                                                                                                                                                                                          Потребность в финансировании для строительства объекта: из окружного бюджета на 2018 год -  250 932 563 рублей, 2019 год - 250 932 563 рублей, 2020 год - 250 932 563;                                                                                                                                                                                                                                                                                                        из местного бюджета 2018 год  -  13 206 978 рублей. и 2019 год -13 206 977 рублей, 2020 год - 13 206 977 рублей.</t>
  </si>
  <si>
    <t>сети водоснабжения, км. - 2,64.</t>
  </si>
  <si>
    <t>сети водоснабжения, км.-                                                                                                                                                                                                                                                                                                        5,455;                                                      сети хозбытовой канализации, км.-         4,528;                                 сети дождевой канализации, км.-  2,229;                                   наружное освещение проездов, км. -7,65.</t>
  </si>
  <si>
    <t>строительная протяженность дорожного полотна - 0,9 км.</t>
  </si>
  <si>
    <t>протяженность автомобильных дорог, улиц км. - 2,15</t>
  </si>
  <si>
    <t>Капитальный ремонт объектов с целью приведения их к требованиям доступной среды.</t>
  </si>
  <si>
    <t xml:space="preserve">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"Стройуслуга" №13/П-2014 от 11.08.2014г. Сумма по контракту - 905,47883 тысяч рублей, сумма выполненных и оплаченных в 2014 году работ  - 500,0 тысяч рублей. Срок выполнения работ - 11 месяцев с даты заключения контракта. </t>
  </si>
  <si>
    <t>привлеченные средства                                         ООО "СеверСтрой"</t>
  </si>
  <si>
    <t xml:space="preserve">привлеченные средства                    ООО "СеверСтрой"                           </t>
  </si>
  <si>
    <t xml:space="preserve">привлеченные средства                      ЗАО "ЮграИнвестСтройПартнер"                        </t>
  </si>
  <si>
    <t>привлеченные средства                     Самборский Владимир Трофимович</t>
  </si>
  <si>
    <t>Строительство объекта
"Хореографическая школа                                                                                                                                                                                                                                                                                                 в микрорайоне ПИКС"</t>
  </si>
  <si>
    <t>Строительство объекта "Детская школа искусств                                                                                                                                                                                                                                       в микрорайоне ПИКС"</t>
  </si>
  <si>
    <t>протяженность автомобильных дорог, улиц км. - 0,94</t>
  </si>
  <si>
    <t xml:space="preserve">ввод в эксплуатацию  сетей водоснабжения, км.- 1,20;                                                                                                                                                                                                                          ввод в эксплуатацию сетей хозбытовой канализации, км.-1,40;                                                                                                                                                                                                       ввод в эксплуатацию сетей дождевой канализации, км.-1,40.                  </t>
  </si>
  <si>
    <t>100/200</t>
  </si>
  <si>
    <t>ПИР-2014</t>
  </si>
  <si>
    <t>капитальный ремонт</t>
  </si>
  <si>
    <t>3482 м2</t>
  </si>
  <si>
    <t>4080,2 м2</t>
  </si>
  <si>
    <t>6664,0 м2</t>
  </si>
  <si>
    <t>2206 м2</t>
  </si>
  <si>
    <t>13896,4 м2.</t>
  </si>
  <si>
    <t>5131,14 м2</t>
  </si>
  <si>
    <t xml:space="preserve">
4065,32 м2 </t>
  </si>
  <si>
    <t>8398,3 м2</t>
  </si>
  <si>
    <t>5882,08 м2</t>
  </si>
  <si>
    <t>1108,3 м2</t>
  </si>
  <si>
    <t>983,7 м2</t>
  </si>
  <si>
    <t>14583 м2</t>
  </si>
  <si>
    <t xml:space="preserve">  1465,1 м2</t>
  </si>
  <si>
    <t xml:space="preserve"> 1465,1 м2</t>
  </si>
  <si>
    <t>5512 м2</t>
  </si>
  <si>
    <t>2449,5м2</t>
  </si>
  <si>
    <t>10323,55 м2</t>
  </si>
  <si>
    <t>25609,1 м2</t>
  </si>
  <si>
    <t>36876,1 м2</t>
  </si>
  <si>
    <t>25478,75 м2</t>
  </si>
  <si>
    <t>привлеченные средства    
ООО  "Версо-Монолит"</t>
  </si>
  <si>
    <t>Стоимость строительства (выкупа) объекта</t>
  </si>
  <si>
    <t>за счет межбюджетных трансфертов из федерального бюджета</t>
  </si>
  <si>
    <t>14 304 820,,00</t>
  </si>
  <si>
    <t>Проектирование и строительство (капитальный ремонт) на 2015-2017 годы.</t>
  </si>
  <si>
    <t>Застройщик/инве-стор</t>
  </si>
  <si>
    <t xml:space="preserve"> сети водоснабжения, км-                                                                          1,60;                                            переустройство сетей газоснабжения, ед.-                                           0,7;                                                                                                                                                                                                      </t>
  </si>
  <si>
    <t>Проектирование и строительство реализуется в рамках муниципальной программы "Развитие физической культуры и спорта в городе Сургуте на 2014-2020 годы"                                                                                                                                                                                                                                                                                                                           Выполнение проектно-изыскательских работ осуществлялось в соответствии с заключенным контрактом с ООО "Стройуслуга" МК №01/П-2014 от 09.01.2014 г. Сумма по контракту                                                                                                                                                                                                                                                                       6 016,56 тыс.руб. Срок выполнения работ по контракту 9 месяцев с даты подписания. Работы выполнены и оплачены. Получены:  - положительное заключение государственной экспертизы от 12.12.2014 № 86-1-4-0265-14 проектной документации и результатов инженерных изысканй; - положительное заключение                                                                                                                                                                                                                                                                        от 12.12.2014 № 86-1-6-0118-14 о проверке достоверности определения сметной стоимости строительства объекта. Проектная документация утверждена Департаментом строительства ХМАО-Югры от 06.02.2015. Потребность в финансировании для строительства объекта: из окружного бюджета на 2018 год -  82 912 339 рублей, 2019 год - 82 912 340 рублей, из местного бюджета 2018 год  -  9 212 482 рублей и 2019 год - 9 212 482 рублей.</t>
  </si>
  <si>
    <t xml:space="preserve">Детский сад в микрорайоне ПИКС г. Сургута
</t>
  </si>
  <si>
    <t>привлеченные средства                          ООО Сургутстройцентр</t>
  </si>
  <si>
    <t xml:space="preserve">Выполнение работ по строительству МБОУ СОШ №10 (пристрой)                                                                                                                                                                                                                                       (с 1- 4 класс)                                (12 классов по 25 чел.)       </t>
  </si>
  <si>
    <t>Выполнение работ по строительству МБОУ СОШ №20 (столовая)                                                                                                                                                                                                                                                        (600 обуч/в 1 смену)</t>
  </si>
  <si>
    <t>Выполнение работ по строительству объекта "Станция юных натуралистов                                                                                                                                                                                                          в лесопарковой зоне междуречья р.Сайма"</t>
  </si>
  <si>
    <t xml:space="preserve"> сети водоснабжения, км.- 4,20;                                                                                                                                                                                                                                                                                   сети теплоснабжения, км.-3,70.</t>
  </si>
  <si>
    <t xml:space="preserve"> сети водоснабжения, км.-                                                                                                                                                                                                                                                                                                                                                                                                                                            2,80;                                        сети теплоснабжения, км.-                                                                                                                                                                                                                                                                                                                                                  2,40.</t>
  </si>
  <si>
    <t>2017/2019                                                                                                                                                                                                                                                                                                                  /2020</t>
  </si>
  <si>
    <t xml:space="preserve">                                                                                                                                                                                                                                                                                         Внутриквартальные проезды для обеспечения подъезда                                                                                                                                                                                                                  к общеобразовательным учреждениям в микрорайоне 24                                                                                                                    в г.Сургуте                                                                   </t>
  </si>
  <si>
    <t>Протяженность введенных в эксплуатацию внутриквартальных проездов, м. - 250</t>
  </si>
  <si>
    <t>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t>
  </si>
  <si>
    <t>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t>
  </si>
  <si>
    <t>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Работы выполняются в соответствии с заключенным МК на выполнение работ по капитальному ремонту объекта с ООО "ЮграСтройиндустрия" от 05.09.2014 №14/2014. Сумма по контракту 8001,35567 тысяч рублей., сумма выполненных и оплаченных в 2014 году работ  - 582,854 тысяч рублей. Срок выполнения работ - 15.08.2015 года.</t>
  </si>
  <si>
    <t xml:space="preserve">проектирование и строительство (капитальный ремонт)  которых, выполняется на территории г. Сургута </t>
  </si>
  <si>
    <t>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МК с ООО "Сибпроектстрой1" №17/П-2014 от 23.12.2014 на сумму 475,01493 тысяч рублей. Срок выполнения работ - 10 месяцев   Проектирование не завершено, работа не оплачена.
На выполнение капитального ремонта в 2016 году предусмотрено 2530 000,00 рублей.</t>
  </si>
  <si>
    <t>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рамках заключенного с МК                                         с  ООО "ПромНефтеСтрой" №12/П-2014 от 11.08.2014 на сумму 373,340 тысяч рублей. Срок выполнения работ - 11 месяцев.  Проектирование не завершено, работа не оплачена. На выполнение капитального ремонта в 2016 году предусмотрено 3970 000,00 рублей.</t>
  </si>
  <si>
    <t xml:space="preserve">                                                                                                                                                             Строительство объекта "Общественный центр                                                                               в  п. Снежный"</t>
  </si>
  <si>
    <t>ПЕРЕЧЕНЬ ОБЪЕКТОВ,</t>
  </si>
  <si>
    <t>425/пос. в смену     1633 м2</t>
  </si>
  <si>
    <t>Расширение Сургутской специальной (коррекционной) образовательной школы VII вида "Школа с углубленной трудовой подготовкой (пристрой мастерских и спортивно-оздоровительного блока)</t>
  </si>
  <si>
    <t>108/24/ учащ.                         2597,61 м2</t>
  </si>
  <si>
    <t>2011-2015</t>
  </si>
  <si>
    <t>Реконструкция (расширение) здания Сургутского государственного университета под детский сад работников СГУ г. Сургут</t>
  </si>
  <si>
    <t>340 / мест                         6641,84 м2</t>
  </si>
  <si>
    <t>Региональный центр спорта инвалидов, г. Сургут (ПИР)</t>
  </si>
  <si>
    <t>32-50 чел./час                        6587,3 м2</t>
  </si>
  <si>
    <t>2012-2016</t>
  </si>
  <si>
    <t>110 чел./смену                      31 690 м2</t>
  </si>
  <si>
    <t xml:space="preserve">за счет средств бюджета автономного округа </t>
  </si>
  <si>
    <t>Керлинг центр, г. Сургут (ПИР)</t>
  </si>
  <si>
    <t>700 пос./в смену                           12 315,8 м2</t>
  </si>
  <si>
    <t>200                                     4493 м2</t>
  </si>
  <si>
    <t>220 чел./час                                     7937,5 м2</t>
  </si>
  <si>
    <t>585,7 м2</t>
  </si>
  <si>
    <t>Проектирование и строительство реализуется в рамках муниципальной программы"Молодёжная политика Сургута на 2014 - 2020 годы"                                                                                                                             Выполнение проектно-изыскательских работ осуществлялось в соответствии с заключенным контрактом с ООО "ЭКСПроект" МК №04/П-2014 от 09.01.2014г. Сумма по контракту 8700,0 тыс.руб Срок выполнения работ по контракту 9 месяцев с даты подписания. Работы выполнены и оплачены.  Получено положительное заключение о проверке достоверности определения сметной стоимости объека № 86-1-6-0041-15 от 21.04.2015.                                                                                                                             Потребность в финансировании для строительства объекта: из окружного бюджета на 2018 год -  217 304 158 рублей, 2019 год - 217 304 159 рублей, из местного бюджета 2018 год  -  24 144 906 рублей. и 2019 год -24 144 907 рублей.</t>
  </si>
  <si>
    <t>Приобретение объекта реализуется в рамках муниципальной программы "Развитие образования города Сургута на 2014-2020 годы"                                                                                                                                                                                                                                                                                    Объект введен в эксплуатацию.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Решением Думы города Сургута  от 02.06.2015 № 712-V ДГ утверждено увеличение бюджетных ассигнований на 16066779,00 рублей, произведено в целях обеспечения доли местного бюджета для осуществления досрочного выкупа объекта общего образования в 2015 году. Департаментом архитектуры и градостроительства направлена заявка в Департамент образования и молодежной политики  
Ханты-Мансийского Автономного Округа — Югры на выделение средств окружного бюджета на выкуп объекта в полном объеме в муниципальную собственность в 2015 году.</t>
  </si>
  <si>
    <t>2012-2015 (выкуп 2015)</t>
  </si>
  <si>
    <t>2012-2014 (выкуп 2015)</t>
  </si>
  <si>
    <t>2013-2014 (выкуп 2015)</t>
  </si>
  <si>
    <r>
      <rPr>
        <sz val="8"/>
        <rFont val="Times New Roman"/>
        <family val="1"/>
        <charset val="204"/>
      </rPr>
      <t xml:space="preserve">Приобретение объекта реализуется в рамках муниципальной программы "Развитие образования города Сургута на 2014-2020 годы"   </t>
    </r>
    <r>
      <rPr>
        <sz val="8"/>
        <color rgb="FFFF0000"/>
        <rFont val="Times New Roman"/>
        <family val="1"/>
        <charset val="204"/>
      </rPr>
      <t xml:space="preserve">                                                                                                                                                                                                                                                                                                                                 </t>
    </r>
    <r>
      <rPr>
        <sz val="8"/>
        <rFont val="Times New Roman"/>
        <family val="1"/>
        <charset val="204"/>
      </rPr>
      <t>Объект введен в эксплуатацию. Разрешение на ввод № 86310000-127  от 08.12.2014.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Решением Думы города Сургута  от 02.06.2015 № 712-V ДГ утверждено увеличение бюджетных ассигнований на 7371391,00 рублей, произведено в целях обеспечения доли местного бюджета для осуществления досрочного выкупа объекта общего образования в 2015 году. Департаментом архитектуры и градостроительства направлена заявка в Департамент образования и молодежной политики  
Ханты-Мансийского Автономного Округа — Югры на выделение средств окружного бюджета на выкуп объекта в полном объеме в муниципальную собственность в 2015 году.</t>
    </r>
  </si>
  <si>
    <t>Приобретение объекта реализуется в рамках муниципальной программы "Развитие образования города Сургута на 2014-2020 годы"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ООО "СтройИнжиниринг" разработаны планировочные решения объекта. Планируемый срок окончания проектных работ - 30.06.15                                                                                      Объект предусмотрен в составе введенного в эксплуатацию жилого комплекса №10 по ул.И.Каролинского, обеспеченного всеми инженерными сетями. Ориентировочный срок выполнения отделочных работ и работ по меблировке -30.11.15 г.</t>
  </si>
  <si>
    <t xml:space="preserve">Приобретение объекта реализуется в рамках муниципальной программы "Развитие образования города Сургута на 2014-2020 годы"                                                                                                                                                                                                                                                                                                                                          ПСД разработана ООО «Строй-Инжиниринг», г. Сургут. Заказчик – ЗАО «ЮИСП». Получено положительное заключение негосударственной экспертизы ООО «Геопроект»,                           г. Тюмень. По итогам тендера определен победитель (сроки строительства объекта ЗАО «ЮИСП» не обозначены).                                                                                                                                       В связи с отсутствием возможности привлечения банковского финансирования, строительство объекта в 2015 году начато не будет.                                                                                                               Подключение объектовых сетей и объектов инженерной инфраструктуры планируется от внутриквартальных сетей, выполненных застройщиком ЗАО «Югорское управление инвестиционно-строительными проектами» в рамках договора аренды земельного участка под комплексное освоение от 25.09.2006 № 716 </t>
  </si>
  <si>
    <t xml:space="preserve">Проектирование и строительство объекта реализуется в рамках муниципальной программы "Развитие образования города Сургута на 2014-2020 годы"                                                                                                                                                                                                                                                                                                                  Проектные работы  100%. Ранее объявленные торги на право заключения  договора аренды земельного участка не состоялись. Торги признаны несостоявшимися, в связи с отсутствием заявок на участие в торгах. На очередном заседании Думы будет рассматриваться вопрос о предоставлении земельного участка, находящегося в муниципальной собственности без проведения торгов. Выданы технические условия на присоединение к существующим инженерным сетям.                                                                                                                                                          Строительная готовность - 0%      </t>
  </si>
  <si>
    <t>Приобретение объекта реализуется в рамках муниципальной программы "Развитие образования города Сургута на 2014-2020 годы"                                                                                                       Земельный участок в микрорайоне 33 поставлен на государственный кадастровый учет с разрешённым использованием: строительство школы на 1000 учащихся с наружными инженерными сетями. Данный земельный участок был обременен регистрационной записью об аренде земельного участка ООО ''КЕНТАВР'' в целях строительства и размещения временной платной автостоянки легкового транспорта. Департаментом имущественных и земельных отношений 17.04.2015 прекращена регистрационная запись об аренде.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 с наружными инженерными сетями.                                                                                                                                                                                                                                                               Принято решение о выполнении корректировки границ земельного участка поставленного на государственный кадастровый учет в соответствии с ПМ данного микрорайона.</t>
  </si>
  <si>
    <t>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Проектно-изыскательские работы выполняются в соответствии с заключенным МК с  ООО "Стройуслуга". МК №05/П-2013 от 17.05.2013г. Сумма по договору 7 090,25715 тыс.руб, сумма 2013г - 3 545,12857 тыс. руб. ( сумма фактически выполненных в 2013 году работ составила - 2964,96228 тыс.руб) Срок выполнения работ - 17.08.2014г. По результатам рассмотрения проектной документации и инженерных изысканий получено отрицательное заключение государственной экспертизы № 86-3-4-0141-14 от 22.09.2014 года. 530 475,67 руб. - остаток невостребованных средств, предусмотренных на проведение государственной  экспертизы.  В связи с принятым решением о включении работ по ликвидации несанкционированного кладбища домашних животных, находящихся в границах объекта проектирования в состав проектной документации и для проведения повторной государственной экспертизы необходимы дополнительные средства в размере 176,44599 т.р. (30% от размера платы за проведение первичной гос. экспертизы).                                                                                                                                                               Произведен  авансовый платёж  за технологическое присоединение к электрическим сетям объектов согласно договора  с ООО "Сургутские электрические сети" от 13.03.2014г. № 48/2014/ТП в размере 5,32927 тыс. руб.</t>
  </si>
  <si>
    <t xml:space="preserve">КУ "УКС Югры" с АО "ЭлТехПроект" заключен Государственный контракт № 3/15 от 27.01.2015 на выполнение проектно-изыскательских работ объекта "Региональный центр спорта инвалидов, г. Сургут". Срок проектирования объекта составляет 16 месяцев с момента заключения Государственного контракта. В настоящее время в стадии завершения, изыскательские работы и выполняются работы по разработке проектной документации.   </t>
  </si>
  <si>
    <t xml:space="preserve">По итогам технического совещания от 22.05.2015 при заместителе Губернатора ХМАО-Югры Шаповал Д.В. по вопросу строительства объекта были приняты решения об изменении местоположения объекта, так как земельный участок не обеспечен инженерной инфраструктурой на другой земельный участок. КУ "УКС Югры обратился в Администрацию города Сургута для формирования и предоставления земельного участка для проектирования и строительства объекта. </t>
  </si>
  <si>
    <t>Проектирование и строительство объекта реализуется в рамках муниципальной программы "Молодёжная политика Сургута на 2014 - 2020 годы"                                                                                      Молодежный центр включает фото-видео студию, арт-студию,студию макетирования и конструирования,находится в оперативном управлении МБУ "Вариант".                                                       Разработана проектно-сметная документация,в связи с замечаниями по конструктиву пандуса была напрвлена проектной организации для устранения замечаний, в настоящее время находится повторно на проверке в МКУ "УКС"                                                                                                       В связи с увеличением стоимости работ по капитальному ремонту объекта и переносом срока размещения закупки на 2016 г., средства в размере 
10 000,000 тыс. руб. не востребованы.</t>
  </si>
  <si>
    <t>Ввод объекта - р/в 12 от 18.03.15</t>
  </si>
  <si>
    <r>
      <rPr>
        <b/>
        <i/>
        <sz val="8"/>
        <rFont val="Times New Roman"/>
        <family val="1"/>
        <charset val="204"/>
      </rPr>
      <t xml:space="preserve">Разрешение на строительство №70 от20.06.12 до 18.04.14г.    </t>
    </r>
    <r>
      <rPr>
        <sz val="8"/>
        <rFont val="Times New Roman"/>
        <family val="1"/>
        <charset val="204"/>
      </rPr>
      <t xml:space="preserve">                                                                                                                                                                                                      Застройщик не обратился с заявлением о продлении разрешения на строительство.</t>
    </r>
  </si>
  <si>
    <r>
      <rPr>
        <b/>
        <i/>
        <sz val="8"/>
        <rFont val="Times New Roman"/>
        <family val="1"/>
        <charset val="204"/>
      </rPr>
      <t>Разрешение на строительство №02 от 23.01.13 до 22.06.15г.</t>
    </r>
    <r>
      <rPr>
        <sz val="8"/>
        <rFont val="Times New Roman"/>
        <family val="1"/>
        <charset val="204"/>
      </rPr>
      <t xml:space="preserve">   </t>
    </r>
  </si>
  <si>
    <t xml:space="preserve">Разрешение на строительство №119 от 15.09.11 до 15.09.16г.   </t>
  </si>
  <si>
    <t xml:space="preserve">Разрешение на строительство №141 от 15.09.14 до 31.01.18г.   </t>
  </si>
  <si>
    <r>
      <t xml:space="preserve">Проектирование и строительство объекта реализуется в рамках муниципальной программы "Развитие гражданского общества в городе Сургуте на 2014-2020 годы"                                                                                                                                                                                                                                                                                                         В связи с ненадлежащим исполнением ООО "Строительство - 21 век" по муниципальному контракту МК №17/2013 от 18.12.2013 на сумму - 34906,21558 тысяч рублей, исполнение муниципального контракта считается расторгнутым с 22.12.2014.
Проводился повторный конкурс по подбору инвестора для реализации инвестиционного проекта по созданию объекта. Была одна заявка ООО "СоюзСтрой".  Конкурс признан  не состоявшемся, так как поступило менее двух конкурсных предложений. В связи с несостоявшимися открытыми конкурсами на право заключения инвестиционного договора на реализацию инвестиционного проекта по созданию объекта МКУ "УКС" готовит документацию для организации проведения электронных аукционов на стрительство объекта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b/>
        <i/>
        <sz val="8"/>
        <rFont val="Times New Roman"/>
        <family val="1"/>
        <charset val="204"/>
      </rPr>
      <t xml:space="preserve">Разрешение на строительство №229 от 20.12.13 до 20.10.15г.   </t>
    </r>
  </si>
  <si>
    <t xml:space="preserve">Разрешение на строительство №50 от18.04.14 до 29.01.16г.   </t>
  </si>
  <si>
    <t>Разрешение на строительство №54 от 18.04.14 до 20.10.15г.</t>
  </si>
  <si>
    <t xml:space="preserve">Разрешение на строительство №87 от 03.06.14 до 05.02.16г.   </t>
  </si>
  <si>
    <t xml:space="preserve">Разрешение на строительство №110 от 18.07.14 до 18.05.15г.   </t>
  </si>
  <si>
    <t xml:space="preserve">Разрешение на строительство №157 от 29.10.14 до 29.01.17г.   </t>
  </si>
  <si>
    <t xml:space="preserve">Разрешение на строительство №163 от19.11.14 до 16.10.16г.   </t>
  </si>
  <si>
    <t xml:space="preserve">Разрешение на строительство №167 от 21.11.14 до 21.05.17г.   </t>
  </si>
  <si>
    <t xml:space="preserve">Разрешение на строительство №97 от 26.07.12 до 27.01.18г.   </t>
  </si>
  <si>
    <t xml:space="preserve">Разрешение на строительство №77 от 27.05.13 до 15.08.15г.   </t>
  </si>
  <si>
    <t xml:space="preserve">Разрешение на строительство №160 от 06.09.13 до 28.02.16г.   </t>
  </si>
  <si>
    <t xml:space="preserve">Разрешение на строительство №164 от 17.12.10 до 07.01.16г.   </t>
  </si>
  <si>
    <t xml:space="preserve">Разрешение на строительство №107 от 21.06.13 до 06.12.15г.   </t>
  </si>
  <si>
    <t xml:space="preserve">Разрешение на строительство №111 от03.07.13 до 23.07.16г.   </t>
  </si>
  <si>
    <t xml:space="preserve">Разрешение на строительство №201 от 22.11.13 до21.06.16г.   </t>
  </si>
  <si>
    <r>
      <t xml:space="preserve">Приобретение объекта реализуется в рамках муниципальной программы "Развитие образования города Сургута на 2014-2020 годы"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Внеплощадочные инженерные сети: Подключение выполнено.                                                                                                                                                                                               </t>
    </r>
    <r>
      <rPr>
        <b/>
        <i/>
        <sz val="8"/>
        <rFont val="Times New Roman"/>
        <family val="1"/>
        <charset val="204"/>
      </rPr>
      <t>Разрешение на ввод №ru86310000-148 от 29.12.2014 г</t>
    </r>
    <r>
      <rPr>
        <sz val="8"/>
        <rFont val="Times New Roman"/>
        <family val="1"/>
        <charset val="204"/>
      </rPr>
      <t>. Заключен договор о выкупе.Объект зарегистрирован в муниципальную собственность</t>
    </r>
  </si>
  <si>
    <r>
      <t xml:space="preserve">Проектирование и строительство объекта реализуется в рамках муниципальной программы "Развитие образования города Сургута на 2014-2020 годы"                                                                                                            Заключен инвестиционный договор № 09/2014 от 23.05.2014 г. с ООО "ВОРТ"для реализации инвестиционного проекта по созданию объекта. Сумма договора 76 637,128 тыс. руб. Срок выполнения работ: 1 этап (проектирование) - 23.07.2014г
2 этап (строительство) -15.07.2015г. 
</t>
    </r>
    <r>
      <rPr>
        <b/>
        <i/>
        <sz val="8"/>
        <rFont val="Times New Roman"/>
        <family val="1"/>
        <charset val="204"/>
      </rPr>
      <t>Разрешение на строительство №ru 86310000-117 от 04.08.14 до 01.07.15.</t>
    </r>
  </si>
  <si>
    <t>Разрешение на строительство №ru86310000-205 от 25.11.13 до 25.08.15.</t>
  </si>
  <si>
    <t>Разрешение на ввод №ru86310000-147 от 29.12.14.</t>
  </si>
  <si>
    <r>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В связи с ненадлежащим исполнением ЗАО "Природный камень" муниципального контракта №15/2013 от 19.12.2013, заказчик расторгнул договор в одностороннем порядке  с 18.11.2014.                                                                                                                                                                                                                                                    Готовность объекта (по первому этапу) - 31%. Выполнены: подготовительные работы, выторфовка, вертикальная планировка (земляные работы). </t>
    </r>
    <r>
      <rPr>
        <sz val="8"/>
        <color rgb="FFFF0000"/>
        <rFont val="Times New Roman"/>
        <family val="1"/>
        <charset val="204"/>
      </rPr>
      <t xml:space="preserve"> </t>
    </r>
    <r>
      <rPr>
        <sz val="8"/>
        <rFont val="Times New Roman"/>
        <family val="1"/>
        <charset val="204"/>
      </rPr>
      <t xml:space="preserve">По итогам повторного конкурса состоявшегося 29.04.2015 победителем конкурса признан участник ООО "Стройуслуга".  Заключен МК №01/П-2015 от 19.05.2015 на корректировку проектной документации (включены дополнительные работы по водопонижению). Стоимость контракта - 709,262,00\ тыс. руб.  Срок выполнения работ 5 месяцев  с даты заключения контракта (19.10.2015г.).  
</t>
    </r>
    <r>
      <rPr>
        <b/>
        <i/>
        <sz val="8"/>
        <rFont val="Times New Roman"/>
        <family val="1"/>
        <charset val="204"/>
      </rPr>
      <t>Разрешение на строительство №ru86310000-158 от 04.03.13 до 03.05.15.</t>
    </r>
  </si>
  <si>
    <r>
      <t xml:space="preserve">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2014-2020 годы"                                                                                                                                                                                            Строительные работы выполнялись согласно инвестиционному договору с ООО СК "СОК" №13/2014 г. от 03.07.2014г. Сумма по договору - 21 428,397 тыс. руб.  Для исполнения обязательств по договору, на заседании ДГ в апреле, были  выделены необходимые средства на 2015 год. Фактически работы завершены. Возмещение оставшихся затрат инвестора будет осуществляться в  соответствии с условиями инвестиционного договора в 2015 году.  
Предусмотрен промежуточный показатель по мероприятию.                                                                                                                                                              Для ввода объекта в эксплуатацию, необходимо произвести демонтаж забора самопроизвольно возведенного на земельном участке предусмотренным для строительства внутриквартальых проездов. Документы направлены в правовое управление в целях обращения в суд, для принудительного сноса забора. Фактически работы завершены. 
</t>
    </r>
    <r>
      <rPr>
        <b/>
        <i/>
        <sz val="8"/>
        <rFont val="Times New Roman"/>
        <family val="1"/>
        <charset val="204"/>
      </rPr>
      <t xml:space="preserve">Разрешение на строительство №ru86310000-158 от 30.10.14 до 30.10.15.        </t>
    </r>
    <r>
      <rPr>
        <sz val="8"/>
        <rFont val="Times New Roman"/>
        <family val="1"/>
        <charset val="204"/>
      </rPr>
      <t xml:space="preserve">                                                                                                                                                                                                                                                                                                                                                                      </t>
    </r>
  </si>
  <si>
    <r>
      <rPr>
        <sz val="8"/>
        <rFont val="Times New Roman"/>
        <family val="1"/>
        <charset val="204"/>
      </rPr>
      <t xml:space="preserve">Приобретение объекта реализуется в рамках муниципальной программы "Развитие образования города Сургута на 2014-2020 годы"     </t>
    </r>
    <r>
      <rPr>
        <sz val="8"/>
        <color rgb="FFFF0000"/>
        <rFont val="Times New Roman"/>
        <family val="1"/>
        <charset val="204"/>
      </rPr>
      <t xml:space="preserve">                                                                                                                                                                                                                                                                                                                                      </t>
    </r>
    <r>
      <rPr>
        <sz val="8"/>
        <rFont val="Times New Roman"/>
        <family val="1"/>
        <charset val="204"/>
      </rPr>
      <t>Объект введен в эксплуатацию. Разрешение на ввод № 86310000-130 от 12.12.2014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На основании заключенного муниципального контракта №235/2014 от 23.10.2014 с ЗАО "Строительное управление №14" на приобретение объекта общего образования, предназначенного для размещения дошкольных организаций муниципальной собственности.</t>
    </r>
    <r>
      <rPr>
        <sz val="8"/>
        <color rgb="FFFF0000"/>
        <rFont val="Times New Roman"/>
        <family val="1"/>
        <charset val="204"/>
      </rPr>
      <t xml:space="preserve">                                                           </t>
    </r>
    <r>
      <rPr>
        <sz val="8"/>
        <color theme="1"/>
        <rFont val="Times New Roman"/>
        <family val="1"/>
        <charset val="204"/>
      </rPr>
      <t>Решением Думы города Сургута  от 02.06.2015 № 712-V ДГ утверждено увеличение бюджетных ассигнований на 7371391,00 рублей, произведено в целях обеспечения доли местного бюджета для осуществления досрочного выкупа объекта общего образования в 2015 году. Департаментом архитектуры и градостроительства направлена заявка в Департамент образования и молодежной политики  
Ханты-Мансийского Автономного Округа — Югры на выделение средств окружного бюджета на выкуп объекта в полном объеме в муниципальную собственность в 2015 году.</t>
    </r>
  </si>
  <si>
    <t>Приобретение  объекта реализуется в рамках муниципальной программы "Развитие образования города Сургута на 2014-2020 годы"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Выполнен расчет стоимости СМР. Разработанно и утверждено ДО Администрации                                                                                                                                                                              г. Сургута техническое задание по объекту: Детский сад по ул. Профсоюзов, д. 38 (встроенные помещения на 1-2 этажах жилого дома) Билдинг-сад на 83 места. Средства округа на окончание строительсва не выделены.</t>
  </si>
  <si>
    <t xml:space="preserve">Приобретение реализуется в рамках муниципальной программы "Развитие образования города Сургута на 2014-2020 годы"                                                                                                                                                                                                                                                                                                                            Участок сформирован и поставлен на государственный кадастровый учет, в настоящее время опубликована информация о предоставление земельного участка без проведения торгов.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</si>
  <si>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Проектно-изыскательские работы выполнялись в соответствии с заключенным МК с  ООО "Севердорпроект", МК №03/П-2014 от 09.01.2014г . Сумма по контракту - 8773,895 тыс.руб. Срок выполнения работ 9 месяцев с даты подписания контракта.   В связи с отставанием подрядчика от графика производства работ( поздняя выдача тех. условий на газоснабжение) не проведена госэкспертиза на сумму - 606,96 тыс.руб. На заседании ДГ в апреле 2015  утверждены средства местного бюджета на 2015 год.  для проведения государственной экспертизы проектно-сметной документации.  </t>
  </si>
  <si>
    <t xml:space="preserve">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2014-2020 годы"                                                                                                                                                                                                                   По результатам процедуры вскрытия конвертов подана одна заявка  от ООО "Сибпромстрой-Югория". Оценка конкурсного предложения была осуществлена конкурсной комиссией 08.05.2015. Конкурс признан не состоявшемся, так как поступило менее двух конкурсных предложений.
В связи с несостоявшимися открытыми конкурсами на право заключения инвестиционного договора на реализацию инвестиционного проекта по созданию объекта МКУ "УКС" готовит документацию для организации проведения электронных аукционов на стрительство объекта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</si>
  <si>
    <r>
      <t xml:space="preserve">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По решениям рабочего совещания по обращению А. Ф.Нечушкина по вопросу строительства объездной автодороги к дачным кооперативам в обход гидротехнических сооружений Сургутской ГРЭС-2,  ОАО "Э. ОН Россия" рекомендовано Администрации города Сургута до решения вопроса о целесообразности проведения строительства дороги, приостановить размещение муниципального заказа на выполнение 1-го этапа строительства объездной дороги до августа текущего года. Конкурсная документация готова.
</t>
    </r>
    <r>
      <rPr>
        <b/>
        <i/>
        <sz val="8"/>
        <rFont val="Times New Roman"/>
        <family val="1"/>
        <charset val="204"/>
      </rPr>
      <t xml:space="preserve">Разрешение на строительство №ru86310000-10 от 18.02.15 до 21.10.16. </t>
    </r>
    <r>
      <rPr>
        <b/>
        <i/>
        <sz val="8"/>
        <color rgb="FFC00000"/>
        <rFont val="Times New Roman"/>
        <family val="1"/>
        <charset val="204"/>
      </rPr>
      <t xml:space="preserve">     </t>
    </r>
    <r>
      <rPr>
        <sz val="8"/>
        <color rgb="FFC00000"/>
        <rFont val="Times New Roman"/>
        <family val="1"/>
        <charset val="204"/>
      </rPr>
      <t xml:space="preserve">              </t>
    </r>
    <r>
      <rPr>
        <sz val="8"/>
        <rFont val="Times New Roman"/>
        <family val="1"/>
        <charset val="204"/>
      </rPr>
      <t xml:space="preserve">                                                                                                                                                                                                                                                                                                                                                                                                                                                                                                                                                                                                                                                                                                                                                           </t>
    </r>
  </si>
  <si>
    <t xml:space="preserve">по состоянию на 10.07.2015 г. </t>
  </si>
  <si>
    <t xml:space="preserve">Спортивный центр с универсальным игровым залом                                                                                                                                                                                                                   № 5 (МБОУ СОШ 
№ 10 с углубленным изучением отдельных предметов)
</t>
  </si>
  <si>
    <r>
      <t xml:space="preserve">Проектирование и строительство объекта реализуется в рамках муниципальной программы "Развитие образования города Сургута на 2014-2020 годы"   
</t>
    </r>
    <r>
      <rPr>
        <b/>
        <i/>
        <sz val="8"/>
        <color theme="1"/>
        <rFont val="Times New Roman"/>
        <family val="1"/>
        <charset val="204"/>
      </rPr>
      <t xml:space="preserve">Разрешение на строительство №138 от11.09.14 до 19.11.15г.      </t>
    </r>
    <r>
      <rPr>
        <sz val="8"/>
        <color theme="1"/>
        <rFont val="Times New Roman"/>
        <family val="1"/>
        <charset val="204"/>
      </rPr>
      <t xml:space="preserve">                                                                                                          Заключен инвестиционный договор № 07/2014 от 23.05.2014 г. с ООО "ВОРТ"для реализации инвестиционного проекта по созданию объекта. Сумма договора 74 850,000 тысяч  рублей. Срок выполнения работ :1 этап (проектирование) - 15.07.2014г., 2 этап (строительство) -01.08.2015. Реализация проекта до 01.08.2015. </t>
    </r>
    <r>
      <rPr>
        <sz val="8"/>
        <rFont val="Times New Roman"/>
        <family val="1"/>
        <charset val="204"/>
      </rPr>
      <t>Степень готовности объекта в процентах-70%</t>
    </r>
    <r>
      <rPr>
        <sz val="8"/>
        <color rgb="FFFF0000"/>
        <rFont val="Times New Roman"/>
        <family val="1"/>
        <charset val="204"/>
      </rPr>
      <t>.</t>
    </r>
  </si>
  <si>
    <r>
      <t xml:space="preserve">Проектирование и строительство объекта реализуется в рамках муниципальной программы "Развитие образования города Сургута на 2014-2020 годы"                                                                                                                   Заключен инвестиционный договор  № 08/2014 от 23.05.2014 г. с ООО "ВОРТ" для реализации инвестиционного проекта по созданию объекта. Сумма договора 74 850,000 тысяч рублей.
</t>
    </r>
    <r>
      <rPr>
        <b/>
        <i/>
        <sz val="8"/>
        <color theme="1"/>
        <rFont val="Times New Roman"/>
        <family val="1"/>
        <charset val="204"/>
      </rPr>
      <t xml:space="preserve">Разрешение на строительство №112 от25.07.14 до 25.11.15г.   </t>
    </r>
    <r>
      <rPr>
        <sz val="8"/>
        <color theme="1"/>
        <rFont val="Times New Roman"/>
        <family val="1"/>
        <charset val="204"/>
      </rPr>
      <t xml:space="preserve">
Срок выполнения работ : строительство - 01.08.2015. Степень готовности объекта в процентах-70%.</t>
    </r>
  </si>
  <si>
    <t>Общественная организация «Клуб Реального Айкидо                                                                                                                                                                                                                          г. Сургута»</t>
  </si>
  <si>
    <r>
      <t>Проектирование и строительство объекта реализуется в рамках программы "Развитие физической культуры и спорта в г. Сургута на 2014-2020 годы".                                   Разрешение на строительство №231 от 20.12.2013 до 19.05.2017.                                                                                                                                   Работы выполняются в соответствии с заключенным муниципальным контрактом с ООО "СК СОК" от 03.07.2014 № 12/2014.  Сумма по контракту - 429 464,05162 тысяч рублей.  Срок выполнения работ по 30.11.2015.
Выполнено:  Готовность объекта-40%.                                                                                                                                                                                                                                                      По результатам проведенных с мая по июнь 2015 года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28 047,84475 тыс. руб. Сроки поставки оборудования -15.11.2015.                                                                                                                                     По результатам проведенного 29.06.2015 электронного аукциона на поставку спортивного оборудования, кабины с инфракрасным излучением, оборудования и инструментов  Ориентировочный срок заключения контрактов июль 2015 года.По результатам проведенного 18.05.2015 г. электронного аукциона на право заключения контракта на поставку оборудования для бассейна для комплектации и ввода в эксплуатацию объекта победителем признан ООО СтандартСтройСервисРемонт" (протокол от 20.05.2015г).  Заключен муниципальный  контракт</t>
    </r>
    <r>
      <rPr>
        <sz val="8"/>
        <color theme="1"/>
        <rFont val="Times New Roman"/>
        <family val="1"/>
        <charset val="204"/>
      </rPr>
      <t xml:space="preserve"> 01.06.2015г</t>
    </r>
    <r>
      <rPr>
        <sz val="8"/>
        <color rgb="FFFF0000"/>
        <rFont val="Times New Roman"/>
        <family val="1"/>
        <charset val="204"/>
      </rPr>
      <t>.</t>
    </r>
    <r>
      <rPr>
        <sz val="8"/>
        <rFont val="Times New Roman"/>
        <family val="1"/>
        <charset val="204"/>
      </rPr>
      <t xml:space="preserve">
По результатам проведенного 25.05.2015 г. электронного аукциона на право заключения контракта на поставку мебели для бассейна для комплектации и ввода в эксплуатацию победителем признан ООО производственно-торговая компания "Альянс-М" (протокол от 27.05.2015г). Заключен контракт.</t>
    </r>
    <r>
      <rPr>
        <sz val="8"/>
        <color rgb="FFFF0000"/>
        <rFont val="Times New Roman"/>
        <family val="1"/>
        <charset val="204"/>
      </rPr>
      <t xml:space="preserve"> </t>
    </r>
    <r>
      <rPr>
        <sz val="8"/>
        <rFont val="Times New Roman"/>
        <family val="1"/>
        <charset val="204"/>
      </rPr>
      <t xml:space="preserve">                                                                                                                                                                                              По результатам проведенного 25.05.2015 г. электронного аукциона на право заключения контракта на поставку оборудования для чаш бассейна для комплектации и ввода в эксплуатацию победителем признан ООО производственно-торговая компания "ТМ" (протокол от 27.05.2015г). Заключен контракт.
Аукционы на поставку спортивного оборудования, оборудования для бара и кафе, кабины с инфракрасным излучением, оборудования и инструментов признаны не состоявшимися по причине несоответствия заявок участников требованиям, установленным документацией об электронном аукционе. Повторное размещение извещений  - июнь 2015 г. Ориентировочный срок заключения контрактов июль 2015 года  при условии, что аукционы состоятся.
Извещения о проведении 13-ти электронных аукционов на поставку оборудования для комплектации и ввода в эксплуатацию объекта опублекованны с  25-29  мая 2015. Заключены контракты.</t>
    </r>
    <r>
      <rPr>
        <sz val="8"/>
        <color theme="1"/>
        <rFont val="Times New Roman"/>
        <family val="1"/>
        <charset val="204"/>
      </rPr>
      <t xml:space="preserve"> </t>
    </r>
    <r>
      <rPr>
        <sz val="8"/>
        <rFont val="Times New Roman"/>
        <family val="1"/>
        <charset val="204"/>
      </rPr>
      <t xml:space="preserve">
Оплата за осуществление технологического присоединения объекта к электрическим сетям в размере 7,53902 тыс. руб. будет осуществляться согласно договора от 11.02.2013 № 40/2013/ТП. В соответствии с условиями договора оплата производится по факту оказания услуг. </t>
    </r>
  </si>
  <si>
    <r>
      <t xml:space="preserve">Проектирование и строительство реализуется в рамках муниципальной программы "Развитие культуры и туризма в городе Сургуте" на 2014-2020 годы"   
</t>
    </r>
    <r>
      <rPr>
        <b/>
        <i/>
        <sz val="8"/>
        <rFont val="Times New Roman"/>
        <family val="1"/>
        <charset val="204"/>
      </rPr>
      <t xml:space="preserve">Разрешение на строительство №113 от 30.07.14 до 31.01.16г.          </t>
    </r>
    <r>
      <rPr>
        <sz val="8"/>
        <rFont val="Times New Roman"/>
        <family val="1"/>
        <charset val="204"/>
      </rPr>
      <t xml:space="preserve">                                                                                                                                                                                                                                                                                                                      Заключен инвестиционный договор с ООО "ВОРТ" №03/2014 г. от 12.05.14 г. для реализации инвестиционного проекта по созданию объекта. Сумма договора 104 542,280 тыс. руб. Реализация проекта до 15.07.2015 г. Степень готовности объекта: общий процент готовности - 96%. Установка оборудования - 50%. Благоустройство - 50%. </t>
    </r>
  </si>
  <si>
    <r>
      <t xml:space="preserve">Проектирование и строительство реализуется в рамках муниципальной программы "Развитие культуры и туризма в городе Сургуте" на 2014-2020 годы"   
</t>
    </r>
    <r>
      <rPr>
        <b/>
        <i/>
        <sz val="8"/>
        <rFont val="Times New Roman"/>
        <family val="1"/>
        <charset val="204"/>
      </rPr>
      <t xml:space="preserve">Разрешение на строительство №114 от30.07.14 до 30.04.16г.    </t>
    </r>
    <r>
      <rPr>
        <sz val="8"/>
        <rFont val="Times New Roman"/>
        <family val="1"/>
        <charset val="204"/>
      </rPr>
      <t xml:space="preserve">                                                                                                                                                                                                                                                                                                                      Работы выполняются в соответствии с заключенным МК с ООО "Сибвитосервис"  №18/2014 от 04.10.2014г. Сумма по контракту 323 245,55685 тыс.руб, сумма 2014 года - 50 796 тыс.руб. Работы в мае 2015 г. приняты на сумму 8 663,88652 тыс. руб. Доля средств  местного бюджета оплачена. Доля средств  бюджета автономного округа в размере  7 797,4799 тыс. руб. будет оплачена в июне 2015 г.  Срок выполнения работ 15.06.2016 г. Степень готовности объекта: общий процент готовности - 35%.  Фундаментные работы - 100%, стены и  перегородки-85%, перекрытия-80 %, подвального помещения, 1 этажа - 100%. Наружные инженерные сети-60 %   
</t>
    </r>
  </si>
  <si>
    <r>
      <t xml:space="preserve">Проектирование и строительство объекта реализуется в рамках муниципальной программы "Молодёжная политика Сургута на 2014 - 2020 годы"                                                                                                                     Детское учреждение с многофункциональным уклоном,а именно занятием прикладным творчеством, хореография, оборудовано  компьютерными  местами,  находится в оперативном управлении  МБУ "Вариант".                                                                                                                                                                                                                      Степень готовности объекта-85%, кровля- 100%, внутренние работы-95%, отопление, водопровод - 100%, электричество-95%.               </t>
    </r>
    <r>
      <rPr>
        <sz val="8"/>
        <color rgb="FFFF0000"/>
        <rFont val="Times New Roman"/>
        <family val="1"/>
        <charset val="204"/>
      </rPr>
      <t xml:space="preserve">    </t>
    </r>
    <r>
      <rPr>
        <sz val="8"/>
        <rFont val="Times New Roman"/>
        <family val="1"/>
        <charset val="204"/>
      </rPr>
      <t xml:space="preserve">                                                                                                                                                                 Работы выполняются в соответствии с заключенным МК с ООО "ЮграСтройиндустрия" №19/2014 от 23.10.2014 на сумму 14821,49219 тыс.руб. Сумма выполненных и оплаченных в 2014 году работ - 6896,75 тыс.руб. Срок выполнения работ - 30.08.2015.                                         </t>
    </r>
  </si>
  <si>
    <r>
      <t>Проектирование и строительство объектов реализуется в рамках муниципальной программы "Управление муниципальным имуществом и земельными ресурсами в г. Сургуте на 2014-2020 годы"                                                                                                                                                                                                       Работы выполняются в соответствии с заключенным муниципальным контрактом с ООО "Строительная компания СОК"  №01/2014 от 03.02.2014г. Срок выполнения работ по контракту - 15.12.2015г</t>
    </r>
    <r>
      <rPr>
        <b/>
        <i/>
        <sz val="8"/>
        <rFont val="Times New Roman"/>
        <family val="1"/>
        <charset val="204"/>
      </rPr>
      <t xml:space="preserve">. Разрешение на строительство №14 от 07.02.14 до 07.05.16г. </t>
    </r>
    <r>
      <rPr>
        <sz val="8"/>
        <rFont val="Times New Roman"/>
        <family val="1"/>
        <charset val="204"/>
      </rPr>
      <t xml:space="preserve">  
Процент готовности объекта - 96%.
Срок размещения извещений о проведении электронных аукционов на поставку оборудования для комплектации и ввода в эксплуатацию объекта перенесен на июль 2015 г., в связи с корректировкой перечня товарных позиций в части замены импортного оборудования на товары Российского производства и согласованием данного перечня с эксплуатирующей организацией. Ориентировочный срок заключения контрактов  август          2015 года  при условии, что аукционы состоятся. Осуществление технологического присоединения объекта к электрическим сетям будет осуществляться согласно договора от 28.02.2013 г. № 46/2013/ТП. Срок размещения извещений о проведении закупок у единственного исполнителя на оказание услуг по подключению объекта к сетям водоснабжения , к сетям водоотведения согласно утвержденного плана-графика - июль  2015. Ориентировочный срок заключения контрактов - июль 2015 г.  
                                                                                            </t>
    </r>
  </si>
  <si>
    <r>
      <t xml:space="preserve">Производятся следующие виды работ:                                                                                                                                                                                                                                                 
- очистка территории от строительного мусора;                                                                                   - срезка плодородного слоя и планировка строительной площадки;                                                                  - вывоз некондиционного грунта;                                                                                                   - выторфовка;
- устройство временных подъездных путей;                                                                                         - устройство внутриплощадочных дорог;
- завоз на строительную площадку административно-бытового городка.
</t>
    </r>
    <r>
      <rPr>
        <b/>
        <i/>
        <sz val="8"/>
        <rFont val="Times New Roman"/>
        <family val="1"/>
        <charset val="204"/>
      </rPr>
      <t xml:space="preserve">Разрешение на строительство №25 от 04.03.15 до 06.07.23г.   </t>
    </r>
  </si>
  <si>
    <r>
      <t>Приобретение реализуется в рамках муниципальной программы "Развитие образования города Сургута на 2014-2020 годы"                                                                                                                                                                                                                                                                                                                              Дата начала строительства - 2011г., дата окончания - ноябрь 2015 г.</t>
    </r>
    <r>
      <rPr>
        <b/>
        <i/>
        <sz val="8"/>
        <rFont val="Times New Roman"/>
        <family val="1"/>
        <charset val="204"/>
      </rPr>
      <t xml:space="preserve"> Разрешение на строительство № ru86310000-11 от 30.01.2014 до 30.01.16г. </t>
    </r>
    <r>
      <rPr>
        <sz val="8"/>
        <rFont val="Times New Roman"/>
        <family val="1"/>
        <charset val="204"/>
      </rPr>
      <t xml:space="preserve">СМР: Степень готовности:  Степень готовности: общая 90%. (коробка 100%, кровля 100%, металлоконструкции 100%, перегородки - 100%,  крыльца - 100%, окна - 100%, вентиляция 90%, электрика 100%, наружные сети 100%, фасад - 100%, внутренняя отделка - 98%, монтаж оборудования бассейна - 10%), благоустройство - 60%. .              </t>
    </r>
  </si>
  <si>
    <r>
      <t>Проектирование и строительство объекта реализуется в рамках муниципальной программы "Развитие образования города Сургута на 2014-2020 годы"                                                                                                                    Заключен инвестиционный договор № 10/2014 от 23.05.2014 ООО "Сургутстройцентр"  для реализации инвестиционного проекта по созданию объекта. Сумма договора 291 005,000 тысяч рублей.  Срок выполнения работ:  1 этап (проектирование) - 24.10.2014 г,  2 этап (строительство) - 30.09.2015 г.                                                                                                           Дата начала строительства - 19.11.2014, дата окончания - 19.11.2015.</t>
    </r>
    <r>
      <rPr>
        <b/>
        <i/>
        <sz val="8"/>
        <rFont val="Times New Roman"/>
        <family val="1"/>
        <charset val="204"/>
      </rPr>
      <t xml:space="preserve"> Разрешение на строительство от  № ru86310000-138 19.11.2014 до 19.11.15.</t>
    </r>
    <r>
      <rPr>
        <sz val="8"/>
        <rFont val="Times New Roman"/>
        <family val="1"/>
        <charset val="204"/>
      </rPr>
      <t xml:space="preserve"> СМР: Степень готовности:  общая 30%. (фундамент 100%, коробка - 100%;  полы - 100%;  отопление и водоснабжение - 40%; электроснабжение (скрытая проводка) - 35%; вентиляция - 10%.</t>
    </r>
  </si>
  <si>
    <r>
      <t>Приобретение объекта реализуется в рамках муниципальной программы "Развитие образования города Сургута на 2014-2020 годы"                                                                                                                                                     Дата начала строительства - 29.04.2014, Дата окончания - сентябрь 2015.</t>
    </r>
    <r>
      <rPr>
        <b/>
        <i/>
        <sz val="8"/>
        <rFont val="Times New Roman"/>
        <family val="1"/>
        <charset val="204"/>
      </rPr>
      <t xml:space="preserve"> Разрешение на строительство: от 29.04.2014 № ru86310000-60 до 30.09.15.</t>
    </r>
    <r>
      <rPr>
        <sz val="8"/>
        <rFont val="Times New Roman"/>
        <family val="1"/>
        <charset val="204"/>
      </rPr>
      <t xml:space="preserve"> СМР: дата начала строительства - 29.04.2014, дата окончания - сентябрь 2015. Разрешение на строительство: от 29.04.2014 № ru86310000-60. СМР: Степень готовности:общая 56% (Наружные сети - 100%, земляные работы - 100%, свайное основание - 100%, ростверк - 100%, ФБС - 100%, коробка - 100%, внутренние системы отопления - 50%, внутренние системы водоснабжения-20%)благоустройство-12%.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t>
    </r>
  </si>
  <si>
    <r>
      <t>Приобретение объекта реализуется в рамках муниципальной программы "Развитие образования города Сургута на 2014-2020 годы"                                                                                                                                                                                                                                                                                                                                 Дата начала строительства - 19.02.2014, дата окончания - 19.08.2015. Разрешение на строительство от 19.02.2014 № ru86310000-22. СМР: Дата начала строительства - 19.02.2014, дата окончания - 19.08.2015.</t>
    </r>
    <r>
      <rPr>
        <b/>
        <i/>
        <sz val="8"/>
        <rFont val="Times New Roman"/>
        <family val="1"/>
        <charset val="204"/>
      </rPr>
      <t xml:space="preserve"> Разрешение на строительство от 19.02.2014 № ru86310000-22 до 19.08.15. </t>
    </r>
    <r>
      <rPr>
        <sz val="8"/>
        <rFont val="Times New Roman"/>
        <family val="1"/>
        <charset val="204"/>
      </rPr>
      <t>СМР: Степень готовности:общая 95%. (фундамент 100%, коробка - 100%; кровля-100%; окна, двери - 100%; полы - 100%;  отопление и водоснабжение -100%; электроснабжение (скрытая проводка) - 100%; внутренняя отделка - 100%,вентиляция - 100%, наружные сети 100%, ) благоустройство-100%.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Решением Думы города Сургута  от 02.06.2015 № 712-V ДГ утверждено увеличение бюджетных ассигнований на 17748288,00 рублей, произведено в целях обеспечения доли местного бюджета для осуществления досрочного выкупа объекта общего образования в 2015 году. Департаментом архитектуры и градостроительства направлена заявка в Департамент образования и молодежной политики  
Ханты-Мансийского Автономного Округа — Югры на выделение средств окружного бюджета на выкуп объекта в полном объеме в муниципальную собственность в 2015 году.</t>
    </r>
  </si>
  <si>
    <t>Приобретение объекта реализуется в рамках муниципальной программы "Развитие образования города Сургута на 2014-2020 годы"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Проектирование ДДУ на 80 мест, на данный момент проходим согласование архитектурных и технологических решений в департаменте образования г.Сургута. Разработана и согласована стадия "Р" документации на магистральные сети.                                                         Договор о развитии застроенной территории - части квартала 23А.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№10 по ул.И.Каролинского, обеспеченного всеми инженерными сетями. Процент готовности по конструктивным элементам - 90 % монолитный каркас.  Ориентировочный срок выполнения отделочных работ и работ по меблировке -30.11.15 г.</t>
  </si>
  <si>
    <r>
      <t xml:space="preserve">Проектирование и строительство объекта реализуется в рамках муниципальной программы "Развитие образования города Сургута на 2014-2020 годы"                                                                                                                                                                                                                                                                                                            Проектные работы 100%. Положительное  заключение гос. экспертизы от 23.05.2014 № 2-1-1-0162-14.   Получено разрешение на строительство. В ГАСН направлено извещение о начале строительства объекта с 17.04.2015. Подключение объекта от внутриквартальных инженерных сетей, строительство которых  ведется застройщиком ООО "Сибпромстрой". Получены ТУ: на подключение к сетям ВиВ от СГМУП"Горводоканал" от 25.12.2013 №243, на установку приборов учета тепловой энергии ООО "СГЭС" от 14.05.2014 № 30, подключение к тепловым сетям объекта капитального строительства ООО "СГЭС" от 24.02.2014 № 330. Внеплощадочные инженерные сети: решение вопросов проектирования  и  строительства внеплощадочных тепловых и  электрических сетей СГЭС.                                                                                                                                                                   </t>
    </r>
    <r>
      <rPr>
        <b/>
        <i/>
        <sz val="8"/>
        <rFont val="Times New Roman"/>
        <family val="1"/>
        <charset val="204"/>
      </rPr>
      <t>Получено разрешение на строительство №ru 86310000-37  от 08.04.2015 до 10.05.17.</t>
    </r>
    <r>
      <rPr>
        <sz val="8"/>
        <rFont val="Times New Roman"/>
        <family val="1"/>
        <charset val="204"/>
      </rPr>
      <t xml:space="preserve"> Вырубка стройплощадки на 100%, подготовительные работы, разбивка котлована,устройство проездов, прокладка электрического кабеля.  Общий процент готовности- 1%.                                                                                                                                                                                             Земельный участок: договор аренды от 23.07.12 № 568, со сроком действия  до 22.02.2017. Изменения по назначению земельного участка внесены. Кадастровый номер                                                                                                                                                                                                                                                                                                   № 86:10:0101131:41 площадь Sзем.участка=11049м2.                                                                                         </t>
    </r>
  </si>
  <si>
    <r>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Работы выполняются в соответствии с заключенным муниципальным контрактом с ООО СК "ВОРТ" от 10.09.2014 №15/2014 г.  Сумма контракта - 101 569,68775  тыс. руб.
Готовность объекта - 100%. Работы в июне 2015 г. приняты на сумму 586,33072  тыс. руб.  В связи с окончанием срока выполнения работ (30.06.2015г.)  оплата по форме КС-3  будет произведена в июле 2015 г.   
Работы по строительству объекта завершены. Ведется работа по оформлению документации о вводе объекта в эксплуатацию.
</t>
    </r>
    <r>
      <rPr>
        <sz val="8"/>
        <color rgb="FFFF0000"/>
        <rFont val="Times New Roman"/>
        <family val="1"/>
        <charset val="204"/>
      </rPr>
      <t xml:space="preserve">
</t>
    </r>
    <r>
      <rPr>
        <b/>
        <i/>
        <sz val="8"/>
        <rFont val="Times New Roman"/>
        <family val="1"/>
        <charset val="204"/>
      </rPr>
      <t xml:space="preserve">Разрешение на строительство №ru86310000-210 от 04.12.13 до 14.08.15. </t>
    </r>
    <r>
      <rPr>
        <sz val="8"/>
        <color rgb="FFFF0000"/>
        <rFont val="Times New Roman"/>
        <family val="1"/>
        <charset val="204"/>
      </rPr>
      <t xml:space="preserve">                                                                                                                                                                                                                                                                                                                                                                                 </t>
    </r>
  </si>
  <si>
    <r>
      <t xml:space="preserve">Проектирование и строительство магистральных инженерных сетей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Заключен МК №03/2015 г. от 19.05.2015 с единственным исполнителем  - ООО "СК "СОК" (по решению КСП от 15.05.2015 г. №01-27-629/15).  Стоимость по МК- 423 126,00308 тысяч  рублей, срок выполнения работ - 30.09.2016.                                                                                                                          Инженерное обеспечение мкр. 20 "А" 
</t>
    </r>
    <r>
      <rPr>
        <b/>
        <i/>
        <sz val="8"/>
        <rFont val="Times New Roman"/>
        <family val="1"/>
        <charset val="204"/>
      </rPr>
      <t>Разрешение на строительство №ru86310000-10 от 18.02.15 до 21.10.16.</t>
    </r>
    <r>
      <rPr>
        <sz val="8"/>
        <rFont val="Times New Roman"/>
        <family val="1"/>
        <charset val="204"/>
      </rPr>
      <t xml:space="preserve">                                                                                                                                                                                                                                                                                                                                                                                    </t>
    </r>
  </si>
  <si>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Проектно-изыскательские работы выполнялись в соответствии с заключенным МК с ООО "Юградорпроект", договор №10/П-2013 от 01.07.2013г. Сумма по контракту 6714,2 тыс. руб. (Сумма выполненных в 2013 году работ - 3357,1 тыс.руб.) Работы по контракту выполнены и оплачены. Выданы замечания к сметной документации (письма МКУ "УКС" от 16.12.2014 № 43-02-3287/14, от 12.02.2015 № 43-02-310/15), необходима повторная проверка достоверности определения сметной стоимости объектов капитального строительства, строительство которых финансируется с привлечением средств бюджета автономного округа.</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</si>
  <si>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Проектно-изыскательские работы завершены в соответствии с заключенным МК с ООО "Севердорпроект", МК №02/П-2014 от 09.01.2014 г.  Сумма по контракту - 6 262 766 рублей. Срок выполнения работ 9 месяцев с даты подписания контракта. Проектная документация в 2014 году не была направлена на государственную экспертизу, т.к. проект территории поселка в объеме, требуемом законодательством не разрабатывался. На заседании ДГ в апреле 2015  утверждены средства местного бюджета на 2015 год  для проведения государственной экспертизы проектно-сметной документации.  В связи с поздним предоставлением технических условий, выданных ОАО "Сургутгаз" на подключение объекта к газораспределительным сетям, сорваны сроки завершения проектных работ.  Средства для исполнения обязательств по контракту  в 2015 году на сумму - 550,765 тыс.руб. Срок действия контракта - до 30.06.2015г.сторонами подписано Соглашении о расторжении МК от 26.06.2015г. 
Проведение главгосэкспрертизы будет осуществляется Заказчиком самостоятельно в 2015 году.
                                                                              </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</si>
  <si>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Проектно-изыскательские работы выполнялись в соответствии с заключенным МК С  ООО "Региональный центр ценообразования, экспертизы и аудита в строительстве и ЖКХ" договор №11/П-2013 от 03.07.13г . Сумма по контракту 3 345,192 тысяч рублей. (Сумма выполненных в 2013 г. работ  -1 672,596 тысяч рублей) Срок выполнения работ - 03.06.2014г. Работы по II этапу рабочей документации выполнены. Государственная экспертиза не проведена в связи с тем, что земельный участок запроектированный под объект сформирован не в полном объеме.                                                                                                    Бюджетом городского округа  города Сургут на 2015 год  утверждены средства, необходимые для проведения госэкспертизы проектной документации и результатов инженерных изысканий по объекту. Ориентировочный срок заключения контракта - июнь 2015 г.   Срок размещения извещения о проведении закупки у единственного исполнителя на проведение госэкспертизы проектной документации и результатов инженерных изысканий по объекту согласно утвержденного план-графика перенесен на август 2015 года, в связи с отсутствием утвержденной в установленном порядке проекта межевания территорий по размещению линейного объекта. Стоимость закупки - 373,22326 тыс. руб. Ориентировочный срок заключения контракта -  август 2015г.                                                              
</t>
  </si>
  <si>
    <r>
      <t xml:space="preserve">Проектирвание и строиетльство инженерной инфраструктуры и автомобильной дороги реализуется в рамках муниципальных программ "Проектирование и строительство объектов инженерной инфраструктуры на территории города Сургута в 2014-2020 годах" и   "Развитие транспортной системы города Сургута на 2014-2020 годы".                                                                                                                                                                                                                   Проектно-изыскательские работы  в соответствии с заключенным МК с ООО "Стройинжиниринг" №06-П-2013 от 16.05.2013 выполнены и оплачены в полном объеме. Проектно-сметная документация разработана, получено положительное заключение государственной экспертизы. Необходима корректировка сметной документации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Проведенный конкурс признан несостоявшимся, т.к. подана  только одна заявка от участника.  Документация направлена на согласование в КСП, для заключения контракта с ОАО ИЦ "Сургутстройцена" . Ориентировочный срок заключения контракта июль 2015 г. Строительство объекта возможно при обеспечении финансированием. Строительство магистральных сетей в составе улицы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Строительство дорожного полотна планируется реализовать в рамках  муниципальной программы  "Развитие транспортной системы города Сургута на 2014-2020 годы".   Позволит обеспечить инженерную подготовку мкр. 35, 35 "А"                                                                                                                                                  Строительство объекта планируется в 2018-2019 годах.                                                                                              Строительство объекта возможно при обеспечении финансированием. Потребность  финансирования  за счет средств окружного бюджета на 2018год  - 111 034 000 рублей,2019 год -111 034 000;  за счет средств местного бюджета на 2018 год - 169 477 170  рублей., на 2019 год                                                                                                                                                                                                                                                            - 74 054 830 рублей.
</t>
    </r>
    <r>
      <rPr>
        <b/>
        <i/>
        <sz val="8"/>
        <rFont val="Times New Roman"/>
        <family val="1"/>
        <charset val="204"/>
      </rPr>
      <t>Разрешение на строительство №ru86310000-10 от18.02.15 до 21.10.16.</t>
    </r>
  </si>
  <si>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Проектно-изыскательские работы выполнялись в соответствии с заключенным                                                                                                                                                        МК с ООО "Стройуслуга". МК №04/П-2013 от 17.05.2013г. Сумма по договору 6249,23108 тыс.руб (сумма выполненных в  2013г работ  - 3150,72474 тыс.руб. Срок выполнения работ  - 17.08.2014г.  Работы выполнены и оплачены.
Необходима корректировка сметной документации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Бюджетом городского округа  города Сургут на 2015 год  утверждены средства, необходимые для корректировки проектно - сметной документации и прохождения государственной экспертизы.                                                                                                                                                                                                                 Проведенный конкурс 29.06.2015 признан несостоявшимся, т.к. подана  только одна заявка от участника.  Документация направлена на согласование в КСП, для заключения контракта с ОАО ИЦ "Сургутстройцена" . Ориентировочный срок заключения контракта июль 2015 г. Инженерное обеспечение мкр. 43, 48.</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</si>
  <si>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2014-2020 годы"                                                                                                                                   Средства необходимые для строительства  внутриквартального проезда. В связи с несостоявшимися открытыми конкурсами на право заключения инвестиционного договора на реализацию инвестиционного проекта по созданию объекта МКУ "УКС" готовит документацию для организации проведения электронных аукционов на стрительство объекта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Планировалось проведение конкурса по подборов инвестора путем реализации муниципального частного партнерства. Вопрос по внесению изменений в правоустанавливающие документы не решен.</t>
  </si>
  <si>
    <t xml:space="preserve">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МК                                                                                                                                                                                                              с ООО "Стройуслуга" №15/П-2014 от 01.10.2014 на сумму 948,02323 тысяч рублей. Срок выполнения работ - 01.07.2015г.  Работы, предусмотренные на 2014 год в сумме 670,550 тысяч рублей выполнены и оплачены.  Произведена оплата за услуги ОАО ИЦ "Сургустройцена" (1,2 тысяч рублей).  Подрядчиком не предоставлена в срок положительно согласованная с заинтересованными организациями проектная документация, так же не предоставлена сметная документация и заключение финансовой экспертизы. Заказчиком ведется претензионная работа в связи со срывом Подрядчиком сроков работ. 
Работы планируется  к сдаче в июле 2015 года.                                                    </t>
  </si>
  <si>
    <t xml:space="preserve">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Решение об одностороннем отказе Заказчика от исполнения контракта (исх.от 18.06.2015г. №43-02-1661/15) МК считается расторгнутым -  30.06.2015г. Затраты на выполнение ПИР планируется включить в проект бюджета на 2016 год.
В связи с увеличением стоимости работ по капитальному ремонту объекта средства в размере 2 530,000 тыс. руб.  перераспределены на заседании ДГ  в апреле 2015 г. на объект МБОУ СОШ№18. 
</t>
  </si>
  <si>
    <t>Капитальный ремонт реализуется в рамках муниципальной программы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№43-02-1661/15) МК считается расторгнутым -  30.06.2015г. Затраты на выполнение ПИР планируется включить в проект бюджета на 2016 год.
В связи с увеличением стоимости работ по капитальному ремонту объекта средства в размере 2 740 ,0 тыс. руб.  перераспределены на заседании ДГ  в апреле 2015 г. на объект МБОУ СОШ№18. 
Произведена оплата за услуги ОАО ИЦ "Сургутстройцена" (5,0 тысяч рублей)</t>
  </si>
  <si>
    <t xml:space="preserve">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Срок выполнения работ - 31.12.2014 .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30.06.2015г. Затраты на выполнение ПИР планируется включить в проект бюджета на 2016 год.
В связи с увеличением стоимости работ по капитальному ремонту объекта средства в размере 2 530,0 тыс. руб.перераспределены на заседании ДГ  в апреле 2015 г. на объект МБОУ СОШ№18. 
</t>
  </si>
  <si>
    <t>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11.08.2014г. Срок выполнения работ - 31.12.2014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30.06.2015г. Затраты на выполнение ПИР планируется включить в проект бюджета на 2016 год.
В связи с увеличением стоимости работ по капитальному ремонту объекта средства в размере 4 448,697  тыс. руб.  не востребованы.)</t>
  </si>
  <si>
    <t xml:space="preserve">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Срок выполнения работ - 31.12.2014.   Проектно-изыскательские работы в 2015 г. выполнены и оплачены.
39,982 тыс.руб.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
 В связи с увеличением стоимости работ по капитальному ремонту объекта средства в размере 4 448,697 тыс. руб.  перераспределены на заседании ДГ  в апреле 2015 г. на объект МБОУ СОШ№18. 
 </t>
  </si>
  <si>
    <t>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В связи с уточнением КБК, срок размещения извещения о  проведении аукциона на выполнение работ по капитальному ремонту объекта согласно плана-графика перенесен на июль 2015 года. Начальная (максимальная) цена контракта - 
26 104,29985 тыс. руб. Ориентировочный срок заключения контракта - август 2015г.  при условии, что аукцион состоится.
Средства необходимые для проведения аукциона на выполнение работ по капитальному ремонту объекта перераспределены на заседании ДГ в апреле 2015г. 
Проектно-изыскательские работы по МК №09/П-2014 от 11.08.2014 г. выполнены и оплачены.
53,004 тыс. 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t>
  </si>
  <si>
    <t xml:space="preserve">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№09/П-2014 от 11.08.2014г.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Работы будут приняты и оплачены в 2015 году, т.к. срок действия договора до 30.06.2015.  На заседание ДГ в апреле 2015 утверждены средства местного бюджета на 2015 год, необходимые для исполнения обязательств по контракту на выполнение ПИР.
Проектно-изыскательские работы в 2015 г. выполнены и оплачены.
41,651 тыс. руб. - не освоены средства в связи с уменьшением объемов работ. Отсутствует необходимость проведения государственной экспертизы, т.к. разработанная ООО "ПромНефтеСтрой" проектная документация для обеспечения доступа маломобильных групп населения не затрагивает изменение несущих конструкций, затрагивающих конструктивные и другие характеристики надёжности и безопасности объекта.
В связи с увеличением стоимости работ по капитальному ремонту объекта средства в размере 4 448,697 тыс. руб.  перераспределены на заседании ДГ  в апреле 2015 г. на объект МБОУ СОШ№18. </t>
  </si>
  <si>
    <t>Благоустройство и строительство внутриквартальных проездов в микрорайоне № 26</t>
  </si>
  <si>
    <t>Подъезд к школе в мкр. ПИКС</t>
  </si>
  <si>
    <t>Протяженность введенных в эксплуатацию внутриквартальных проездов, м.-412</t>
  </si>
  <si>
    <t xml:space="preserve">Выполнение работ по проектированию объекта "Мототрасса на "Заячьем острове". 1 этап"             </t>
  </si>
  <si>
    <t xml:space="preserve">Выполнение работ по строительству объекта  "Мототрасса на "Заячьем острове"                                                 </t>
  </si>
  <si>
    <r>
      <t>Проектирование и строительство реализуется в рамках муниципальной программы"Молодёжная политика Сургута на 2014 - 2020 годы"                                                                                                                                  В бюджетной смете департамента архитектуры и градостроительства  утверждены ассигнования для строительства объекта в размере 20 056,1 тысяч рублей.                                                                                                                                                                                                                                                                                                               При рассмотрении представленного проекта (концепции)  МКУ «Управление капитального строительства» было определено, что данная документация по объекту  «Мототрасса на «Заячьем острове»» не соответствует по содержанию требованиям  постановления Правительства от 16.02.2014 № 87 предъявленные к объекту капитального строительства. С учетом принятых решений Генерального плана города, существующая проектная документация требует корректировку проекта и выполнения новых инженерных изысканий.  В связи с тем, что осуществлять работы по капитальному строительству объекта без проведения корректировки проектно-изыскательских работ не представляется возможным,  во исполнение плана мероприятий по мобилизации доходов, оптимизации расходов и муниципального долга утвержденного распоряжением Администрации города от 30.01.2015 № 309,  лимиты бюджетных обязательств  по объекту «Мототрасса на «Заячьем острове»» были   сняты в объеме 20 056,1 тысяч рублей.
Департаментом архитектуры и градостроительства направлено предложение на рассмотрение в бюджетную комиссию</t>
    </r>
    <r>
      <rPr>
        <sz val="8"/>
        <color rgb="FFFF0000"/>
        <rFont val="Times New Roman"/>
        <family val="1"/>
        <charset val="204"/>
      </rPr>
      <t xml:space="preserve"> </t>
    </r>
    <r>
      <rPr>
        <sz val="8"/>
        <rFont val="Times New Roman"/>
        <family val="1"/>
        <charset val="204"/>
      </rPr>
      <t>о восстановлении бюджетных средств в смете департамента архитектуры и градостроительства и выделению дополнительных средств в 2015-2016 годы на корректировку проектной документации (ПИР). После рассмотрения Бюджетной комиссией предложений были приняты решения по выполнению корректировки проекта объекта ""Центр технических видов спорта в районе острова Заячий" и выделением дополнительных бюджетных ассигнований и восстановлению бюджетных средств в смете депаратамента архитектуры и градостроительства, в настоящее время осуществляется обработка документов по восстановлению. В 2015 и 2016 выделенные бюджетные средства   планируется на выполнение ПИР (инженерные изыскания) и корректировку проекта.</t>
    </r>
  </si>
  <si>
    <r>
      <t xml:space="preserve">Проектирование и строительство объекта реализуется в рамках муниципальной программы "Развитие образования города Сургута на 2014-2020 годы"                                                                                                                                                                                                                                                                                                                    Между МКУ "УКС" и ООО "СУ-14" заключен Муниципальный контракт от 14.10.2014 № 17/2014. Срок исполнения - 15.12.2015г. Сумма по контракту 209 485,54429 тыс.руб, сумма 2014 года - 57 530,44002 тыс.руб. Выполнены работы : Демонтажные работы - 100%.   Дренажная система - 100%.   Ограждение - 100%. Вертикальная планировка -  30%. Фундаментные работы - 95%, в т. ч. забивка свай - 100%, ростверки - 98%.  Наружные инженерные сети - 30%. Работы выполняются с отставанием от графика производства работ по причине внесения изменений в проектную документацию. Работы в мае 2015 г. приняты на сумму 929,28309 тыс. руб.  Доля средств  местного бюджета оплачена. Доля средств  бюджета автономного округа в размере  863,35478 тыс. руб. будет оплачена в июне 2015 г.   Отставание от графика производства работ на 1 мес.Основной причиной отставания является несоблюдение поставщиками условий договора поставки на материалы( трубы и трубоэлементы для выполнения работ по устройству наружних сетей, а так же оборудования, касающегося выполнения работ по монтажу узла учета и управления. Подрядная организация ЗАО "СУ-14" приняла меры по ликвидации отстования от графика производства работ.                                                                                                                                     Внеплощадочные инженерные сети: Решение вопросов снятия обременений в части прохождения в границах земельного участка сети СГМУП "ГТС"
</t>
    </r>
    <r>
      <rPr>
        <sz val="8"/>
        <color theme="1"/>
        <rFont val="Times New Roman"/>
        <family val="1"/>
        <charset val="204"/>
      </rPr>
      <t xml:space="preserve">Разрешение на строительство №227 от20.12.13 до 20.07.15г.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</si>
</sst>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0.0"/>
    <numFmt numFmtId="165" formatCode="0.0"/>
  </numFmts>
  <fonts count="35" x14ac:knownFonts="1">
    <font>
      <sz val="11"/>
      <color theme="1"/>
      <name val="Calibri"/>
      <family val="2"/>
      <charset val="204"/>
      <scheme val="minor"/>
    </font>
    <font>
      <sz val="10"/>
      <name val="Arial"/>
      <family val="2"/>
      <charset val="204"/>
    </font>
    <font>
      <sz val="14"/>
      <color indexed="8"/>
      <name val="Times New Roman"/>
      <family val="1"/>
      <charset val="204"/>
    </font>
    <font>
      <sz val="10"/>
      <color indexed="8"/>
      <name val="Times New Roman"/>
      <family val="1"/>
      <charset val="204"/>
    </font>
    <font>
      <sz val="10"/>
      <name val="Arial Cyr"/>
      <charset val="204"/>
    </font>
    <font>
      <sz val="12"/>
      <color indexed="8"/>
      <name val="Times New Roman"/>
      <family val="1"/>
      <charset val="204"/>
    </font>
    <font>
      <b/>
      <sz val="14"/>
      <color indexed="8"/>
      <name val="Times New Roman"/>
      <family val="1"/>
      <charset val="204"/>
    </font>
    <font>
      <sz val="8"/>
      <name val="Times New Roman"/>
      <family val="1"/>
      <charset val="204"/>
    </font>
    <font>
      <sz val="8"/>
      <color indexed="8"/>
      <name val="Times New Roman"/>
      <family val="1"/>
      <charset val="204"/>
    </font>
    <font>
      <b/>
      <sz val="8"/>
      <name val="Times New Roman"/>
      <family val="1"/>
      <charset val="204"/>
    </font>
    <font>
      <b/>
      <sz val="14"/>
      <name val="Times New Roman"/>
      <family val="1"/>
      <charset val="204"/>
    </font>
    <font>
      <sz val="7"/>
      <name val="Times New Roman"/>
      <family val="1"/>
      <charset val="204"/>
    </font>
    <font>
      <sz val="7"/>
      <color indexed="8"/>
      <name val="Times New Roman"/>
      <family val="1"/>
      <charset val="204"/>
    </font>
    <font>
      <sz val="11"/>
      <color indexed="8"/>
      <name val="Calibri"/>
      <family val="2"/>
      <charset val="204"/>
    </font>
    <font>
      <sz val="9"/>
      <color indexed="8"/>
      <name val="Times New Roman"/>
      <family val="1"/>
      <charset val="204"/>
    </font>
    <font>
      <sz val="10"/>
      <color indexed="81"/>
      <name val="Tahoma"/>
      <family val="2"/>
      <charset val="204"/>
    </font>
    <font>
      <b/>
      <sz val="10"/>
      <color indexed="81"/>
      <name val="Tahoma"/>
      <family val="2"/>
      <charset val="204"/>
    </font>
    <font>
      <sz val="11"/>
      <color indexed="8"/>
      <name val="Times New Roman"/>
      <family val="1"/>
      <charset val="204"/>
    </font>
    <font>
      <sz val="9"/>
      <name val="Times New Roman"/>
      <family val="1"/>
      <charset val="204"/>
    </font>
    <font>
      <sz val="9"/>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8"/>
      <color indexed="8"/>
      <name val="Times New Roman"/>
      <family val="1"/>
      <charset val="204"/>
    </font>
    <font>
      <sz val="13"/>
      <color indexed="8"/>
      <name val="Times New Roman"/>
      <family val="1"/>
      <charset val="204"/>
    </font>
    <font>
      <b/>
      <sz val="13"/>
      <color indexed="8"/>
      <name val="Times New Roman"/>
      <family val="1"/>
      <charset val="204"/>
    </font>
    <font>
      <sz val="8"/>
      <color rgb="FFFF0000"/>
      <name val="Times New Roman"/>
      <family val="1"/>
      <charset val="204"/>
    </font>
    <font>
      <sz val="9"/>
      <color theme="1"/>
      <name val="Times New Roman"/>
      <family val="1"/>
      <charset val="204"/>
    </font>
    <font>
      <sz val="8"/>
      <color theme="1"/>
      <name val="Times New Roman"/>
      <family val="1"/>
      <charset val="204"/>
    </font>
    <font>
      <sz val="7"/>
      <color theme="1"/>
      <name val="Times New Roman"/>
      <family val="1"/>
      <charset val="204"/>
    </font>
    <font>
      <sz val="9"/>
      <color rgb="FFFF0000"/>
      <name val="Times New Roman"/>
      <family val="1"/>
      <charset val="204"/>
    </font>
    <font>
      <b/>
      <i/>
      <sz val="8"/>
      <name val="Times New Roman"/>
      <family val="1"/>
      <charset val="204"/>
    </font>
    <font>
      <b/>
      <i/>
      <sz val="8"/>
      <color theme="1"/>
      <name val="Times New Roman"/>
      <family val="1"/>
      <charset val="204"/>
    </font>
    <font>
      <b/>
      <i/>
      <sz val="8"/>
      <color rgb="FFC00000"/>
      <name val="Times New Roman"/>
      <family val="1"/>
      <charset val="204"/>
    </font>
    <font>
      <sz val="8"/>
      <color rgb="FFC00000"/>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9"/>
        <bgColor indexed="26"/>
      </patternFill>
    </fill>
    <fill>
      <patternFill patternType="solid">
        <fgColor indexed="43"/>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bottom/>
      <diagonal/>
    </border>
    <border>
      <left style="thin">
        <color indexed="8"/>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style="thin">
        <color indexed="8"/>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style="thin">
        <color indexed="64"/>
      </top>
      <bottom style="thin">
        <color indexed="64"/>
      </bottom>
      <diagonal/>
    </border>
    <border>
      <left style="thin">
        <color indexed="8"/>
      </left>
      <right/>
      <top/>
      <bottom style="thin">
        <color indexed="64"/>
      </bottom>
      <diagonal/>
    </border>
    <border>
      <left/>
      <right style="thin">
        <color indexed="64"/>
      </right>
      <top/>
      <bottom/>
      <diagonal/>
    </border>
    <border>
      <left/>
      <right/>
      <top style="thin">
        <color indexed="64"/>
      </top>
      <bottom style="thin">
        <color indexed="8"/>
      </bottom>
      <diagonal/>
    </border>
    <border>
      <left/>
      <right/>
      <top style="thin">
        <color indexed="8"/>
      </top>
      <bottom/>
      <diagonal/>
    </border>
    <border>
      <left style="thin">
        <color indexed="64"/>
      </left>
      <right/>
      <top style="thin">
        <color indexed="8"/>
      </top>
      <bottom style="thin">
        <color indexed="8"/>
      </bottom>
      <diagonal/>
    </border>
    <border>
      <left style="thin">
        <color indexed="64"/>
      </left>
      <right/>
      <top style="thin">
        <color indexed="8"/>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0" fontId="1" fillId="0" borderId="0"/>
    <xf numFmtId="0" fontId="1" fillId="0" borderId="0"/>
    <xf numFmtId="0" fontId="4" fillId="0" borderId="0"/>
    <xf numFmtId="43" fontId="13" fillId="0" borderId="0" applyFont="0" applyFill="0" applyBorder="0" applyAlignment="0" applyProtection="0"/>
  </cellStyleXfs>
  <cellXfs count="381">
    <xf numFmtId="0" fontId="0" fillId="0" borderId="0" xfId="0"/>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7" fillId="0" borderId="0" xfId="0" applyFont="1"/>
    <xf numFmtId="0" fontId="17" fillId="2" borderId="0" xfId="0" applyFont="1" applyFill="1"/>
    <xf numFmtId="0" fontId="17" fillId="3" borderId="9" xfId="0" applyFont="1" applyFill="1" applyBorder="1"/>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0" fillId="0" borderId="0" xfId="0" applyFont="1"/>
    <xf numFmtId="0" fontId="22" fillId="0" borderId="0" xfId="0" applyFont="1"/>
    <xf numFmtId="0" fontId="23" fillId="0" borderId="0" xfId="0" applyFont="1"/>
    <xf numFmtId="0" fontId="8" fillId="0" borderId="0" xfId="0" applyFont="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17" fillId="0" borderId="0" xfId="0" applyFont="1" applyFill="1"/>
    <xf numFmtId="0" fontId="17" fillId="5" borderId="0" xfId="0" applyFont="1" applyFill="1"/>
    <xf numFmtId="0" fontId="17" fillId="0" borderId="0" xfId="0" applyFont="1" applyAlignment="1">
      <alignment wrapText="1"/>
    </xf>
    <xf numFmtId="49" fontId="7" fillId="2" borderId="1" xfId="4" applyNumberFormat="1" applyFont="1" applyFill="1" applyBorder="1" applyAlignment="1">
      <alignment horizontal="center" vertical="center" wrapText="1"/>
    </xf>
    <xf numFmtId="3" fontId="7" fillId="4" borderId="38" xfId="0" applyNumberFormat="1" applyFont="1" applyFill="1" applyBorder="1" applyAlignment="1">
      <alignment horizontal="center" vertical="center" wrapText="1"/>
    </xf>
    <xf numFmtId="49" fontId="7" fillId="4" borderId="39" xfId="0" applyNumberFormat="1" applyFont="1" applyFill="1" applyBorder="1" applyAlignment="1">
      <alignment horizontal="center" vertical="center" wrapText="1"/>
    </xf>
    <xf numFmtId="3" fontId="7" fillId="4" borderId="23"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3" fontId="28" fillId="0" borderId="5"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wrapText="1"/>
    </xf>
    <xf numFmtId="3" fontId="7" fillId="0" borderId="38"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3" fontId="7" fillId="0" borderId="28" xfId="0" applyNumberFormat="1" applyFont="1" applyFill="1" applyBorder="1" applyAlignment="1">
      <alignment horizontal="center" vertical="center" wrapText="1"/>
    </xf>
    <xf numFmtId="49" fontId="7" fillId="0" borderId="40" xfId="0" applyNumberFormat="1" applyFont="1" applyFill="1" applyBorder="1" applyAlignment="1">
      <alignment horizontal="center" vertical="center" wrapText="1"/>
    </xf>
    <xf numFmtId="49" fontId="7" fillId="0" borderId="29"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xf>
    <xf numFmtId="4" fontId="12" fillId="0" borderId="1" xfId="0" applyNumberFormat="1" applyFont="1" applyFill="1" applyBorder="1" applyAlignment="1">
      <alignment horizontal="center" vertical="center" wrapText="1"/>
    </xf>
    <xf numFmtId="4" fontId="12" fillId="0" borderId="6"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4" fontId="29" fillId="0" borderId="1" xfId="0" applyNumberFormat="1" applyFont="1" applyFill="1" applyBorder="1" applyAlignment="1">
      <alignment horizontal="center" vertical="center" wrapText="1"/>
    </xf>
    <xf numFmtId="4" fontId="29" fillId="0" borderId="2" xfId="0" applyNumberFormat="1" applyFont="1" applyFill="1" applyBorder="1" applyAlignment="1">
      <alignment horizontal="center" vertical="center"/>
    </xf>
    <xf numFmtId="4" fontId="29" fillId="0" borderId="1" xfId="0" applyNumberFormat="1" applyFont="1" applyFill="1" applyBorder="1" applyAlignment="1">
      <alignment horizontal="center" vertical="center"/>
    </xf>
    <xf numFmtId="4" fontId="12" fillId="0" borderId="1" xfId="0" applyNumberFormat="1" applyFont="1" applyFill="1" applyBorder="1" applyAlignment="1">
      <alignment horizontal="center" vertical="top" wrapText="1"/>
    </xf>
    <xf numFmtId="4" fontId="11" fillId="0" borderId="1" xfId="4" applyNumberFormat="1" applyFont="1" applyFill="1" applyBorder="1" applyAlignment="1">
      <alignment horizontal="center" vertical="center"/>
    </xf>
    <xf numFmtId="4" fontId="11" fillId="0" borderId="6"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top" wrapText="1"/>
    </xf>
    <xf numFmtId="4" fontId="11" fillId="2" borderId="6"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xf>
    <xf numFmtId="4" fontId="11" fillId="2" borderId="1" xfId="0" applyNumberFormat="1" applyFont="1" applyFill="1" applyBorder="1" applyAlignment="1">
      <alignment horizontal="center" vertical="top"/>
    </xf>
    <xf numFmtId="4" fontId="11" fillId="0" borderId="7" xfId="0" applyNumberFormat="1" applyFont="1" applyFill="1" applyBorder="1" applyAlignment="1">
      <alignment horizontal="center" vertical="center"/>
    </xf>
    <xf numFmtId="4" fontId="11" fillId="0" borderId="5" xfId="0" applyNumberFormat="1" applyFont="1" applyFill="1" applyBorder="1" applyAlignment="1">
      <alignment horizontal="center" vertical="center"/>
    </xf>
    <xf numFmtId="4" fontId="11" fillId="0" borderId="1" xfId="0" applyNumberFormat="1" applyFont="1" applyFill="1" applyBorder="1" applyAlignment="1">
      <alignment vertical="center"/>
    </xf>
    <xf numFmtId="4" fontId="11" fillId="0" borderId="6" xfId="0" applyNumberFormat="1" applyFont="1" applyFill="1" applyBorder="1" applyAlignment="1">
      <alignment horizontal="center" vertical="center"/>
    </xf>
    <xf numFmtId="4" fontId="11" fillId="0" borderId="24" xfId="0" applyNumberFormat="1" applyFont="1" applyFill="1" applyBorder="1" applyAlignment="1">
      <alignment horizontal="center" vertical="center"/>
    </xf>
    <xf numFmtId="4" fontId="11" fillId="0" borderId="14"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12" xfId="0" applyNumberFormat="1" applyFont="1" applyFill="1" applyBorder="1" applyAlignment="1">
      <alignment horizontal="center" vertical="center"/>
    </xf>
    <xf numFmtId="4" fontId="11" fillId="0" borderId="11" xfId="0" applyNumberFormat="1" applyFont="1" applyFill="1" applyBorder="1" applyAlignment="1">
      <alignment horizontal="center" vertical="center"/>
    </xf>
    <xf numFmtId="4" fontId="11" fillId="0" borderId="15" xfId="0" applyNumberFormat="1" applyFont="1" applyFill="1" applyBorder="1" applyAlignment="1">
      <alignment horizontal="center" vertical="center"/>
    </xf>
    <xf numFmtId="4" fontId="11" fillId="0" borderId="1" xfId="3"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1" fillId="0" borderId="6" xfId="3"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4" fontId="11" fillId="0" borderId="16"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wrapText="1"/>
    </xf>
    <xf numFmtId="4" fontId="11" fillId="0" borderId="1" xfId="0" applyNumberFormat="1" applyFont="1" applyFill="1" applyBorder="1" applyAlignment="1">
      <alignment horizontal="left" vertical="center" wrapText="1"/>
    </xf>
    <xf numFmtId="4" fontId="11" fillId="0" borderId="18" xfId="0" applyNumberFormat="1" applyFont="1" applyFill="1" applyBorder="1" applyAlignment="1">
      <alignment horizontal="center" vertical="center"/>
    </xf>
    <xf numFmtId="4" fontId="11" fillId="0" borderId="17" xfId="0" applyNumberFormat="1" applyFont="1" applyFill="1" applyBorder="1" applyAlignment="1">
      <alignment horizontal="center" vertical="center"/>
    </xf>
    <xf numFmtId="4" fontId="11" fillId="0" borderId="13" xfId="0" applyNumberFormat="1" applyFont="1" applyFill="1" applyBorder="1" applyAlignment="1">
      <alignment horizontal="center" vertical="center"/>
    </xf>
    <xf numFmtId="4" fontId="11" fillId="0" borderId="35" xfId="0" applyNumberFormat="1"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 fontId="11" fillId="4" borderId="13" xfId="0" applyNumberFormat="1" applyFont="1" applyFill="1" applyBorder="1" applyAlignment="1">
      <alignment horizontal="center" vertical="center"/>
    </xf>
    <xf numFmtId="4" fontId="11" fillId="4" borderId="21" xfId="0" applyNumberFormat="1" applyFont="1" applyFill="1" applyBorder="1" applyAlignment="1">
      <alignment horizontal="center" vertical="center"/>
    </xf>
    <xf numFmtId="4" fontId="11" fillId="4" borderId="15" xfId="0" applyNumberFormat="1" applyFont="1" applyFill="1" applyBorder="1" applyAlignment="1">
      <alignment horizontal="center" vertical="center"/>
    </xf>
    <xf numFmtId="4" fontId="11" fillId="4" borderId="22" xfId="0" applyNumberFormat="1" applyFont="1" applyFill="1" applyBorder="1" applyAlignment="1">
      <alignment horizontal="center" vertical="center"/>
    </xf>
    <xf numFmtId="4" fontId="11" fillId="0" borderId="1" xfId="1" applyNumberFormat="1" applyFont="1" applyFill="1" applyBorder="1" applyAlignment="1">
      <alignment horizontal="center" vertical="center" wrapText="1"/>
    </xf>
    <xf numFmtId="4" fontId="11" fillId="0" borderId="1" xfId="1" applyNumberFormat="1" applyFont="1" applyFill="1" applyBorder="1" applyAlignment="1">
      <alignment horizontal="center" vertical="center"/>
    </xf>
    <xf numFmtId="4" fontId="12" fillId="0" borderId="1" xfId="0" applyNumberFormat="1" applyFont="1" applyBorder="1" applyAlignment="1">
      <alignment horizontal="center"/>
    </xf>
    <xf numFmtId="4" fontId="12" fillId="0" borderId="0" xfId="0" applyNumberFormat="1" applyFont="1" applyAlignment="1">
      <alignment horizontal="center"/>
    </xf>
    <xf numFmtId="4" fontId="12" fillId="0" borderId="0" xfId="0" applyNumberFormat="1" applyFont="1" applyFill="1" applyAlignment="1">
      <alignment horizontal="center"/>
    </xf>
    <xf numFmtId="4" fontId="3" fillId="0" borderId="0" xfId="0" applyNumberFormat="1" applyFont="1" applyAlignment="1">
      <alignment horizontal="center"/>
    </xf>
    <xf numFmtId="4" fontId="3" fillId="0" borderId="0" xfId="0" applyNumberFormat="1" applyFont="1" applyFill="1" applyAlignment="1">
      <alignment horizontal="center"/>
    </xf>
    <xf numFmtId="4" fontId="12" fillId="0" borderId="1" xfId="0" applyNumberFormat="1" applyFont="1" applyBorder="1" applyAlignment="1">
      <alignment horizontal="center" vertical="center"/>
    </xf>
    <xf numFmtId="4" fontId="11" fillId="0" borderId="24" xfId="0" applyNumberFormat="1" applyFont="1" applyFill="1" applyBorder="1" applyAlignment="1">
      <alignment horizontal="center" vertical="center" wrapText="1"/>
    </xf>
    <xf numFmtId="4" fontId="11" fillId="0" borderId="2" xfId="0" applyNumberFormat="1" applyFont="1" applyFill="1" applyBorder="1" applyAlignment="1">
      <alignment vertical="center"/>
    </xf>
    <xf numFmtId="1" fontId="7" fillId="0" borderId="1" xfId="0" applyNumberFormat="1" applyFont="1" applyFill="1" applyBorder="1" applyAlignment="1">
      <alignment horizontal="center" vertical="center" wrapText="1"/>
    </xf>
    <xf numFmtId="4" fontId="11" fillId="0" borderId="25"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4" fontId="12" fillId="0" borderId="0" xfId="0" applyNumberFormat="1" applyFont="1" applyBorder="1" applyAlignment="1">
      <alignment horizontal="center"/>
    </xf>
    <xf numFmtId="4" fontId="3" fillId="0" borderId="0" xfId="0" applyNumberFormat="1" applyFont="1" applyBorder="1" applyAlignment="1">
      <alignment horizontal="center"/>
    </xf>
    <xf numFmtId="4" fontId="11" fillId="0" borderId="34" xfId="0" applyNumberFormat="1" applyFont="1" applyFill="1" applyBorder="1" applyAlignment="1">
      <alignment horizontal="center" vertical="center"/>
    </xf>
    <xf numFmtId="4" fontId="11" fillId="0" borderId="27"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3" fontId="7" fillId="0" borderId="7" xfId="0" applyNumberFormat="1" applyFont="1" applyFill="1" applyBorder="1" applyAlignment="1">
      <alignment horizontal="center" vertical="center" wrapText="1"/>
    </xf>
    <xf numFmtId="1" fontId="7" fillId="0" borderId="5" xfId="0" applyNumberFormat="1" applyFont="1" applyFill="1" applyBorder="1" applyAlignment="1">
      <alignment horizontal="center" vertical="center" wrapText="1"/>
    </xf>
    <xf numFmtId="165"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center" vertical="center" wrapText="1"/>
    </xf>
    <xf numFmtId="4" fontId="11" fillId="2"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21" fillId="0" borderId="0" xfId="0" applyFont="1" applyAlignment="1">
      <alignment horizontal="center" vertical="center"/>
    </xf>
    <xf numFmtId="0" fontId="8" fillId="0"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21" fillId="0" borderId="0" xfId="0" applyFont="1" applyBorder="1" applyAlignment="1">
      <alignment horizontal="center" vertical="center"/>
    </xf>
    <xf numFmtId="0" fontId="20" fillId="0" borderId="0" xfId="0" applyFont="1" applyBorder="1" applyAlignment="1">
      <alignment horizontal="center" vertical="center"/>
    </xf>
    <xf numFmtId="0" fontId="19" fillId="0" borderId="0" xfId="0" applyFont="1" applyFill="1" applyAlignment="1">
      <alignment horizontal="left" vertical="center"/>
    </xf>
    <xf numFmtId="0" fontId="3" fillId="0" borderId="0" xfId="0" applyFont="1" applyFill="1" applyAlignment="1">
      <alignment horizontal="left" vertical="center"/>
    </xf>
    <xf numFmtId="0" fontId="21" fillId="0" borderId="0" xfId="0" applyFont="1" applyAlignment="1">
      <alignment horizontal="left" vertical="center"/>
    </xf>
    <xf numFmtId="3" fontId="22" fillId="0" borderId="1" xfId="0" applyNumberFormat="1" applyFont="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xf>
    <xf numFmtId="3" fontId="22" fillId="0" borderId="6" xfId="0" applyNumberFormat="1" applyFont="1" applyBorder="1" applyAlignment="1">
      <alignment horizontal="center" vertical="center"/>
    </xf>
    <xf numFmtId="3" fontId="22" fillId="0" borderId="1" xfId="0" applyNumberFormat="1" applyFont="1" applyFill="1" applyBorder="1" applyAlignment="1">
      <alignment horizontal="center" vertical="center"/>
    </xf>
    <xf numFmtId="1" fontId="22"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4" fontId="11" fillId="0" borderId="2"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165" fontId="7" fillId="2" borderId="4"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4" fontId="12" fillId="2" borderId="2" xfId="0" applyNumberFormat="1" applyFont="1" applyFill="1" applyBorder="1" applyAlignment="1">
      <alignment horizontal="center" vertical="center" wrapText="1"/>
    </xf>
    <xf numFmtId="4" fontId="11" fillId="2" borderId="2" xfId="0" applyNumberFormat="1" applyFont="1" applyFill="1" applyBorder="1" applyAlignment="1">
      <alignment horizontal="center" vertical="center"/>
    </xf>
    <xf numFmtId="4" fontId="12" fillId="0" borderId="24"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49" fontId="7" fillId="0" borderId="33" xfId="0" applyNumberFormat="1" applyFont="1" applyFill="1" applyBorder="1" applyAlignment="1">
      <alignment horizontal="center" vertical="center" wrapText="1"/>
    </xf>
    <xf numFmtId="3" fontId="7" fillId="0" borderId="33"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165" fontId="31" fillId="0" borderId="1" xfId="0" applyNumberFormat="1" applyFont="1" applyFill="1" applyBorder="1" applyAlignment="1">
      <alignment horizontal="left" vertical="center" wrapText="1"/>
    </xf>
    <xf numFmtId="165" fontId="31" fillId="2" borderId="1" xfId="0" applyNumberFormat="1" applyFont="1" applyFill="1" applyBorder="1" applyAlignment="1">
      <alignment horizontal="left" vertical="center"/>
    </xf>
    <xf numFmtId="165" fontId="31" fillId="0" borderId="1" xfId="0" applyNumberFormat="1" applyFont="1" applyFill="1" applyBorder="1" applyAlignment="1">
      <alignment horizontal="left" vertical="center"/>
    </xf>
    <xf numFmtId="165" fontId="31" fillId="2"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165" fontId="7" fillId="2" borderId="1" xfId="0" applyNumberFormat="1" applyFont="1" applyFill="1" applyBorder="1" applyAlignment="1">
      <alignment horizontal="left" vertical="center" wrapText="1"/>
    </xf>
    <xf numFmtId="4" fontId="11"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4" fontId="11" fillId="0" borderId="1" xfId="4"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left" vertical="center" wrapText="1"/>
    </xf>
    <xf numFmtId="4" fontId="7" fillId="2" borderId="1" xfId="0" applyNumberFormat="1"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165" fontId="7" fillId="2" borderId="2" xfId="0" applyNumberFormat="1" applyFont="1" applyFill="1" applyBorder="1" applyAlignment="1">
      <alignment horizontal="left" vertical="center" wrapText="1"/>
    </xf>
    <xf numFmtId="165" fontId="7" fillId="2" borderId="3"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4" fontId="11" fillId="0" borderId="24"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3" fontId="11" fillId="0" borderId="2" xfId="0" applyNumberFormat="1" applyFont="1" applyFill="1" applyBorder="1" applyAlignment="1">
      <alignment horizontal="center" vertical="center" wrapText="1"/>
    </xf>
    <xf numFmtId="3"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7" fillId="0" borderId="2" xfId="0" applyNumberFormat="1" applyFont="1" applyFill="1" applyBorder="1" applyAlignment="1">
      <alignment horizontal="left" vertical="center" wrapText="1"/>
    </xf>
    <xf numFmtId="4" fontId="7" fillId="0" borderId="4"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18" fillId="0" borderId="2" xfId="0" applyNumberFormat="1" applyFont="1" applyFill="1" applyBorder="1" applyAlignment="1">
      <alignment horizontal="left" vertical="center" wrapText="1"/>
    </xf>
    <xf numFmtId="49" fontId="18" fillId="0" borderId="4" xfId="0" applyNumberFormat="1" applyFont="1" applyFill="1" applyBorder="1" applyAlignment="1">
      <alignment horizontal="left" vertical="center" wrapText="1"/>
    </xf>
    <xf numFmtId="49" fontId="18" fillId="0" borderId="3" xfId="0" applyNumberFormat="1" applyFont="1" applyFill="1" applyBorder="1" applyAlignment="1">
      <alignment horizontal="left" vertical="center" wrapText="1"/>
    </xf>
    <xf numFmtId="165" fontId="7" fillId="6" borderId="2" xfId="0" applyNumberFormat="1" applyFont="1" applyFill="1" applyBorder="1" applyAlignment="1">
      <alignment horizontal="left" vertical="center" wrapText="1"/>
    </xf>
    <xf numFmtId="165" fontId="7" fillId="6" borderId="4" xfId="0" applyNumberFormat="1" applyFont="1" applyFill="1" applyBorder="1" applyAlignment="1">
      <alignment horizontal="left" vertical="center" wrapText="1"/>
    </xf>
    <xf numFmtId="165" fontId="7" fillId="6" borderId="3" xfId="0" applyNumberFormat="1" applyFont="1" applyFill="1" applyBorder="1" applyAlignment="1">
      <alignment horizontal="left" vertical="center" wrapText="1"/>
    </xf>
    <xf numFmtId="165" fontId="7" fillId="6"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wrapText="1"/>
    </xf>
    <xf numFmtId="4" fontId="11" fillId="2" borderId="24" xfId="0" applyNumberFormat="1" applyFont="1" applyFill="1" applyBorder="1" applyAlignment="1">
      <alignment horizontal="center" vertical="center"/>
    </xf>
    <xf numFmtId="4" fontId="11" fillId="2" borderId="26" xfId="0" applyNumberFormat="1" applyFont="1" applyFill="1" applyBorder="1" applyAlignment="1">
      <alignment horizontal="center" vertical="center"/>
    </xf>
    <xf numFmtId="2"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65" fontId="7" fillId="0" borderId="2" xfId="0" applyNumberFormat="1" applyFont="1" applyFill="1" applyBorder="1" applyAlignment="1">
      <alignment horizontal="left" vertical="center" wrapText="1"/>
    </xf>
    <xf numFmtId="165" fontId="7" fillId="0" borderId="3" xfId="0" applyNumberFormat="1" applyFont="1" applyFill="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165" fontId="7" fillId="2" borderId="4" xfId="0" applyNumberFormat="1" applyFont="1" applyFill="1" applyBorder="1" applyAlignment="1">
      <alignment horizontal="left" vertical="center" wrapText="1"/>
    </xf>
    <xf numFmtId="4" fontId="7"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165" fontId="7" fillId="2" borderId="1" xfId="0" applyNumberFormat="1" applyFont="1" applyFill="1" applyBorder="1" applyAlignment="1">
      <alignment horizontal="left" vertical="center" wrapText="1"/>
    </xf>
    <xf numFmtId="3" fontId="7" fillId="0" borderId="7"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 fontId="7" fillId="2" borderId="1" xfId="0" applyNumberFormat="1" applyFont="1" applyFill="1" applyBorder="1" applyAlignment="1">
      <alignment horizontal="center" vertical="center" wrapText="1"/>
    </xf>
    <xf numFmtId="165" fontId="31" fillId="0" borderId="1" xfId="0" applyNumberFormat="1" applyFont="1" applyFill="1" applyBorder="1" applyAlignment="1">
      <alignment horizontal="left" vertical="center"/>
    </xf>
    <xf numFmtId="165" fontId="7" fillId="0" borderId="3"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 fontId="18" fillId="6" borderId="2" xfId="0" applyNumberFormat="1" applyFont="1" applyFill="1" applyBorder="1" applyAlignment="1">
      <alignment horizontal="left" vertical="center" wrapText="1"/>
    </xf>
    <xf numFmtId="4" fontId="30" fillId="6" borderId="4" xfId="0" applyNumberFormat="1" applyFont="1" applyFill="1" applyBorder="1" applyAlignment="1">
      <alignment horizontal="left" vertical="center" wrapText="1"/>
    </xf>
    <xf numFmtId="4" fontId="30" fillId="6" borderId="3"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49" fontId="18" fillId="6" borderId="2" xfId="0" applyNumberFormat="1" applyFont="1" applyFill="1" applyBorder="1" applyAlignment="1">
      <alignment horizontal="left" vertical="center" wrapText="1"/>
    </xf>
    <xf numFmtId="49" fontId="18" fillId="6" borderId="4" xfId="0" applyNumberFormat="1" applyFont="1" applyFill="1" applyBorder="1" applyAlignment="1">
      <alignment horizontal="left" vertical="center" wrapText="1"/>
    </xf>
    <xf numFmtId="49" fontId="18" fillId="6" borderId="3"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0" fontId="18" fillId="6" borderId="2" xfId="0" applyFont="1" applyFill="1" applyBorder="1" applyAlignment="1">
      <alignment horizontal="left" vertical="center" wrapText="1"/>
    </xf>
    <xf numFmtId="0" fontId="18" fillId="6" borderId="4" xfId="0" applyFont="1" applyFill="1" applyBorder="1" applyAlignment="1">
      <alignment horizontal="left" vertical="center" wrapText="1"/>
    </xf>
    <xf numFmtId="0" fontId="18" fillId="6" borderId="3" xfId="0"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6" xfId="0" applyFont="1" applyFill="1" applyBorder="1" applyAlignment="1">
      <alignment horizontal="center" vertical="center"/>
    </xf>
    <xf numFmtId="0" fontId="18" fillId="6" borderId="1" xfId="1" applyFont="1" applyFill="1" applyBorder="1" applyAlignment="1">
      <alignment horizontal="left" vertical="center" wrapText="1"/>
    </xf>
    <xf numFmtId="1" fontId="7" fillId="0" borderId="5" xfId="0" applyNumberFormat="1" applyFont="1" applyFill="1" applyBorder="1" applyAlignment="1">
      <alignment horizontal="center" vertical="center" wrapText="1"/>
    </xf>
    <xf numFmtId="0" fontId="14" fillId="6" borderId="2" xfId="1" applyFont="1" applyFill="1" applyBorder="1" applyAlignment="1">
      <alignment horizontal="left" vertical="center" wrapText="1"/>
    </xf>
    <xf numFmtId="0" fontId="14" fillId="6" borderId="4" xfId="1" applyFont="1" applyFill="1" applyBorder="1" applyAlignment="1">
      <alignment horizontal="left" vertical="center" wrapText="1"/>
    </xf>
    <xf numFmtId="0" fontId="14" fillId="6" borderId="3" xfId="1" applyFont="1" applyFill="1" applyBorder="1" applyAlignment="1">
      <alignment horizontal="left" vertical="center" wrapText="1"/>
    </xf>
    <xf numFmtId="0" fontId="18" fillId="6" borderId="1" xfId="0" applyNumberFormat="1"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8" xfId="0" applyFont="1" applyFill="1" applyBorder="1" applyAlignment="1">
      <alignment horizontal="center" vertical="center" wrapText="1"/>
    </xf>
    <xf numFmtId="4" fontId="7" fillId="2" borderId="2" xfId="0" applyNumberFormat="1" applyFont="1" applyFill="1" applyBorder="1" applyAlignment="1">
      <alignment horizontal="left" vertical="center" wrapText="1"/>
    </xf>
    <xf numFmtId="4" fontId="7" fillId="2" borderId="4" xfId="0" applyNumberFormat="1" applyFont="1" applyFill="1" applyBorder="1" applyAlignment="1">
      <alignment horizontal="left" vertical="center" wrapText="1"/>
    </xf>
    <xf numFmtId="4" fontId="7" fillId="2" borderId="3" xfId="0" applyNumberFormat="1" applyFont="1" applyFill="1" applyBorder="1" applyAlignment="1">
      <alignment horizontal="left" vertical="center" wrapText="1"/>
    </xf>
    <xf numFmtId="0" fontId="7" fillId="0" borderId="3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1" fontId="7" fillId="0" borderId="8" xfId="0" applyNumberFormat="1" applyFont="1" applyFill="1" applyBorder="1" applyAlignment="1">
      <alignment horizontal="center" vertical="center" wrapText="1"/>
    </xf>
    <xf numFmtId="4" fontId="11" fillId="0" borderId="1" xfId="3" applyNumberFormat="1" applyFont="1" applyFill="1" applyBorder="1" applyAlignment="1">
      <alignment horizontal="center" vertical="center"/>
    </xf>
    <xf numFmtId="4" fontId="11" fillId="0" borderId="37"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8" fillId="0" borderId="2"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3" xfId="0" applyFont="1" applyFill="1" applyBorder="1" applyAlignment="1">
      <alignment horizontal="left" vertical="center" wrapText="1"/>
    </xf>
    <xf numFmtId="49" fontId="14" fillId="6" borderId="1" xfId="0" applyNumberFormat="1"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left" vertical="center" wrapText="1"/>
    </xf>
    <xf numFmtId="165" fontId="28" fillId="2" borderId="2" xfId="0" applyNumberFormat="1" applyFont="1" applyFill="1" applyBorder="1" applyAlignment="1">
      <alignment horizontal="left" vertical="center" wrapText="1"/>
    </xf>
    <xf numFmtId="165" fontId="28" fillId="2" borderId="3" xfId="0" applyNumberFormat="1" applyFont="1" applyFill="1" applyBorder="1" applyAlignment="1">
      <alignment horizontal="left" vertical="center" wrapText="1"/>
    </xf>
    <xf numFmtId="0" fontId="27" fillId="6" borderId="2" xfId="0" applyNumberFormat="1" applyFont="1" applyFill="1" applyBorder="1" applyAlignment="1">
      <alignment horizontal="left" vertical="center" wrapText="1"/>
    </xf>
    <xf numFmtId="0" fontId="27" fillId="6" borderId="3" xfId="0" applyNumberFormat="1" applyFont="1" applyFill="1" applyBorder="1" applyAlignment="1">
      <alignment horizontal="left"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49" fontId="27" fillId="6" borderId="2" xfId="0" applyNumberFormat="1" applyFont="1" applyFill="1" applyBorder="1" applyAlignment="1">
      <alignment horizontal="left" vertical="center" wrapText="1"/>
    </xf>
    <xf numFmtId="49" fontId="27" fillId="6" borderId="3" xfId="0" applyNumberFormat="1" applyFont="1" applyFill="1" applyBorder="1" applyAlignment="1">
      <alignment horizontal="left" vertical="center" wrapText="1"/>
    </xf>
    <xf numFmtId="49" fontId="18" fillId="0" borderId="7" xfId="0" applyNumberFormat="1" applyFont="1" applyFill="1" applyBorder="1" applyAlignment="1">
      <alignment horizontal="left" vertical="center" wrapText="1"/>
    </xf>
    <xf numFmtId="49" fontId="18" fillId="0" borderId="16" xfId="0" applyNumberFormat="1" applyFont="1" applyFill="1" applyBorder="1" applyAlignment="1">
      <alignment horizontal="left" vertical="center" wrapText="1"/>
    </xf>
    <xf numFmtId="49" fontId="18" fillId="0" borderId="8"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6" fillId="2" borderId="1" xfId="0" applyFont="1" applyFill="1" applyBorder="1" applyAlignment="1">
      <alignment horizontal="center" vertical="top" wrapText="1"/>
    </xf>
    <xf numFmtId="49" fontId="18"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25" fillId="0" borderId="0" xfId="0" applyFont="1" applyBorder="1" applyAlignment="1">
      <alignment horizontal="center" vertical="center" wrapText="1"/>
    </xf>
    <xf numFmtId="0" fontId="24" fillId="0" borderId="0" xfId="0" applyFont="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3" fontId="9" fillId="2" borderId="5"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24" fillId="0" borderId="25"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4" fontId="9" fillId="2" borderId="1" xfId="0" applyNumberFormat="1" applyFont="1" applyFill="1" applyBorder="1" applyAlignment="1">
      <alignment horizontal="center" vertical="top" wrapText="1"/>
    </xf>
    <xf numFmtId="4" fontId="9" fillId="2" borderId="6"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10" fillId="2" borderId="1" xfId="0" applyFont="1" applyFill="1" applyBorder="1" applyAlignment="1">
      <alignment horizontal="center" vertical="center" wrapText="1"/>
    </xf>
    <xf numFmtId="165" fontId="26" fillId="2" borderId="2" xfId="0" applyNumberFormat="1" applyFont="1" applyFill="1" applyBorder="1" applyAlignment="1">
      <alignment horizontal="left" vertical="center" wrapText="1"/>
    </xf>
    <xf numFmtId="165" fontId="26" fillId="2" borderId="4" xfId="0" applyNumberFormat="1" applyFont="1" applyFill="1" applyBorder="1" applyAlignment="1">
      <alignment horizontal="left" vertical="center" wrapText="1"/>
    </xf>
    <xf numFmtId="165" fontId="26" fillId="2" borderId="3" xfId="0" applyNumberFormat="1" applyFont="1" applyFill="1" applyBorder="1" applyAlignment="1">
      <alignment horizontal="left" vertical="center" wrapText="1"/>
    </xf>
    <xf numFmtId="4" fontId="7" fillId="0" borderId="3" xfId="0" applyNumberFormat="1" applyFont="1" applyFill="1" applyBorder="1" applyAlignment="1">
      <alignment horizontal="left" vertical="center"/>
    </xf>
    <xf numFmtId="0" fontId="18" fillId="6" borderId="2" xfId="0" applyNumberFormat="1" applyFont="1" applyFill="1" applyBorder="1" applyAlignment="1">
      <alignment horizontal="left" vertical="center" wrapText="1"/>
    </xf>
    <xf numFmtId="0" fontId="18" fillId="6"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7" fillId="0" borderId="2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8" fillId="0" borderId="28" xfId="0" applyFont="1" applyFill="1" applyBorder="1" applyAlignment="1">
      <alignment horizontal="left" vertical="center" wrapText="1"/>
    </xf>
    <xf numFmtId="164" fontId="7" fillId="4" borderId="2" xfId="0" applyNumberFormat="1" applyFont="1" applyFill="1" applyBorder="1" applyAlignment="1">
      <alignment horizontal="left" vertical="center" wrapText="1"/>
    </xf>
    <xf numFmtId="4" fontId="11" fillId="0" borderId="24" xfId="0" applyNumberFormat="1" applyFont="1" applyFill="1" applyBorder="1" applyAlignment="1">
      <alignment horizontal="center" vertical="center" wrapText="1"/>
    </xf>
    <xf numFmtId="4" fontId="11" fillId="0" borderId="26" xfId="0" applyNumberFormat="1" applyFont="1" applyFill="1" applyBorder="1" applyAlignment="1">
      <alignment horizontal="center" vertical="center" wrapText="1"/>
    </xf>
    <xf numFmtId="0" fontId="18" fillId="0" borderId="4" xfId="0" applyNumberFormat="1" applyFont="1" applyFill="1" applyBorder="1" applyAlignment="1">
      <alignment horizontal="left" vertical="center" wrapText="1"/>
    </xf>
    <xf numFmtId="164" fontId="7" fillId="4" borderId="4" xfId="0" applyNumberFormat="1"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7" fillId="0" borderId="19"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28" fillId="0" borderId="2" xfId="0" applyNumberFormat="1" applyFont="1" applyFill="1" applyBorder="1" applyAlignment="1">
      <alignment horizontal="center" vertical="center" wrapText="1"/>
    </xf>
    <xf numFmtId="0" fontId="28" fillId="0" borderId="4"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18" fillId="6" borderId="4" xfId="0" applyNumberFormat="1" applyFont="1" applyFill="1" applyBorder="1" applyAlignment="1">
      <alignment horizontal="left" vertical="center" wrapText="1"/>
    </xf>
    <xf numFmtId="4" fontId="11" fillId="0" borderId="2"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0" fontId="18" fillId="0" borderId="2" xfId="1" applyNumberFormat="1" applyFont="1" applyFill="1" applyBorder="1" applyAlignment="1">
      <alignment horizontal="left" vertical="center" wrapText="1"/>
    </xf>
    <xf numFmtId="0" fontId="18" fillId="0" borderId="3" xfId="1" applyNumberFormat="1" applyFont="1" applyFill="1" applyBorder="1" applyAlignment="1">
      <alignment horizontal="left" vertical="center" wrapText="1"/>
    </xf>
    <xf numFmtId="0" fontId="8" fillId="0" borderId="1" xfId="0" applyFont="1" applyBorder="1" applyAlignment="1">
      <alignment horizontal="center" vertical="center"/>
    </xf>
    <xf numFmtId="0" fontId="18" fillId="6" borderId="1" xfId="0" applyFont="1" applyFill="1" applyBorder="1" applyAlignment="1">
      <alignment horizontal="left" vertical="center" wrapText="1"/>
    </xf>
    <xf numFmtId="0" fontId="3" fillId="0" borderId="0" xfId="0" applyFont="1" applyBorder="1" applyAlignment="1">
      <alignment horizontal="left" wrapText="1"/>
    </xf>
    <xf numFmtId="0" fontId="3" fillId="0" borderId="0" xfId="0" applyFont="1" applyAlignment="1">
      <alignment horizontal="left"/>
    </xf>
    <xf numFmtId="4" fontId="7" fillId="2" borderId="3" xfId="0" applyNumberFormat="1" applyFont="1" applyFill="1" applyBorder="1" applyAlignment="1">
      <alignment horizontal="left" vertical="center"/>
    </xf>
    <xf numFmtId="0" fontId="6" fillId="2" borderId="5"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4" fontId="29" fillId="0" borderId="1" xfId="4" applyNumberFormat="1" applyFont="1" applyFill="1" applyBorder="1" applyAlignment="1">
      <alignment horizontal="center" vertical="center"/>
    </xf>
    <xf numFmtId="0" fontId="18" fillId="0" borderId="41" xfId="0" applyFont="1" applyFill="1" applyBorder="1" applyAlignment="1">
      <alignment horizontal="left" vertical="center" wrapText="1"/>
    </xf>
    <xf numFmtId="49" fontId="7" fillId="4" borderId="22" xfId="0" applyNumberFormat="1" applyFont="1" applyFill="1" applyBorder="1" applyAlignment="1">
      <alignment horizontal="center" vertical="center" wrapText="1"/>
    </xf>
    <xf numFmtId="4" fontId="11" fillId="4" borderId="2" xfId="0" applyNumberFormat="1" applyFont="1" applyFill="1" applyBorder="1" applyAlignment="1">
      <alignment horizontal="center" vertical="center" wrapText="1"/>
    </xf>
    <xf numFmtId="4" fontId="11" fillId="0" borderId="42" xfId="0" applyNumberFormat="1" applyFont="1" applyFill="1" applyBorder="1" applyAlignment="1">
      <alignment horizontal="center" vertical="center"/>
    </xf>
    <xf numFmtId="4" fontId="11" fillId="4" borderId="1" xfId="0" applyNumberFormat="1" applyFont="1" applyFill="1" applyBorder="1" applyAlignment="1">
      <alignment horizontal="center" vertical="center"/>
    </xf>
    <xf numFmtId="3" fontId="7" fillId="0" borderId="12" xfId="0" applyNumberFormat="1" applyFont="1" applyFill="1" applyBorder="1" applyAlignment="1">
      <alignment horizontal="left" vertical="center" wrapText="1"/>
    </xf>
    <xf numFmtId="49" fontId="7" fillId="0" borderId="12" xfId="0" applyNumberFormat="1" applyFont="1" applyFill="1" applyBorder="1" applyAlignment="1">
      <alignment horizontal="left" vertical="center" wrapText="1"/>
    </xf>
    <xf numFmtId="3" fontId="7" fillId="0" borderId="43" xfId="0" applyNumberFormat="1" applyFont="1" applyFill="1" applyBorder="1" applyAlignment="1">
      <alignment horizontal="left" vertical="center" wrapText="1"/>
    </xf>
    <xf numFmtId="49" fontId="7" fillId="0" borderId="43" xfId="0" applyNumberFormat="1" applyFont="1" applyFill="1" applyBorder="1" applyAlignment="1">
      <alignment horizontal="left" vertical="center" wrapText="1"/>
    </xf>
    <xf numFmtId="3" fontId="7" fillId="0" borderId="44" xfId="0" applyNumberFormat="1" applyFont="1" applyFill="1" applyBorder="1" applyAlignment="1">
      <alignment horizontal="left" vertical="center" wrapText="1"/>
    </xf>
    <xf numFmtId="0" fontId="17" fillId="0" borderId="1" xfId="0" applyFont="1" applyBorder="1"/>
    <xf numFmtId="164" fontId="7" fillId="4" borderId="2" xfId="0" applyNumberFormat="1" applyFont="1" applyFill="1" applyBorder="1" applyAlignment="1">
      <alignment horizontal="center" vertical="center" wrapText="1"/>
    </xf>
    <xf numFmtId="164" fontId="7" fillId="4" borderId="3"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49" fontId="8" fillId="0" borderId="1" xfId="0" applyNumberFormat="1" applyFont="1" applyFill="1" applyBorder="1" applyAlignment="1">
      <alignment vertical="center" wrapText="1"/>
    </xf>
    <xf numFmtId="165" fontId="7" fillId="2" borderId="3" xfId="0" applyNumberFormat="1" applyFont="1" applyFill="1" applyBorder="1" applyAlignment="1">
      <alignment horizontal="center" vertical="center" wrapText="1"/>
    </xf>
    <xf numFmtId="165" fontId="7" fillId="2"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7" fillId="6"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cellXfs>
  <cellStyles count="5">
    <cellStyle name="Обычный" xfId="0" builtinId="0"/>
    <cellStyle name="Обычный 2" xfId="1"/>
    <cellStyle name="Обычный 3" xfId="2"/>
    <cellStyle name="Обычный_Копия Соц(1).прогноз 8-11" xfId="3"/>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324"/>
  <sheetViews>
    <sheetView showGridLines="0" tabSelected="1" view="pageBreakPreview" topLeftCell="A226" zoomScaleNormal="90" zoomScaleSheetLayoutView="100" zoomScalePageLayoutView="81" workbookViewId="0">
      <selection activeCell="B206" sqref="B206:B207"/>
    </sheetView>
  </sheetViews>
  <sheetFormatPr defaultColWidth="9.140625" defaultRowHeight="15" x14ac:dyDescent="0.25"/>
  <cols>
    <col min="1" max="1" width="25.85546875" style="118" customWidth="1"/>
    <col min="2" max="2" width="13.5703125" style="13" customWidth="1"/>
    <col min="3" max="3" width="9.42578125" style="15" customWidth="1"/>
    <col min="4" max="4" width="15.42578125" style="13" customWidth="1"/>
    <col min="5" max="5" width="12.7109375" style="110" customWidth="1"/>
    <col min="6" max="6" width="12.7109375" style="86" customWidth="1"/>
    <col min="7" max="7" width="11.85546875" style="87" customWidth="1"/>
    <col min="8" max="8" width="11.28515625" style="87" customWidth="1"/>
    <col min="9" max="9" width="12.140625" style="88" customWidth="1"/>
    <col min="10" max="10" width="10.28515625" style="87" customWidth="1"/>
    <col min="11" max="11" width="11.42578125" style="87" customWidth="1"/>
    <col min="12" max="12" width="62.5703125" style="120" customWidth="1"/>
    <col min="13" max="13" width="9.140625" style="4"/>
    <col min="14" max="14" width="29.28515625" style="4" customWidth="1"/>
    <col min="15" max="16384" width="9.140625" style="4"/>
  </cols>
  <sheetData>
    <row r="1" spans="1:14" ht="13.9" x14ac:dyDescent="0.25">
      <c r="F1" s="98"/>
    </row>
    <row r="2" spans="1:14" x14ac:dyDescent="0.25">
      <c r="A2" s="299" t="s">
        <v>272</v>
      </c>
      <c r="B2" s="300"/>
      <c r="C2" s="300"/>
      <c r="D2" s="300"/>
      <c r="E2" s="300"/>
      <c r="F2" s="300"/>
      <c r="G2" s="300"/>
      <c r="H2" s="300"/>
      <c r="I2" s="300"/>
      <c r="J2" s="300"/>
      <c r="K2" s="300"/>
      <c r="L2" s="300"/>
    </row>
    <row r="3" spans="1:14" ht="0.75" customHeight="1" x14ac:dyDescent="0.25">
      <c r="A3" s="300"/>
      <c r="B3" s="300"/>
      <c r="C3" s="300"/>
      <c r="D3" s="300"/>
      <c r="E3" s="300"/>
      <c r="F3" s="300"/>
      <c r="G3" s="300"/>
      <c r="H3" s="300"/>
      <c r="I3" s="300"/>
      <c r="J3" s="300"/>
      <c r="K3" s="300"/>
      <c r="L3" s="300"/>
    </row>
    <row r="4" spans="1:14" ht="16.5" x14ac:dyDescent="0.25">
      <c r="A4" s="300" t="s">
        <v>268</v>
      </c>
      <c r="B4" s="300"/>
      <c r="C4" s="300"/>
      <c r="D4" s="300"/>
      <c r="E4" s="300"/>
      <c r="F4" s="300"/>
      <c r="G4" s="300"/>
      <c r="H4" s="300"/>
      <c r="I4" s="300"/>
      <c r="J4" s="300"/>
      <c r="K4" s="300"/>
      <c r="L4" s="300"/>
    </row>
    <row r="5" spans="1:14" ht="15.75" x14ac:dyDescent="0.25">
      <c r="A5" s="308" t="s">
        <v>335</v>
      </c>
      <c r="B5" s="308"/>
      <c r="C5" s="308"/>
      <c r="D5" s="308"/>
      <c r="E5" s="308"/>
      <c r="F5" s="308"/>
      <c r="G5" s="308"/>
      <c r="H5" s="308"/>
      <c r="I5" s="308"/>
      <c r="J5" s="308"/>
      <c r="K5" s="308"/>
      <c r="L5" s="308"/>
    </row>
    <row r="6" spans="1:14" ht="14.25" customHeight="1" x14ac:dyDescent="0.25">
      <c r="A6" s="309"/>
      <c r="B6" s="309"/>
      <c r="C6" s="309"/>
      <c r="D6" s="309"/>
      <c r="E6" s="309"/>
      <c r="F6" s="309"/>
      <c r="G6" s="309"/>
      <c r="H6" s="309"/>
      <c r="I6" s="309"/>
      <c r="J6" s="309"/>
      <c r="K6" s="309"/>
      <c r="L6" s="309"/>
    </row>
    <row r="7" spans="1:14" ht="19.5" customHeight="1" x14ac:dyDescent="0.25">
      <c r="A7" s="315" t="s">
        <v>251</v>
      </c>
      <c r="B7" s="315"/>
      <c r="C7" s="315"/>
      <c r="D7" s="315"/>
      <c r="E7" s="315"/>
      <c r="F7" s="315"/>
      <c r="G7" s="315"/>
      <c r="H7" s="315"/>
      <c r="I7" s="315"/>
      <c r="J7" s="315"/>
      <c r="K7" s="315"/>
      <c r="L7" s="315"/>
    </row>
    <row r="8" spans="1:14" s="11" customFormat="1" ht="15" customHeight="1" x14ac:dyDescent="0.15">
      <c r="A8" s="310" t="s">
        <v>51</v>
      </c>
      <c r="B8" s="307" t="s">
        <v>12</v>
      </c>
      <c r="C8" s="307" t="s">
        <v>13</v>
      </c>
      <c r="D8" s="307" t="s">
        <v>252</v>
      </c>
      <c r="E8" s="303" t="s">
        <v>14</v>
      </c>
      <c r="F8" s="302" t="s">
        <v>248</v>
      </c>
      <c r="G8" s="314" t="s">
        <v>83</v>
      </c>
      <c r="H8" s="313" t="s">
        <v>52</v>
      </c>
      <c r="I8" s="313"/>
      <c r="J8" s="313"/>
      <c r="K8" s="313"/>
      <c r="L8" s="304" t="s">
        <v>93</v>
      </c>
    </row>
    <row r="9" spans="1:14" s="11" customFormat="1" ht="15" customHeight="1" x14ac:dyDescent="0.15">
      <c r="A9" s="311"/>
      <c r="B9" s="307"/>
      <c r="C9" s="307"/>
      <c r="D9" s="307"/>
      <c r="E9" s="303"/>
      <c r="F9" s="302"/>
      <c r="G9" s="314"/>
      <c r="H9" s="302" t="s">
        <v>53</v>
      </c>
      <c r="I9" s="301" t="s">
        <v>54</v>
      </c>
      <c r="J9" s="302" t="s">
        <v>55</v>
      </c>
      <c r="K9" s="302" t="s">
        <v>56</v>
      </c>
      <c r="L9" s="305"/>
    </row>
    <row r="10" spans="1:14" s="11" customFormat="1" ht="22.9" customHeight="1" x14ac:dyDescent="0.15">
      <c r="A10" s="312"/>
      <c r="B10" s="307"/>
      <c r="C10" s="307"/>
      <c r="D10" s="307"/>
      <c r="E10" s="303"/>
      <c r="F10" s="302"/>
      <c r="G10" s="314"/>
      <c r="H10" s="302"/>
      <c r="I10" s="301"/>
      <c r="J10" s="302"/>
      <c r="K10" s="302"/>
      <c r="L10" s="306"/>
    </row>
    <row r="11" spans="1:14" s="12" customFormat="1" ht="13.5" customHeight="1" x14ac:dyDescent="0.2">
      <c r="A11" s="122">
        <v>1</v>
      </c>
      <c r="B11" s="123">
        <v>2</v>
      </c>
      <c r="C11" s="123">
        <v>3</v>
      </c>
      <c r="D11" s="123">
        <v>4</v>
      </c>
      <c r="E11" s="124">
        <v>5</v>
      </c>
      <c r="F11" s="121">
        <v>6</v>
      </c>
      <c r="G11" s="125">
        <v>7</v>
      </c>
      <c r="H11" s="121">
        <v>8</v>
      </c>
      <c r="I11" s="126">
        <v>9</v>
      </c>
      <c r="J11" s="121">
        <v>10</v>
      </c>
      <c r="K11" s="121">
        <v>11</v>
      </c>
      <c r="L11" s="127">
        <v>12</v>
      </c>
    </row>
    <row r="12" spans="1:14" ht="18.75" x14ac:dyDescent="0.25">
      <c r="A12" s="316" t="s">
        <v>15</v>
      </c>
      <c r="B12" s="316"/>
      <c r="C12" s="316"/>
      <c r="D12" s="316"/>
      <c r="E12" s="316"/>
      <c r="F12" s="316"/>
      <c r="G12" s="316"/>
      <c r="H12" s="316"/>
      <c r="I12" s="316"/>
      <c r="J12" s="316"/>
      <c r="K12" s="316"/>
      <c r="L12" s="316"/>
    </row>
    <row r="13" spans="1:14" ht="22.5" x14ac:dyDescent="0.25">
      <c r="A13" s="298" t="s">
        <v>151</v>
      </c>
      <c r="B13" s="170" t="s">
        <v>287</v>
      </c>
      <c r="C13" s="295" t="s">
        <v>97</v>
      </c>
      <c r="D13" s="185" t="s">
        <v>82</v>
      </c>
      <c r="E13" s="111" t="s">
        <v>57</v>
      </c>
      <c r="F13" s="39">
        <v>531282495</v>
      </c>
      <c r="G13" s="40">
        <f>H13+I13+J13+K13</f>
        <v>531282495</v>
      </c>
      <c r="H13" s="39">
        <v>118889000</v>
      </c>
      <c r="I13" s="39">
        <f>SUM(I14:I15)</f>
        <v>412393495</v>
      </c>
      <c r="J13" s="41">
        <v>0</v>
      </c>
      <c r="K13" s="42">
        <v>0</v>
      </c>
      <c r="L13" s="165" t="s">
        <v>340</v>
      </c>
    </row>
    <row r="14" spans="1:14" ht="234" customHeight="1" x14ac:dyDescent="0.25">
      <c r="A14" s="298"/>
      <c r="B14" s="171"/>
      <c r="C14" s="295"/>
      <c r="D14" s="185"/>
      <c r="E14" s="111" t="s">
        <v>98</v>
      </c>
      <c r="F14" s="39">
        <v>480800000</v>
      </c>
      <c r="G14" s="40">
        <f t="shared" ref="G14:G30" si="0">H14+I14+J14+K14</f>
        <v>480800000</v>
      </c>
      <c r="H14" s="39">
        <v>107000000</v>
      </c>
      <c r="I14" s="39">
        <v>373800000</v>
      </c>
      <c r="J14" s="41">
        <v>0</v>
      </c>
      <c r="K14" s="42">
        <v>0</v>
      </c>
      <c r="L14" s="214"/>
      <c r="N14" s="18"/>
    </row>
    <row r="15" spans="1:14" ht="366.75" customHeight="1" x14ac:dyDescent="0.25">
      <c r="A15" s="298"/>
      <c r="B15" s="172"/>
      <c r="C15" s="295"/>
      <c r="D15" s="185"/>
      <c r="E15" s="111" t="s">
        <v>58</v>
      </c>
      <c r="F15" s="39">
        <v>50482495</v>
      </c>
      <c r="G15" s="40">
        <f t="shared" si="0"/>
        <v>50482495</v>
      </c>
      <c r="H15" s="39">
        <v>11889000</v>
      </c>
      <c r="I15" s="39">
        <v>38593495</v>
      </c>
      <c r="J15" s="41">
        <v>0</v>
      </c>
      <c r="K15" s="42">
        <v>0</v>
      </c>
      <c r="L15" s="166"/>
    </row>
    <row r="16" spans="1:14" ht="22.5" x14ac:dyDescent="0.25">
      <c r="A16" s="274" t="s">
        <v>91</v>
      </c>
      <c r="B16" s="275" t="s">
        <v>152</v>
      </c>
      <c r="C16" s="199" t="s">
        <v>90</v>
      </c>
      <c r="D16" s="199" t="s">
        <v>89</v>
      </c>
      <c r="E16" s="112" t="s">
        <v>57</v>
      </c>
      <c r="F16" s="43">
        <v>184249643</v>
      </c>
      <c r="G16" s="40">
        <f t="shared" si="0"/>
        <v>6016560</v>
      </c>
      <c r="H16" s="43">
        <v>6016560</v>
      </c>
      <c r="I16" s="42">
        <v>0</v>
      </c>
      <c r="J16" s="42">
        <v>0</v>
      </c>
      <c r="K16" s="42">
        <v>0</v>
      </c>
      <c r="L16" s="205" t="s">
        <v>254</v>
      </c>
    </row>
    <row r="17" spans="1:12" ht="88.5" customHeight="1" x14ac:dyDescent="0.25">
      <c r="A17" s="274"/>
      <c r="B17" s="276"/>
      <c r="C17" s="278"/>
      <c r="D17" s="278"/>
      <c r="E17" s="112" t="s">
        <v>149</v>
      </c>
      <c r="F17" s="43">
        <v>165824679</v>
      </c>
      <c r="G17" s="40">
        <f t="shared" si="0"/>
        <v>5414904</v>
      </c>
      <c r="H17" s="43">
        <v>5414904</v>
      </c>
      <c r="I17" s="42">
        <v>0</v>
      </c>
      <c r="J17" s="42">
        <v>0</v>
      </c>
      <c r="K17" s="42">
        <v>0</v>
      </c>
      <c r="L17" s="206"/>
    </row>
    <row r="18" spans="1:12" ht="132" customHeight="1" x14ac:dyDescent="0.25">
      <c r="A18" s="274"/>
      <c r="B18" s="277"/>
      <c r="C18" s="200"/>
      <c r="D18" s="200"/>
      <c r="E18" s="113" t="s">
        <v>63</v>
      </c>
      <c r="F18" s="43">
        <v>18424964</v>
      </c>
      <c r="G18" s="40">
        <f t="shared" si="0"/>
        <v>601656</v>
      </c>
      <c r="H18" s="43">
        <v>601656</v>
      </c>
      <c r="I18" s="42">
        <v>0</v>
      </c>
      <c r="J18" s="42">
        <v>0</v>
      </c>
      <c r="K18" s="42">
        <v>0</v>
      </c>
      <c r="L18" s="207"/>
    </row>
    <row r="19" spans="1:12" ht="22.5" x14ac:dyDescent="0.25">
      <c r="A19" s="208" t="s">
        <v>60</v>
      </c>
      <c r="B19" s="211" t="s">
        <v>153</v>
      </c>
      <c r="C19" s="162" t="s">
        <v>225</v>
      </c>
      <c r="D19" s="162" t="s">
        <v>25</v>
      </c>
      <c r="E19" s="23" t="s">
        <v>57</v>
      </c>
      <c r="F19" s="43">
        <v>482898130</v>
      </c>
      <c r="G19" s="40">
        <f t="shared" si="0"/>
        <v>8700000</v>
      </c>
      <c r="H19" s="43">
        <v>8700000</v>
      </c>
      <c r="I19" s="39">
        <f>I20+I21</f>
        <v>0</v>
      </c>
      <c r="J19" s="43">
        <f>J20+J21</f>
        <v>0</v>
      </c>
      <c r="K19" s="43">
        <f>K20+K21</f>
        <v>0</v>
      </c>
      <c r="L19" s="165" t="s">
        <v>289</v>
      </c>
    </row>
    <row r="20" spans="1:12" ht="108.75" customHeight="1" x14ac:dyDescent="0.25">
      <c r="A20" s="209"/>
      <c r="B20" s="212"/>
      <c r="C20" s="163"/>
      <c r="D20" s="163"/>
      <c r="E20" s="23" t="s">
        <v>59</v>
      </c>
      <c r="F20" s="43">
        <v>434608317</v>
      </c>
      <c r="G20" s="40">
        <f t="shared" si="0"/>
        <v>7830000</v>
      </c>
      <c r="H20" s="43">
        <v>7830000</v>
      </c>
      <c r="I20" s="42">
        <v>0</v>
      </c>
      <c r="J20" s="41">
        <v>0</v>
      </c>
      <c r="K20" s="43">
        <v>0</v>
      </c>
      <c r="L20" s="214"/>
    </row>
    <row r="21" spans="1:12" ht="172.5" customHeight="1" x14ac:dyDescent="0.25">
      <c r="A21" s="210"/>
      <c r="B21" s="213"/>
      <c r="C21" s="164"/>
      <c r="D21" s="164"/>
      <c r="E21" s="24" t="s">
        <v>58</v>
      </c>
      <c r="F21" s="44">
        <v>48289813</v>
      </c>
      <c r="G21" s="40">
        <f t="shared" si="0"/>
        <v>870000</v>
      </c>
      <c r="H21" s="43">
        <v>870000</v>
      </c>
      <c r="I21" s="42">
        <v>0</v>
      </c>
      <c r="J21" s="41">
        <v>0</v>
      </c>
      <c r="K21" s="43">
        <v>0</v>
      </c>
      <c r="L21" s="166"/>
    </row>
    <row r="22" spans="1:12" ht="94.5" customHeight="1" x14ac:dyDescent="0.25">
      <c r="A22" s="141" t="s">
        <v>279</v>
      </c>
      <c r="B22" s="140" t="s">
        <v>282</v>
      </c>
      <c r="C22" s="133" t="s">
        <v>281</v>
      </c>
      <c r="D22" s="133"/>
      <c r="E22" s="131" t="s">
        <v>283</v>
      </c>
      <c r="F22" s="44"/>
      <c r="G22" s="139">
        <f>H22+I22+J22+K22</f>
        <v>19500000</v>
      </c>
      <c r="H22" s="137"/>
      <c r="I22" s="130">
        <v>6000000</v>
      </c>
      <c r="J22" s="138">
        <v>13500000</v>
      </c>
      <c r="K22" s="137"/>
      <c r="L22" s="132" t="s">
        <v>300</v>
      </c>
    </row>
    <row r="23" spans="1:12" ht="110.25" customHeight="1" x14ac:dyDescent="0.25">
      <c r="A23" s="379" t="s">
        <v>284</v>
      </c>
      <c r="B23" s="140" t="s">
        <v>280</v>
      </c>
      <c r="C23" s="152" t="s">
        <v>281</v>
      </c>
      <c r="D23" s="152"/>
      <c r="E23" s="150" t="s">
        <v>283</v>
      </c>
      <c r="F23" s="44"/>
      <c r="G23" s="39">
        <f>H23+I23+J23+K23</f>
        <v>12500000</v>
      </c>
      <c r="H23" s="43"/>
      <c r="I23" s="154">
        <v>3000000</v>
      </c>
      <c r="J23" s="41">
        <v>9500000</v>
      </c>
      <c r="K23" s="43"/>
      <c r="L23" s="153" t="s">
        <v>301</v>
      </c>
    </row>
    <row r="24" spans="1:12" ht="22.5" x14ac:dyDescent="0.25">
      <c r="A24" s="290" t="s">
        <v>336</v>
      </c>
      <c r="B24" s="286" t="s">
        <v>240</v>
      </c>
      <c r="C24" s="286">
        <v>2016</v>
      </c>
      <c r="D24" s="288" t="s">
        <v>67</v>
      </c>
      <c r="E24" s="25" t="s">
        <v>57</v>
      </c>
      <c r="F24" s="45">
        <v>74850000</v>
      </c>
      <c r="G24" s="40">
        <f t="shared" si="0"/>
        <v>74850000</v>
      </c>
      <c r="H24" s="46">
        <f>H25</f>
        <v>0</v>
      </c>
      <c r="I24" s="46">
        <f>I25</f>
        <v>0</v>
      </c>
      <c r="J24" s="46">
        <f>J25</f>
        <v>74850000</v>
      </c>
      <c r="K24" s="46">
        <f>K25</f>
        <v>0</v>
      </c>
      <c r="L24" s="282" t="s">
        <v>337</v>
      </c>
    </row>
    <row r="25" spans="1:12" ht="72" customHeight="1" x14ac:dyDescent="0.25">
      <c r="A25" s="291"/>
      <c r="B25" s="287"/>
      <c r="C25" s="287"/>
      <c r="D25" s="289"/>
      <c r="E25" s="25" t="s">
        <v>63</v>
      </c>
      <c r="F25" s="45">
        <v>74850000</v>
      </c>
      <c r="G25" s="40">
        <f t="shared" si="0"/>
        <v>74850000</v>
      </c>
      <c r="H25" s="47">
        <v>0</v>
      </c>
      <c r="I25" s="47">
        <v>0</v>
      </c>
      <c r="J25" s="47">
        <v>74850000</v>
      </c>
      <c r="K25" s="46">
        <v>0</v>
      </c>
      <c r="L25" s="283"/>
    </row>
    <row r="26" spans="1:12" ht="53.25" customHeight="1" x14ac:dyDescent="0.25">
      <c r="A26" s="284" t="s">
        <v>207</v>
      </c>
      <c r="B26" s="286" t="s">
        <v>239</v>
      </c>
      <c r="C26" s="286">
        <v>2016</v>
      </c>
      <c r="D26" s="288" t="s">
        <v>67</v>
      </c>
      <c r="E26" s="25" t="s">
        <v>57</v>
      </c>
      <c r="F26" s="45">
        <v>74850000</v>
      </c>
      <c r="G26" s="40">
        <f t="shared" si="0"/>
        <v>74850000</v>
      </c>
      <c r="H26" s="46">
        <f>H27</f>
        <v>0</v>
      </c>
      <c r="I26" s="46">
        <f>I27</f>
        <v>0</v>
      </c>
      <c r="J26" s="46">
        <f>J27</f>
        <v>74850000</v>
      </c>
      <c r="K26" s="46">
        <f>K27</f>
        <v>0</v>
      </c>
      <c r="L26" s="282" t="s">
        <v>338</v>
      </c>
    </row>
    <row r="27" spans="1:12" ht="53.25" customHeight="1" x14ac:dyDescent="0.25">
      <c r="A27" s="285"/>
      <c r="B27" s="287"/>
      <c r="C27" s="287"/>
      <c r="D27" s="289"/>
      <c r="E27" s="25" t="s">
        <v>63</v>
      </c>
      <c r="F27" s="45">
        <v>74850000</v>
      </c>
      <c r="G27" s="40">
        <f t="shared" si="0"/>
        <v>74850000</v>
      </c>
      <c r="H27" s="46">
        <v>0</v>
      </c>
      <c r="I27" s="46">
        <v>0</v>
      </c>
      <c r="J27" s="46">
        <v>74850000</v>
      </c>
      <c r="K27" s="46">
        <v>0</v>
      </c>
      <c r="L27" s="283"/>
    </row>
    <row r="28" spans="1:12" ht="45" x14ac:dyDescent="0.25">
      <c r="A28" s="102" t="s">
        <v>1</v>
      </c>
      <c r="B28" s="8" t="s">
        <v>237</v>
      </c>
      <c r="C28" s="1">
        <v>2015</v>
      </c>
      <c r="D28" s="8" t="s">
        <v>2</v>
      </c>
      <c r="E28" s="111" t="s">
        <v>143</v>
      </c>
      <c r="F28" s="48"/>
      <c r="G28" s="40">
        <f t="shared" si="0"/>
        <v>0</v>
      </c>
      <c r="H28" s="39"/>
      <c r="I28" s="39"/>
      <c r="J28" s="41"/>
      <c r="K28" s="42"/>
      <c r="L28" s="145" t="s">
        <v>303</v>
      </c>
    </row>
    <row r="29" spans="1:12" ht="33.75" x14ac:dyDescent="0.25">
      <c r="A29" s="102" t="s">
        <v>8</v>
      </c>
      <c r="B29" s="8" t="s">
        <v>238</v>
      </c>
      <c r="C29" s="1">
        <v>2015</v>
      </c>
      <c r="D29" s="8" t="s">
        <v>6</v>
      </c>
      <c r="E29" s="111" t="s">
        <v>144</v>
      </c>
      <c r="F29" s="48"/>
      <c r="G29" s="40">
        <f t="shared" si="0"/>
        <v>0</v>
      </c>
      <c r="H29" s="39"/>
      <c r="I29" s="39"/>
      <c r="J29" s="41"/>
      <c r="K29" s="42"/>
      <c r="L29" s="106" t="s">
        <v>305</v>
      </c>
    </row>
    <row r="30" spans="1:12" ht="50.25" customHeight="1" x14ac:dyDescent="0.25">
      <c r="A30" s="102" t="s">
        <v>7</v>
      </c>
      <c r="B30" s="8" t="s">
        <v>236</v>
      </c>
      <c r="C30" s="2">
        <v>2015</v>
      </c>
      <c r="D30" s="8" t="s">
        <v>339</v>
      </c>
      <c r="E30" s="114" t="s">
        <v>144</v>
      </c>
      <c r="F30" s="48"/>
      <c r="G30" s="40">
        <f t="shared" si="0"/>
        <v>0</v>
      </c>
      <c r="H30" s="39"/>
      <c r="I30" s="39"/>
      <c r="J30" s="41"/>
      <c r="K30" s="42"/>
      <c r="L30" s="106" t="s">
        <v>304</v>
      </c>
    </row>
    <row r="31" spans="1:12" ht="22.5" x14ac:dyDescent="0.25">
      <c r="A31" s="298" t="s">
        <v>372</v>
      </c>
      <c r="B31" s="185"/>
      <c r="C31" s="295"/>
      <c r="D31" s="185"/>
      <c r="E31" s="24" t="s">
        <v>57</v>
      </c>
      <c r="F31" s="44">
        <v>127591100</v>
      </c>
      <c r="G31" s="41">
        <v>0</v>
      </c>
      <c r="H31" s="41">
        <f>SUM(H33)</f>
        <v>0</v>
      </c>
      <c r="I31" s="41">
        <v>0</v>
      </c>
      <c r="J31" s="41">
        <f>SUM(J33)</f>
        <v>0</v>
      </c>
      <c r="K31" s="41">
        <f>SUM(K33)</f>
        <v>0</v>
      </c>
      <c r="L31" s="165" t="s">
        <v>373</v>
      </c>
    </row>
    <row r="32" spans="1:12" ht="184.5" customHeight="1" x14ac:dyDescent="0.25">
      <c r="A32" s="298"/>
      <c r="B32" s="185"/>
      <c r="C32" s="295"/>
      <c r="D32" s="185"/>
      <c r="E32" s="378" t="s">
        <v>157</v>
      </c>
      <c r="F32" s="44">
        <v>121211545</v>
      </c>
      <c r="G32" s="40">
        <v>20056060</v>
      </c>
      <c r="H32" s="41">
        <v>0</v>
      </c>
      <c r="I32" s="42">
        <v>20056060</v>
      </c>
      <c r="J32" s="41"/>
      <c r="K32" s="41">
        <v>0</v>
      </c>
      <c r="L32" s="214"/>
    </row>
    <row r="33" spans="1:12" ht="105" customHeight="1" x14ac:dyDescent="0.25">
      <c r="A33" s="298"/>
      <c r="B33" s="185"/>
      <c r="C33" s="295"/>
      <c r="D33" s="185"/>
      <c r="E33" s="24" t="s">
        <v>58</v>
      </c>
      <c r="F33" s="44">
        <v>6379555</v>
      </c>
      <c r="G33" s="40">
        <v>20056060</v>
      </c>
      <c r="H33" s="41">
        <v>0</v>
      </c>
      <c r="I33" s="359">
        <v>20056060</v>
      </c>
      <c r="J33" s="41"/>
      <c r="K33" s="41">
        <v>0</v>
      </c>
      <c r="L33" s="166"/>
    </row>
    <row r="34" spans="1:12" ht="67.5" customHeight="1" x14ac:dyDescent="0.25">
      <c r="A34" s="373" t="s">
        <v>371</v>
      </c>
      <c r="B34" s="149"/>
      <c r="C34" s="151"/>
      <c r="D34" s="149"/>
      <c r="E34" s="375" t="s">
        <v>57</v>
      </c>
      <c r="F34" s="44">
        <v>7565048</v>
      </c>
      <c r="G34" s="40"/>
      <c r="H34" s="41"/>
      <c r="I34" s="359">
        <v>1965788</v>
      </c>
      <c r="J34" s="41">
        <v>5599260</v>
      </c>
      <c r="K34" s="41"/>
      <c r="L34" s="377"/>
    </row>
    <row r="35" spans="1:12" ht="45.75" customHeight="1" x14ac:dyDescent="0.25">
      <c r="A35" s="374"/>
      <c r="B35" s="149"/>
      <c r="C35" s="151"/>
      <c r="D35" s="149"/>
      <c r="E35" s="375" t="s">
        <v>92</v>
      </c>
      <c r="F35" s="44">
        <v>7565048</v>
      </c>
      <c r="G35" s="40"/>
      <c r="H35" s="41"/>
      <c r="I35" s="359">
        <v>1965788</v>
      </c>
      <c r="J35" s="41">
        <v>5599260</v>
      </c>
      <c r="K35" s="41"/>
      <c r="L35" s="376"/>
    </row>
    <row r="36" spans="1:12" ht="24.75" customHeight="1" x14ac:dyDescent="0.25">
      <c r="A36" s="296" t="s">
        <v>16</v>
      </c>
      <c r="B36" s="296"/>
      <c r="C36" s="296"/>
      <c r="D36" s="296"/>
      <c r="E36" s="296"/>
      <c r="F36" s="296"/>
      <c r="G36" s="296"/>
      <c r="H36" s="296"/>
      <c r="I36" s="296"/>
      <c r="J36" s="296"/>
      <c r="K36" s="296"/>
      <c r="L36" s="296"/>
    </row>
    <row r="37" spans="1:12" ht="51.75" customHeight="1" x14ac:dyDescent="0.25">
      <c r="A37" s="297" t="s">
        <v>220</v>
      </c>
      <c r="B37" s="182" t="s">
        <v>64</v>
      </c>
      <c r="C37" s="295" t="s">
        <v>46</v>
      </c>
      <c r="D37" s="185" t="s">
        <v>67</v>
      </c>
      <c r="E37" s="26" t="s">
        <v>57</v>
      </c>
      <c r="F37" s="37">
        <v>104542280</v>
      </c>
      <c r="G37" s="50">
        <f>H37+I37+J37+K37</f>
        <v>104542280</v>
      </c>
      <c r="H37" s="41">
        <f>H38</f>
        <v>0</v>
      </c>
      <c r="I37" s="42">
        <f>I38</f>
        <v>104542280</v>
      </c>
      <c r="J37" s="41">
        <f>J38</f>
        <v>0</v>
      </c>
      <c r="K37" s="42">
        <f>K38</f>
        <v>0</v>
      </c>
      <c r="L37" s="217" t="s">
        <v>341</v>
      </c>
    </row>
    <row r="38" spans="1:12" ht="63.6" customHeight="1" x14ac:dyDescent="0.25">
      <c r="A38" s="297"/>
      <c r="B38" s="183"/>
      <c r="C38" s="295"/>
      <c r="D38" s="185"/>
      <c r="E38" s="26" t="s">
        <v>61</v>
      </c>
      <c r="F38" s="37">
        <v>104542280</v>
      </c>
      <c r="G38" s="50">
        <f t="shared" ref="G38:G48" si="1">H38+I38+J38+K38</f>
        <v>104542280</v>
      </c>
      <c r="H38" s="41">
        <v>0</v>
      </c>
      <c r="I38" s="42">
        <v>104542280</v>
      </c>
      <c r="J38" s="42">
        <v>0</v>
      </c>
      <c r="K38" s="42">
        <v>0</v>
      </c>
      <c r="L38" s="217"/>
    </row>
    <row r="39" spans="1:12" ht="52.5" customHeight="1" x14ac:dyDescent="0.25">
      <c r="A39" s="186" t="s">
        <v>221</v>
      </c>
      <c r="B39" s="182" t="s">
        <v>241</v>
      </c>
      <c r="C39" s="220" t="s">
        <v>44</v>
      </c>
      <c r="D39" s="182" t="s">
        <v>72</v>
      </c>
      <c r="E39" s="26" t="s">
        <v>57</v>
      </c>
      <c r="F39" s="37">
        <v>378012925</v>
      </c>
      <c r="G39" s="50">
        <f>H39+I39+J39+K39</f>
        <v>378012924.99000001</v>
      </c>
      <c r="H39" s="42">
        <v>50795999.990000002</v>
      </c>
      <c r="I39" s="42">
        <f>SUM(I40:I41)</f>
        <v>112100874</v>
      </c>
      <c r="J39" s="42">
        <f>SUM(J40:J41)</f>
        <v>215116051</v>
      </c>
      <c r="K39" s="42">
        <f>SUM(K40:K41)</f>
        <v>0</v>
      </c>
      <c r="L39" s="189" t="s">
        <v>342</v>
      </c>
    </row>
    <row r="40" spans="1:12" ht="51" customHeight="1" x14ac:dyDescent="0.25">
      <c r="A40" s="187"/>
      <c r="B40" s="183"/>
      <c r="C40" s="221"/>
      <c r="D40" s="183"/>
      <c r="E40" s="26" t="s">
        <v>45</v>
      </c>
      <c r="F40" s="37">
        <v>345122000</v>
      </c>
      <c r="G40" s="50">
        <f t="shared" si="1"/>
        <v>345121999.99000001</v>
      </c>
      <c r="H40" s="42">
        <v>45715999.990000002</v>
      </c>
      <c r="I40" s="42">
        <v>100884000</v>
      </c>
      <c r="J40" s="42">
        <v>198522000</v>
      </c>
      <c r="K40" s="42">
        <v>0</v>
      </c>
      <c r="L40" s="190"/>
    </row>
    <row r="41" spans="1:12" ht="47.25" customHeight="1" x14ac:dyDescent="0.25">
      <c r="A41" s="188"/>
      <c r="B41" s="184"/>
      <c r="C41" s="222"/>
      <c r="D41" s="184"/>
      <c r="E41" s="26" t="s">
        <v>61</v>
      </c>
      <c r="F41" s="37">
        <v>32890925</v>
      </c>
      <c r="G41" s="50">
        <f t="shared" si="1"/>
        <v>32890925</v>
      </c>
      <c r="H41" s="42">
        <v>5080000</v>
      </c>
      <c r="I41" s="42">
        <v>11216874</v>
      </c>
      <c r="J41" s="42">
        <v>16594051</v>
      </c>
      <c r="K41" s="42">
        <v>0</v>
      </c>
      <c r="L41" s="191"/>
    </row>
    <row r="42" spans="1:12" ht="56.25" customHeight="1" x14ac:dyDescent="0.25">
      <c r="A42" s="193" t="s">
        <v>206</v>
      </c>
      <c r="B42" s="185" t="s">
        <v>226</v>
      </c>
      <c r="C42" s="295" t="s">
        <v>46</v>
      </c>
      <c r="D42" s="185" t="s">
        <v>73</v>
      </c>
      <c r="E42" s="24" t="s">
        <v>57</v>
      </c>
      <c r="F42" s="44">
        <v>14821493</v>
      </c>
      <c r="G42" s="50">
        <f t="shared" si="1"/>
        <v>14821493</v>
      </c>
      <c r="H42" s="43">
        <v>6896750</v>
      </c>
      <c r="I42" s="39">
        <f>SUM(I43)</f>
        <v>7924743</v>
      </c>
      <c r="J42" s="43">
        <f>SUM(J43)</f>
        <v>0</v>
      </c>
      <c r="K42" s="41">
        <f>SUM(K43)</f>
        <v>0</v>
      </c>
      <c r="L42" s="192" t="s">
        <v>343</v>
      </c>
    </row>
    <row r="43" spans="1:12" ht="90" customHeight="1" x14ac:dyDescent="0.25">
      <c r="A43" s="193"/>
      <c r="B43" s="185"/>
      <c r="C43" s="295"/>
      <c r="D43" s="185"/>
      <c r="E43" s="24" t="s">
        <v>58</v>
      </c>
      <c r="F43" s="44">
        <v>14821493</v>
      </c>
      <c r="G43" s="50">
        <f t="shared" si="1"/>
        <v>14821493</v>
      </c>
      <c r="H43" s="43">
        <v>6896750</v>
      </c>
      <c r="I43" s="39">
        <v>7924743</v>
      </c>
      <c r="J43" s="41">
        <v>0</v>
      </c>
      <c r="K43" s="41">
        <v>0</v>
      </c>
      <c r="L43" s="192"/>
    </row>
    <row r="44" spans="1:12" ht="58.5" customHeight="1" x14ac:dyDescent="0.25">
      <c r="A44" s="193" t="s">
        <v>24</v>
      </c>
      <c r="B44" s="185" t="s">
        <v>226</v>
      </c>
      <c r="C44" s="295">
        <v>2016</v>
      </c>
      <c r="D44" s="185"/>
      <c r="E44" s="24" t="s">
        <v>57</v>
      </c>
      <c r="F44" s="44">
        <v>22152281</v>
      </c>
      <c r="G44" s="50">
        <f t="shared" si="1"/>
        <v>2172889.35</v>
      </c>
      <c r="H44" s="37">
        <v>2172889.35</v>
      </c>
      <c r="I44" s="37">
        <v>0</v>
      </c>
      <c r="J44" s="37">
        <v>0</v>
      </c>
      <c r="K44" s="41">
        <f>SUM(K45)</f>
        <v>0</v>
      </c>
      <c r="L44" s="217" t="s">
        <v>302</v>
      </c>
    </row>
    <row r="45" spans="1:12" ht="61.5" customHeight="1" x14ac:dyDescent="0.25">
      <c r="A45" s="193"/>
      <c r="B45" s="185"/>
      <c r="C45" s="295"/>
      <c r="D45" s="185"/>
      <c r="E45" s="24" t="s">
        <v>58</v>
      </c>
      <c r="F45" s="44">
        <v>22152281</v>
      </c>
      <c r="G45" s="50">
        <f t="shared" si="1"/>
        <v>2172889.35</v>
      </c>
      <c r="H45" s="44">
        <v>2172889.35</v>
      </c>
      <c r="I45" s="37">
        <v>0</v>
      </c>
      <c r="J45" s="41">
        <v>0</v>
      </c>
      <c r="K45" s="41">
        <v>0</v>
      </c>
      <c r="L45" s="217"/>
    </row>
    <row r="46" spans="1:12" ht="54" customHeight="1" x14ac:dyDescent="0.25">
      <c r="A46" s="297" t="s">
        <v>100</v>
      </c>
      <c r="B46" s="203"/>
      <c r="C46" s="295"/>
      <c r="D46" s="185" t="s">
        <v>104</v>
      </c>
      <c r="E46" s="26" t="s">
        <v>57</v>
      </c>
      <c r="F46" s="37"/>
      <c r="G46" s="50">
        <f t="shared" si="1"/>
        <v>0</v>
      </c>
      <c r="H46" s="42"/>
      <c r="I46" s="42"/>
      <c r="J46" s="42"/>
      <c r="K46" s="42"/>
      <c r="L46" s="224" t="s">
        <v>306</v>
      </c>
    </row>
    <row r="47" spans="1:12" ht="57.75" customHeight="1" x14ac:dyDescent="0.25">
      <c r="A47" s="297"/>
      <c r="B47" s="203"/>
      <c r="C47" s="295"/>
      <c r="D47" s="185"/>
      <c r="E47" s="26" t="s">
        <v>101</v>
      </c>
      <c r="F47" s="37"/>
      <c r="G47" s="50">
        <f t="shared" si="1"/>
        <v>0</v>
      </c>
      <c r="H47" s="42"/>
      <c r="I47" s="42"/>
      <c r="J47" s="42"/>
      <c r="K47" s="42"/>
      <c r="L47" s="224"/>
    </row>
    <row r="48" spans="1:12" s="5" customFormat="1" ht="97.5" customHeight="1" x14ac:dyDescent="0.25">
      <c r="A48" s="102" t="s">
        <v>3</v>
      </c>
      <c r="B48" s="8" t="s">
        <v>242</v>
      </c>
      <c r="C48" s="1">
        <v>2018</v>
      </c>
      <c r="D48" s="8" t="s">
        <v>4</v>
      </c>
      <c r="E48" s="26" t="s">
        <v>101</v>
      </c>
      <c r="F48" s="37"/>
      <c r="G48" s="50">
        <f t="shared" si="1"/>
        <v>0</v>
      </c>
      <c r="H48" s="41"/>
      <c r="I48" s="42"/>
      <c r="J48" s="41"/>
      <c r="K48" s="41"/>
      <c r="L48" s="146" t="s">
        <v>307</v>
      </c>
    </row>
    <row r="49" spans="1:12" ht="23.25" customHeight="1" x14ac:dyDescent="0.25">
      <c r="A49" s="226" t="s">
        <v>99</v>
      </c>
      <c r="B49" s="226"/>
      <c r="C49" s="226"/>
      <c r="D49" s="226"/>
      <c r="E49" s="226"/>
      <c r="F49" s="226"/>
      <c r="G49" s="226"/>
      <c r="H49" s="226"/>
      <c r="I49" s="226"/>
      <c r="J49" s="226"/>
      <c r="K49" s="226"/>
      <c r="L49" s="226"/>
    </row>
    <row r="50" spans="1:12" ht="22.5" x14ac:dyDescent="0.25">
      <c r="A50" s="193" t="s">
        <v>271</v>
      </c>
      <c r="B50" s="198" t="s">
        <v>288</v>
      </c>
      <c r="C50" s="198" t="s">
        <v>46</v>
      </c>
      <c r="D50" s="223" t="s">
        <v>71</v>
      </c>
      <c r="E50" s="26" t="s">
        <v>57</v>
      </c>
      <c r="F50" s="37">
        <v>56334068</v>
      </c>
      <c r="G50" s="51">
        <f>H50+I50</f>
        <v>34906215.659999996</v>
      </c>
      <c r="H50" s="44">
        <v>13478363.66</v>
      </c>
      <c r="I50" s="37">
        <v>21427852</v>
      </c>
      <c r="J50" s="44">
        <v>0</v>
      </c>
      <c r="K50" s="44">
        <v>0</v>
      </c>
      <c r="L50" s="201" t="s">
        <v>308</v>
      </c>
    </row>
    <row r="51" spans="1:12" ht="152.25" customHeight="1" x14ac:dyDescent="0.25">
      <c r="A51" s="193"/>
      <c r="B51" s="198"/>
      <c r="C51" s="198"/>
      <c r="D51" s="223"/>
      <c r="E51" s="26" t="s">
        <v>61</v>
      </c>
      <c r="F51" s="37">
        <v>56334068</v>
      </c>
      <c r="G51" s="51">
        <f t="shared" ref="G51:G64" si="2">H51+I51+J51+K51</f>
        <v>34906215.659999996</v>
      </c>
      <c r="H51" s="44">
        <v>13478363.66</v>
      </c>
      <c r="I51" s="37">
        <v>21427852</v>
      </c>
      <c r="J51" s="41">
        <v>0</v>
      </c>
      <c r="K51" s="41">
        <v>0</v>
      </c>
      <c r="L51" s="225"/>
    </row>
    <row r="52" spans="1:12" ht="65.25" customHeight="1" x14ac:dyDescent="0.25">
      <c r="A52" s="102" t="s">
        <v>107</v>
      </c>
      <c r="B52" s="8" t="s">
        <v>227</v>
      </c>
      <c r="C52" s="1">
        <v>2015</v>
      </c>
      <c r="D52" s="8" t="s">
        <v>104</v>
      </c>
      <c r="E52" s="26" t="s">
        <v>101</v>
      </c>
      <c r="F52" s="37"/>
      <c r="G52" s="51">
        <f t="shared" si="2"/>
        <v>0</v>
      </c>
      <c r="H52" s="52"/>
      <c r="I52" s="52"/>
      <c r="J52" s="52"/>
      <c r="K52" s="52"/>
      <c r="L52" s="147" t="s">
        <v>309</v>
      </c>
    </row>
    <row r="53" spans="1:12" ht="62.25" customHeight="1" x14ac:dyDescent="0.25">
      <c r="A53" s="102" t="s">
        <v>108</v>
      </c>
      <c r="B53" s="8" t="s">
        <v>228</v>
      </c>
      <c r="C53" s="1">
        <v>2015</v>
      </c>
      <c r="D53" s="8" t="s">
        <v>109</v>
      </c>
      <c r="E53" s="26" t="s">
        <v>101</v>
      </c>
      <c r="F53" s="37"/>
      <c r="G53" s="51">
        <f t="shared" si="2"/>
        <v>0</v>
      </c>
      <c r="H53" s="52"/>
      <c r="I53" s="52"/>
      <c r="J53" s="52"/>
      <c r="K53" s="52"/>
      <c r="L53" s="147" t="s">
        <v>310</v>
      </c>
    </row>
    <row r="54" spans="1:12" ht="68.25" customHeight="1" x14ac:dyDescent="0.25">
      <c r="A54" s="102" t="s">
        <v>110</v>
      </c>
      <c r="B54" s="8" t="s">
        <v>229</v>
      </c>
      <c r="C54" s="1">
        <v>2016</v>
      </c>
      <c r="D54" s="8" t="s">
        <v>111</v>
      </c>
      <c r="E54" s="26" t="s">
        <v>101</v>
      </c>
      <c r="F54" s="37"/>
      <c r="G54" s="51">
        <f t="shared" si="2"/>
        <v>0</v>
      </c>
      <c r="H54" s="52"/>
      <c r="I54" s="52"/>
      <c r="J54" s="52"/>
      <c r="K54" s="52"/>
      <c r="L54" s="147" t="s">
        <v>311</v>
      </c>
    </row>
    <row r="55" spans="1:12" ht="84" x14ac:dyDescent="0.25">
      <c r="A55" s="102" t="s">
        <v>36</v>
      </c>
      <c r="B55" s="8" t="s">
        <v>230</v>
      </c>
      <c r="C55" s="1">
        <v>2015</v>
      </c>
      <c r="D55" s="8" t="s">
        <v>112</v>
      </c>
      <c r="E55" s="26" t="s">
        <v>101</v>
      </c>
      <c r="F55" s="37"/>
      <c r="G55" s="51">
        <f t="shared" si="2"/>
        <v>0</v>
      </c>
      <c r="H55" s="52"/>
      <c r="I55" s="52"/>
      <c r="J55" s="52"/>
      <c r="K55" s="52"/>
      <c r="L55" s="147" t="s">
        <v>312</v>
      </c>
    </row>
    <row r="56" spans="1:12" ht="92.25" customHeight="1" x14ac:dyDescent="0.25">
      <c r="A56" s="102" t="s">
        <v>113</v>
      </c>
      <c r="B56" s="8" t="s">
        <v>231</v>
      </c>
      <c r="C56" s="1">
        <v>2017</v>
      </c>
      <c r="D56" s="8" t="s">
        <v>114</v>
      </c>
      <c r="E56" s="26" t="s">
        <v>101</v>
      </c>
      <c r="F56" s="37"/>
      <c r="G56" s="51">
        <f t="shared" si="2"/>
        <v>0</v>
      </c>
      <c r="H56" s="52"/>
      <c r="I56" s="52"/>
      <c r="J56" s="52"/>
      <c r="K56" s="52"/>
      <c r="L56" s="147" t="s">
        <v>313</v>
      </c>
    </row>
    <row r="57" spans="1:12" ht="72" x14ac:dyDescent="0.25">
      <c r="A57" s="102" t="s">
        <v>115</v>
      </c>
      <c r="B57" s="8" t="s">
        <v>232</v>
      </c>
      <c r="C57" s="1">
        <v>2016</v>
      </c>
      <c r="D57" s="8" t="s">
        <v>116</v>
      </c>
      <c r="E57" s="26" t="s">
        <v>101</v>
      </c>
      <c r="F57" s="37"/>
      <c r="G57" s="51">
        <f t="shared" si="2"/>
        <v>0</v>
      </c>
      <c r="H57" s="52"/>
      <c r="I57" s="52"/>
      <c r="J57" s="52"/>
      <c r="K57" s="52"/>
      <c r="L57" s="147" t="s">
        <v>314</v>
      </c>
    </row>
    <row r="58" spans="1:12" ht="64.5" customHeight="1" x14ac:dyDescent="0.25">
      <c r="A58" s="102" t="s">
        <v>117</v>
      </c>
      <c r="B58" s="8" t="s">
        <v>245</v>
      </c>
      <c r="C58" s="1">
        <v>2017</v>
      </c>
      <c r="D58" s="8" t="s">
        <v>118</v>
      </c>
      <c r="E58" s="26" t="s">
        <v>101</v>
      </c>
      <c r="F58" s="37"/>
      <c r="G58" s="51">
        <f t="shared" si="2"/>
        <v>0</v>
      </c>
      <c r="H58" s="52"/>
      <c r="I58" s="52"/>
      <c r="J58" s="52"/>
      <c r="K58" s="52"/>
      <c r="L58" s="147" t="s">
        <v>315</v>
      </c>
    </row>
    <row r="59" spans="1:12" ht="60.75" customHeight="1" x14ac:dyDescent="0.25">
      <c r="A59" s="102" t="s">
        <v>9</v>
      </c>
      <c r="B59" s="8" t="s">
        <v>246</v>
      </c>
      <c r="C59" s="7">
        <v>2018</v>
      </c>
      <c r="D59" s="8" t="s">
        <v>120</v>
      </c>
      <c r="E59" s="26" t="s">
        <v>101</v>
      </c>
      <c r="F59" s="37"/>
      <c r="G59" s="51">
        <f t="shared" si="2"/>
        <v>0</v>
      </c>
      <c r="H59" s="41"/>
      <c r="I59" s="42"/>
      <c r="J59" s="41"/>
      <c r="K59" s="41"/>
      <c r="L59" s="147" t="s">
        <v>316</v>
      </c>
    </row>
    <row r="60" spans="1:12" ht="51" customHeight="1" x14ac:dyDescent="0.25">
      <c r="A60" s="102" t="s">
        <v>0</v>
      </c>
      <c r="B60" s="8" t="s">
        <v>243</v>
      </c>
      <c r="C60" s="7">
        <v>2015</v>
      </c>
      <c r="D60" s="8" t="s">
        <v>104</v>
      </c>
      <c r="E60" s="26" t="s">
        <v>101</v>
      </c>
      <c r="F60" s="37"/>
      <c r="G60" s="51">
        <f t="shared" si="2"/>
        <v>0</v>
      </c>
      <c r="H60" s="41"/>
      <c r="I60" s="42"/>
      <c r="J60" s="41"/>
      <c r="K60" s="41"/>
      <c r="L60" s="147" t="s">
        <v>317</v>
      </c>
    </row>
    <row r="61" spans="1:12" ht="54" customHeight="1" x14ac:dyDescent="0.25">
      <c r="A61" s="102" t="s">
        <v>31</v>
      </c>
      <c r="B61" s="8" t="s">
        <v>244</v>
      </c>
      <c r="C61" s="7">
        <v>2015</v>
      </c>
      <c r="D61" s="8" t="s">
        <v>104</v>
      </c>
      <c r="E61" s="26" t="s">
        <v>101</v>
      </c>
      <c r="F61" s="37"/>
      <c r="G61" s="51">
        <f t="shared" si="2"/>
        <v>0</v>
      </c>
      <c r="H61" s="41"/>
      <c r="I61" s="42"/>
      <c r="J61" s="41"/>
      <c r="K61" s="41"/>
      <c r="L61" s="147" t="s">
        <v>318</v>
      </c>
    </row>
    <row r="62" spans="1:12" ht="42" customHeight="1" x14ac:dyDescent="0.25">
      <c r="A62" s="102" t="s">
        <v>10</v>
      </c>
      <c r="B62" s="8">
        <v>14930</v>
      </c>
      <c r="C62" s="7">
        <v>2016</v>
      </c>
      <c r="D62" s="9" t="s">
        <v>5</v>
      </c>
      <c r="E62" s="26" t="s">
        <v>101</v>
      </c>
      <c r="F62" s="37"/>
      <c r="G62" s="51">
        <f t="shared" si="2"/>
        <v>0</v>
      </c>
      <c r="H62" s="41"/>
      <c r="I62" s="42"/>
      <c r="J62" s="41"/>
      <c r="K62" s="41"/>
      <c r="L62" s="147" t="s">
        <v>319</v>
      </c>
    </row>
    <row r="63" spans="1:12" ht="68.25" customHeight="1" x14ac:dyDescent="0.25">
      <c r="A63" s="193" t="s">
        <v>142</v>
      </c>
      <c r="B63" s="185" t="s">
        <v>233</v>
      </c>
      <c r="C63" s="199" t="s">
        <v>154</v>
      </c>
      <c r="D63" s="185" t="s">
        <v>26</v>
      </c>
      <c r="E63" s="115" t="s">
        <v>57</v>
      </c>
      <c r="F63" s="37">
        <v>211069901</v>
      </c>
      <c r="G63" s="51">
        <f t="shared" si="2"/>
        <v>211069901</v>
      </c>
      <c r="H63" s="37">
        <f>H64</f>
        <v>0</v>
      </c>
      <c r="I63" s="37">
        <v>0</v>
      </c>
      <c r="J63" s="37">
        <v>37501204</v>
      </c>
      <c r="K63" s="37">
        <v>173568697</v>
      </c>
      <c r="L63" s="201" t="s">
        <v>155</v>
      </c>
    </row>
    <row r="64" spans="1:12" ht="109.5" customHeight="1" x14ac:dyDescent="0.25">
      <c r="A64" s="193"/>
      <c r="B64" s="185"/>
      <c r="C64" s="200"/>
      <c r="D64" s="185"/>
      <c r="E64" s="115" t="s">
        <v>62</v>
      </c>
      <c r="F64" s="37">
        <v>211069901</v>
      </c>
      <c r="G64" s="51">
        <f t="shared" si="2"/>
        <v>211069901</v>
      </c>
      <c r="H64" s="37">
        <v>0</v>
      </c>
      <c r="I64" s="37">
        <v>0</v>
      </c>
      <c r="J64" s="37">
        <v>37501204</v>
      </c>
      <c r="K64" s="37">
        <v>173568697</v>
      </c>
      <c r="L64" s="202"/>
    </row>
    <row r="65" spans="1:18" ht="24.75" customHeight="1" x14ac:dyDescent="0.25">
      <c r="A65" s="194" t="s">
        <v>17</v>
      </c>
      <c r="B65" s="194"/>
      <c r="C65" s="194"/>
      <c r="D65" s="194"/>
      <c r="E65" s="194"/>
      <c r="F65" s="194"/>
      <c r="G65" s="194"/>
      <c r="H65" s="194"/>
      <c r="I65" s="194"/>
      <c r="J65" s="194"/>
      <c r="K65" s="194"/>
      <c r="L65" s="194"/>
    </row>
    <row r="66" spans="1:18" ht="22.5" x14ac:dyDescent="0.25">
      <c r="A66" s="216" t="s">
        <v>208</v>
      </c>
      <c r="B66" s="182" t="s">
        <v>285</v>
      </c>
      <c r="C66" s="198" t="s">
        <v>46</v>
      </c>
      <c r="D66" s="197" t="s">
        <v>82</v>
      </c>
      <c r="E66" s="24" t="s">
        <v>57</v>
      </c>
      <c r="F66" s="44">
        <v>1032565594</v>
      </c>
      <c r="G66" s="51">
        <f>SUM(G67:G69)</f>
        <v>1032565420</v>
      </c>
      <c r="H66" s="44">
        <v>416568419.63</v>
      </c>
      <c r="I66" s="37">
        <f>SUM(I67:I69)</f>
        <v>615997000</v>
      </c>
      <c r="J66" s="44">
        <f>SUM(J67:J69)</f>
        <v>0</v>
      </c>
      <c r="K66" s="44">
        <f>SUM(K67:K69)</f>
        <v>0</v>
      </c>
      <c r="L66" s="217" t="s">
        <v>344</v>
      </c>
    </row>
    <row r="67" spans="1:18" ht="56.25" x14ac:dyDescent="0.25">
      <c r="A67" s="216"/>
      <c r="B67" s="183"/>
      <c r="C67" s="198"/>
      <c r="D67" s="197"/>
      <c r="E67" s="27" t="s">
        <v>102</v>
      </c>
      <c r="F67" s="44"/>
      <c r="G67" s="53">
        <f>SUM(H67:K67)</f>
        <v>0</v>
      </c>
      <c r="H67" s="41">
        <v>0</v>
      </c>
      <c r="I67" s="42">
        <v>0</v>
      </c>
      <c r="J67" s="41">
        <v>0</v>
      </c>
      <c r="K67" s="41">
        <v>0</v>
      </c>
      <c r="L67" s="217"/>
    </row>
    <row r="68" spans="1:18" ht="90" customHeight="1" x14ac:dyDescent="0.25">
      <c r="A68" s="216"/>
      <c r="B68" s="183"/>
      <c r="C68" s="198"/>
      <c r="D68" s="197"/>
      <c r="E68" s="27" t="s">
        <v>103</v>
      </c>
      <c r="F68" s="44">
        <v>990717000</v>
      </c>
      <c r="G68" s="51">
        <f>SUM(H68:K68)</f>
        <v>990908578</v>
      </c>
      <c r="H68" s="44">
        <v>374911578</v>
      </c>
      <c r="I68" s="37">
        <v>615997000</v>
      </c>
      <c r="J68" s="41">
        <v>0</v>
      </c>
      <c r="K68" s="41">
        <v>0</v>
      </c>
      <c r="L68" s="217"/>
    </row>
    <row r="69" spans="1:18" ht="56.25" customHeight="1" x14ac:dyDescent="0.25">
      <c r="A69" s="216"/>
      <c r="B69" s="184"/>
      <c r="C69" s="198"/>
      <c r="D69" s="197"/>
      <c r="E69" s="27" t="s">
        <v>58</v>
      </c>
      <c r="F69" s="44">
        <v>41848594</v>
      </c>
      <c r="G69" s="51">
        <f>SUM(H69:K69)</f>
        <v>41656842</v>
      </c>
      <c r="H69" s="44">
        <v>41656842</v>
      </c>
      <c r="I69" s="37">
        <v>0</v>
      </c>
      <c r="J69" s="41">
        <v>0</v>
      </c>
      <c r="K69" s="41">
        <v>0</v>
      </c>
      <c r="L69" s="217"/>
    </row>
    <row r="70" spans="1:18" ht="72.75" customHeight="1" x14ac:dyDescent="0.25">
      <c r="A70" s="102" t="s">
        <v>11</v>
      </c>
      <c r="B70" s="8" t="s">
        <v>234</v>
      </c>
      <c r="C70" s="3">
        <v>2015</v>
      </c>
      <c r="D70" s="8" t="s">
        <v>119</v>
      </c>
      <c r="E70" s="26" t="s">
        <v>125</v>
      </c>
      <c r="F70" s="37"/>
      <c r="G70" s="53">
        <f>H70+I70+J70+K70</f>
        <v>0</v>
      </c>
      <c r="H70" s="41"/>
      <c r="I70" s="42"/>
      <c r="J70" s="41"/>
      <c r="K70" s="41"/>
      <c r="L70" s="148" t="s">
        <v>320</v>
      </c>
    </row>
    <row r="71" spans="1:18" ht="60" customHeight="1" x14ac:dyDescent="0.25">
      <c r="A71" s="103" t="s">
        <v>121</v>
      </c>
      <c r="B71" s="8" t="s">
        <v>235</v>
      </c>
      <c r="C71" s="19">
        <v>2015</v>
      </c>
      <c r="D71" s="8" t="s">
        <v>122</v>
      </c>
      <c r="E71" s="26" t="s">
        <v>125</v>
      </c>
      <c r="F71" s="37"/>
      <c r="G71" s="53">
        <f>H71+I71+J71+K71</f>
        <v>0</v>
      </c>
      <c r="H71" s="41"/>
      <c r="I71" s="42"/>
      <c r="J71" s="41"/>
      <c r="K71" s="41"/>
      <c r="L71" s="148" t="s">
        <v>321</v>
      </c>
    </row>
    <row r="72" spans="1:18" ht="60" x14ac:dyDescent="0.25">
      <c r="A72" s="102" t="s">
        <v>123</v>
      </c>
      <c r="B72" s="8" t="s">
        <v>273</v>
      </c>
      <c r="C72" s="14">
        <v>2016</v>
      </c>
      <c r="D72" s="8" t="s">
        <v>124</v>
      </c>
      <c r="E72" s="26" t="s">
        <v>283</v>
      </c>
      <c r="F72" s="37"/>
      <c r="G72" s="51">
        <v>481949000</v>
      </c>
      <c r="H72" s="41"/>
      <c r="I72" s="42">
        <v>481949000</v>
      </c>
      <c r="J72" s="41"/>
      <c r="K72" s="41"/>
      <c r="L72" s="148" t="s">
        <v>322</v>
      </c>
    </row>
    <row r="73" spans="1:18" x14ac:dyDescent="0.25">
      <c r="A73" s="216" t="s">
        <v>156</v>
      </c>
      <c r="B73" s="185" t="s">
        <v>138</v>
      </c>
      <c r="C73" s="185">
        <v>2018</v>
      </c>
      <c r="D73" s="185" t="s">
        <v>139</v>
      </c>
      <c r="E73" s="218" t="s">
        <v>140</v>
      </c>
      <c r="F73" s="159"/>
      <c r="G73" s="195">
        <f>H73+I73+J73+K73</f>
        <v>0</v>
      </c>
      <c r="H73" s="177"/>
      <c r="I73" s="177"/>
      <c r="J73" s="177"/>
      <c r="K73" s="177"/>
      <c r="L73" s="215" t="s">
        <v>345</v>
      </c>
    </row>
    <row r="74" spans="1:18" ht="93" customHeight="1" x14ac:dyDescent="0.25">
      <c r="A74" s="216"/>
      <c r="B74" s="185"/>
      <c r="C74" s="185"/>
      <c r="D74" s="185"/>
      <c r="E74" s="219"/>
      <c r="F74" s="159"/>
      <c r="G74" s="196"/>
      <c r="H74" s="178"/>
      <c r="I74" s="178"/>
      <c r="J74" s="178"/>
      <c r="K74" s="178"/>
      <c r="L74" s="215"/>
    </row>
    <row r="75" spans="1:18" s="6" customFormat="1" ht="22.5" customHeight="1" x14ac:dyDescent="0.25">
      <c r="A75" s="279" t="s">
        <v>19</v>
      </c>
      <c r="B75" s="279"/>
      <c r="C75" s="279"/>
      <c r="D75" s="279"/>
      <c r="E75" s="279"/>
      <c r="F75" s="279"/>
      <c r="G75" s="279"/>
      <c r="H75" s="279"/>
      <c r="I75" s="279"/>
      <c r="J75" s="279"/>
      <c r="K75" s="279"/>
      <c r="L75" s="279"/>
      <c r="M75" s="4"/>
      <c r="N75" s="4"/>
      <c r="O75" s="4"/>
      <c r="P75" s="4"/>
      <c r="Q75" s="4"/>
      <c r="R75" s="4"/>
    </row>
    <row r="76" spans="1:18" ht="57.75" customHeight="1" x14ac:dyDescent="0.25">
      <c r="A76" s="193" t="s">
        <v>96</v>
      </c>
      <c r="B76" s="185" t="s">
        <v>286</v>
      </c>
      <c r="C76" s="185" t="s">
        <v>106</v>
      </c>
      <c r="D76" s="185" t="s">
        <v>70</v>
      </c>
      <c r="E76" s="26" t="s">
        <v>57</v>
      </c>
      <c r="F76" s="37">
        <v>342673000</v>
      </c>
      <c r="G76" s="50">
        <f>H76+I76+J76+K76</f>
        <v>216540440</v>
      </c>
      <c r="H76" s="37">
        <v>57530440</v>
      </c>
      <c r="I76" s="37">
        <f>SUM(I78:I79)</f>
        <v>159010000</v>
      </c>
      <c r="J76" s="37">
        <f>SUM(J78:J79)</f>
        <v>0</v>
      </c>
      <c r="K76" s="37">
        <f>SUM(K78:K79)</f>
        <v>0</v>
      </c>
      <c r="L76" s="165" t="s">
        <v>374</v>
      </c>
    </row>
    <row r="77" spans="1:18" ht="55.5" customHeight="1" x14ac:dyDescent="0.25">
      <c r="A77" s="193"/>
      <c r="B77" s="185"/>
      <c r="C77" s="185"/>
      <c r="D77" s="185"/>
      <c r="E77" s="26" t="s">
        <v>249</v>
      </c>
      <c r="F77" s="37"/>
      <c r="G77" s="50">
        <f t="shared" ref="G77:G79" si="3">H77+I77+J77+K77</f>
        <v>51777396</v>
      </c>
      <c r="H77" s="37">
        <v>51777396</v>
      </c>
      <c r="I77" s="37"/>
      <c r="J77" s="37"/>
      <c r="K77" s="37"/>
      <c r="L77" s="214"/>
    </row>
    <row r="78" spans="1:18" ht="81" customHeight="1" x14ac:dyDescent="0.25">
      <c r="A78" s="193"/>
      <c r="B78" s="185"/>
      <c r="C78" s="185"/>
      <c r="D78" s="185"/>
      <c r="E78" s="26" t="s">
        <v>105</v>
      </c>
      <c r="F78" s="37">
        <v>308406000</v>
      </c>
      <c r="G78" s="50">
        <f t="shared" si="3"/>
        <v>308406000</v>
      </c>
      <c r="H78" s="37">
        <v>165297000</v>
      </c>
      <c r="I78" s="37">
        <f>58109000+85000000</f>
        <v>143109000</v>
      </c>
      <c r="J78" s="56">
        <v>0</v>
      </c>
      <c r="K78" s="56">
        <v>0</v>
      </c>
      <c r="L78" s="214"/>
    </row>
    <row r="79" spans="1:18" ht="131.25" customHeight="1" x14ac:dyDescent="0.25">
      <c r="A79" s="193"/>
      <c r="B79" s="185"/>
      <c r="C79" s="185"/>
      <c r="D79" s="185"/>
      <c r="E79" s="26" t="s">
        <v>63</v>
      </c>
      <c r="F79" s="37">
        <v>34267000</v>
      </c>
      <c r="G79" s="50">
        <f t="shared" si="3"/>
        <v>21654044</v>
      </c>
      <c r="H79" s="37">
        <v>5753044</v>
      </c>
      <c r="I79" s="37">
        <v>15901000</v>
      </c>
      <c r="J79" s="41">
        <v>0</v>
      </c>
      <c r="K79" s="41">
        <v>0</v>
      </c>
      <c r="L79" s="166"/>
    </row>
    <row r="80" spans="1:18" ht="45" customHeight="1" x14ac:dyDescent="0.25">
      <c r="A80" s="297" t="s">
        <v>255</v>
      </c>
      <c r="B80" s="185">
        <v>260</v>
      </c>
      <c r="C80" s="185" t="s">
        <v>292</v>
      </c>
      <c r="D80" s="185" t="s">
        <v>159</v>
      </c>
      <c r="E80" s="26" t="s">
        <v>57</v>
      </c>
      <c r="F80" s="37">
        <v>442277971</v>
      </c>
      <c r="G80" s="50">
        <f>G81+G82</f>
        <v>302223381</v>
      </c>
      <c r="H80" s="42">
        <f>H81+H82</f>
        <v>147425990</v>
      </c>
      <c r="I80" s="42">
        <f>I81+I82</f>
        <v>154797391</v>
      </c>
      <c r="J80" s="42"/>
      <c r="K80" s="42"/>
      <c r="L80" s="317" t="s">
        <v>329</v>
      </c>
    </row>
    <row r="81" spans="1:12" ht="89.25" customHeight="1" x14ac:dyDescent="0.25">
      <c r="A81" s="297"/>
      <c r="B81" s="185"/>
      <c r="C81" s="185"/>
      <c r="D81" s="185"/>
      <c r="E81" s="26" t="s">
        <v>157</v>
      </c>
      <c r="F81" s="37">
        <v>420164081</v>
      </c>
      <c r="G81" s="50">
        <f>H81+I81</f>
        <v>280109400</v>
      </c>
      <c r="H81" s="42">
        <v>140054700</v>
      </c>
      <c r="I81" s="42">
        <v>140054700</v>
      </c>
      <c r="J81" s="42"/>
      <c r="K81" s="42"/>
      <c r="L81" s="318"/>
    </row>
    <row r="82" spans="1:12" ht="183" customHeight="1" x14ac:dyDescent="0.25">
      <c r="A82" s="297"/>
      <c r="B82" s="185"/>
      <c r="C82" s="185"/>
      <c r="D82" s="185"/>
      <c r="E82" s="26" t="s">
        <v>63</v>
      </c>
      <c r="F82" s="37">
        <v>22113890</v>
      </c>
      <c r="G82" s="50">
        <f>H82+I82</f>
        <v>22113981</v>
      </c>
      <c r="H82" s="42">
        <v>7371290</v>
      </c>
      <c r="I82" s="42">
        <v>14742691</v>
      </c>
      <c r="J82" s="42"/>
      <c r="K82" s="42"/>
      <c r="L82" s="319"/>
    </row>
    <row r="83" spans="1:12" ht="22.5" x14ac:dyDescent="0.25">
      <c r="A83" s="186" t="s">
        <v>158</v>
      </c>
      <c r="B83" s="182">
        <v>300</v>
      </c>
      <c r="C83" s="182" t="s">
        <v>293</v>
      </c>
      <c r="D83" s="182" t="s">
        <v>50</v>
      </c>
      <c r="E83" s="26" t="s">
        <v>57</v>
      </c>
      <c r="F83" s="37">
        <v>482002704</v>
      </c>
      <c r="G83" s="50">
        <f>H83+I83</f>
        <v>329368545</v>
      </c>
      <c r="H83" s="38">
        <f>H84+H85</f>
        <v>160667581</v>
      </c>
      <c r="I83" s="38">
        <f>I84+I85</f>
        <v>168700964</v>
      </c>
      <c r="J83" s="38"/>
      <c r="K83" s="38"/>
      <c r="L83" s="317" t="s">
        <v>294</v>
      </c>
    </row>
    <row r="84" spans="1:12" ht="58.5" customHeight="1" x14ac:dyDescent="0.25">
      <c r="A84" s="187"/>
      <c r="B84" s="183"/>
      <c r="C84" s="183"/>
      <c r="D84" s="183"/>
      <c r="E84" s="26" t="s">
        <v>157</v>
      </c>
      <c r="F84" s="37">
        <v>457902559</v>
      </c>
      <c r="G84" s="50">
        <f>H84+I84</f>
        <v>305268400</v>
      </c>
      <c r="H84" s="38">
        <v>152634200</v>
      </c>
      <c r="I84" s="38">
        <v>152634200</v>
      </c>
      <c r="J84" s="38"/>
      <c r="K84" s="57"/>
      <c r="L84" s="318"/>
    </row>
    <row r="85" spans="1:12" ht="150.75" customHeight="1" x14ac:dyDescent="0.25">
      <c r="A85" s="188"/>
      <c r="B85" s="184"/>
      <c r="C85" s="184"/>
      <c r="D85" s="184"/>
      <c r="E85" s="26" t="s">
        <v>63</v>
      </c>
      <c r="F85" s="37">
        <v>24100145</v>
      </c>
      <c r="G85" s="50">
        <f>H85+I85</f>
        <v>24100145</v>
      </c>
      <c r="H85" s="42">
        <v>8033381</v>
      </c>
      <c r="I85" s="42">
        <v>16066764</v>
      </c>
      <c r="J85" s="42"/>
      <c r="K85" s="58"/>
      <c r="L85" s="319"/>
    </row>
    <row r="86" spans="1:12" x14ac:dyDescent="0.25">
      <c r="A86" s="186" t="s">
        <v>169</v>
      </c>
      <c r="B86" s="182">
        <v>300</v>
      </c>
      <c r="C86" s="182" t="s">
        <v>165</v>
      </c>
      <c r="D86" s="182"/>
      <c r="E86" s="28" t="s">
        <v>57</v>
      </c>
      <c r="F86" s="42">
        <v>482002860</v>
      </c>
      <c r="G86" s="50">
        <f t="shared" ref="G86:G103" si="4">H86+I86+J86+K86</f>
        <v>176734400</v>
      </c>
      <c r="H86" s="38">
        <v>0</v>
      </c>
      <c r="I86" s="38">
        <v>176734400</v>
      </c>
      <c r="J86" s="38"/>
      <c r="K86" s="57"/>
      <c r="L86" s="189" t="s">
        <v>290</v>
      </c>
    </row>
    <row r="87" spans="1:12" ht="42.75" customHeight="1" x14ac:dyDescent="0.25">
      <c r="A87" s="187"/>
      <c r="B87" s="183"/>
      <c r="C87" s="183"/>
      <c r="D87" s="183"/>
      <c r="E87" s="29" t="s">
        <v>157</v>
      </c>
      <c r="F87" s="37">
        <v>457902717</v>
      </c>
      <c r="G87" s="50">
        <f t="shared" si="4"/>
        <v>152634240</v>
      </c>
      <c r="H87" s="38"/>
      <c r="I87" s="38">
        <v>152634240</v>
      </c>
      <c r="J87" s="38"/>
      <c r="K87" s="57"/>
      <c r="L87" s="190"/>
    </row>
    <row r="88" spans="1:12" ht="168" customHeight="1" x14ac:dyDescent="0.25">
      <c r="A88" s="188"/>
      <c r="B88" s="184"/>
      <c r="C88" s="184"/>
      <c r="D88" s="184"/>
      <c r="E88" s="29" t="s">
        <v>63</v>
      </c>
      <c r="F88" s="37">
        <v>24100143</v>
      </c>
      <c r="G88" s="50">
        <f t="shared" si="4"/>
        <v>24100160</v>
      </c>
      <c r="H88" s="38"/>
      <c r="I88" s="38">
        <v>24100160</v>
      </c>
      <c r="J88" s="38"/>
      <c r="K88" s="57"/>
      <c r="L88" s="191"/>
    </row>
    <row r="89" spans="1:12" ht="22.5" x14ac:dyDescent="0.25">
      <c r="A89" s="186" t="s">
        <v>49</v>
      </c>
      <c r="B89" s="182">
        <v>350</v>
      </c>
      <c r="C89" s="182" t="s">
        <v>291</v>
      </c>
      <c r="D89" s="182" t="s">
        <v>47</v>
      </c>
      <c r="E89" s="26" t="s">
        <v>57</v>
      </c>
      <c r="F89" s="37">
        <v>532443730</v>
      </c>
      <c r="G89" s="50">
        <f t="shared" si="4"/>
        <v>195229530</v>
      </c>
      <c r="H89" s="38">
        <f>H91</f>
        <v>0</v>
      </c>
      <c r="I89" s="38">
        <f>I90+I91</f>
        <v>195229530</v>
      </c>
      <c r="J89" s="38"/>
      <c r="K89" s="38"/>
      <c r="L89" s="165" t="s">
        <v>349</v>
      </c>
    </row>
    <row r="90" spans="1:12" ht="59.25" customHeight="1" x14ac:dyDescent="0.25">
      <c r="A90" s="187"/>
      <c r="B90" s="183"/>
      <c r="C90" s="183"/>
      <c r="D90" s="183"/>
      <c r="E90" s="26" t="s">
        <v>105</v>
      </c>
      <c r="F90" s="37">
        <v>505821542</v>
      </c>
      <c r="G90" s="50">
        <f t="shared" si="4"/>
        <v>168607180</v>
      </c>
      <c r="H90" s="38"/>
      <c r="I90" s="38">
        <v>168607180</v>
      </c>
      <c r="J90" s="38"/>
      <c r="K90" s="38"/>
      <c r="L90" s="214"/>
    </row>
    <row r="91" spans="1:12" ht="220.5" customHeight="1" x14ac:dyDescent="0.25">
      <c r="A91" s="188"/>
      <c r="B91" s="184"/>
      <c r="C91" s="184"/>
      <c r="D91" s="184"/>
      <c r="E91" s="26" t="s">
        <v>63</v>
      </c>
      <c r="F91" s="37">
        <v>26622188</v>
      </c>
      <c r="G91" s="50">
        <f t="shared" si="4"/>
        <v>26622350</v>
      </c>
      <c r="H91" s="42">
        <v>0</v>
      </c>
      <c r="I91" s="42">
        <v>26622350</v>
      </c>
      <c r="J91" s="42"/>
      <c r="K91" s="42"/>
      <c r="L91" s="166"/>
    </row>
    <row r="92" spans="1:12" ht="22.5" x14ac:dyDescent="0.25">
      <c r="A92" s="186" t="s">
        <v>171</v>
      </c>
      <c r="B92" s="182">
        <v>300</v>
      </c>
      <c r="C92" s="182" t="s">
        <v>161</v>
      </c>
      <c r="D92" s="182" t="s">
        <v>162</v>
      </c>
      <c r="E92" s="26" t="s">
        <v>57</v>
      </c>
      <c r="F92" s="37">
        <v>482002860</v>
      </c>
      <c r="G92" s="50">
        <f t="shared" si="4"/>
        <v>24100143</v>
      </c>
      <c r="H92" s="38">
        <f>H94</f>
        <v>0</v>
      </c>
      <c r="I92" s="38">
        <f>I94</f>
        <v>8033381</v>
      </c>
      <c r="J92" s="38">
        <f>J94</f>
        <v>8033381</v>
      </c>
      <c r="K92" s="38">
        <f>K94</f>
        <v>8033381</v>
      </c>
      <c r="L92" s="179" t="s">
        <v>348</v>
      </c>
    </row>
    <row r="93" spans="1:12" ht="66" customHeight="1" x14ac:dyDescent="0.25">
      <c r="A93" s="187"/>
      <c r="B93" s="183"/>
      <c r="C93" s="183"/>
      <c r="D93" s="183"/>
      <c r="E93" s="26" t="s">
        <v>105</v>
      </c>
      <c r="F93" s="37">
        <v>457902717</v>
      </c>
      <c r="G93" s="50"/>
      <c r="H93" s="38"/>
      <c r="I93" s="38"/>
      <c r="J93" s="38"/>
      <c r="K93" s="57"/>
      <c r="L93" s="180"/>
    </row>
    <row r="94" spans="1:12" ht="138.75" customHeight="1" x14ac:dyDescent="0.25">
      <c r="A94" s="188"/>
      <c r="B94" s="184"/>
      <c r="C94" s="184"/>
      <c r="D94" s="184"/>
      <c r="E94" s="26" t="s">
        <v>63</v>
      </c>
      <c r="F94" s="37">
        <v>24100143</v>
      </c>
      <c r="G94" s="50">
        <f t="shared" si="4"/>
        <v>24100143</v>
      </c>
      <c r="H94" s="38">
        <v>0</v>
      </c>
      <c r="I94" s="38">
        <v>8033381</v>
      </c>
      <c r="J94" s="38">
        <v>8033381</v>
      </c>
      <c r="K94" s="57">
        <v>8033381</v>
      </c>
      <c r="L94" s="320"/>
    </row>
    <row r="95" spans="1:12" ht="69" customHeight="1" x14ac:dyDescent="0.25">
      <c r="A95" s="186" t="s">
        <v>170</v>
      </c>
      <c r="B95" s="182">
        <v>124</v>
      </c>
      <c r="C95" s="182" t="s">
        <v>173</v>
      </c>
      <c r="D95" s="182" t="s">
        <v>219</v>
      </c>
      <c r="E95" s="28" t="s">
        <v>57</v>
      </c>
      <c r="F95" s="68">
        <v>175440443.84999999</v>
      </c>
      <c r="G95" s="50">
        <f t="shared" si="4"/>
        <v>8772023</v>
      </c>
      <c r="H95" s="55"/>
      <c r="I95" s="55">
        <v>2924008</v>
      </c>
      <c r="J95" s="55">
        <v>2924008</v>
      </c>
      <c r="K95" s="57">
        <v>2924007</v>
      </c>
      <c r="L95" s="179" t="s">
        <v>330</v>
      </c>
    </row>
    <row r="96" spans="1:12" ht="66.75" customHeight="1" x14ac:dyDescent="0.25">
      <c r="A96" s="187"/>
      <c r="B96" s="183"/>
      <c r="C96" s="183"/>
      <c r="D96" s="183"/>
      <c r="E96" s="26" t="s">
        <v>105</v>
      </c>
      <c r="F96" s="55">
        <v>170537657.84999999</v>
      </c>
      <c r="G96" s="50">
        <f>H96+I96+J96+K96</f>
        <v>77384724.849999994</v>
      </c>
      <c r="H96" s="55">
        <v>77384724.849999994</v>
      </c>
      <c r="I96" s="55"/>
      <c r="J96" s="55"/>
      <c r="K96" s="57"/>
      <c r="L96" s="180"/>
    </row>
    <row r="97" spans="1:12" ht="62.25" customHeight="1" x14ac:dyDescent="0.25">
      <c r="A97" s="188"/>
      <c r="B97" s="184"/>
      <c r="C97" s="184"/>
      <c r="D97" s="184"/>
      <c r="E97" s="29" t="s">
        <v>63</v>
      </c>
      <c r="F97" s="54">
        <v>4902786</v>
      </c>
      <c r="G97" s="50">
        <f t="shared" si="4"/>
        <v>8772023</v>
      </c>
      <c r="H97" s="68"/>
      <c r="I97" s="68">
        <v>2924008</v>
      </c>
      <c r="J97" s="68">
        <v>2924008</v>
      </c>
      <c r="K97" s="58">
        <v>2924007</v>
      </c>
      <c r="L97" s="181"/>
    </row>
    <row r="98" spans="1:12" ht="44.25" customHeight="1" x14ac:dyDescent="0.25">
      <c r="A98" s="186" t="s">
        <v>172</v>
      </c>
      <c r="B98" s="182">
        <v>300</v>
      </c>
      <c r="C98" s="182" t="s">
        <v>41</v>
      </c>
      <c r="D98" s="182" t="s">
        <v>43</v>
      </c>
      <c r="E98" s="26" t="s">
        <v>57</v>
      </c>
      <c r="F98" s="37">
        <v>482002860</v>
      </c>
      <c r="G98" s="50">
        <f t="shared" si="4"/>
        <v>8033381</v>
      </c>
      <c r="H98" s="38">
        <f>H100</f>
        <v>0</v>
      </c>
      <c r="I98" s="38">
        <v>0</v>
      </c>
      <c r="J98" s="38">
        <v>0</v>
      </c>
      <c r="K98" s="38">
        <f>K100</f>
        <v>8033381</v>
      </c>
      <c r="L98" s="179" t="s">
        <v>296</v>
      </c>
    </row>
    <row r="99" spans="1:12" ht="57" customHeight="1" x14ac:dyDescent="0.25">
      <c r="A99" s="187"/>
      <c r="B99" s="183"/>
      <c r="C99" s="183"/>
      <c r="D99" s="183"/>
      <c r="E99" s="26" t="s">
        <v>105</v>
      </c>
      <c r="F99" s="37">
        <v>457902717</v>
      </c>
      <c r="G99" s="50"/>
      <c r="H99" s="38"/>
      <c r="I99" s="38"/>
      <c r="J99" s="38"/>
      <c r="K99" s="38"/>
      <c r="L99" s="180"/>
    </row>
    <row r="100" spans="1:12" ht="50.25" customHeight="1" x14ac:dyDescent="0.25">
      <c r="A100" s="188"/>
      <c r="B100" s="184"/>
      <c r="C100" s="184"/>
      <c r="D100" s="184"/>
      <c r="E100" s="26" t="s">
        <v>63</v>
      </c>
      <c r="F100" s="91">
        <v>24100143</v>
      </c>
      <c r="G100" s="50">
        <f t="shared" si="4"/>
        <v>8033381</v>
      </c>
      <c r="H100" s="42">
        <v>0</v>
      </c>
      <c r="I100" s="42">
        <v>0</v>
      </c>
      <c r="J100" s="154">
        <v>0</v>
      </c>
      <c r="K100" s="42">
        <v>8033381</v>
      </c>
      <c r="L100" s="181"/>
    </row>
    <row r="101" spans="1:12" ht="28.5" customHeight="1" x14ac:dyDescent="0.25">
      <c r="A101" s="186" t="s">
        <v>163</v>
      </c>
      <c r="B101" s="170">
        <v>71</v>
      </c>
      <c r="C101" s="170" t="s">
        <v>165</v>
      </c>
      <c r="D101" s="170" t="s">
        <v>216</v>
      </c>
      <c r="E101" s="28" t="s">
        <v>57</v>
      </c>
      <c r="F101" s="42">
        <v>103821916</v>
      </c>
      <c r="G101" s="50">
        <f t="shared" si="4"/>
        <v>103821916</v>
      </c>
      <c r="H101" s="42">
        <v>0</v>
      </c>
      <c r="I101" s="42">
        <v>103821916</v>
      </c>
      <c r="J101" s="59"/>
      <c r="K101" s="59"/>
      <c r="L101" s="179" t="s">
        <v>323</v>
      </c>
    </row>
    <row r="102" spans="1:12" ht="69.75" customHeight="1" x14ac:dyDescent="0.25">
      <c r="A102" s="187"/>
      <c r="B102" s="171"/>
      <c r="C102" s="171"/>
      <c r="D102" s="171"/>
      <c r="E102" s="29" t="s">
        <v>157</v>
      </c>
      <c r="F102" s="37">
        <v>98630820</v>
      </c>
      <c r="G102" s="50">
        <f t="shared" si="4"/>
        <v>98630820</v>
      </c>
      <c r="H102" s="42"/>
      <c r="I102" s="42">
        <v>98630820</v>
      </c>
      <c r="J102" s="59"/>
      <c r="K102" s="59"/>
      <c r="L102" s="180"/>
    </row>
    <row r="103" spans="1:12" ht="102" customHeight="1" x14ac:dyDescent="0.25">
      <c r="A103" s="188"/>
      <c r="B103" s="172"/>
      <c r="C103" s="172"/>
      <c r="D103" s="172"/>
      <c r="E103" s="29" t="s">
        <v>63</v>
      </c>
      <c r="F103" s="37">
        <v>5191096</v>
      </c>
      <c r="G103" s="50">
        <f t="shared" si="4"/>
        <v>5191096</v>
      </c>
      <c r="H103" s="42"/>
      <c r="I103" s="42">
        <v>5191096</v>
      </c>
      <c r="J103" s="59"/>
      <c r="K103" s="59"/>
      <c r="L103" s="181"/>
    </row>
    <row r="104" spans="1:12" ht="33" customHeight="1" x14ac:dyDescent="0.25">
      <c r="A104" s="186" t="s">
        <v>164</v>
      </c>
      <c r="B104" s="170">
        <v>80</v>
      </c>
      <c r="C104" s="170" t="s">
        <v>167</v>
      </c>
      <c r="D104" s="170" t="s">
        <v>217</v>
      </c>
      <c r="E104" s="28" t="s">
        <v>57</v>
      </c>
      <c r="F104" s="42">
        <v>116982444</v>
      </c>
      <c r="G104" s="50">
        <f>H104+I104+J104+K104</f>
        <v>5849123</v>
      </c>
      <c r="H104" s="42"/>
      <c r="I104" s="42"/>
      <c r="J104" s="42">
        <v>5849123</v>
      </c>
      <c r="K104" s="59"/>
      <c r="L104" s="179" t="s">
        <v>350</v>
      </c>
    </row>
    <row r="105" spans="1:12" ht="63" customHeight="1" x14ac:dyDescent="0.25">
      <c r="A105" s="187"/>
      <c r="B105" s="171"/>
      <c r="C105" s="171"/>
      <c r="D105" s="171"/>
      <c r="E105" s="29" t="s">
        <v>157</v>
      </c>
      <c r="F105" s="42">
        <v>111133321</v>
      </c>
      <c r="G105" s="92"/>
      <c r="H105" s="38"/>
      <c r="I105" s="38"/>
      <c r="J105" s="38"/>
      <c r="K105" s="93"/>
      <c r="L105" s="180"/>
    </row>
    <row r="106" spans="1:12" ht="51" customHeight="1" x14ac:dyDescent="0.25">
      <c r="A106" s="187"/>
      <c r="B106" s="171"/>
      <c r="C106" s="171"/>
      <c r="D106" s="171"/>
      <c r="E106" s="175" t="s">
        <v>63</v>
      </c>
      <c r="F106" s="173">
        <v>5849123</v>
      </c>
      <c r="G106" s="173">
        <f>H106+I106+J106+K106</f>
        <v>5849123</v>
      </c>
      <c r="H106" s="177"/>
      <c r="I106" s="177"/>
      <c r="J106" s="177">
        <v>5849123</v>
      </c>
      <c r="K106" s="177"/>
      <c r="L106" s="180"/>
    </row>
    <row r="107" spans="1:12" ht="117.75" customHeight="1" x14ac:dyDescent="0.25">
      <c r="A107" s="188"/>
      <c r="B107" s="172"/>
      <c r="C107" s="172"/>
      <c r="D107" s="172"/>
      <c r="E107" s="176"/>
      <c r="F107" s="174"/>
      <c r="G107" s="174"/>
      <c r="H107" s="178"/>
      <c r="I107" s="178"/>
      <c r="J107" s="178"/>
      <c r="K107" s="178"/>
      <c r="L107" s="181"/>
    </row>
    <row r="108" spans="1:12" ht="41.25" customHeight="1" x14ac:dyDescent="0.25">
      <c r="A108" s="292" t="s">
        <v>166</v>
      </c>
      <c r="B108" s="170">
        <v>40</v>
      </c>
      <c r="C108" s="170" t="s">
        <v>168</v>
      </c>
      <c r="D108" s="170" t="s">
        <v>218</v>
      </c>
      <c r="E108" s="28" t="s">
        <v>57</v>
      </c>
      <c r="F108" s="42">
        <v>60107637</v>
      </c>
      <c r="G108" s="60">
        <f>H108+I108+J108+K108</f>
        <v>3005382</v>
      </c>
      <c r="H108" s="42"/>
      <c r="I108" s="42">
        <v>3005382</v>
      </c>
      <c r="J108" s="42"/>
      <c r="K108" s="59"/>
      <c r="L108" s="179" t="s">
        <v>295</v>
      </c>
    </row>
    <row r="109" spans="1:12" ht="77.25" customHeight="1" x14ac:dyDescent="0.25">
      <c r="A109" s="293"/>
      <c r="B109" s="171"/>
      <c r="C109" s="171"/>
      <c r="D109" s="171"/>
      <c r="E109" s="29" t="s">
        <v>157</v>
      </c>
      <c r="F109" s="42">
        <v>57102255</v>
      </c>
      <c r="G109" s="60"/>
      <c r="H109" s="42"/>
      <c r="I109" s="42"/>
      <c r="J109" s="42"/>
      <c r="K109" s="59"/>
      <c r="L109" s="180"/>
    </row>
    <row r="110" spans="1:12" ht="75" customHeight="1" x14ac:dyDescent="0.25">
      <c r="A110" s="294"/>
      <c r="B110" s="172"/>
      <c r="C110" s="172"/>
      <c r="D110" s="172"/>
      <c r="E110" s="29" t="s">
        <v>63</v>
      </c>
      <c r="F110" s="37">
        <v>3005382</v>
      </c>
      <c r="G110" s="60">
        <f>H110+I110+J110+K110</f>
        <v>3005382</v>
      </c>
      <c r="H110" s="42"/>
      <c r="I110" s="42">
        <v>3005382</v>
      </c>
      <c r="J110" s="42"/>
      <c r="K110" s="59"/>
      <c r="L110" s="181"/>
    </row>
    <row r="111" spans="1:12" ht="22.5" x14ac:dyDescent="0.25">
      <c r="A111" s="186" t="s">
        <v>174</v>
      </c>
      <c r="B111" s="162">
        <v>825</v>
      </c>
      <c r="C111" s="162" t="s">
        <v>39</v>
      </c>
      <c r="D111" s="162" t="s">
        <v>42</v>
      </c>
      <c r="E111" s="26" t="s">
        <v>57</v>
      </c>
      <c r="F111" s="37">
        <v>807383907</v>
      </c>
      <c r="G111" s="60">
        <f t="shared" ref="G111:G114" si="5">H111+I111+J111+K111</f>
        <v>13456398</v>
      </c>
      <c r="H111" s="38">
        <f>H113</f>
        <v>0</v>
      </c>
      <c r="I111" s="38">
        <f>I113</f>
        <v>0</v>
      </c>
      <c r="J111" s="38">
        <f>J113</f>
        <v>0</v>
      </c>
      <c r="K111" s="38">
        <f>K113</f>
        <v>13456398</v>
      </c>
      <c r="L111" s="167" t="s">
        <v>297</v>
      </c>
    </row>
    <row r="112" spans="1:12" ht="45.75" customHeight="1" x14ac:dyDescent="0.25">
      <c r="A112" s="187"/>
      <c r="B112" s="163"/>
      <c r="C112" s="163"/>
      <c r="D112" s="163"/>
      <c r="E112" s="29" t="s">
        <v>157</v>
      </c>
      <c r="F112" s="37">
        <v>767014713</v>
      </c>
      <c r="G112" s="60"/>
      <c r="H112" s="38"/>
      <c r="I112" s="38"/>
      <c r="J112" s="38"/>
      <c r="K112" s="38"/>
      <c r="L112" s="168"/>
    </row>
    <row r="113" spans="1:12" ht="39" customHeight="1" x14ac:dyDescent="0.25">
      <c r="A113" s="188"/>
      <c r="B113" s="164"/>
      <c r="C113" s="164"/>
      <c r="D113" s="164"/>
      <c r="E113" s="26" t="s">
        <v>63</v>
      </c>
      <c r="F113" s="37">
        <v>40369194</v>
      </c>
      <c r="G113" s="60">
        <f t="shared" si="5"/>
        <v>13456398</v>
      </c>
      <c r="H113" s="42">
        <v>0</v>
      </c>
      <c r="I113" s="42">
        <v>0</v>
      </c>
      <c r="J113" s="42">
        <v>0</v>
      </c>
      <c r="K113" s="42">
        <v>13456398</v>
      </c>
      <c r="L113" s="281"/>
    </row>
    <row r="114" spans="1:12" ht="49.5" customHeight="1" x14ac:dyDescent="0.25">
      <c r="A114" s="186" t="s">
        <v>175</v>
      </c>
      <c r="B114" s="162" t="s">
        <v>224</v>
      </c>
      <c r="C114" s="162" t="s">
        <v>41</v>
      </c>
      <c r="D114" s="162" t="s">
        <v>247</v>
      </c>
      <c r="E114" s="26" t="s">
        <v>57</v>
      </c>
      <c r="F114" s="37">
        <v>669486499</v>
      </c>
      <c r="G114" s="60">
        <f t="shared" si="5"/>
        <v>22316216</v>
      </c>
      <c r="H114" s="38"/>
      <c r="I114" s="38"/>
      <c r="J114" s="38">
        <v>11158108</v>
      </c>
      <c r="K114" s="38">
        <v>11158108</v>
      </c>
      <c r="L114" s="167" t="s">
        <v>351</v>
      </c>
    </row>
    <row r="115" spans="1:12" ht="81.75" customHeight="1" x14ac:dyDescent="0.25">
      <c r="A115" s="187"/>
      <c r="B115" s="163"/>
      <c r="C115" s="163"/>
      <c r="D115" s="163"/>
      <c r="E115" s="29" t="s">
        <v>157</v>
      </c>
      <c r="F115" s="37">
        <v>636012175</v>
      </c>
      <c r="G115" s="60"/>
      <c r="H115" s="38"/>
      <c r="I115" s="38"/>
      <c r="J115" s="38"/>
      <c r="K115" s="57"/>
      <c r="L115" s="168"/>
    </row>
    <row r="116" spans="1:12" ht="86.25" customHeight="1" x14ac:dyDescent="0.25">
      <c r="A116" s="188"/>
      <c r="B116" s="164"/>
      <c r="C116" s="164"/>
      <c r="D116" s="164"/>
      <c r="E116" s="26" t="s">
        <v>63</v>
      </c>
      <c r="F116" s="37">
        <v>33474324</v>
      </c>
      <c r="G116" s="60">
        <f>H116+I116+J116+K116</f>
        <v>22316216</v>
      </c>
      <c r="H116" s="42"/>
      <c r="I116" s="42"/>
      <c r="J116" s="42">
        <v>11158108</v>
      </c>
      <c r="K116" s="58">
        <v>11158108</v>
      </c>
      <c r="L116" s="169"/>
    </row>
    <row r="117" spans="1:12" ht="50.25" customHeight="1" x14ac:dyDescent="0.25">
      <c r="A117" s="186" t="s">
        <v>176</v>
      </c>
      <c r="B117" s="162">
        <v>801</v>
      </c>
      <c r="C117" s="162" t="s">
        <v>38</v>
      </c>
      <c r="D117" s="162" t="s">
        <v>256</v>
      </c>
      <c r="E117" s="26" t="s">
        <v>57</v>
      </c>
      <c r="F117" s="37">
        <v>785495620</v>
      </c>
      <c r="G117" s="61">
        <f>H117+I117+J117+K117</f>
        <v>287508641</v>
      </c>
      <c r="H117" s="38">
        <v>0</v>
      </c>
      <c r="I117" s="38">
        <v>261325453</v>
      </c>
      <c r="J117" s="38">
        <v>13091594</v>
      </c>
      <c r="K117" s="38">
        <v>13091594</v>
      </c>
      <c r="L117" s="167" t="s">
        <v>346</v>
      </c>
    </row>
    <row r="118" spans="1:12" ht="86.25" customHeight="1" x14ac:dyDescent="0.25">
      <c r="A118" s="187"/>
      <c r="B118" s="163"/>
      <c r="C118" s="163"/>
      <c r="D118" s="163"/>
      <c r="E118" s="26" t="s">
        <v>157</v>
      </c>
      <c r="F118" s="37">
        <v>746220839</v>
      </c>
      <c r="G118" s="61">
        <f t="shared" ref="G118:G132" si="6">H118+I118+J118+K118</f>
        <v>248233860</v>
      </c>
      <c r="H118" s="38"/>
      <c r="I118" s="38">
        <v>248233860</v>
      </c>
      <c r="J118" s="38"/>
      <c r="K118" s="57"/>
      <c r="L118" s="168"/>
    </row>
    <row r="119" spans="1:12" ht="72" customHeight="1" x14ac:dyDescent="0.25">
      <c r="A119" s="188"/>
      <c r="B119" s="164"/>
      <c r="C119" s="164"/>
      <c r="D119" s="164"/>
      <c r="E119" s="26" t="s">
        <v>63</v>
      </c>
      <c r="F119" s="37">
        <v>39274781</v>
      </c>
      <c r="G119" s="61">
        <f t="shared" si="6"/>
        <v>39274781</v>
      </c>
      <c r="H119" s="42"/>
      <c r="I119" s="42">
        <v>13091593</v>
      </c>
      <c r="J119" s="42">
        <v>13091594</v>
      </c>
      <c r="K119" s="58">
        <v>13091594</v>
      </c>
      <c r="L119" s="169"/>
    </row>
    <row r="120" spans="1:12" ht="88.5" customHeight="1" x14ac:dyDescent="0.25">
      <c r="A120" s="186" t="s">
        <v>177</v>
      </c>
      <c r="B120" s="162">
        <v>1500</v>
      </c>
      <c r="C120" s="162" t="s">
        <v>178</v>
      </c>
      <c r="D120" s="162" t="s">
        <v>47</v>
      </c>
      <c r="E120" s="28" t="s">
        <v>57</v>
      </c>
      <c r="F120" s="42">
        <v>1384947120</v>
      </c>
      <c r="G120" s="61">
        <f t="shared" si="6"/>
        <v>0</v>
      </c>
      <c r="H120" s="38"/>
      <c r="I120" s="38"/>
      <c r="J120" s="38"/>
      <c r="K120" s="57"/>
      <c r="L120" s="167" t="s">
        <v>331</v>
      </c>
    </row>
    <row r="121" spans="1:12" ht="96.75" customHeight="1" x14ac:dyDescent="0.25">
      <c r="A121" s="187"/>
      <c r="B121" s="163"/>
      <c r="C121" s="163"/>
      <c r="D121" s="163"/>
      <c r="E121" s="29" t="s">
        <v>157</v>
      </c>
      <c r="F121" s="42">
        <v>1315699764</v>
      </c>
      <c r="G121" s="61"/>
      <c r="H121" s="38"/>
      <c r="I121" s="38"/>
      <c r="J121" s="38"/>
      <c r="K121" s="57"/>
      <c r="L121" s="168"/>
    </row>
    <row r="122" spans="1:12" ht="107.25" customHeight="1" x14ac:dyDescent="0.25">
      <c r="A122" s="188"/>
      <c r="B122" s="164"/>
      <c r="C122" s="164"/>
      <c r="D122" s="164"/>
      <c r="E122" s="29" t="s">
        <v>63</v>
      </c>
      <c r="F122" s="37">
        <v>69247356</v>
      </c>
      <c r="G122" s="61">
        <f t="shared" si="6"/>
        <v>0</v>
      </c>
      <c r="H122" s="38"/>
      <c r="I122" s="38"/>
      <c r="J122" s="38"/>
      <c r="K122" s="57"/>
      <c r="L122" s="169"/>
    </row>
    <row r="123" spans="1:12" ht="108.75" customHeight="1" x14ac:dyDescent="0.25">
      <c r="A123" s="297" t="s">
        <v>179</v>
      </c>
      <c r="B123" s="203">
        <v>1000</v>
      </c>
      <c r="C123" s="203" t="s">
        <v>40</v>
      </c>
      <c r="D123" s="203" t="s">
        <v>42</v>
      </c>
      <c r="E123" s="107" t="s">
        <v>57</v>
      </c>
      <c r="F123" s="155">
        <v>1384947120</v>
      </c>
      <c r="G123" s="154">
        <f t="shared" si="6"/>
        <v>0</v>
      </c>
      <c r="H123" s="154">
        <f>H125</f>
        <v>0</v>
      </c>
      <c r="I123" s="154">
        <f>I125</f>
        <v>0</v>
      </c>
      <c r="J123" s="154">
        <f>J125</f>
        <v>0</v>
      </c>
      <c r="K123" s="154">
        <f>K125</f>
        <v>0</v>
      </c>
      <c r="L123" s="380" t="s">
        <v>298</v>
      </c>
    </row>
    <row r="124" spans="1:12" ht="83.25" customHeight="1" x14ac:dyDescent="0.25">
      <c r="A124" s="297"/>
      <c r="B124" s="203"/>
      <c r="C124" s="203"/>
      <c r="D124" s="203"/>
      <c r="E124" s="136" t="s">
        <v>157</v>
      </c>
      <c r="F124" s="155">
        <v>1315699764</v>
      </c>
      <c r="G124" s="154"/>
      <c r="H124" s="154"/>
      <c r="I124" s="154"/>
      <c r="J124" s="154"/>
      <c r="K124" s="154"/>
      <c r="L124" s="380"/>
    </row>
    <row r="125" spans="1:12" ht="95.25" customHeight="1" x14ac:dyDescent="0.25">
      <c r="A125" s="297"/>
      <c r="B125" s="203"/>
      <c r="C125" s="203"/>
      <c r="D125" s="203"/>
      <c r="E125" s="107" t="s">
        <v>63</v>
      </c>
      <c r="F125" s="155">
        <v>69247356</v>
      </c>
      <c r="G125" s="154">
        <f t="shared" si="6"/>
        <v>0</v>
      </c>
      <c r="H125" s="154">
        <v>0</v>
      </c>
      <c r="I125" s="154">
        <v>0</v>
      </c>
      <c r="J125" s="154">
        <v>0</v>
      </c>
      <c r="K125" s="154">
        <v>0</v>
      </c>
      <c r="L125" s="380"/>
    </row>
    <row r="126" spans="1:12" ht="85.5" customHeight="1" x14ac:dyDescent="0.25">
      <c r="A126" s="186" t="s">
        <v>257</v>
      </c>
      <c r="B126" s="162" t="s">
        <v>66</v>
      </c>
      <c r="C126" s="162" t="s">
        <v>27</v>
      </c>
      <c r="D126" s="162" t="s">
        <v>68</v>
      </c>
      <c r="E126" s="26" t="s">
        <v>57</v>
      </c>
      <c r="F126" s="37">
        <v>291005000</v>
      </c>
      <c r="G126" s="61">
        <f t="shared" si="6"/>
        <v>291005000</v>
      </c>
      <c r="H126" s="38">
        <f>H127</f>
        <v>0</v>
      </c>
      <c r="I126" s="38">
        <f>I127</f>
        <v>84015553</v>
      </c>
      <c r="J126" s="38">
        <f>J127</f>
        <v>206989447</v>
      </c>
      <c r="K126" s="38">
        <f>K127</f>
        <v>0</v>
      </c>
      <c r="L126" s="165" t="s">
        <v>347</v>
      </c>
    </row>
    <row r="127" spans="1:12" ht="115.5" customHeight="1" x14ac:dyDescent="0.25">
      <c r="A127" s="188"/>
      <c r="B127" s="164"/>
      <c r="C127" s="164"/>
      <c r="D127" s="164"/>
      <c r="E127" s="26" t="s">
        <v>63</v>
      </c>
      <c r="F127" s="37">
        <v>291005000</v>
      </c>
      <c r="G127" s="61">
        <f t="shared" si="6"/>
        <v>291005000</v>
      </c>
      <c r="H127" s="42">
        <v>0</v>
      </c>
      <c r="I127" s="42">
        <v>84015553</v>
      </c>
      <c r="J127" s="42">
        <v>206989447</v>
      </c>
      <c r="K127" s="58">
        <v>0</v>
      </c>
      <c r="L127" s="166"/>
    </row>
    <row r="128" spans="1:12" ht="52.5" customHeight="1" x14ac:dyDescent="0.25">
      <c r="A128" s="186" t="s">
        <v>258</v>
      </c>
      <c r="B128" s="162" t="s">
        <v>65</v>
      </c>
      <c r="C128" s="162" t="s">
        <v>27</v>
      </c>
      <c r="D128" s="162" t="s">
        <v>67</v>
      </c>
      <c r="E128" s="26" t="s">
        <v>57</v>
      </c>
      <c r="F128" s="37">
        <v>76637128</v>
      </c>
      <c r="G128" s="61">
        <f t="shared" si="6"/>
        <v>76637128</v>
      </c>
      <c r="H128" s="38">
        <f>H129</f>
        <v>0</v>
      </c>
      <c r="I128" s="38">
        <f>I129</f>
        <v>76637128</v>
      </c>
      <c r="J128" s="38">
        <f>J129</f>
        <v>0</v>
      </c>
      <c r="K128" s="38">
        <f>K129</f>
        <v>0</v>
      </c>
      <c r="L128" s="165" t="s">
        <v>324</v>
      </c>
    </row>
    <row r="129" spans="1:12" ht="115.5" customHeight="1" x14ac:dyDescent="0.25">
      <c r="A129" s="188"/>
      <c r="B129" s="164"/>
      <c r="C129" s="164"/>
      <c r="D129" s="164"/>
      <c r="E129" s="26" t="s">
        <v>63</v>
      </c>
      <c r="F129" s="37">
        <v>76637128</v>
      </c>
      <c r="G129" s="61">
        <f t="shared" si="6"/>
        <v>76637128</v>
      </c>
      <c r="H129" s="42">
        <v>0</v>
      </c>
      <c r="I129" s="42">
        <v>76637128</v>
      </c>
      <c r="J129" s="38">
        <v>0</v>
      </c>
      <c r="K129" s="38">
        <v>0</v>
      </c>
      <c r="L129" s="166"/>
    </row>
    <row r="130" spans="1:12" ht="54" customHeight="1" x14ac:dyDescent="0.25">
      <c r="A130" s="237" t="s">
        <v>259</v>
      </c>
      <c r="B130" s="182"/>
      <c r="C130" s="162" t="s">
        <v>180</v>
      </c>
      <c r="D130" s="162" t="s">
        <v>88</v>
      </c>
      <c r="E130" s="26" t="s">
        <v>57</v>
      </c>
      <c r="F130" s="54">
        <v>792418621</v>
      </c>
      <c r="G130" s="61">
        <f t="shared" si="6"/>
        <v>11867917.23</v>
      </c>
      <c r="H130" s="68">
        <v>11867917.23</v>
      </c>
      <c r="I130" s="68"/>
      <c r="J130" s="68"/>
      <c r="K130" s="68"/>
      <c r="L130" s="165" t="s">
        <v>209</v>
      </c>
    </row>
    <row r="131" spans="1:12" ht="90.75" customHeight="1" x14ac:dyDescent="0.25">
      <c r="A131" s="238"/>
      <c r="B131" s="183"/>
      <c r="C131" s="163"/>
      <c r="D131" s="163"/>
      <c r="E131" s="26" t="s">
        <v>20</v>
      </c>
      <c r="F131" s="54">
        <v>752797689</v>
      </c>
      <c r="G131" s="61">
        <f t="shared" si="6"/>
        <v>0</v>
      </c>
      <c r="H131" s="55"/>
      <c r="I131" s="55"/>
      <c r="J131" s="55"/>
      <c r="K131" s="68"/>
      <c r="L131" s="214"/>
    </row>
    <row r="132" spans="1:12" ht="57" customHeight="1" x14ac:dyDescent="0.25">
      <c r="A132" s="239"/>
      <c r="B132" s="184"/>
      <c r="C132" s="164"/>
      <c r="D132" s="164"/>
      <c r="E132" s="26" t="s">
        <v>63</v>
      </c>
      <c r="F132" s="54">
        <v>39620932</v>
      </c>
      <c r="G132" s="60">
        <f t="shared" si="6"/>
        <v>11867917.23</v>
      </c>
      <c r="H132" s="68">
        <v>11867917.23</v>
      </c>
      <c r="I132" s="68"/>
      <c r="J132" s="68"/>
      <c r="K132" s="68"/>
      <c r="L132" s="166"/>
    </row>
    <row r="133" spans="1:12" ht="108.75" customHeight="1" x14ac:dyDescent="0.25">
      <c r="A133" s="129" t="s">
        <v>274</v>
      </c>
      <c r="B133" s="128" t="s">
        <v>275</v>
      </c>
      <c r="C133" s="133" t="s">
        <v>276</v>
      </c>
      <c r="D133" s="133"/>
      <c r="E133" s="107" t="s">
        <v>283</v>
      </c>
      <c r="F133" s="135"/>
      <c r="G133" s="134">
        <f>H133+I133+J133+K133</f>
        <v>14000000</v>
      </c>
      <c r="H133" s="134"/>
      <c r="I133" s="134">
        <v>14000000</v>
      </c>
      <c r="J133" s="134"/>
      <c r="K133" s="134"/>
      <c r="L133" s="148" t="s">
        <v>325</v>
      </c>
    </row>
    <row r="134" spans="1:12" ht="120.75" customHeight="1" x14ac:dyDescent="0.25">
      <c r="A134" s="129" t="s">
        <v>277</v>
      </c>
      <c r="B134" s="128" t="s">
        <v>278</v>
      </c>
      <c r="C134" s="133" t="s">
        <v>276</v>
      </c>
      <c r="D134" s="133"/>
      <c r="E134" s="107" t="s">
        <v>283</v>
      </c>
      <c r="F134" s="135"/>
      <c r="G134" s="134">
        <f t="shared" ref="G134" si="7">H134+I134+J134+K134</f>
        <v>716000</v>
      </c>
      <c r="H134" s="134"/>
      <c r="I134" s="134">
        <v>716000</v>
      </c>
      <c r="J134" s="134"/>
      <c r="K134" s="134"/>
      <c r="L134" s="148" t="s">
        <v>326</v>
      </c>
    </row>
    <row r="135" spans="1:12" ht="27.75" customHeight="1" x14ac:dyDescent="0.25">
      <c r="A135" s="243" t="s">
        <v>141</v>
      </c>
      <c r="B135" s="244"/>
      <c r="C135" s="244"/>
      <c r="D135" s="244"/>
      <c r="E135" s="244"/>
      <c r="F135" s="244"/>
      <c r="G135" s="244"/>
      <c r="H135" s="244"/>
      <c r="I135" s="244"/>
      <c r="J135" s="244"/>
      <c r="K135" s="244"/>
      <c r="L135" s="245"/>
    </row>
    <row r="136" spans="1:12" ht="22.5" x14ac:dyDescent="0.25">
      <c r="A136" s="251" t="s">
        <v>126</v>
      </c>
      <c r="B136" s="203" t="s">
        <v>187</v>
      </c>
      <c r="C136" s="204" t="s">
        <v>188</v>
      </c>
      <c r="D136" s="203" t="s">
        <v>86</v>
      </c>
      <c r="E136" s="94" t="s">
        <v>57</v>
      </c>
      <c r="F136" s="54">
        <v>465600000</v>
      </c>
      <c r="G136" s="68">
        <f>H136+I136+J136+K136</f>
        <v>0</v>
      </c>
      <c r="H136" s="68"/>
      <c r="I136" s="68"/>
      <c r="J136" s="68"/>
      <c r="K136" s="68"/>
      <c r="L136" s="160" t="s">
        <v>357</v>
      </c>
    </row>
    <row r="137" spans="1:12" ht="62.25" customHeight="1" x14ac:dyDescent="0.25">
      <c r="A137" s="251"/>
      <c r="B137" s="203"/>
      <c r="C137" s="204"/>
      <c r="D137" s="203"/>
      <c r="E137" s="94" t="s">
        <v>18</v>
      </c>
      <c r="F137" s="54">
        <v>222068000</v>
      </c>
      <c r="G137" s="68">
        <f t="shared" ref="G137:G150" si="8">H137+I137+J137+K137</f>
        <v>0</v>
      </c>
      <c r="H137" s="68"/>
      <c r="I137" s="68"/>
      <c r="J137" s="68"/>
      <c r="K137" s="68"/>
      <c r="L137" s="160"/>
    </row>
    <row r="138" spans="1:12" ht="60" customHeight="1" x14ac:dyDescent="0.25">
      <c r="A138" s="251"/>
      <c r="B138" s="203"/>
      <c r="C138" s="204"/>
      <c r="D138" s="203"/>
      <c r="E138" s="107" t="s">
        <v>63</v>
      </c>
      <c r="F138" s="54">
        <v>243532000</v>
      </c>
      <c r="G138" s="68">
        <f t="shared" si="8"/>
        <v>0</v>
      </c>
      <c r="H138" s="68"/>
      <c r="I138" s="68"/>
      <c r="J138" s="68"/>
      <c r="K138" s="68"/>
      <c r="L138" s="160"/>
    </row>
    <row r="139" spans="1:12" ht="69" customHeight="1" x14ac:dyDescent="0.25">
      <c r="A139" s="251"/>
      <c r="B139" s="203" t="s">
        <v>212</v>
      </c>
      <c r="C139" s="236" t="s">
        <v>30</v>
      </c>
      <c r="D139" s="203"/>
      <c r="E139" s="107" t="s">
        <v>57</v>
      </c>
      <c r="F139" s="54"/>
      <c r="G139" s="68">
        <f t="shared" si="8"/>
        <v>5723883</v>
      </c>
      <c r="H139" s="68">
        <v>5620949</v>
      </c>
      <c r="I139" s="68">
        <v>102934</v>
      </c>
      <c r="J139" s="68"/>
      <c r="K139" s="68"/>
      <c r="L139" s="160"/>
    </row>
    <row r="140" spans="1:12" ht="105.75" customHeight="1" x14ac:dyDescent="0.25">
      <c r="A140" s="251"/>
      <c r="B140" s="203"/>
      <c r="C140" s="236"/>
      <c r="D140" s="203"/>
      <c r="E140" s="109" t="s">
        <v>92</v>
      </c>
      <c r="F140" s="54"/>
      <c r="G140" s="68">
        <f t="shared" si="8"/>
        <v>5723883</v>
      </c>
      <c r="H140" s="68">
        <v>5620949</v>
      </c>
      <c r="I140" s="68">
        <v>102934</v>
      </c>
      <c r="J140" s="68"/>
      <c r="K140" s="68"/>
      <c r="L140" s="160"/>
    </row>
    <row r="141" spans="1:12" ht="22.5" x14ac:dyDescent="0.25">
      <c r="A141" s="193" t="s">
        <v>148</v>
      </c>
      <c r="B141" s="203" t="s">
        <v>160</v>
      </c>
      <c r="C141" s="204" t="s">
        <v>48</v>
      </c>
      <c r="D141" s="185" t="s">
        <v>201</v>
      </c>
      <c r="E141" s="94" t="s">
        <v>57</v>
      </c>
      <c r="F141" s="54">
        <v>237813553</v>
      </c>
      <c r="G141" s="68">
        <f>H141+I141+J141+K141</f>
        <v>237813553</v>
      </c>
      <c r="H141" s="68">
        <v>11412644</v>
      </c>
      <c r="I141" s="68">
        <v>82829000</v>
      </c>
      <c r="J141" s="68">
        <v>120474216</v>
      </c>
      <c r="K141" s="68">
        <v>23097693</v>
      </c>
      <c r="L141" s="161" t="s">
        <v>353</v>
      </c>
    </row>
    <row r="142" spans="1:12" ht="56.25" x14ac:dyDescent="0.25">
      <c r="A142" s="193"/>
      <c r="B142" s="203"/>
      <c r="C142" s="204"/>
      <c r="D142" s="185"/>
      <c r="E142" s="94" t="s">
        <v>18</v>
      </c>
      <c r="F142" s="54">
        <v>170925000</v>
      </c>
      <c r="G142" s="68">
        <f t="shared" si="8"/>
        <v>170925000</v>
      </c>
      <c r="H142" s="68">
        <v>0</v>
      </c>
      <c r="I142" s="68">
        <v>74546000</v>
      </c>
      <c r="J142" s="68">
        <v>96379000</v>
      </c>
      <c r="K142" s="68">
        <v>0</v>
      </c>
      <c r="L142" s="161"/>
    </row>
    <row r="143" spans="1:12" ht="207.75" customHeight="1" x14ac:dyDescent="0.25">
      <c r="A143" s="193"/>
      <c r="B143" s="203"/>
      <c r="C143" s="204"/>
      <c r="D143" s="185"/>
      <c r="E143" s="94" t="s">
        <v>58</v>
      </c>
      <c r="F143" s="54">
        <v>66888553</v>
      </c>
      <c r="G143" s="68">
        <f t="shared" si="8"/>
        <v>66888553</v>
      </c>
      <c r="H143" s="68">
        <v>11412644</v>
      </c>
      <c r="I143" s="68">
        <v>8283000</v>
      </c>
      <c r="J143" s="68">
        <v>24095216</v>
      </c>
      <c r="K143" s="68">
        <v>23097693</v>
      </c>
      <c r="L143" s="161"/>
    </row>
    <row r="144" spans="1:12" ht="56.25" customHeight="1" x14ac:dyDescent="0.25">
      <c r="A144" s="193"/>
      <c r="B144" s="185" t="s">
        <v>200</v>
      </c>
      <c r="C144" s="185" t="s">
        <v>48</v>
      </c>
      <c r="D144" s="185"/>
      <c r="E144" s="107" t="s">
        <v>57</v>
      </c>
      <c r="F144" s="54"/>
      <c r="G144" s="68">
        <f>H144+I144+J144+K144</f>
        <v>196888034</v>
      </c>
      <c r="H144" s="68">
        <f>SUM(H145:H146)</f>
        <v>0</v>
      </c>
      <c r="I144" s="68">
        <f>SUM(I145:I146)</f>
        <v>0</v>
      </c>
      <c r="J144" s="49">
        <v>196888034</v>
      </c>
      <c r="K144" s="68">
        <f>SUM(K145:K146)</f>
        <v>0</v>
      </c>
      <c r="L144" s="161"/>
    </row>
    <row r="145" spans="1:12" ht="59.25" customHeight="1" x14ac:dyDescent="0.25">
      <c r="A145" s="193"/>
      <c r="B145" s="185"/>
      <c r="C145" s="185"/>
      <c r="D145" s="185"/>
      <c r="E145" s="109" t="s">
        <v>22</v>
      </c>
      <c r="F145" s="54"/>
      <c r="G145" s="68">
        <f t="shared" si="8"/>
        <v>0</v>
      </c>
      <c r="H145" s="68">
        <v>0</v>
      </c>
      <c r="I145" s="68">
        <v>0</v>
      </c>
      <c r="J145" s="68">
        <v>0</v>
      </c>
      <c r="K145" s="68">
        <v>0</v>
      </c>
      <c r="L145" s="161"/>
    </row>
    <row r="146" spans="1:12" ht="43.5" customHeight="1" x14ac:dyDescent="0.25">
      <c r="A146" s="193"/>
      <c r="B146" s="185"/>
      <c r="C146" s="185"/>
      <c r="D146" s="185"/>
      <c r="E146" s="109" t="s">
        <v>92</v>
      </c>
      <c r="F146" s="54"/>
      <c r="G146" s="68">
        <f t="shared" si="8"/>
        <v>196888034</v>
      </c>
      <c r="H146" s="68">
        <v>0</v>
      </c>
      <c r="I146" s="68">
        <v>0</v>
      </c>
      <c r="J146" s="68">
        <v>196888034</v>
      </c>
      <c r="K146" s="68">
        <v>0</v>
      </c>
      <c r="L146" s="161"/>
    </row>
    <row r="147" spans="1:12" ht="22.5" x14ac:dyDescent="0.25">
      <c r="A147" s="216" t="s">
        <v>204</v>
      </c>
      <c r="B147" s="185" t="s">
        <v>223</v>
      </c>
      <c r="C147" s="185"/>
      <c r="D147" s="185"/>
      <c r="E147" s="107" t="s">
        <v>57</v>
      </c>
      <c r="F147" s="54">
        <v>232000000</v>
      </c>
      <c r="G147" s="68">
        <f>H147+I147+J147+K147</f>
        <v>0</v>
      </c>
      <c r="H147" s="68"/>
      <c r="I147" s="68"/>
      <c r="J147" s="68"/>
      <c r="K147" s="68"/>
      <c r="L147" s="108"/>
    </row>
    <row r="148" spans="1:12" ht="60.75" customHeight="1" x14ac:dyDescent="0.25">
      <c r="A148" s="216"/>
      <c r="B148" s="185"/>
      <c r="C148" s="185"/>
      <c r="D148" s="185"/>
      <c r="E148" s="109" t="s">
        <v>22</v>
      </c>
      <c r="F148" s="54">
        <v>208800000</v>
      </c>
      <c r="G148" s="68">
        <f t="shared" si="8"/>
        <v>0</v>
      </c>
      <c r="H148" s="68"/>
      <c r="I148" s="68"/>
      <c r="J148" s="68"/>
      <c r="K148" s="68"/>
      <c r="L148" s="161" t="s">
        <v>358</v>
      </c>
    </row>
    <row r="149" spans="1:12" ht="48.75" customHeight="1" x14ac:dyDescent="0.25">
      <c r="A149" s="216"/>
      <c r="B149" s="185"/>
      <c r="C149" s="185"/>
      <c r="D149" s="185"/>
      <c r="E149" s="109" t="s">
        <v>92</v>
      </c>
      <c r="F149" s="54">
        <v>23200000</v>
      </c>
      <c r="G149" s="68">
        <f t="shared" si="8"/>
        <v>0</v>
      </c>
      <c r="H149" s="68"/>
      <c r="I149" s="68"/>
      <c r="J149" s="68"/>
      <c r="K149" s="68"/>
      <c r="L149" s="161"/>
    </row>
    <row r="150" spans="1:12" ht="55.5" customHeight="1" x14ac:dyDescent="0.25">
      <c r="A150" s="216"/>
      <c r="B150" s="185" t="s">
        <v>222</v>
      </c>
      <c r="C150" s="185"/>
      <c r="D150" s="185"/>
      <c r="E150" s="107" t="s">
        <v>57</v>
      </c>
      <c r="F150" s="54"/>
      <c r="G150" s="68">
        <f t="shared" si="8"/>
        <v>3217549.54</v>
      </c>
      <c r="H150" s="49">
        <v>3124615.54</v>
      </c>
      <c r="I150" s="68">
        <v>92934</v>
      </c>
      <c r="J150" s="68"/>
      <c r="K150" s="68"/>
      <c r="L150" s="161"/>
    </row>
    <row r="151" spans="1:12" ht="49.5" customHeight="1" x14ac:dyDescent="0.25">
      <c r="A151" s="216"/>
      <c r="B151" s="185"/>
      <c r="C151" s="185"/>
      <c r="D151" s="185"/>
      <c r="E151" s="158" t="s">
        <v>92</v>
      </c>
      <c r="F151" s="159"/>
      <c r="G151" s="157">
        <f>H151+I151+J151+K151</f>
        <v>3217549.54</v>
      </c>
      <c r="H151" s="156">
        <v>3124615.54</v>
      </c>
      <c r="I151" s="157">
        <v>92934</v>
      </c>
      <c r="J151" s="157"/>
      <c r="K151" s="157"/>
      <c r="L151" s="161"/>
    </row>
    <row r="152" spans="1:12" ht="51.75" customHeight="1" x14ac:dyDescent="0.25">
      <c r="A152" s="216"/>
      <c r="B152" s="185"/>
      <c r="C152" s="185"/>
      <c r="D152" s="185"/>
      <c r="E152" s="158"/>
      <c r="F152" s="159"/>
      <c r="G152" s="157"/>
      <c r="H152" s="156"/>
      <c r="I152" s="157"/>
      <c r="J152" s="157"/>
      <c r="K152" s="157"/>
      <c r="L152" s="161"/>
    </row>
    <row r="153" spans="1:12" ht="22.5" x14ac:dyDescent="0.25">
      <c r="A153" s="246" t="s">
        <v>145</v>
      </c>
      <c r="B153" s="280" t="s">
        <v>253</v>
      </c>
      <c r="C153" s="204" t="s">
        <v>44</v>
      </c>
      <c r="D153" s="203" t="s">
        <v>69</v>
      </c>
      <c r="E153" s="105" t="s">
        <v>57</v>
      </c>
      <c r="F153" s="37">
        <v>83498031</v>
      </c>
      <c r="G153" s="42">
        <f>H153+I153+J153+K153</f>
        <v>59210879</v>
      </c>
      <c r="H153" s="67">
        <v>24467588</v>
      </c>
      <c r="I153" s="67">
        <f>I154+I155</f>
        <v>759759</v>
      </c>
      <c r="J153" s="67">
        <f>J154+J155</f>
        <v>33983532</v>
      </c>
      <c r="K153" s="67"/>
      <c r="L153" s="255" t="s">
        <v>327</v>
      </c>
    </row>
    <row r="154" spans="1:12" ht="56.25" x14ac:dyDescent="0.25">
      <c r="A154" s="246"/>
      <c r="B154" s="280"/>
      <c r="C154" s="204"/>
      <c r="D154" s="203"/>
      <c r="E154" s="105" t="s">
        <v>18</v>
      </c>
      <c r="F154" s="37">
        <v>33259000</v>
      </c>
      <c r="G154" s="42">
        <v>33259000</v>
      </c>
      <c r="H154" s="67">
        <v>9259312</v>
      </c>
      <c r="I154" s="67">
        <v>0</v>
      </c>
      <c r="J154" s="67">
        <v>0</v>
      </c>
      <c r="K154" s="42">
        <v>0</v>
      </c>
      <c r="L154" s="256"/>
    </row>
    <row r="155" spans="1:12" ht="33.75" customHeight="1" x14ac:dyDescent="0.25">
      <c r="A155" s="246"/>
      <c r="B155" s="280"/>
      <c r="C155" s="204"/>
      <c r="D155" s="203"/>
      <c r="E155" s="247" t="s">
        <v>58</v>
      </c>
      <c r="F155" s="159">
        <v>50239031</v>
      </c>
      <c r="G155" s="173">
        <f>H155+I155+J155+K155</f>
        <v>49951567</v>
      </c>
      <c r="H155" s="266">
        <v>15208276</v>
      </c>
      <c r="I155" s="157">
        <v>759759</v>
      </c>
      <c r="J155" s="157">
        <v>33983532</v>
      </c>
      <c r="K155" s="157"/>
      <c r="L155" s="256"/>
    </row>
    <row r="156" spans="1:12" ht="14.25" customHeight="1" x14ac:dyDescent="0.25">
      <c r="A156" s="246"/>
      <c r="B156" s="280"/>
      <c r="C156" s="204"/>
      <c r="D156" s="203"/>
      <c r="E156" s="247"/>
      <c r="F156" s="159"/>
      <c r="G156" s="267"/>
      <c r="H156" s="266"/>
      <c r="I156" s="157"/>
      <c r="J156" s="157"/>
      <c r="K156" s="157"/>
      <c r="L156" s="256"/>
    </row>
    <row r="157" spans="1:12" ht="18" customHeight="1" x14ac:dyDescent="0.25">
      <c r="A157" s="246"/>
      <c r="B157" s="280"/>
      <c r="C157" s="204"/>
      <c r="D157" s="203"/>
      <c r="E157" s="247"/>
      <c r="F157" s="159"/>
      <c r="G157" s="267"/>
      <c r="H157" s="266"/>
      <c r="I157" s="157"/>
      <c r="J157" s="157"/>
      <c r="K157" s="157"/>
      <c r="L157" s="256"/>
    </row>
    <row r="158" spans="1:12" ht="9.75" customHeight="1" x14ac:dyDescent="0.25">
      <c r="A158" s="246"/>
      <c r="B158" s="280"/>
      <c r="C158" s="204"/>
      <c r="D158" s="203"/>
      <c r="E158" s="247"/>
      <c r="F158" s="159"/>
      <c r="G158" s="174"/>
      <c r="H158" s="266"/>
      <c r="I158" s="157"/>
      <c r="J158" s="157"/>
      <c r="K158" s="157"/>
      <c r="L158" s="256"/>
    </row>
    <row r="159" spans="1:12" ht="24.75" customHeight="1" x14ac:dyDescent="0.25">
      <c r="A159" s="248" t="s">
        <v>181</v>
      </c>
      <c r="B159" s="340" t="s">
        <v>182</v>
      </c>
      <c r="C159" s="240">
        <v>2017</v>
      </c>
      <c r="D159" s="162"/>
      <c r="E159" s="105" t="s">
        <v>57</v>
      </c>
      <c r="F159" s="37">
        <v>59662253</v>
      </c>
      <c r="G159" s="69">
        <f t="shared" ref="G159:G166" si="9">H159+I159+J159+K159</f>
        <v>59662253</v>
      </c>
      <c r="H159" s="67">
        <v>29831000</v>
      </c>
      <c r="I159" s="42"/>
      <c r="J159" s="42"/>
      <c r="K159" s="58">
        <v>29831253</v>
      </c>
      <c r="L159" s="256"/>
    </row>
    <row r="160" spans="1:12" ht="56.25" x14ac:dyDescent="0.25">
      <c r="A160" s="249"/>
      <c r="B160" s="341"/>
      <c r="C160" s="241"/>
      <c r="D160" s="163"/>
      <c r="E160" s="105" t="s">
        <v>157</v>
      </c>
      <c r="F160" s="37">
        <v>26848000</v>
      </c>
      <c r="G160" s="69">
        <f t="shared" si="9"/>
        <v>26848000</v>
      </c>
      <c r="H160" s="67">
        <v>26848000</v>
      </c>
      <c r="I160" s="42"/>
      <c r="J160" s="42"/>
      <c r="K160" s="58"/>
      <c r="L160" s="256"/>
    </row>
    <row r="161" spans="1:14" ht="33.75" x14ac:dyDescent="0.25">
      <c r="A161" s="250"/>
      <c r="B161" s="342"/>
      <c r="C161" s="242"/>
      <c r="D161" s="164"/>
      <c r="E161" s="105" t="s">
        <v>58</v>
      </c>
      <c r="F161" s="37">
        <v>32814253</v>
      </c>
      <c r="G161" s="69">
        <f t="shared" si="9"/>
        <v>32814253</v>
      </c>
      <c r="H161" s="67">
        <v>2983000</v>
      </c>
      <c r="I161" s="42"/>
      <c r="J161" s="42"/>
      <c r="K161" s="58">
        <v>29831253</v>
      </c>
      <c r="L161" s="257"/>
    </row>
    <row r="162" spans="1:14" ht="22.5" x14ac:dyDescent="0.25">
      <c r="A162" s="233" t="s">
        <v>183</v>
      </c>
      <c r="B162" s="162" t="s">
        <v>184</v>
      </c>
      <c r="C162" s="162" t="s">
        <v>29</v>
      </c>
      <c r="D162" s="162" t="s">
        <v>76</v>
      </c>
      <c r="E162" s="105" t="s">
        <v>57</v>
      </c>
      <c r="F162" s="37">
        <v>63339820</v>
      </c>
      <c r="G162" s="69">
        <f t="shared" si="9"/>
        <v>62966808</v>
      </c>
      <c r="H162" s="42">
        <v>1299373</v>
      </c>
      <c r="I162" s="42">
        <v>373435</v>
      </c>
      <c r="J162" s="42">
        <v>18319000</v>
      </c>
      <c r="K162" s="42">
        <f>SUM(K163:K164)</f>
        <v>42975000</v>
      </c>
      <c r="L162" s="165" t="s">
        <v>356</v>
      </c>
    </row>
    <row r="163" spans="1:14" ht="56.25" customHeight="1" x14ac:dyDescent="0.25">
      <c r="A163" s="234"/>
      <c r="B163" s="163"/>
      <c r="C163" s="163"/>
      <c r="D163" s="163"/>
      <c r="E163" s="105" t="s">
        <v>18</v>
      </c>
      <c r="F163" s="37">
        <v>49035000</v>
      </c>
      <c r="G163" s="69">
        <f t="shared" si="9"/>
        <v>49035000</v>
      </c>
      <c r="H163" s="42">
        <v>0</v>
      </c>
      <c r="I163" s="67">
        <v>0</v>
      </c>
      <c r="J163" s="67">
        <v>14655000</v>
      </c>
      <c r="K163" s="42">
        <v>34380000</v>
      </c>
      <c r="L163" s="214"/>
    </row>
    <row r="164" spans="1:14" ht="152.25" customHeight="1" x14ac:dyDescent="0.25">
      <c r="A164" s="235"/>
      <c r="B164" s="164"/>
      <c r="C164" s="164"/>
      <c r="D164" s="164"/>
      <c r="E164" s="26" t="s">
        <v>63</v>
      </c>
      <c r="F164" s="37" t="s">
        <v>250</v>
      </c>
      <c r="G164" s="69">
        <f t="shared" si="9"/>
        <v>13931808</v>
      </c>
      <c r="H164" s="42">
        <v>1299373</v>
      </c>
      <c r="I164" s="42">
        <v>373435</v>
      </c>
      <c r="J164" s="67">
        <v>3664000</v>
      </c>
      <c r="K164" s="42">
        <v>8595000</v>
      </c>
      <c r="L164" s="166"/>
    </row>
    <row r="165" spans="1:14" ht="48.75" customHeight="1" x14ac:dyDescent="0.25">
      <c r="A165" s="227" t="s">
        <v>150</v>
      </c>
      <c r="B165" s="230" t="s">
        <v>260</v>
      </c>
      <c r="C165" s="230" t="s">
        <v>90</v>
      </c>
      <c r="D165" s="230" t="s">
        <v>74</v>
      </c>
      <c r="E165" s="105" t="s">
        <v>57</v>
      </c>
      <c r="F165" s="37">
        <v>398344549</v>
      </c>
      <c r="G165" s="60">
        <f>H165+I165</f>
        <v>8773895</v>
      </c>
      <c r="H165" s="42">
        <v>8166937</v>
      </c>
      <c r="I165" s="42">
        <v>606958</v>
      </c>
      <c r="J165" s="42">
        <v>0</v>
      </c>
      <c r="K165" s="58">
        <v>0</v>
      </c>
      <c r="L165" s="161" t="s">
        <v>332</v>
      </c>
    </row>
    <row r="166" spans="1:14" ht="67.5" customHeight="1" x14ac:dyDescent="0.25">
      <c r="A166" s="228"/>
      <c r="B166" s="231"/>
      <c r="C166" s="231"/>
      <c r="D166" s="231"/>
      <c r="E166" s="105" t="s">
        <v>18</v>
      </c>
      <c r="F166" s="37">
        <v>358510094</v>
      </c>
      <c r="G166" s="42"/>
      <c r="I166" s="42"/>
      <c r="J166" s="42">
        <v>0</v>
      </c>
      <c r="K166" s="42">
        <v>0</v>
      </c>
      <c r="L166" s="161"/>
    </row>
    <row r="167" spans="1:14" ht="56.25" customHeight="1" x14ac:dyDescent="0.25">
      <c r="A167" s="229"/>
      <c r="B167" s="232"/>
      <c r="C167" s="232"/>
      <c r="D167" s="232"/>
      <c r="E167" s="94" t="s">
        <v>58</v>
      </c>
      <c r="F167" s="37">
        <v>39834455</v>
      </c>
      <c r="G167" s="42">
        <f>H167+I167</f>
        <v>8773895</v>
      </c>
      <c r="H167" s="42">
        <v>8166937</v>
      </c>
      <c r="I167" s="42">
        <v>606958</v>
      </c>
      <c r="J167" s="42"/>
      <c r="K167" s="42"/>
      <c r="L167" s="161"/>
    </row>
    <row r="168" spans="1:14" ht="69" customHeight="1" x14ac:dyDescent="0.25">
      <c r="A168" s="321" t="s">
        <v>186</v>
      </c>
      <c r="B168" s="162" t="s">
        <v>261</v>
      </c>
      <c r="C168" s="162" t="s">
        <v>262</v>
      </c>
      <c r="D168" s="162" t="s">
        <v>74</v>
      </c>
      <c r="E168" s="105" t="s">
        <v>57</v>
      </c>
      <c r="F168" s="37">
        <v>305552144</v>
      </c>
      <c r="G168" s="60">
        <f t="shared" ref="G168:G176" si="10">H168+I168+J168+K168</f>
        <v>88788722</v>
      </c>
      <c r="H168" s="42"/>
      <c r="I168" s="42"/>
      <c r="J168" s="42">
        <v>0</v>
      </c>
      <c r="K168" s="42">
        <v>88788722</v>
      </c>
      <c r="L168" s="165" t="s">
        <v>355</v>
      </c>
    </row>
    <row r="169" spans="1:14" ht="66" customHeight="1" x14ac:dyDescent="0.25">
      <c r="A169" s="346"/>
      <c r="B169" s="163"/>
      <c r="C169" s="163"/>
      <c r="D169" s="163"/>
      <c r="E169" s="105" t="s">
        <v>18</v>
      </c>
      <c r="F169" s="37"/>
      <c r="G169" s="60">
        <f t="shared" si="10"/>
        <v>0</v>
      </c>
      <c r="H169" s="70"/>
      <c r="I169" s="70"/>
      <c r="J169" s="70">
        <v>0</v>
      </c>
      <c r="K169" s="71">
        <v>0</v>
      </c>
      <c r="L169" s="214"/>
      <c r="M169" s="16"/>
      <c r="N169" s="16"/>
    </row>
    <row r="170" spans="1:14" ht="55.5" customHeight="1" x14ac:dyDescent="0.25">
      <c r="A170" s="322"/>
      <c r="B170" s="164"/>
      <c r="C170" s="164"/>
      <c r="D170" s="164"/>
      <c r="E170" s="26" t="s">
        <v>63</v>
      </c>
      <c r="F170" s="37">
        <v>305552144</v>
      </c>
      <c r="G170" s="72">
        <f t="shared" si="10"/>
        <v>95051488</v>
      </c>
      <c r="H170" s="38">
        <v>5712001</v>
      </c>
      <c r="I170" s="38">
        <v>550765</v>
      </c>
      <c r="J170" s="38">
        <v>0</v>
      </c>
      <c r="K170" s="57">
        <v>88788722</v>
      </c>
      <c r="L170" s="166"/>
      <c r="M170" s="17"/>
    </row>
    <row r="171" spans="1:14" ht="51.75" customHeight="1" x14ac:dyDescent="0.25">
      <c r="A171" s="271" t="s">
        <v>146</v>
      </c>
      <c r="B171" s="170" t="s">
        <v>210</v>
      </c>
      <c r="C171" s="268" t="s">
        <v>46</v>
      </c>
      <c r="D171" s="236" t="s">
        <v>67</v>
      </c>
      <c r="E171" s="105" t="s">
        <v>57</v>
      </c>
      <c r="F171" s="37">
        <v>103083110</v>
      </c>
      <c r="G171" s="69">
        <f t="shared" si="10"/>
        <v>101569688</v>
      </c>
      <c r="H171" s="67">
        <f>SUM(H172:H173)</f>
        <v>61027000</v>
      </c>
      <c r="I171" s="67">
        <v>40542688</v>
      </c>
      <c r="J171" s="67">
        <f>SUM(J172:J173)</f>
        <v>0</v>
      </c>
      <c r="K171" s="67">
        <f>SUM(K172:K173)</f>
        <v>0</v>
      </c>
      <c r="L171" s="255" t="s">
        <v>352</v>
      </c>
    </row>
    <row r="172" spans="1:14" ht="88.5" customHeight="1" x14ac:dyDescent="0.25">
      <c r="A172" s="272"/>
      <c r="B172" s="171"/>
      <c r="C172" s="269"/>
      <c r="D172" s="236"/>
      <c r="E172" s="105" t="s">
        <v>18</v>
      </c>
      <c r="F172" s="37">
        <v>91412000</v>
      </c>
      <c r="G172" s="69">
        <f t="shared" si="10"/>
        <v>91412000</v>
      </c>
      <c r="H172" s="67">
        <v>54924000</v>
      </c>
      <c r="I172" s="67">
        <v>36488000</v>
      </c>
      <c r="J172" s="67">
        <v>0</v>
      </c>
      <c r="K172" s="42">
        <v>0</v>
      </c>
      <c r="L172" s="256"/>
    </row>
    <row r="173" spans="1:14" ht="72" customHeight="1" x14ac:dyDescent="0.25">
      <c r="A173" s="273"/>
      <c r="B173" s="172"/>
      <c r="C173" s="270"/>
      <c r="D173" s="236"/>
      <c r="E173" s="105" t="s">
        <v>58</v>
      </c>
      <c r="F173" s="37">
        <v>11671110</v>
      </c>
      <c r="G173" s="69">
        <f t="shared" si="10"/>
        <v>10157688</v>
      </c>
      <c r="H173" s="42">
        <v>6103000</v>
      </c>
      <c r="I173" s="42">
        <v>4054688</v>
      </c>
      <c r="J173" s="42">
        <v>0</v>
      </c>
      <c r="K173" s="42">
        <v>0</v>
      </c>
      <c r="L173" s="257"/>
    </row>
    <row r="174" spans="1:14" ht="65.25" customHeight="1" x14ac:dyDescent="0.25">
      <c r="A174" s="323" t="s">
        <v>185</v>
      </c>
      <c r="B174" s="162" t="s">
        <v>211</v>
      </c>
      <c r="C174" s="162" t="s">
        <v>28</v>
      </c>
      <c r="D174" s="162" t="s">
        <v>75</v>
      </c>
      <c r="E174" s="105" t="s">
        <v>57</v>
      </c>
      <c r="F174" s="37">
        <v>501091841</v>
      </c>
      <c r="G174" s="69">
        <f t="shared" si="10"/>
        <v>99175602</v>
      </c>
      <c r="H174" s="42">
        <v>3357100</v>
      </c>
      <c r="I174" s="42"/>
      <c r="J174" s="42"/>
      <c r="K174" s="42">
        <v>95818502</v>
      </c>
      <c r="L174" s="165" t="s">
        <v>354</v>
      </c>
    </row>
    <row r="175" spans="1:14" ht="54.75" customHeight="1" x14ac:dyDescent="0.25">
      <c r="A175" s="331"/>
      <c r="B175" s="163"/>
      <c r="C175" s="163"/>
      <c r="D175" s="163"/>
      <c r="E175" s="105" t="s">
        <v>18</v>
      </c>
      <c r="F175" s="37">
        <v>346160112</v>
      </c>
      <c r="G175" s="73">
        <f t="shared" si="10"/>
        <v>76654000</v>
      </c>
      <c r="H175" s="63"/>
      <c r="I175" s="63"/>
      <c r="J175" s="63"/>
      <c r="K175" s="63">
        <v>76654000</v>
      </c>
      <c r="L175" s="214"/>
    </row>
    <row r="176" spans="1:14" ht="55.5" customHeight="1" x14ac:dyDescent="0.25">
      <c r="A176" s="331"/>
      <c r="B176" s="163"/>
      <c r="C176" s="163"/>
      <c r="D176" s="163"/>
      <c r="E176" s="264" t="s">
        <v>58</v>
      </c>
      <c r="F176" s="347">
        <v>154931729</v>
      </c>
      <c r="G176" s="329">
        <f t="shared" si="10"/>
        <v>22521602</v>
      </c>
      <c r="H176" s="177">
        <v>3357100</v>
      </c>
      <c r="I176" s="177"/>
      <c r="J176" s="177"/>
      <c r="K176" s="177">
        <v>19164502</v>
      </c>
      <c r="L176" s="214"/>
    </row>
    <row r="177" spans="1:12" ht="49.5" customHeight="1" x14ac:dyDescent="0.25">
      <c r="A177" s="324"/>
      <c r="B177" s="164"/>
      <c r="C177" s="164"/>
      <c r="D177" s="164"/>
      <c r="E177" s="265"/>
      <c r="F177" s="348"/>
      <c r="G177" s="330"/>
      <c r="H177" s="178"/>
      <c r="I177" s="178"/>
      <c r="J177" s="178"/>
      <c r="K177" s="178"/>
      <c r="L177" s="166"/>
    </row>
    <row r="178" spans="1:12" ht="13.9" hidden="1" customHeight="1" x14ac:dyDescent="0.25">
      <c r="A178" s="261" t="s">
        <v>21</v>
      </c>
      <c r="B178" s="262"/>
      <c r="C178" s="262"/>
      <c r="D178" s="262"/>
      <c r="E178" s="262"/>
      <c r="F178" s="262"/>
      <c r="G178" s="262"/>
      <c r="H178" s="262"/>
      <c r="I178" s="262"/>
      <c r="J178" s="262"/>
      <c r="K178" s="262"/>
      <c r="L178" s="263"/>
    </row>
    <row r="179" spans="1:12" ht="40.5" customHeight="1" x14ac:dyDescent="0.25">
      <c r="A179" s="271" t="s">
        <v>190</v>
      </c>
      <c r="B179" s="182" t="s">
        <v>195</v>
      </c>
      <c r="C179" s="182"/>
      <c r="D179" s="252"/>
      <c r="E179" s="143" t="s">
        <v>57</v>
      </c>
      <c r="F179" s="74"/>
      <c r="G179" s="60">
        <f>H179+I179+J179+K179</f>
        <v>4612888</v>
      </c>
      <c r="H179" s="42">
        <v>4232616</v>
      </c>
      <c r="I179" s="42">
        <v>380272</v>
      </c>
      <c r="J179" s="42"/>
      <c r="K179" s="42"/>
      <c r="L179" s="255" t="s">
        <v>334</v>
      </c>
    </row>
    <row r="180" spans="1:12" ht="56.25" x14ac:dyDescent="0.25">
      <c r="A180" s="272"/>
      <c r="B180" s="183"/>
      <c r="C180" s="183"/>
      <c r="D180" s="253"/>
      <c r="E180" s="142" t="s">
        <v>59</v>
      </c>
      <c r="F180" s="74"/>
      <c r="G180" s="60">
        <f>H180+I180+J180+K180</f>
        <v>0</v>
      </c>
      <c r="H180" s="42"/>
      <c r="I180" s="42"/>
      <c r="J180" s="42"/>
      <c r="K180" s="42"/>
      <c r="L180" s="256"/>
    </row>
    <row r="181" spans="1:12" ht="43.5" customHeight="1" x14ac:dyDescent="0.25">
      <c r="A181" s="273"/>
      <c r="B181" s="184"/>
      <c r="C181" s="184"/>
      <c r="D181" s="253"/>
      <c r="E181" s="144" t="s">
        <v>92</v>
      </c>
      <c r="F181" s="74"/>
      <c r="G181" s="61">
        <f>H181+I181+J181+K181</f>
        <v>4612888</v>
      </c>
      <c r="H181" s="38">
        <v>4232616</v>
      </c>
      <c r="I181" s="38">
        <v>380272</v>
      </c>
      <c r="J181" s="38"/>
      <c r="K181" s="38"/>
      <c r="L181" s="256"/>
    </row>
    <row r="182" spans="1:12" ht="45" customHeight="1" x14ac:dyDescent="0.25">
      <c r="A182" s="271" t="s">
        <v>191</v>
      </c>
      <c r="B182" s="182" t="s">
        <v>196</v>
      </c>
      <c r="C182" s="182" t="s">
        <v>48</v>
      </c>
      <c r="D182" s="258"/>
      <c r="E182" s="143" t="s">
        <v>57</v>
      </c>
      <c r="F182" s="37">
        <v>304055100</v>
      </c>
      <c r="G182" s="60">
        <v>293057863</v>
      </c>
      <c r="H182" s="42"/>
      <c r="I182" s="42">
        <v>16005231</v>
      </c>
      <c r="J182" s="42">
        <v>277052632</v>
      </c>
      <c r="K182" s="42"/>
      <c r="L182" s="256"/>
    </row>
    <row r="183" spans="1:12" ht="45" customHeight="1" x14ac:dyDescent="0.25">
      <c r="A183" s="272"/>
      <c r="B183" s="183"/>
      <c r="C183" s="183"/>
      <c r="D183" s="259"/>
      <c r="E183" s="142" t="s">
        <v>59</v>
      </c>
      <c r="F183" s="37">
        <v>304055100</v>
      </c>
      <c r="G183" s="60">
        <v>293057863</v>
      </c>
      <c r="H183" s="42"/>
      <c r="I183" s="42"/>
      <c r="J183" s="42">
        <v>263200000</v>
      </c>
      <c r="K183" s="42"/>
      <c r="L183" s="256"/>
    </row>
    <row r="184" spans="1:12" ht="57.75" customHeight="1" x14ac:dyDescent="0.25">
      <c r="A184" s="273"/>
      <c r="B184" s="184"/>
      <c r="C184" s="184"/>
      <c r="D184" s="260"/>
      <c r="E184" s="142" t="s">
        <v>92</v>
      </c>
      <c r="F184" s="74"/>
      <c r="G184" s="60">
        <v>293057863</v>
      </c>
      <c r="H184" s="42"/>
      <c r="I184" s="42">
        <v>16005231</v>
      </c>
      <c r="J184" s="42">
        <v>13852632</v>
      </c>
      <c r="K184" s="42"/>
      <c r="L184" s="256"/>
    </row>
    <row r="185" spans="1:12" ht="41.25" customHeight="1" x14ac:dyDescent="0.25">
      <c r="A185" s="271" t="s">
        <v>192</v>
      </c>
      <c r="B185" s="182" t="s">
        <v>197</v>
      </c>
      <c r="C185" s="182"/>
      <c r="D185" s="258"/>
      <c r="E185" s="143" t="s">
        <v>57</v>
      </c>
      <c r="F185" s="91">
        <v>567421000</v>
      </c>
      <c r="G185" s="60">
        <f>H185+I185+J185+K185</f>
        <v>369235</v>
      </c>
      <c r="H185" s="42"/>
      <c r="I185" s="42">
        <v>369235</v>
      </c>
      <c r="J185" s="42"/>
      <c r="K185" s="42"/>
      <c r="L185" s="256"/>
    </row>
    <row r="186" spans="1:12" ht="45" customHeight="1" x14ac:dyDescent="0.25">
      <c r="A186" s="272"/>
      <c r="B186" s="183"/>
      <c r="C186" s="183"/>
      <c r="D186" s="259"/>
      <c r="E186" s="142" t="s">
        <v>59</v>
      </c>
      <c r="F186" s="37">
        <v>539049950</v>
      </c>
      <c r="G186" s="60">
        <f>H186+I186+J186+K186</f>
        <v>0</v>
      </c>
      <c r="H186" s="42"/>
      <c r="I186" s="42"/>
      <c r="J186" s="42"/>
      <c r="K186" s="42"/>
      <c r="L186" s="256"/>
    </row>
    <row r="187" spans="1:12" ht="65.25" customHeight="1" x14ac:dyDescent="0.25">
      <c r="A187" s="273"/>
      <c r="B187" s="184"/>
      <c r="C187" s="184"/>
      <c r="D187" s="260"/>
      <c r="E187" s="144" t="s">
        <v>92</v>
      </c>
      <c r="F187" s="37">
        <v>28371050</v>
      </c>
      <c r="G187" s="61">
        <f>H187+I187+J187+K187</f>
        <v>369235</v>
      </c>
      <c r="H187" s="38"/>
      <c r="I187" s="38">
        <v>369235</v>
      </c>
      <c r="J187" s="38"/>
      <c r="K187" s="38"/>
      <c r="L187" s="256"/>
    </row>
    <row r="188" spans="1:12" ht="39" customHeight="1" x14ac:dyDescent="0.25">
      <c r="A188" s="271" t="s">
        <v>193</v>
      </c>
      <c r="B188" s="182" t="s">
        <v>198</v>
      </c>
      <c r="C188" s="182"/>
      <c r="D188" s="252"/>
      <c r="E188" s="143" t="s">
        <v>57</v>
      </c>
      <c r="F188" s="37">
        <v>241343720</v>
      </c>
      <c r="G188" s="60">
        <f>H188+I188+J188+K188</f>
        <v>275053</v>
      </c>
      <c r="H188" s="42"/>
      <c r="I188" s="42">
        <v>275053</v>
      </c>
      <c r="J188" s="42"/>
      <c r="K188" s="42"/>
      <c r="L188" s="256"/>
    </row>
    <row r="189" spans="1:12" ht="45" customHeight="1" x14ac:dyDescent="0.25">
      <c r="A189" s="272"/>
      <c r="B189" s="183"/>
      <c r="C189" s="183"/>
      <c r="D189" s="253"/>
      <c r="E189" s="142" t="s">
        <v>59</v>
      </c>
      <c r="F189" s="37">
        <v>229276534</v>
      </c>
      <c r="G189" s="60">
        <f t="shared" ref="G189:G193" si="11">H189+I189+J189+K189</f>
        <v>0</v>
      </c>
      <c r="H189" s="42"/>
      <c r="I189" s="42"/>
      <c r="J189" s="42"/>
      <c r="K189" s="42"/>
      <c r="L189" s="256"/>
    </row>
    <row r="190" spans="1:12" ht="76.5" customHeight="1" x14ac:dyDescent="0.25">
      <c r="A190" s="273"/>
      <c r="B190" s="184"/>
      <c r="C190" s="184"/>
      <c r="D190" s="254"/>
      <c r="E190" s="144" t="s">
        <v>92</v>
      </c>
      <c r="F190" s="37">
        <v>12067186</v>
      </c>
      <c r="G190" s="60">
        <f t="shared" si="11"/>
        <v>275053</v>
      </c>
      <c r="H190" s="38"/>
      <c r="I190" s="38">
        <v>275053</v>
      </c>
      <c r="J190" s="38"/>
      <c r="K190" s="38"/>
      <c r="L190" s="257"/>
    </row>
    <row r="191" spans="1:12" ht="52.5" customHeight="1" x14ac:dyDescent="0.25">
      <c r="A191" s="271" t="s">
        <v>194</v>
      </c>
      <c r="B191" s="182" t="s">
        <v>199</v>
      </c>
      <c r="C191" s="182"/>
      <c r="D191" s="252"/>
      <c r="E191" s="143" t="s">
        <v>57</v>
      </c>
      <c r="F191" s="37">
        <v>247752960</v>
      </c>
      <c r="G191" s="60">
        <f>H191+I191+J191+K191</f>
        <v>395250</v>
      </c>
      <c r="H191" s="42"/>
      <c r="I191" s="42">
        <v>395250</v>
      </c>
      <c r="J191" s="42"/>
      <c r="K191" s="42"/>
      <c r="L191" s="255"/>
    </row>
    <row r="192" spans="1:12" ht="61.5" customHeight="1" x14ac:dyDescent="0.25">
      <c r="A192" s="272"/>
      <c r="B192" s="183"/>
      <c r="C192" s="183"/>
      <c r="D192" s="253"/>
      <c r="E192" s="142" t="s">
        <v>59</v>
      </c>
      <c r="F192" s="37">
        <v>235365312</v>
      </c>
      <c r="G192" s="60">
        <f t="shared" si="11"/>
        <v>0</v>
      </c>
      <c r="H192" s="42"/>
      <c r="I192" s="42"/>
      <c r="J192" s="42"/>
      <c r="K192" s="42"/>
      <c r="L192" s="256"/>
    </row>
    <row r="193" spans="1:18" ht="67.5" customHeight="1" x14ac:dyDescent="0.25">
      <c r="A193" s="273"/>
      <c r="B193" s="184"/>
      <c r="C193" s="184"/>
      <c r="D193" s="254"/>
      <c r="E193" s="142" t="s">
        <v>92</v>
      </c>
      <c r="F193" s="37">
        <v>12387648</v>
      </c>
      <c r="G193" s="60">
        <f t="shared" si="11"/>
        <v>395250</v>
      </c>
      <c r="H193" s="42"/>
      <c r="I193" s="42">
        <v>395250</v>
      </c>
      <c r="J193" s="42"/>
      <c r="K193" s="42"/>
      <c r="L193" s="257"/>
    </row>
    <row r="194" spans="1:18" ht="22.5" x14ac:dyDescent="0.25">
      <c r="A194" s="333" t="s">
        <v>189</v>
      </c>
      <c r="B194" s="185" t="s">
        <v>213</v>
      </c>
      <c r="C194" s="185" t="s">
        <v>87</v>
      </c>
      <c r="D194" s="185" t="s">
        <v>77</v>
      </c>
      <c r="E194" s="30" t="s">
        <v>57</v>
      </c>
      <c r="F194" s="37">
        <v>325000000</v>
      </c>
      <c r="G194" s="60">
        <f>H194+I194+J194+K194</f>
        <v>3776594.47</v>
      </c>
      <c r="H194" s="62">
        <v>3600148.47</v>
      </c>
      <c r="I194" s="101">
        <v>176446</v>
      </c>
      <c r="J194" s="101">
        <f>J196</f>
        <v>0</v>
      </c>
      <c r="K194" s="101">
        <f>K196</f>
        <v>0</v>
      </c>
      <c r="L194" s="255" t="s">
        <v>299</v>
      </c>
      <c r="M194" s="17"/>
      <c r="N194" s="17"/>
      <c r="O194" s="16"/>
      <c r="P194" s="16"/>
      <c r="Q194" s="16"/>
      <c r="R194" s="16"/>
    </row>
    <row r="195" spans="1:18" ht="80.25" customHeight="1" x14ac:dyDescent="0.25">
      <c r="A195" s="334"/>
      <c r="B195" s="185"/>
      <c r="C195" s="185"/>
      <c r="D195" s="185"/>
      <c r="E195" s="142" t="s">
        <v>59</v>
      </c>
      <c r="F195" s="37">
        <v>308750000</v>
      </c>
      <c r="G195" s="95"/>
      <c r="H195" s="100"/>
      <c r="I195" s="42"/>
      <c r="J195" s="42"/>
      <c r="K195" s="42"/>
      <c r="L195" s="256"/>
      <c r="M195" s="17"/>
      <c r="N195" s="17"/>
      <c r="O195" s="16"/>
      <c r="P195" s="16"/>
      <c r="Q195" s="16"/>
      <c r="R195" s="16"/>
    </row>
    <row r="196" spans="1:18" ht="110.25" customHeight="1" x14ac:dyDescent="0.25">
      <c r="A196" s="335"/>
      <c r="B196" s="185"/>
      <c r="C196" s="185"/>
      <c r="D196" s="185"/>
      <c r="E196" s="31" t="s">
        <v>92</v>
      </c>
      <c r="F196" s="37">
        <v>16250000</v>
      </c>
      <c r="G196" s="75">
        <f>H196+I196+J196+K196</f>
        <v>3776594.47</v>
      </c>
      <c r="H196" s="65">
        <v>3600148.47</v>
      </c>
      <c r="I196" s="63">
        <v>176446</v>
      </c>
      <c r="J196" s="63">
        <v>0</v>
      </c>
      <c r="K196" s="63">
        <v>0</v>
      </c>
      <c r="L196" s="257"/>
      <c r="M196" s="17"/>
      <c r="N196" s="17"/>
      <c r="O196" s="16"/>
      <c r="P196" s="16"/>
      <c r="Q196" s="16"/>
      <c r="R196" s="16"/>
    </row>
    <row r="197" spans="1:18" ht="22.5" x14ac:dyDescent="0.25">
      <c r="A197" s="323" t="s">
        <v>84</v>
      </c>
      <c r="B197" s="325" t="s">
        <v>264</v>
      </c>
      <c r="C197" s="325"/>
      <c r="D197" s="343"/>
      <c r="E197" s="32" t="s">
        <v>57</v>
      </c>
      <c r="F197" s="37">
        <v>13000000</v>
      </c>
      <c r="G197" s="76">
        <f>H197+I197+J197+K197</f>
        <v>13514800</v>
      </c>
      <c r="H197" s="62"/>
      <c r="I197" s="62">
        <v>13514800</v>
      </c>
      <c r="J197" s="62"/>
      <c r="K197" s="77"/>
      <c r="L197" s="179" t="s">
        <v>359</v>
      </c>
      <c r="M197" s="17"/>
      <c r="N197" s="17"/>
      <c r="O197" s="17"/>
    </row>
    <row r="198" spans="1:18" ht="56.25" x14ac:dyDescent="0.25">
      <c r="A198" s="331"/>
      <c r="B198" s="336"/>
      <c r="C198" s="336"/>
      <c r="D198" s="344"/>
      <c r="E198" s="33" t="s">
        <v>22</v>
      </c>
      <c r="F198" s="37"/>
      <c r="G198" s="76">
        <f>H198+I198+J198+K198</f>
        <v>0</v>
      </c>
      <c r="H198" s="64"/>
      <c r="I198" s="64"/>
      <c r="J198" s="64"/>
      <c r="K198" s="63"/>
      <c r="L198" s="180"/>
    </row>
    <row r="199" spans="1:18" ht="64.5" customHeight="1" x14ac:dyDescent="0.25">
      <c r="A199" s="324"/>
      <c r="B199" s="326"/>
      <c r="C199" s="326"/>
      <c r="D199" s="345"/>
      <c r="E199" s="34" t="s">
        <v>92</v>
      </c>
      <c r="F199" s="37">
        <v>13000000</v>
      </c>
      <c r="G199" s="76">
        <f t="shared" ref="G199:G201" si="12">H199+I199+J199+K199</f>
        <v>13514800</v>
      </c>
      <c r="H199" s="65"/>
      <c r="I199" s="65">
        <v>13514800</v>
      </c>
      <c r="J199" s="65"/>
      <c r="K199" s="78"/>
      <c r="L199" s="181"/>
    </row>
    <row r="200" spans="1:18" ht="22.5" x14ac:dyDescent="0.25">
      <c r="A200" s="352" t="s">
        <v>263</v>
      </c>
      <c r="B200" s="185" t="s">
        <v>203</v>
      </c>
      <c r="C200" s="185">
        <v>2014</v>
      </c>
      <c r="D200" s="185" t="s">
        <v>82</v>
      </c>
      <c r="E200" s="20" t="s">
        <v>57</v>
      </c>
      <c r="F200" s="79">
        <v>38790125</v>
      </c>
      <c r="G200" s="76">
        <f t="shared" si="12"/>
        <v>33691175</v>
      </c>
      <c r="H200" s="80">
        <v>16329447</v>
      </c>
      <c r="I200" s="77">
        <v>17361728</v>
      </c>
      <c r="J200" s="80">
        <f>SUM(J201)</f>
        <v>0</v>
      </c>
      <c r="K200" s="80">
        <f>SUM(K201)</f>
        <v>0</v>
      </c>
      <c r="L200" s="328" t="s">
        <v>328</v>
      </c>
      <c r="M200" s="16"/>
      <c r="N200" s="16"/>
    </row>
    <row r="201" spans="1:18" ht="160.5" customHeight="1" x14ac:dyDescent="0.25">
      <c r="A201" s="237"/>
      <c r="B201" s="182"/>
      <c r="C201" s="182"/>
      <c r="D201" s="182"/>
      <c r="E201" s="21" t="s">
        <v>92</v>
      </c>
      <c r="F201" s="79">
        <v>38790125</v>
      </c>
      <c r="G201" s="76">
        <f t="shared" si="12"/>
        <v>33691175</v>
      </c>
      <c r="H201" s="81">
        <v>16329447</v>
      </c>
      <c r="I201" s="66">
        <v>17361728</v>
      </c>
      <c r="J201" s="82">
        <v>0</v>
      </c>
      <c r="K201" s="83">
        <v>0</v>
      </c>
      <c r="L201" s="332"/>
    </row>
    <row r="202" spans="1:18" ht="22.5" x14ac:dyDescent="0.25">
      <c r="A202" s="327" t="s">
        <v>147</v>
      </c>
      <c r="B202" s="258" t="s">
        <v>202</v>
      </c>
      <c r="C202" s="325">
        <v>2015</v>
      </c>
      <c r="D202" s="325"/>
      <c r="E202" s="22" t="s">
        <v>57</v>
      </c>
      <c r="F202" s="79">
        <v>39225880</v>
      </c>
      <c r="G202" s="76">
        <f>H202+I202+J202+K202</f>
        <v>39225880</v>
      </c>
      <c r="H202" s="80">
        <f>H203</f>
        <v>0</v>
      </c>
      <c r="I202" s="77">
        <f>I203</f>
        <v>39225880</v>
      </c>
      <c r="J202" s="80">
        <f>J203</f>
        <v>0</v>
      </c>
      <c r="K202" s="80">
        <f>K203</f>
        <v>0</v>
      </c>
      <c r="L202" s="328" t="s">
        <v>333</v>
      </c>
    </row>
    <row r="203" spans="1:18" ht="129" customHeight="1" x14ac:dyDescent="0.25">
      <c r="A203" s="360"/>
      <c r="B203" s="259"/>
      <c r="C203" s="336"/>
      <c r="D203" s="336"/>
      <c r="E203" s="361" t="s">
        <v>37</v>
      </c>
      <c r="F203" s="362">
        <v>39225880</v>
      </c>
      <c r="G203" s="363">
        <f>H203+I203+J203+K203</f>
        <v>39225880</v>
      </c>
      <c r="H203" s="81">
        <v>0</v>
      </c>
      <c r="I203" s="66">
        <v>39225880</v>
      </c>
      <c r="J203" s="82">
        <v>0</v>
      </c>
      <c r="K203" s="83">
        <v>0</v>
      </c>
      <c r="L203" s="332"/>
    </row>
    <row r="204" spans="1:18" ht="23.25" customHeight="1" x14ac:dyDescent="0.25">
      <c r="A204" s="271" t="s">
        <v>368</v>
      </c>
      <c r="B204" s="182"/>
      <c r="C204" s="149"/>
      <c r="D204" s="370"/>
      <c r="E204" s="367" t="s">
        <v>57</v>
      </c>
      <c r="F204" s="79"/>
      <c r="G204" s="154">
        <v>23699000</v>
      </c>
      <c r="H204" s="364"/>
      <c r="I204" s="154"/>
      <c r="J204" s="364">
        <v>6791556</v>
      </c>
      <c r="K204" s="364">
        <v>16907444</v>
      </c>
      <c r="L204" s="371"/>
    </row>
    <row r="205" spans="1:18" ht="32.25" customHeight="1" x14ac:dyDescent="0.25">
      <c r="A205" s="273"/>
      <c r="B205" s="184"/>
      <c r="C205" s="149"/>
      <c r="D205" s="370"/>
      <c r="E205" s="368" t="s">
        <v>92</v>
      </c>
      <c r="F205" s="79"/>
      <c r="G205" s="154">
        <v>23699000</v>
      </c>
      <c r="H205" s="364"/>
      <c r="I205" s="154"/>
      <c r="J205" s="364">
        <v>6791556</v>
      </c>
      <c r="K205" s="364">
        <v>16907444</v>
      </c>
      <c r="L205" s="372"/>
    </row>
    <row r="206" spans="1:18" ht="23.25" customHeight="1" x14ac:dyDescent="0.25">
      <c r="A206" s="271" t="s">
        <v>369</v>
      </c>
      <c r="B206" s="182" t="s">
        <v>370</v>
      </c>
      <c r="C206" s="149"/>
      <c r="D206" s="369"/>
      <c r="E206" s="365" t="s">
        <v>57</v>
      </c>
      <c r="F206" s="79"/>
      <c r="G206" s="154">
        <v>45808626</v>
      </c>
      <c r="H206" s="364"/>
      <c r="I206" s="154"/>
      <c r="J206" s="364">
        <v>45808626</v>
      </c>
      <c r="K206" s="364"/>
      <c r="L206" s="371"/>
    </row>
    <row r="207" spans="1:18" ht="36" customHeight="1" x14ac:dyDescent="0.25">
      <c r="A207" s="273"/>
      <c r="B207" s="184"/>
      <c r="C207" s="149"/>
      <c r="D207" s="366"/>
      <c r="E207" s="366" t="s">
        <v>92</v>
      </c>
      <c r="F207" s="79"/>
      <c r="G207" s="154">
        <v>45808626</v>
      </c>
      <c r="H207" s="364"/>
      <c r="I207" s="154"/>
      <c r="J207" s="364">
        <v>45808626</v>
      </c>
      <c r="K207" s="364"/>
      <c r="L207" s="372"/>
    </row>
    <row r="208" spans="1:18" ht="19.5" customHeight="1" x14ac:dyDescent="0.25">
      <c r="A208" s="356" t="s">
        <v>23</v>
      </c>
      <c r="B208" s="357"/>
      <c r="C208" s="357"/>
      <c r="D208" s="357"/>
      <c r="E208" s="357"/>
      <c r="F208" s="357"/>
      <c r="G208" s="357"/>
      <c r="H208" s="357"/>
      <c r="I208" s="357"/>
      <c r="J208" s="357"/>
      <c r="K208" s="357"/>
      <c r="L208" s="358"/>
    </row>
    <row r="209" spans="1:14" ht="18" customHeight="1" x14ac:dyDescent="0.25">
      <c r="A209" s="337" t="s">
        <v>214</v>
      </c>
      <c r="B209" s="338"/>
      <c r="C209" s="338"/>
      <c r="D209" s="338"/>
      <c r="E209" s="338"/>
      <c r="F209" s="338"/>
      <c r="G209" s="338"/>
      <c r="H209" s="338"/>
      <c r="I209" s="338"/>
      <c r="J209" s="338"/>
      <c r="K209" s="338"/>
      <c r="L209" s="339"/>
    </row>
    <row r="210" spans="1:14" ht="69" customHeight="1" x14ac:dyDescent="0.25">
      <c r="A210" s="323" t="s">
        <v>127</v>
      </c>
      <c r="B210" s="170"/>
      <c r="C210" s="170" t="s">
        <v>44</v>
      </c>
      <c r="D210" s="170" t="s">
        <v>77</v>
      </c>
      <c r="E210" s="24" t="s">
        <v>57</v>
      </c>
      <c r="F210" s="44">
        <v>4445479</v>
      </c>
      <c r="G210" s="50">
        <f>H210+I210+J210+K210</f>
        <v>4445479</v>
      </c>
      <c r="H210" s="37">
        <f>H211</f>
        <v>500000</v>
      </c>
      <c r="I210" s="37">
        <f>I211</f>
        <v>405479</v>
      </c>
      <c r="J210" s="37">
        <f>J211</f>
        <v>3540000</v>
      </c>
      <c r="K210" s="37"/>
      <c r="L210" s="255" t="s">
        <v>215</v>
      </c>
    </row>
    <row r="211" spans="1:14" ht="53.25" customHeight="1" x14ac:dyDescent="0.25">
      <c r="A211" s="324"/>
      <c r="B211" s="172"/>
      <c r="C211" s="172"/>
      <c r="D211" s="172"/>
      <c r="E211" s="24" t="s">
        <v>58</v>
      </c>
      <c r="F211" s="44">
        <v>4445479</v>
      </c>
      <c r="G211" s="50">
        <f t="shared" ref="G211:G219" si="13">H211+I211+J211+K211</f>
        <v>4445479</v>
      </c>
      <c r="H211" s="37">
        <v>500000</v>
      </c>
      <c r="I211" s="37">
        <v>405479</v>
      </c>
      <c r="J211" s="37">
        <v>3540000</v>
      </c>
      <c r="K211" s="37"/>
      <c r="L211" s="257"/>
    </row>
    <row r="212" spans="1:14" ht="57" customHeight="1" x14ac:dyDescent="0.25">
      <c r="A212" s="323" t="s">
        <v>94</v>
      </c>
      <c r="B212" s="236" t="s">
        <v>79</v>
      </c>
      <c r="C212" s="236" t="s">
        <v>48</v>
      </c>
      <c r="D212" s="236" t="s">
        <v>78</v>
      </c>
      <c r="E212" s="35" t="s">
        <v>57</v>
      </c>
      <c r="F212" s="44">
        <v>3005015</v>
      </c>
      <c r="G212" s="50">
        <f t="shared" si="13"/>
        <v>3005015</v>
      </c>
      <c r="H212" s="41">
        <f>H213</f>
        <v>0</v>
      </c>
      <c r="I212" s="42">
        <f>I213</f>
        <v>475015</v>
      </c>
      <c r="J212" s="41">
        <f>J213</f>
        <v>2530000</v>
      </c>
      <c r="K212" s="41"/>
      <c r="L212" s="205" t="s">
        <v>269</v>
      </c>
    </row>
    <row r="213" spans="1:14" ht="64.5" customHeight="1" x14ac:dyDescent="0.25">
      <c r="A213" s="324"/>
      <c r="B213" s="236"/>
      <c r="C213" s="236"/>
      <c r="D213" s="236"/>
      <c r="E213" s="35" t="s">
        <v>58</v>
      </c>
      <c r="F213" s="44">
        <v>3005015</v>
      </c>
      <c r="G213" s="50">
        <f t="shared" si="13"/>
        <v>3005015</v>
      </c>
      <c r="H213" s="41">
        <v>0</v>
      </c>
      <c r="I213" s="42">
        <v>475015</v>
      </c>
      <c r="J213" s="41">
        <v>2530000</v>
      </c>
      <c r="K213" s="41"/>
      <c r="L213" s="207"/>
    </row>
    <row r="214" spans="1:14" ht="52.5" customHeight="1" x14ac:dyDescent="0.25">
      <c r="A214" s="323" t="s">
        <v>128</v>
      </c>
      <c r="B214" s="236" t="s">
        <v>81</v>
      </c>
      <c r="C214" s="351" t="s">
        <v>48</v>
      </c>
      <c r="D214" s="236" t="s">
        <v>80</v>
      </c>
      <c r="E214" s="24" t="s">
        <v>57</v>
      </c>
      <c r="F214" s="44">
        <v>4343340</v>
      </c>
      <c r="G214" s="50">
        <f t="shared" si="13"/>
        <v>4343340</v>
      </c>
      <c r="H214" s="37">
        <f>SUM(H215)</f>
        <v>0</v>
      </c>
      <c r="I214" s="37">
        <f>SUM(I215)</f>
        <v>373340</v>
      </c>
      <c r="J214" s="37">
        <f>SUM(J215)</f>
        <v>3970000</v>
      </c>
      <c r="K214" s="37">
        <f>SUM(K215)</f>
        <v>0</v>
      </c>
      <c r="L214" s="205" t="s">
        <v>270</v>
      </c>
    </row>
    <row r="215" spans="1:14" ht="82.5" customHeight="1" x14ac:dyDescent="0.25">
      <c r="A215" s="324"/>
      <c r="B215" s="236"/>
      <c r="C215" s="351"/>
      <c r="D215" s="236"/>
      <c r="E215" s="24" t="s">
        <v>58</v>
      </c>
      <c r="F215" s="44">
        <v>4343340</v>
      </c>
      <c r="G215" s="50">
        <f>H215+I215+J215+K215</f>
        <v>4343340</v>
      </c>
      <c r="H215" s="37">
        <v>0</v>
      </c>
      <c r="I215" s="37">
        <v>373340</v>
      </c>
      <c r="J215" s="37">
        <v>3970000</v>
      </c>
      <c r="K215" s="37">
        <v>0</v>
      </c>
      <c r="L215" s="207"/>
    </row>
    <row r="216" spans="1:14" ht="76.5" customHeight="1" x14ac:dyDescent="0.25">
      <c r="A216" s="323" t="s">
        <v>129</v>
      </c>
      <c r="B216" s="236"/>
      <c r="C216" s="351" t="s">
        <v>44</v>
      </c>
      <c r="D216" s="236" t="s">
        <v>85</v>
      </c>
      <c r="E216" s="26" t="s">
        <v>57</v>
      </c>
      <c r="F216" s="37">
        <v>5949224</v>
      </c>
      <c r="G216" s="50">
        <f t="shared" si="13"/>
        <v>5949224</v>
      </c>
      <c r="H216" s="37">
        <f>H217</f>
        <v>671750</v>
      </c>
      <c r="I216" s="37">
        <f>I217</f>
        <v>277474</v>
      </c>
      <c r="J216" s="37">
        <f>J217</f>
        <v>5000000</v>
      </c>
      <c r="K216" s="37"/>
      <c r="L216" s="255" t="s">
        <v>360</v>
      </c>
    </row>
    <row r="217" spans="1:14" ht="126.75" customHeight="1" x14ac:dyDescent="0.25">
      <c r="A217" s="324"/>
      <c r="B217" s="236"/>
      <c r="C217" s="351"/>
      <c r="D217" s="236"/>
      <c r="E217" s="26" t="s">
        <v>58</v>
      </c>
      <c r="F217" s="37">
        <v>5949224</v>
      </c>
      <c r="G217" s="50">
        <f t="shared" si="13"/>
        <v>5949224</v>
      </c>
      <c r="H217" s="37">
        <v>671750</v>
      </c>
      <c r="I217" s="37">
        <v>277474</v>
      </c>
      <c r="J217" s="37">
        <v>5000000</v>
      </c>
      <c r="K217" s="37"/>
      <c r="L217" s="257"/>
    </row>
    <row r="218" spans="1:14" ht="96" customHeight="1" x14ac:dyDescent="0.25">
      <c r="A218" s="321" t="s">
        <v>130</v>
      </c>
      <c r="B218" s="236"/>
      <c r="C218" s="351" t="s">
        <v>46</v>
      </c>
      <c r="D218" s="236" t="s">
        <v>80</v>
      </c>
      <c r="E218" s="26" t="s">
        <v>57</v>
      </c>
      <c r="F218" s="37">
        <v>2530000</v>
      </c>
      <c r="G218" s="50">
        <f>H218+I218+J218+K218</f>
        <v>724538</v>
      </c>
      <c r="H218" s="42">
        <v>367019</v>
      </c>
      <c r="I218" s="42">
        <v>357519</v>
      </c>
      <c r="J218" s="42"/>
      <c r="K218" s="42"/>
      <c r="L218" s="255" t="s">
        <v>361</v>
      </c>
      <c r="M218" s="16"/>
      <c r="N218" s="16"/>
    </row>
    <row r="219" spans="1:14" ht="104.25" customHeight="1" x14ac:dyDescent="0.25">
      <c r="A219" s="322"/>
      <c r="B219" s="236"/>
      <c r="C219" s="351"/>
      <c r="D219" s="236"/>
      <c r="E219" s="26" t="s">
        <v>58</v>
      </c>
      <c r="F219" s="37">
        <v>2530000</v>
      </c>
      <c r="G219" s="50">
        <f t="shared" si="13"/>
        <v>724538</v>
      </c>
      <c r="H219" s="42">
        <v>367019</v>
      </c>
      <c r="I219" s="42">
        <v>357519</v>
      </c>
      <c r="J219" s="42"/>
      <c r="K219" s="42"/>
      <c r="L219" s="257"/>
    </row>
    <row r="220" spans="1:14" ht="54.75" customHeight="1" x14ac:dyDescent="0.25">
      <c r="A220" s="321" t="s">
        <v>205</v>
      </c>
      <c r="B220" s="236"/>
      <c r="C220" s="351" t="s">
        <v>46</v>
      </c>
      <c r="D220" s="236" t="s">
        <v>80</v>
      </c>
      <c r="E220" s="26" t="s">
        <v>57</v>
      </c>
      <c r="F220" s="37">
        <v>2740000</v>
      </c>
      <c r="G220" s="50">
        <f>H220+I220+J220+K220</f>
        <v>1191964</v>
      </c>
      <c r="H220" s="42">
        <v>598482</v>
      </c>
      <c r="I220" s="42">
        <v>593482</v>
      </c>
      <c r="J220" s="42"/>
      <c r="K220" s="42"/>
      <c r="L220" s="255" t="s">
        <v>362</v>
      </c>
      <c r="M220" s="16"/>
      <c r="N220" s="16"/>
    </row>
    <row r="221" spans="1:14" ht="106.5" customHeight="1" x14ac:dyDescent="0.25">
      <c r="A221" s="322"/>
      <c r="B221" s="236"/>
      <c r="C221" s="351"/>
      <c r="D221" s="236"/>
      <c r="E221" s="26" t="s">
        <v>58</v>
      </c>
      <c r="F221" s="37">
        <v>2740000</v>
      </c>
      <c r="G221" s="50">
        <f>H221+I221+J221+K221</f>
        <v>1191964</v>
      </c>
      <c r="H221" s="42">
        <v>598482</v>
      </c>
      <c r="I221" s="42">
        <v>593482</v>
      </c>
      <c r="J221" s="42"/>
      <c r="K221" s="42"/>
      <c r="L221" s="257"/>
    </row>
    <row r="222" spans="1:14" ht="80.25" customHeight="1" x14ac:dyDescent="0.25">
      <c r="A222" s="321" t="s">
        <v>131</v>
      </c>
      <c r="B222" s="236"/>
      <c r="C222" s="236" t="s">
        <v>35</v>
      </c>
      <c r="D222" s="236" t="s">
        <v>80</v>
      </c>
      <c r="E222" s="26" t="s">
        <v>57</v>
      </c>
      <c r="F222" s="37">
        <v>2530000</v>
      </c>
      <c r="G222" s="50">
        <f t="shared" ref="G222" si="14">H222+I222+J222+K222</f>
        <v>724230</v>
      </c>
      <c r="H222" s="42">
        <v>364615</v>
      </c>
      <c r="I222" s="42">
        <v>359615</v>
      </c>
      <c r="J222" s="42"/>
      <c r="K222" s="42"/>
      <c r="L222" s="255" t="s">
        <v>363</v>
      </c>
      <c r="M222" s="16"/>
      <c r="N222" s="16"/>
    </row>
    <row r="223" spans="1:14" ht="90.75" customHeight="1" x14ac:dyDescent="0.25">
      <c r="A223" s="322"/>
      <c r="B223" s="236"/>
      <c r="C223" s="236"/>
      <c r="D223" s="236"/>
      <c r="E223" s="26" t="s">
        <v>58</v>
      </c>
      <c r="F223" s="37">
        <v>2530000</v>
      </c>
      <c r="G223" s="50">
        <f>H223+I223+J223+K223</f>
        <v>724230</v>
      </c>
      <c r="H223" s="42">
        <v>364615</v>
      </c>
      <c r="I223" s="42">
        <v>359615</v>
      </c>
      <c r="J223" s="42"/>
      <c r="K223" s="42"/>
      <c r="L223" s="355"/>
    </row>
    <row r="224" spans="1:14" ht="65.25" customHeight="1" x14ac:dyDescent="0.25">
      <c r="A224" s="323" t="s">
        <v>132</v>
      </c>
      <c r="B224" s="236"/>
      <c r="C224" s="351" t="s">
        <v>48</v>
      </c>
      <c r="D224" s="236" t="s">
        <v>80</v>
      </c>
      <c r="E224" s="26" t="s">
        <v>57</v>
      </c>
      <c r="F224" s="37">
        <v>2873330</v>
      </c>
      <c r="G224" s="50">
        <f>H224+I224+J224+K224</f>
        <v>2873330</v>
      </c>
      <c r="H224" s="42">
        <f>H225</f>
        <v>0</v>
      </c>
      <c r="I224" s="42">
        <f>I225</f>
        <v>373330</v>
      </c>
      <c r="J224" s="42">
        <f>J225</f>
        <v>2500000</v>
      </c>
      <c r="K224" s="42">
        <f>K225</f>
        <v>0</v>
      </c>
      <c r="L224" s="161" t="s">
        <v>265</v>
      </c>
    </row>
    <row r="225" spans="1:14" ht="78" customHeight="1" x14ac:dyDescent="0.25">
      <c r="A225" s="324"/>
      <c r="B225" s="170"/>
      <c r="C225" s="268"/>
      <c r="D225" s="170"/>
      <c r="E225" s="104" t="s">
        <v>58</v>
      </c>
      <c r="F225" s="37">
        <v>2873330</v>
      </c>
      <c r="G225" s="50">
        <f t="shared" ref="G225:G226" si="15">H225+I225+J225+K225</f>
        <v>2873330</v>
      </c>
      <c r="H225" s="38">
        <v>0</v>
      </c>
      <c r="I225" s="38">
        <v>373330</v>
      </c>
      <c r="J225" s="38">
        <v>2500000</v>
      </c>
      <c r="K225" s="38">
        <v>0</v>
      </c>
      <c r="L225" s="161"/>
    </row>
    <row r="226" spans="1:14" ht="47.25" customHeight="1" x14ac:dyDescent="0.25">
      <c r="A226" s="323" t="s">
        <v>133</v>
      </c>
      <c r="B226" s="236"/>
      <c r="C226" s="351" t="s">
        <v>48</v>
      </c>
      <c r="D226" s="236" t="s">
        <v>80</v>
      </c>
      <c r="E226" s="26" t="s">
        <v>57</v>
      </c>
      <c r="F226" s="37">
        <v>2873330</v>
      </c>
      <c r="G226" s="50">
        <f t="shared" si="15"/>
        <v>2873330</v>
      </c>
      <c r="H226" s="42">
        <f>H227</f>
        <v>0</v>
      </c>
      <c r="I226" s="42">
        <f>I227</f>
        <v>373330</v>
      </c>
      <c r="J226" s="42">
        <f>J227</f>
        <v>2500000</v>
      </c>
      <c r="K226" s="42">
        <f>K227</f>
        <v>0</v>
      </c>
      <c r="L226" s="255" t="s">
        <v>266</v>
      </c>
    </row>
    <row r="227" spans="1:14" ht="67.150000000000006" customHeight="1" x14ac:dyDescent="0.25">
      <c r="A227" s="324"/>
      <c r="B227" s="236"/>
      <c r="C227" s="351"/>
      <c r="D227" s="236"/>
      <c r="E227" s="26" t="s">
        <v>58</v>
      </c>
      <c r="F227" s="37">
        <v>2873330</v>
      </c>
      <c r="G227" s="50">
        <f>H227+I227+J227+K227</f>
        <v>2873330</v>
      </c>
      <c r="H227" s="42">
        <v>0</v>
      </c>
      <c r="I227" s="42">
        <v>373330</v>
      </c>
      <c r="J227" s="42">
        <v>2500000</v>
      </c>
      <c r="K227" s="42">
        <v>0</v>
      </c>
      <c r="L227" s="257"/>
    </row>
    <row r="228" spans="1:14" ht="73.5" customHeight="1" x14ac:dyDescent="0.25">
      <c r="A228" s="321" t="s">
        <v>134</v>
      </c>
      <c r="B228" s="236"/>
      <c r="C228" s="236" t="s">
        <v>32</v>
      </c>
      <c r="D228" s="236" t="s">
        <v>80</v>
      </c>
      <c r="E228" s="26" t="s">
        <v>57</v>
      </c>
      <c r="F228" s="37">
        <v>5600667</v>
      </c>
      <c r="G228" s="50">
        <f t="shared" ref="G228" si="16">H228+I228+J228+K228</f>
        <v>576585</v>
      </c>
      <c r="H228" s="42">
        <v>1200</v>
      </c>
      <c r="I228" s="42">
        <v>575385</v>
      </c>
      <c r="J228" s="42">
        <f>J229</f>
        <v>0</v>
      </c>
      <c r="K228" s="42">
        <f>K229</f>
        <v>0</v>
      </c>
      <c r="L228" s="255" t="s">
        <v>364</v>
      </c>
      <c r="M228" s="16"/>
      <c r="N228" s="16"/>
    </row>
    <row r="229" spans="1:14" ht="70.5" customHeight="1" x14ac:dyDescent="0.25">
      <c r="A229" s="322"/>
      <c r="B229" s="236"/>
      <c r="C229" s="236"/>
      <c r="D229" s="236"/>
      <c r="E229" s="26" t="s">
        <v>58</v>
      </c>
      <c r="F229" s="37">
        <v>5600667</v>
      </c>
      <c r="G229" s="50">
        <f>H229+I229+J229+K229</f>
        <v>576585</v>
      </c>
      <c r="H229" s="42">
        <v>1200</v>
      </c>
      <c r="I229" s="42">
        <v>575385</v>
      </c>
      <c r="J229" s="42">
        <v>0</v>
      </c>
      <c r="K229" s="42">
        <v>0</v>
      </c>
      <c r="L229" s="355"/>
    </row>
    <row r="230" spans="1:14" ht="90.75" customHeight="1" x14ac:dyDescent="0.25">
      <c r="A230" s="321" t="s">
        <v>135</v>
      </c>
      <c r="B230" s="236"/>
      <c r="C230" s="236" t="s">
        <v>32</v>
      </c>
      <c r="D230" s="236" t="s">
        <v>80</v>
      </c>
      <c r="E230" s="26" t="s">
        <v>57</v>
      </c>
      <c r="F230" s="37">
        <v>4448697</v>
      </c>
      <c r="G230" s="50">
        <f t="shared" ref="G230" si="17">H230+I230+J230+K230</f>
        <v>514415</v>
      </c>
      <c r="H230" s="42"/>
      <c r="I230" s="42">
        <v>514415</v>
      </c>
      <c r="J230" s="42">
        <f>J231</f>
        <v>0</v>
      </c>
      <c r="K230" s="42">
        <f>K231</f>
        <v>0</v>
      </c>
      <c r="L230" s="255" t="s">
        <v>365</v>
      </c>
      <c r="M230" s="16"/>
      <c r="N230" s="16"/>
    </row>
    <row r="231" spans="1:14" ht="94.5" customHeight="1" x14ac:dyDescent="0.25">
      <c r="A231" s="322"/>
      <c r="B231" s="236"/>
      <c r="C231" s="236"/>
      <c r="D231" s="236"/>
      <c r="E231" s="26" t="s">
        <v>58</v>
      </c>
      <c r="F231" s="37">
        <v>4448697</v>
      </c>
      <c r="G231" s="50">
        <f>H231+I231+J231+K231</f>
        <v>514415</v>
      </c>
      <c r="H231" s="42"/>
      <c r="I231" s="42">
        <v>514415</v>
      </c>
      <c r="J231" s="42">
        <v>0</v>
      </c>
      <c r="K231" s="42">
        <v>0</v>
      </c>
      <c r="L231" s="355"/>
    </row>
    <row r="232" spans="1:14" ht="70.5" customHeight="1" x14ac:dyDescent="0.25">
      <c r="A232" s="321" t="s">
        <v>137</v>
      </c>
      <c r="B232" s="236"/>
      <c r="C232" s="236" t="s">
        <v>33</v>
      </c>
      <c r="D232" s="236" t="s">
        <v>80</v>
      </c>
      <c r="E232" s="26" t="s">
        <v>57</v>
      </c>
      <c r="F232" s="37">
        <v>27282738</v>
      </c>
      <c r="G232" s="50">
        <f t="shared" ref="G232" si="18">H232+I232+J232+K232</f>
        <v>26685480</v>
      </c>
      <c r="H232" s="42"/>
      <c r="I232" s="42">
        <v>26685480</v>
      </c>
      <c r="J232" s="42">
        <f>J233</f>
        <v>0</v>
      </c>
      <c r="K232" s="42">
        <f>K233</f>
        <v>0</v>
      </c>
      <c r="L232" s="255" t="s">
        <v>366</v>
      </c>
      <c r="M232" s="16"/>
      <c r="N232" s="16"/>
    </row>
    <row r="233" spans="1:14" ht="117" customHeight="1" x14ac:dyDescent="0.25">
      <c r="A233" s="322"/>
      <c r="B233" s="236"/>
      <c r="C233" s="236"/>
      <c r="D233" s="236"/>
      <c r="E233" s="26" t="s">
        <v>58</v>
      </c>
      <c r="F233" s="37">
        <v>27282738</v>
      </c>
      <c r="G233" s="50">
        <f>H233+I233+J233+K233</f>
        <v>26685480</v>
      </c>
      <c r="H233" s="42"/>
      <c r="I233" s="42">
        <v>26685480</v>
      </c>
      <c r="J233" s="42">
        <v>0</v>
      </c>
      <c r="K233" s="42">
        <v>0</v>
      </c>
      <c r="L233" s="257"/>
    </row>
    <row r="234" spans="1:14" ht="101.25" customHeight="1" x14ac:dyDescent="0.25">
      <c r="A234" s="321" t="s">
        <v>136</v>
      </c>
      <c r="B234" s="236"/>
      <c r="C234" s="236" t="s">
        <v>32</v>
      </c>
      <c r="D234" s="236" t="s">
        <v>34</v>
      </c>
      <c r="E234" s="26" t="s">
        <v>57</v>
      </c>
      <c r="F234" s="37">
        <v>4448697</v>
      </c>
      <c r="G234" s="50">
        <f t="shared" ref="G234" si="19">H234+I234+J234+K234</f>
        <v>502329</v>
      </c>
      <c r="H234" s="42"/>
      <c r="I234" s="42">
        <v>502329</v>
      </c>
      <c r="J234" s="42">
        <f>J235</f>
        <v>0</v>
      </c>
      <c r="K234" s="42">
        <f>K235</f>
        <v>0</v>
      </c>
      <c r="L234" s="255" t="s">
        <v>367</v>
      </c>
      <c r="M234" s="16"/>
      <c r="N234" s="16"/>
    </row>
    <row r="235" spans="1:14" ht="89.25" customHeight="1" x14ac:dyDescent="0.25">
      <c r="A235" s="322"/>
      <c r="B235" s="236"/>
      <c r="C235" s="236"/>
      <c r="D235" s="236"/>
      <c r="E235" s="26" t="s">
        <v>58</v>
      </c>
      <c r="F235" s="37">
        <v>4448697</v>
      </c>
      <c r="G235" s="50">
        <f>H235+I235+J235+K235</f>
        <v>502329</v>
      </c>
      <c r="H235" s="42"/>
      <c r="I235" s="42">
        <v>502329</v>
      </c>
      <c r="J235" s="42">
        <v>0</v>
      </c>
      <c r="K235" s="42">
        <v>0</v>
      </c>
      <c r="L235" s="355"/>
    </row>
    <row r="236" spans="1:14" ht="96.75" customHeight="1" x14ac:dyDescent="0.25">
      <c r="A236" s="349" t="s">
        <v>95</v>
      </c>
      <c r="B236" s="236"/>
      <c r="C236" s="351" t="s">
        <v>46</v>
      </c>
      <c r="D236" s="236" t="s">
        <v>73</v>
      </c>
      <c r="E236" s="36" t="s">
        <v>57</v>
      </c>
      <c r="F236" s="84">
        <v>8001356</v>
      </c>
      <c r="G236" s="50">
        <f t="shared" ref="G236:G237" si="20">H236+I236+J236+K236</f>
        <v>8001356</v>
      </c>
      <c r="H236" s="84">
        <f>H237</f>
        <v>582854</v>
      </c>
      <c r="I236" s="84">
        <f>I237</f>
        <v>7418502</v>
      </c>
      <c r="J236" s="84">
        <f>J237</f>
        <v>0</v>
      </c>
      <c r="K236" s="84">
        <f>K237</f>
        <v>0</v>
      </c>
      <c r="L236" s="255" t="s">
        <v>267</v>
      </c>
    </row>
    <row r="237" spans="1:14" ht="92.25" customHeight="1" x14ac:dyDescent="0.25">
      <c r="A237" s="350"/>
      <c r="B237" s="236"/>
      <c r="C237" s="351"/>
      <c r="D237" s="236"/>
      <c r="E237" s="36" t="s">
        <v>58</v>
      </c>
      <c r="F237" s="84">
        <v>8001356</v>
      </c>
      <c r="G237" s="50">
        <f t="shared" si="20"/>
        <v>8001356</v>
      </c>
      <c r="H237" s="85">
        <v>582854</v>
      </c>
      <c r="I237" s="85">
        <v>7418502</v>
      </c>
      <c r="J237" s="42">
        <v>0</v>
      </c>
      <c r="K237" s="42">
        <v>0</v>
      </c>
      <c r="L237" s="257"/>
    </row>
    <row r="238" spans="1:14" x14ac:dyDescent="0.25">
      <c r="B238" s="96"/>
      <c r="C238" s="97"/>
      <c r="D238" s="96"/>
      <c r="E238" s="116"/>
      <c r="F238" s="98"/>
      <c r="G238" s="98"/>
      <c r="H238" s="98"/>
    </row>
    <row r="239" spans="1:14" s="10" customFormat="1" ht="45" customHeight="1" x14ac:dyDescent="0.2">
      <c r="A239" s="118"/>
      <c r="B239" s="96"/>
      <c r="C239" s="97"/>
      <c r="D239" s="96"/>
      <c r="E239" s="116"/>
      <c r="F239" s="98"/>
      <c r="G239" s="98"/>
      <c r="H239" s="98"/>
      <c r="I239" s="88"/>
      <c r="J239" s="87"/>
      <c r="K239" s="87"/>
      <c r="L239" s="120"/>
    </row>
    <row r="240" spans="1:14" x14ac:dyDescent="0.25">
      <c r="A240" s="119"/>
      <c r="B240" s="353"/>
      <c r="C240" s="353"/>
      <c r="D240" s="353"/>
      <c r="E240" s="117"/>
      <c r="F240" s="98"/>
      <c r="G240" s="99"/>
      <c r="H240" s="99"/>
      <c r="I240" s="90"/>
      <c r="J240" s="89"/>
      <c r="K240" s="354"/>
      <c r="L240" s="354"/>
    </row>
    <row r="241" spans="2:8" x14ac:dyDescent="0.25">
      <c r="B241" s="96"/>
      <c r="C241" s="97"/>
      <c r="D241" s="96"/>
      <c r="E241" s="116"/>
      <c r="F241" s="98"/>
      <c r="G241" s="98"/>
      <c r="H241" s="98"/>
    </row>
    <row r="242" spans="2:8" x14ac:dyDescent="0.25">
      <c r="B242" s="96"/>
      <c r="C242" s="97"/>
      <c r="D242" s="96"/>
      <c r="E242" s="116"/>
      <c r="F242" s="98"/>
      <c r="G242" s="98"/>
      <c r="H242" s="98"/>
    </row>
    <row r="243" spans="2:8" x14ac:dyDescent="0.25">
      <c r="B243" s="96"/>
      <c r="C243" s="97"/>
      <c r="D243" s="96"/>
      <c r="E243" s="116"/>
      <c r="F243" s="98"/>
      <c r="G243" s="98"/>
      <c r="H243" s="98"/>
    </row>
    <row r="244" spans="2:8" x14ac:dyDescent="0.25">
      <c r="B244" s="96"/>
      <c r="C244" s="97"/>
      <c r="D244" s="96"/>
      <c r="E244" s="116"/>
      <c r="F244" s="98"/>
      <c r="G244" s="98"/>
      <c r="H244" s="98"/>
    </row>
    <row r="245" spans="2:8" x14ac:dyDescent="0.25">
      <c r="B245" s="96"/>
      <c r="C245" s="97"/>
      <c r="D245" s="96"/>
      <c r="E245" s="116"/>
      <c r="F245" s="98"/>
      <c r="G245" s="98"/>
      <c r="H245" s="98"/>
    </row>
    <row r="246" spans="2:8" x14ac:dyDescent="0.25">
      <c r="B246" s="96"/>
      <c r="C246" s="97"/>
      <c r="D246" s="96"/>
      <c r="E246" s="116"/>
      <c r="F246" s="98"/>
      <c r="G246" s="98"/>
      <c r="H246" s="98"/>
    </row>
    <row r="247" spans="2:8" x14ac:dyDescent="0.25">
      <c r="B247" s="96"/>
      <c r="C247" s="97"/>
      <c r="D247" s="96"/>
      <c r="E247" s="116"/>
      <c r="F247" s="98"/>
      <c r="G247" s="98"/>
      <c r="H247" s="98"/>
    </row>
    <row r="248" spans="2:8" x14ac:dyDescent="0.25">
      <c r="B248" s="96"/>
      <c r="C248" s="97"/>
      <c r="D248" s="96"/>
      <c r="E248" s="116"/>
      <c r="F248" s="98"/>
      <c r="G248" s="98"/>
      <c r="H248" s="98"/>
    </row>
    <row r="249" spans="2:8" x14ac:dyDescent="0.25">
      <c r="B249" s="96"/>
      <c r="C249" s="97"/>
      <c r="D249" s="96"/>
      <c r="E249" s="116"/>
      <c r="F249" s="98"/>
      <c r="G249" s="98"/>
      <c r="H249" s="98"/>
    </row>
    <row r="250" spans="2:8" x14ac:dyDescent="0.25">
      <c r="B250" s="96"/>
      <c r="C250" s="97"/>
      <c r="D250" s="96"/>
      <c r="E250" s="116"/>
      <c r="F250" s="98"/>
      <c r="G250" s="98"/>
      <c r="H250" s="98"/>
    </row>
    <row r="251" spans="2:8" x14ac:dyDescent="0.25">
      <c r="B251" s="96"/>
      <c r="C251" s="97"/>
      <c r="D251" s="96"/>
      <c r="E251" s="116"/>
      <c r="F251" s="98"/>
      <c r="G251" s="98"/>
      <c r="H251" s="98"/>
    </row>
    <row r="252" spans="2:8" x14ac:dyDescent="0.25">
      <c r="B252" s="96"/>
      <c r="C252" s="97"/>
      <c r="D252" s="96"/>
      <c r="E252" s="116"/>
      <c r="F252" s="98"/>
      <c r="G252" s="98"/>
      <c r="H252" s="98"/>
    </row>
    <row r="253" spans="2:8" x14ac:dyDescent="0.25">
      <c r="B253" s="96"/>
      <c r="C253" s="97"/>
      <c r="D253" s="96"/>
      <c r="E253" s="116"/>
      <c r="F253" s="98"/>
      <c r="G253" s="98"/>
      <c r="H253" s="98"/>
    </row>
    <row r="254" spans="2:8" x14ac:dyDescent="0.25">
      <c r="B254" s="96"/>
      <c r="C254" s="97"/>
      <c r="D254" s="96"/>
      <c r="E254" s="116"/>
      <c r="F254" s="98"/>
      <c r="G254" s="98"/>
      <c r="H254" s="98"/>
    </row>
    <row r="255" spans="2:8" x14ac:dyDescent="0.25">
      <c r="B255" s="96"/>
      <c r="C255" s="97"/>
      <c r="D255" s="96"/>
      <c r="E255" s="116"/>
      <c r="F255" s="98"/>
      <c r="G255" s="98"/>
      <c r="H255" s="98"/>
    </row>
    <row r="256" spans="2:8" x14ac:dyDescent="0.25">
      <c r="B256" s="96"/>
      <c r="C256" s="97"/>
      <c r="D256" s="96"/>
      <c r="E256" s="116"/>
      <c r="F256" s="98"/>
      <c r="G256" s="98"/>
      <c r="H256" s="98"/>
    </row>
    <row r="257" spans="2:8" x14ac:dyDescent="0.25">
      <c r="B257" s="96"/>
      <c r="C257" s="97"/>
      <c r="D257" s="96"/>
      <c r="E257" s="116"/>
      <c r="F257" s="98"/>
      <c r="G257" s="98"/>
      <c r="H257" s="98"/>
    </row>
    <row r="258" spans="2:8" x14ac:dyDescent="0.25">
      <c r="B258" s="96"/>
      <c r="C258" s="97"/>
      <c r="D258" s="96"/>
      <c r="E258" s="116"/>
      <c r="F258" s="98"/>
      <c r="G258" s="98"/>
      <c r="H258" s="98"/>
    </row>
    <row r="259" spans="2:8" x14ac:dyDescent="0.25">
      <c r="B259" s="96"/>
      <c r="C259" s="97"/>
      <c r="D259" s="96"/>
      <c r="E259" s="116"/>
      <c r="F259" s="98"/>
      <c r="G259" s="98"/>
      <c r="H259" s="98"/>
    </row>
    <row r="260" spans="2:8" x14ac:dyDescent="0.25">
      <c r="B260" s="96"/>
      <c r="C260" s="97"/>
      <c r="D260" s="96"/>
      <c r="E260" s="116"/>
      <c r="F260" s="98"/>
      <c r="G260" s="98"/>
      <c r="H260" s="98"/>
    </row>
    <row r="261" spans="2:8" x14ac:dyDescent="0.25">
      <c r="B261" s="96"/>
      <c r="C261" s="97"/>
      <c r="D261" s="96"/>
      <c r="E261" s="116"/>
      <c r="F261" s="98"/>
      <c r="G261" s="98"/>
      <c r="H261" s="98"/>
    </row>
    <row r="262" spans="2:8" x14ac:dyDescent="0.25">
      <c r="B262" s="96"/>
      <c r="C262" s="97"/>
      <c r="D262" s="96"/>
      <c r="E262" s="116"/>
      <c r="F262" s="98"/>
      <c r="G262" s="98"/>
      <c r="H262" s="98"/>
    </row>
    <row r="263" spans="2:8" x14ac:dyDescent="0.25">
      <c r="B263" s="96"/>
      <c r="C263" s="97"/>
      <c r="D263" s="96"/>
      <c r="E263" s="116"/>
      <c r="F263" s="98"/>
      <c r="G263" s="98"/>
      <c r="H263" s="98"/>
    </row>
    <row r="264" spans="2:8" x14ac:dyDescent="0.25">
      <c r="B264" s="96"/>
      <c r="C264" s="97"/>
      <c r="D264" s="96"/>
      <c r="E264" s="116"/>
      <c r="F264" s="98"/>
      <c r="G264" s="98"/>
      <c r="H264" s="98"/>
    </row>
    <row r="265" spans="2:8" x14ac:dyDescent="0.25">
      <c r="B265" s="96"/>
      <c r="C265" s="97"/>
      <c r="D265" s="96"/>
      <c r="E265" s="116"/>
      <c r="F265" s="98"/>
      <c r="G265" s="98"/>
      <c r="H265" s="98"/>
    </row>
    <row r="266" spans="2:8" x14ac:dyDescent="0.25">
      <c r="B266" s="96"/>
      <c r="C266" s="97"/>
      <c r="D266" s="96"/>
      <c r="E266" s="116"/>
      <c r="F266" s="98"/>
      <c r="G266" s="98"/>
      <c r="H266" s="98"/>
    </row>
    <row r="267" spans="2:8" x14ac:dyDescent="0.25">
      <c r="B267" s="96"/>
      <c r="C267" s="97"/>
      <c r="D267" s="96"/>
      <c r="E267" s="116"/>
      <c r="F267" s="98"/>
      <c r="G267" s="98"/>
      <c r="H267" s="98"/>
    </row>
    <row r="268" spans="2:8" x14ac:dyDescent="0.25">
      <c r="B268" s="96"/>
      <c r="C268" s="97"/>
      <c r="D268" s="96"/>
      <c r="E268" s="116"/>
      <c r="F268" s="98"/>
      <c r="G268" s="98"/>
      <c r="H268" s="98"/>
    </row>
    <row r="269" spans="2:8" x14ac:dyDescent="0.25">
      <c r="B269" s="96"/>
      <c r="C269" s="97"/>
      <c r="D269" s="96"/>
      <c r="E269" s="116"/>
      <c r="F269" s="98"/>
      <c r="G269" s="98"/>
      <c r="H269" s="98"/>
    </row>
    <row r="270" spans="2:8" x14ac:dyDescent="0.25">
      <c r="B270" s="96"/>
      <c r="C270" s="97"/>
      <c r="D270" s="96"/>
      <c r="E270" s="116"/>
      <c r="F270" s="98"/>
      <c r="G270" s="98"/>
      <c r="H270" s="98"/>
    </row>
    <row r="271" spans="2:8" x14ac:dyDescent="0.25">
      <c r="B271" s="96"/>
      <c r="C271" s="97"/>
      <c r="D271" s="96"/>
      <c r="E271" s="116"/>
      <c r="F271" s="98"/>
      <c r="G271" s="98"/>
      <c r="H271" s="98"/>
    </row>
    <row r="272" spans="2:8" x14ac:dyDescent="0.25">
      <c r="B272" s="96"/>
      <c r="C272" s="97"/>
      <c r="D272" s="96"/>
      <c r="E272" s="116"/>
      <c r="F272" s="98"/>
      <c r="G272" s="98"/>
      <c r="H272" s="98"/>
    </row>
    <row r="273" spans="2:8" x14ac:dyDescent="0.25">
      <c r="B273" s="96"/>
      <c r="C273" s="97"/>
      <c r="D273" s="96"/>
      <c r="E273" s="116"/>
      <c r="F273" s="98"/>
      <c r="G273" s="98"/>
      <c r="H273" s="98"/>
    </row>
    <row r="274" spans="2:8" x14ac:dyDescent="0.25">
      <c r="B274" s="96"/>
      <c r="C274" s="97"/>
      <c r="D274" s="96"/>
      <c r="E274" s="116"/>
      <c r="F274" s="98"/>
      <c r="G274" s="98"/>
      <c r="H274" s="98"/>
    </row>
    <row r="275" spans="2:8" x14ac:dyDescent="0.25">
      <c r="B275" s="96"/>
      <c r="C275" s="97"/>
      <c r="D275" s="96"/>
      <c r="E275" s="116"/>
      <c r="F275" s="98"/>
      <c r="G275" s="98"/>
      <c r="H275" s="98"/>
    </row>
    <row r="276" spans="2:8" x14ac:dyDescent="0.25">
      <c r="B276" s="96"/>
      <c r="C276" s="97"/>
      <c r="D276" s="96"/>
      <c r="E276" s="116"/>
      <c r="F276" s="98"/>
      <c r="G276" s="98"/>
      <c r="H276" s="98"/>
    </row>
    <row r="277" spans="2:8" x14ac:dyDescent="0.25">
      <c r="B277" s="96"/>
      <c r="C277" s="97"/>
      <c r="D277" s="96"/>
      <c r="E277" s="116"/>
      <c r="F277" s="98"/>
      <c r="G277" s="98"/>
      <c r="H277" s="98"/>
    </row>
    <row r="278" spans="2:8" x14ac:dyDescent="0.25">
      <c r="B278" s="96"/>
      <c r="C278" s="97"/>
      <c r="D278" s="96"/>
      <c r="E278" s="116"/>
      <c r="F278" s="98"/>
      <c r="G278" s="98"/>
      <c r="H278" s="98"/>
    </row>
    <row r="279" spans="2:8" x14ac:dyDescent="0.25">
      <c r="B279" s="96"/>
      <c r="C279" s="97"/>
      <c r="D279" s="96"/>
      <c r="E279" s="116"/>
      <c r="F279" s="98"/>
      <c r="G279" s="98"/>
      <c r="H279" s="98"/>
    </row>
    <row r="280" spans="2:8" x14ac:dyDescent="0.25">
      <c r="B280" s="96"/>
      <c r="C280" s="97"/>
      <c r="D280" s="96"/>
      <c r="E280" s="116"/>
      <c r="F280" s="98"/>
      <c r="G280" s="98"/>
      <c r="H280" s="98"/>
    </row>
    <row r="281" spans="2:8" x14ac:dyDescent="0.25">
      <c r="B281" s="96"/>
      <c r="C281" s="97"/>
      <c r="D281" s="96"/>
      <c r="E281" s="116"/>
      <c r="F281" s="98"/>
      <c r="G281" s="98"/>
      <c r="H281" s="98"/>
    </row>
    <row r="282" spans="2:8" x14ac:dyDescent="0.25">
      <c r="B282" s="96"/>
      <c r="C282" s="97"/>
      <c r="D282" s="96"/>
      <c r="E282" s="116"/>
      <c r="F282" s="98"/>
      <c r="G282" s="98"/>
      <c r="H282" s="98"/>
    </row>
    <row r="283" spans="2:8" x14ac:dyDescent="0.25">
      <c r="B283" s="96"/>
      <c r="C283" s="97"/>
      <c r="D283" s="96"/>
      <c r="E283" s="116"/>
      <c r="F283" s="98"/>
      <c r="G283" s="98"/>
      <c r="H283" s="98"/>
    </row>
    <row r="284" spans="2:8" x14ac:dyDescent="0.25">
      <c r="B284" s="96"/>
      <c r="C284" s="97"/>
      <c r="D284" s="96"/>
      <c r="E284" s="116"/>
      <c r="F284" s="98"/>
      <c r="G284" s="98"/>
      <c r="H284" s="98"/>
    </row>
    <row r="285" spans="2:8" x14ac:dyDescent="0.25">
      <c r="B285" s="96"/>
      <c r="C285" s="97"/>
      <c r="D285" s="96"/>
      <c r="E285" s="116"/>
      <c r="F285" s="98"/>
      <c r="G285" s="98"/>
      <c r="H285" s="98"/>
    </row>
    <row r="286" spans="2:8" x14ac:dyDescent="0.25">
      <c r="B286" s="96"/>
      <c r="C286" s="97"/>
      <c r="D286" s="96"/>
      <c r="E286" s="116"/>
      <c r="F286" s="98"/>
      <c r="G286" s="98"/>
      <c r="H286" s="98"/>
    </row>
    <row r="287" spans="2:8" x14ac:dyDescent="0.25">
      <c r="B287" s="96"/>
      <c r="C287" s="97"/>
      <c r="D287" s="96"/>
      <c r="E287" s="116"/>
      <c r="F287" s="98"/>
      <c r="G287" s="98"/>
      <c r="H287" s="98"/>
    </row>
    <row r="288" spans="2:8" x14ac:dyDescent="0.25">
      <c r="B288" s="96"/>
      <c r="C288" s="97"/>
      <c r="D288" s="96"/>
      <c r="E288" s="116"/>
      <c r="F288" s="98"/>
      <c r="G288" s="98"/>
      <c r="H288" s="98"/>
    </row>
    <row r="289" spans="2:8" x14ac:dyDescent="0.25">
      <c r="B289" s="96"/>
      <c r="C289" s="97"/>
      <c r="D289" s="96"/>
      <c r="E289" s="116"/>
      <c r="F289" s="98"/>
      <c r="G289" s="98"/>
      <c r="H289" s="98"/>
    </row>
    <row r="290" spans="2:8" x14ac:dyDescent="0.25">
      <c r="B290" s="96"/>
      <c r="C290" s="97"/>
      <c r="D290" s="96"/>
      <c r="E290" s="116"/>
      <c r="F290" s="98"/>
      <c r="G290" s="98"/>
      <c r="H290" s="98"/>
    </row>
    <row r="291" spans="2:8" x14ac:dyDescent="0.25">
      <c r="B291" s="96"/>
      <c r="C291" s="97"/>
      <c r="D291" s="96"/>
      <c r="E291" s="116"/>
      <c r="F291" s="98"/>
      <c r="G291" s="98"/>
      <c r="H291" s="98"/>
    </row>
    <row r="292" spans="2:8" x14ac:dyDescent="0.25">
      <c r="B292" s="96"/>
      <c r="C292" s="97"/>
      <c r="D292" s="96"/>
      <c r="E292" s="116"/>
      <c r="F292" s="98"/>
      <c r="G292" s="98"/>
      <c r="H292" s="98"/>
    </row>
    <row r="293" spans="2:8" x14ac:dyDescent="0.25">
      <c r="B293" s="96"/>
      <c r="C293" s="97"/>
      <c r="D293" s="96"/>
      <c r="E293" s="116"/>
      <c r="F293" s="98"/>
      <c r="G293" s="98"/>
      <c r="H293" s="98"/>
    </row>
    <row r="294" spans="2:8" x14ac:dyDescent="0.25">
      <c r="B294" s="96"/>
      <c r="C294" s="97"/>
      <c r="D294" s="96"/>
      <c r="E294" s="116"/>
      <c r="F294" s="98"/>
      <c r="G294" s="98"/>
      <c r="H294" s="98"/>
    </row>
    <row r="295" spans="2:8" x14ac:dyDescent="0.25">
      <c r="B295" s="96"/>
      <c r="C295" s="97"/>
      <c r="D295" s="96"/>
      <c r="E295" s="116"/>
      <c r="F295" s="98"/>
      <c r="G295" s="98"/>
      <c r="H295" s="98"/>
    </row>
    <row r="296" spans="2:8" x14ac:dyDescent="0.25">
      <c r="B296" s="96"/>
      <c r="C296" s="97"/>
      <c r="D296" s="96"/>
      <c r="E296" s="116"/>
      <c r="F296" s="98"/>
      <c r="G296" s="98"/>
      <c r="H296" s="98"/>
    </row>
    <row r="297" spans="2:8" x14ac:dyDescent="0.25">
      <c r="B297" s="96"/>
      <c r="C297" s="97"/>
      <c r="D297" s="96"/>
      <c r="E297" s="116"/>
      <c r="F297" s="98"/>
      <c r="G297" s="98"/>
      <c r="H297" s="98"/>
    </row>
    <row r="298" spans="2:8" x14ac:dyDescent="0.25">
      <c r="B298" s="96"/>
      <c r="C298" s="97"/>
      <c r="D298" s="96"/>
      <c r="E298" s="116"/>
      <c r="F298" s="98"/>
      <c r="G298" s="98"/>
      <c r="H298" s="98"/>
    </row>
    <row r="299" spans="2:8" x14ac:dyDescent="0.25">
      <c r="B299" s="96"/>
      <c r="C299" s="97"/>
      <c r="D299" s="96"/>
      <c r="E299" s="116"/>
      <c r="F299" s="98"/>
      <c r="G299" s="98"/>
      <c r="H299" s="98"/>
    </row>
    <row r="300" spans="2:8" x14ac:dyDescent="0.25">
      <c r="B300" s="96"/>
      <c r="C300" s="97"/>
      <c r="D300" s="96"/>
      <c r="E300" s="116"/>
      <c r="F300" s="98"/>
      <c r="G300" s="98"/>
      <c r="H300" s="98"/>
    </row>
    <row r="301" spans="2:8" x14ac:dyDescent="0.25">
      <c r="B301" s="96"/>
      <c r="C301" s="97"/>
      <c r="D301" s="96"/>
      <c r="E301" s="116"/>
      <c r="F301" s="98"/>
      <c r="G301" s="98"/>
      <c r="H301" s="98"/>
    </row>
    <row r="302" spans="2:8" x14ac:dyDescent="0.25">
      <c r="B302" s="96"/>
      <c r="C302" s="97"/>
      <c r="D302" s="96"/>
      <c r="E302" s="116"/>
      <c r="F302" s="98"/>
      <c r="G302" s="98"/>
      <c r="H302" s="98"/>
    </row>
    <row r="303" spans="2:8" x14ac:dyDescent="0.25">
      <c r="B303" s="96"/>
      <c r="C303" s="97"/>
      <c r="D303" s="96"/>
      <c r="E303" s="116"/>
      <c r="F303" s="98"/>
      <c r="G303" s="98"/>
      <c r="H303" s="98"/>
    </row>
    <row r="304" spans="2:8" x14ac:dyDescent="0.25">
      <c r="B304" s="96"/>
      <c r="C304" s="97"/>
      <c r="D304" s="96"/>
      <c r="E304" s="116"/>
      <c r="F304" s="98"/>
      <c r="G304" s="98"/>
      <c r="H304" s="98"/>
    </row>
    <row r="305" spans="2:8" x14ac:dyDescent="0.25">
      <c r="B305" s="96"/>
      <c r="C305" s="97"/>
      <c r="D305" s="96"/>
      <c r="E305" s="116"/>
      <c r="F305" s="98"/>
      <c r="G305" s="98"/>
      <c r="H305" s="98"/>
    </row>
    <row r="306" spans="2:8" x14ac:dyDescent="0.25">
      <c r="B306" s="96"/>
      <c r="C306" s="97"/>
      <c r="D306" s="96"/>
      <c r="E306" s="116"/>
      <c r="F306" s="98"/>
      <c r="G306" s="98"/>
      <c r="H306" s="98"/>
    </row>
    <row r="307" spans="2:8" x14ac:dyDescent="0.25">
      <c r="B307" s="96"/>
      <c r="C307" s="97"/>
      <c r="D307" s="96"/>
      <c r="E307" s="116"/>
      <c r="F307" s="98"/>
      <c r="G307" s="98"/>
      <c r="H307" s="98"/>
    </row>
    <row r="308" spans="2:8" x14ac:dyDescent="0.25">
      <c r="B308" s="96"/>
      <c r="C308" s="97"/>
      <c r="D308" s="96"/>
      <c r="E308" s="116"/>
      <c r="F308" s="98"/>
      <c r="G308" s="98"/>
      <c r="H308" s="98"/>
    </row>
    <row r="309" spans="2:8" x14ac:dyDescent="0.25">
      <c r="B309" s="96"/>
      <c r="C309" s="97"/>
      <c r="D309" s="96"/>
      <c r="E309" s="116"/>
      <c r="F309" s="98"/>
      <c r="G309" s="98"/>
      <c r="H309" s="98"/>
    </row>
    <row r="310" spans="2:8" x14ac:dyDescent="0.25">
      <c r="B310" s="96"/>
      <c r="C310" s="97"/>
      <c r="D310" s="96"/>
      <c r="E310" s="116"/>
      <c r="F310" s="98"/>
      <c r="G310" s="98"/>
      <c r="H310" s="98"/>
    </row>
    <row r="311" spans="2:8" x14ac:dyDescent="0.25">
      <c r="B311" s="96"/>
      <c r="C311" s="97"/>
      <c r="D311" s="96"/>
      <c r="E311" s="116"/>
      <c r="F311" s="98"/>
      <c r="G311" s="98"/>
      <c r="H311" s="98"/>
    </row>
    <row r="312" spans="2:8" x14ac:dyDescent="0.25">
      <c r="B312" s="96"/>
      <c r="C312" s="97"/>
      <c r="D312" s="96"/>
      <c r="E312" s="116"/>
      <c r="F312" s="98"/>
      <c r="G312" s="98"/>
      <c r="H312" s="98"/>
    </row>
    <row r="313" spans="2:8" x14ac:dyDescent="0.25">
      <c r="B313" s="96"/>
      <c r="C313" s="97"/>
      <c r="D313" s="96"/>
      <c r="E313" s="116"/>
      <c r="F313" s="98"/>
      <c r="G313" s="98"/>
      <c r="H313" s="98"/>
    </row>
    <row r="314" spans="2:8" x14ac:dyDescent="0.25">
      <c r="B314" s="96"/>
      <c r="C314" s="97"/>
      <c r="D314" s="96"/>
      <c r="E314" s="116"/>
      <c r="F314" s="98"/>
      <c r="G314" s="98"/>
      <c r="H314" s="98"/>
    </row>
    <row r="315" spans="2:8" x14ac:dyDescent="0.25">
      <c r="B315" s="96"/>
      <c r="C315" s="97"/>
      <c r="D315" s="96"/>
      <c r="E315" s="116"/>
      <c r="F315" s="98"/>
      <c r="G315" s="98"/>
      <c r="H315" s="98"/>
    </row>
    <row r="316" spans="2:8" x14ac:dyDescent="0.25">
      <c r="B316" s="96"/>
      <c r="C316" s="97"/>
      <c r="D316" s="96"/>
      <c r="E316" s="116"/>
      <c r="F316" s="98"/>
      <c r="G316" s="98"/>
      <c r="H316" s="98"/>
    </row>
    <row r="317" spans="2:8" x14ac:dyDescent="0.25">
      <c r="B317" s="96"/>
      <c r="C317" s="97"/>
      <c r="D317" s="96"/>
      <c r="E317" s="116"/>
      <c r="F317" s="98"/>
      <c r="G317" s="98"/>
      <c r="H317" s="98"/>
    </row>
    <row r="318" spans="2:8" x14ac:dyDescent="0.25">
      <c r="B318" s="96"/>
      <c r="C318" s="97"/>
      <c r="D318" s="96"/>
      <c r="E318" s="116"/>
      <c r="F318" s="98"/>
      <c r="G318" s="98"/>
      <c r="H318" s="98"/>
    </row>
    <row r="319" spans="2:8" x14ac:dyDescent="0.25">
      <c r="B319" s="96"/>
      <c r="C319" s="97"/>
      <c r="D319" s="96"/>
      <c r="E319" s="116"/>
      <c r="F319" s="98"/>
      <c r="G319" s="98"/>
      <c r="H319" s="98"/>
    </row>
    <row r="320" spans="2:8" x14ac:dyDescent="0.25">
      <c r="B320" s="96"/>
      <c r="C320" s="97"/>
      <c r="D320" s="96"/>
      <c r="E320" s="116"/>
      <c r="F320" s="98"/>
      <c r="G320" s="98"/>
      <c r="H320" s="98"/>
    </row>
    <row r="321" spans="2:8" x14ac:dyDescent="0.25">
      <c r="B321" s="96"/>
      <c r="C321" s="97"/>
      <c r="D321" s="96"/>
      <c r="E321" s="116"/>
      <c r="F321" s="98"/>
      <c r="G321" s="98"/>
      <c r="H321" s="98"/>
    </row>
    <row r="322" spans="2:8" x14ac:dyDescent="0.25">
      <c r="B322" s="96"/>
      <c r="C322" s="97"/>
      <c r="D322" s="96"/>
      <c r="E322" s="116"/>
      <c r="F322" s="98"/>
      <c r="G322" s="98"/>
      <c r="H322" s="98"/>
    </row>
    <row r="323" spans="2:8" x14ac:dyDescent="0.25">
      <c r="B323" s="96"/>
      <c r="C323" s="97"/>
      <c r="D323" s="96"/>
      <c r="E323" s="116"/>
      <c r="F323" s="98"/>
      <c r="G323" s="98"/>
      <c r="H323" s="98"/>
    </row>
    <row r="324" spans="2:8" x14ac:dyDescent="0.25">
      <c r="B324" s="96"/>
      <c r="C324" s="97"/>
      <c r="D324" s="96"/>
      <c r="E324" s="116"/>
      <c r="F324" s="98"/>
      <c r="G324" s="98"/>
      <c r="H324" s="98"/>
    </row>
  </sheetData>
  <mergeCells count="410">
    <mergeCell ref="A204:A205"/>
    <mergeCell ref="B204:B205"/>
    <mergeCell ref="A206:A207"/>
    <mergeCell ref="B206:B207"/>
    <mergeCell ref="L204:L205"/>
    <mergeCell ref="L206:L207"/>
    <mergeCell ref="A34:A35"/>
    <mergeCell ref="L34:L35"/>
    <mergeCell ref="B240:D240"/>
    <mergeCell ref="K240:L240"/>
    <mergeCell ref="C234:C235"/>
    <mergeCell ref="B236:B237"/>
    <mergeCell ref="B202:B203"/>
    <mergeCell ref="L214:L215"/>
    <mergeCell ref="L222:L223"/>
    <mergeCell ref="L224:L225"/>
    <mergeCell ref="B214:B215"/>
    <mergeCell ref="B216:B217"/>
    <mergeCell ref="L218:L219"/>
    <mergeCell ref="D224:D225"/>
    <mergeCell ref="C224:C225"/>
    <mergeCell ref="L236:L237"/>
    <mergeCell ref="L234:L235"/>
    <mergeCell ref="L228:L229"/>
    <mergeCell ref="L230:L231"/>
    <mergeCell ref="L232:L233"/>
    <mergeCell ref="L226:L227"/>
    <mergeCell ref="L220:L221"/>
    <mergeCell ref="D222:D223"/>
    <mergeCell ref="C210:C211"/>
    <mergeCell ref="A208:L208"/>
    <mergeCell ref="L212:L213"/>
    <mergeCell ref="A212:A213"/>
    <mergeCell ref="D200:D201"/>
    <mergeCell ref="C200:C201"/>
    <mergeCell ref="A200:A201"/>
    <mergeCell ref="D220:D221"/>
    <mergeCell ref="C220:C221"/>
    <mergeCell ref="C216:C217"/>
    <mergeCell ref="B222:B223"/>
    <mergeCell ref="D228:D229"/>
    <mergeCell ref="D226:D227"/>
    <mergeCell ref="C212:C213"/>
    <mergeCell ref="B218:B219"/>
    <mergeCell ref="B224:B225"/>
    <mergeCell ref="C218:C219"/>
    <mergeCell ref="D218:D219"/>
    <mergeCell ref="C222:C223"/>
    <mergeCell ref="C214:C215"/>
    <mergeCell ref="A214:A215"/>
    <mergeCell ref="A218:A219"/>
    <mergeCell ref="B220:B221"/>
    <mergeCell ref="D214:D215"/>
    <mergeCell ref="A216:A217"/>
    <mergeCell ref="D212:D213"/>
    <mergeCell ref="D216:D217"/>
    <mergeCell ref="A232:A233"/>
    <mergeCell ref="A236:A237"/>
    <mergeCell ref="C236:C237"/>
    <mergeCell ref="A234:A235"/>
    <mergeCell ref="B234:B235"/>
    <mergeCell ref="D234:D235"/>
    <mergeCell ref="D236:D237"/>
    <mergeCell ref="C226:C227"/>
    <mergeCell ref="B228:B229"/>
    <mergeCell ref="A230:A231"/>
    <mergeCell ref="D230:D231"/>
    <mergeCell ref="B232:B233"/>
    <mergeCell ref="B230:B231"/>
    <mergeCell ref="D232:D233"/>
    <mergeCell ref="C232:C233"/>
    <mergeCell ref="C230:C231"/>
    <mergeCell ref="A228:A229"/>
    <mergeCell ref="B226:B227"/>
    <mergeCell ref="C228:C229"/>
    <mergeCell ref="A226:A227"/>
    <mergeCell ref="L216:L217"/>
    <mergeCell ref="A209:L209"/>
    <mergeCell ref="B159:B161"/>
    <mergeCell ref="L194:L196"/>
    <mergeCell ref="C197:C199"/>
    <mergeCell ref="D171:D173"/>
    <mergeCell ref="D197:D199"/>
    <mergeCell ref="D194:D196"/>
    <mergeCell ref="C194:C196"/>
    <mergeCell ref="B194:B196"/>
    <mergeCell ref="B182:B184"/>
    <mergeCell ref="A171:A173"/>
    <mergeCell ref="A168:A170"/>
    <mergeCell ref="B168:B170"/>
    <mergeCell ref="C168:C170"/>
    <mergeCell ref="B200:B201"/>
    <mergeCell ref="A197:A199"/>
    <mergeCell ref="B212:B213"/>
    <mergeCell ref="F176:F177"/>
    <mergeCell ref="L179:L190"/>
    <mergeCell ref="L197:L199"/>
    <mergeCell ref="L153:L161"/>
    <mergeCell ref="L210:L211"/>
    <mergeCell ref="L171:L173"/>
    <mergeCell ref="A202:A203"/>
    <mergeCell ref="L202:L203"/>
    <mergeCell ref="A210:A211"/>
    <mergeCell ref="B210:B211"/>
    <mergeCell ref="B174:B177"/>
    <mergeCell ref="G176:G177"/>
    <mergeCell ref="D174:D177"/>
    <mergeCell ref="C174:C177"/>
    <mergeCell ref="A174:A177"/>
    <mergeCell ref="H176:H177"/>
    <mergeCell ref="A185:A187"/>
    <mergeCell ref="B185:B187"/>
    <mergeCell ref="C185:C187"/>
    <mergeCell ref="D185:D187"/>
    <mergeCell ref="A188:A190"/>
    <mergeCell ref="A191:A193"/>
    <mergeCell ref="B188:B190"/>
    <mergeCell ref="L200:L201"/>
    <mergeCell ref="A194:A196"/>
    <mergeCell ref="C202:C203"/>
    <mergeCell ref="B197:B199"/>
    <mergeCell ref="D210:D211"/>
    <mergeCell ref="A182:A184"/>
    <mergeCell ref="D179:D181"/>
    <mergeCell ref="A222:A223"/>
    <mergeCell ref="A220:A221"/>
    <mergeCell ref="A224:A225"/>
    <mergeCell ref="D202:D203"/>
    <mergeCell ref="B50:B51"/>
    <mergeCell ref="C50:C51"/>
    <mergeCell ref="A37:A38"/>
    <mergeCell ref="A39:A41"/>
    <mergeCell ref="D39:D41"/>
    <mergeCell ref="D46:D47"/>
    <mergeCell ref="C44:C45"/>
    <mergeCell ref="D44:D45"/>
    <mergeCell ref="B108:B110"/>
    <mergeCell ref="C108:C110"/>
    <mergeCell ref="D108:D110"/>
    <mergeCell ref="D111:D113"/>
    <mergeCell ref="A123:A125"/>
    <mergeCell ref="D188:D190"/>
    <mergeCell ref="D168:D170"/>
    <mergeCell ref="C128:C129"/>
    <mergeCell ref="C13:C15"/>
    <mergeCell ref="D13:D15"/>
    <mergeCell ref="F8:F10"/>
    <mergeCell ref="L130:L132"/>
    <mergeCell ref="B130:B132"/>
    <mergeCell ref="C130:C132"/>
    <mergeCell ref="A76:A79"/>
    <mergeCell ref="A89:A91"/>
    <mergeCell ref="B92:B94"/>
    <mergeCell ref="C89:C91"/>
    <mergeCell ref="C92:C94"/>
    <mergeCell ref="A83:A85"/>
    <mergeCell ref="A80:A82"/>
    <mergeCell ref="L83:L85"/>
    <mergeCell ref="B89:B91"/>
    <mergeCell ref="L80:L82"/>
    <mergeCell ref="C80:C82"/>
    <mergeCell ref="B80:B82"/>
    <mergeCell ref="D83:D85"/>
    <mergeCell ref="L92:L94"/>
    <mergeCell ref="C76:C79"/>
    <mergeCell ref="D89:D91"/>
    <mergeCell ref="A111:A113"/>
    <mergeCell ref="B117:B119"/>
    <mergeCell ref="A2:L3"/>
    <mergeCell ref="I9:I10"/>
    <mergeCell ref="H9:H10"/>
    <mergeCell ref="J9:J10"/>
    <mergeCell ref="E8:E10"/>
    <mergeCell ref="A13:A15"/>
    <mergeCell ref="B13:B15"/>
    <mergeCell ref="L8:L10"/>
    <mergeCell ref="B8:B10"/>
    <mergeCell ref="C8:C10"/>
    <mergeCell ref="D8:D10"/>
    <mergeCell ref="A4:L4"/>
    <mergeCell ref="A5:L5"/>
    <mergeCell ref="A6:L6"/>
    <mergeCell ref="A8:A10"/>
    <mergeCell ref="H8:K8"/>
    <mergeCell ref="K9:K10"/>
    <mergeCell ref="G8:G10"/>
    <mergeCell ref="A7:L7"/>
    <mergeCell ref="A12:L12"/>
    <mergeCell ref="L13:L15"/>
    <mergeCell ref="A108:A110"/>
    <mergeCell ref="B31:B33"/>
    <mergeCell ref="C31:C33"/>
    <mergeCell ref="A36:L36"/>
    <mergeCell ref="D31:D33"/>
    <mergeCell ref="L39:L41"/>
    <mergeCell ref="A46:A47"/>
    <mergeCell ref="B46:B47"/>
    <mergeCell ref="C37:C38"/>
    <mergeCell ref="D37:D38"/>
    <mergeCell ref="B37:B38"/>
    <mergeCell ref="L44:L45"/>
    <mergeCell ref="A42:A43"/>
    <mergeCell ref="B42:B43"/>
    <mergeCell ref="C42:C43"/>
    <mergeCell ref="D42:D43"/>
    <mergeCell ref="A44:A45"/>
    <mergeCell ref="B44:B45"/>
    <mergeCell ref="C46:C47"/>
    <mergeCell ref="A31:A33"/>
    <mergeCell ref="L89:L91"/>
    <mergeCell ref="D92:D94"/>
    <mergeCell ref="D76:D79"/>
    <mergeCell ref="L31:L33"/>
    <mergeCell ref="A26:A27"/>
    <mergeCell ref="B26:B27"/>
    <mergeCell ref="C26:C27"/>
    <mergeCell ref="D26:D27"/>
    <mergeCell ref="L26:L27"/>
    <mergeCell ref="A24:A25"/>
    <mergeCell ref="B24:B25"/>
    <mergeCell ref="C24:C25"/>
    <mergeCell ref="D24:D25"/>
    <mergeCell ref="A16:A18"/>
    <mergeCell ref="B16:B18"/>
    <mergeCell ref="C16:C18"/>
    <mergeCell ref="D16:D18"/>
    <mergeCell ref="A92:A94"/>
    <mergeCell ref="A73:A74"/>
    <mergeCell ref="A75:L75"/>
    <mergeCell ref="B153:B158"/>
    <mergeCell ref="D153:D158"/>
    <mergeCell ref="L98:L100"/>
    <mergeCell ref="C123:C125"/>
    <mergeCell ref="D117:D119"/>
    <mergeCell ref="A128:A129"/>
    <mergeCell ref="C126:C127"/>
    <mergeCell ref="A126:A127"/>
    <mergeCell ref="D128:D129"/>
    <mergeCell ref="A117:A119"/>
    <mergeCell ref="L111:L113"/>
    <mergeCell ref="C111:C113"/>
    <mergeCell ref="L123:L125"/>
    <mergeCell ref="B111:B113"/>
    <mergeCell ref="L24:L25"/>
    <mergeCell ref="B191:B193"/>
    <mergeCell ref="C191:C193"/>
    <mergeCell ref="D191:D193"/>
    <mergeCell ref="L191:L193"/>
    <mergeCell ref="C182:C184"/>
    <mergeCell ref="D182:D184"/>
    <mergeCell ref="C153:C158"/>
    <mergeCell ref="B171:B173"/>
    <mergeCell ref="A178:L178"/>
    <mergeCell ref="E176:E177"/>
    <mergeCell ref="I176:I177"/>
    <mergeCell ref="L174:L177"/>
    <mergeCell ref="K176:K177"/>
    <mergeCell ref="J176:J177"/>
    <mergeCell ref="I155:I158"/>
    <mergeCell ref="H155:H158"/>
    <mergeCell ref="G155:G158"/>
    <mergeCell ref="C188:C190"/>
    <mergeCell ref="L165:L167"/>
    <mergeCell ref="L168:L170"/>
    <mergeCell ref="C171:C173"/>
    <mergeCell ref="A179:A181"/>
    <mergeCell ref="B179:B181"/>
    <mergeCell ref="C179:C181"/>
    <mergeCell ref="B123:B125"/>
    <mergeCell ref="D123:D125"/>
    <mergeCell ref="L162:L164"/>
    <mergeCell ref="B126:B127"/>
    <mergeCell ref="B128:B129"/>
    <mergeCell ref="D130:D132"/>
    <mergeCell ref="D126:D127"/>
    <mergeCell ref="A135:L135"/>
    <mergeCell ref="A153:A158"/>
    <mergeCell ref="E155:E158"/>
    <mergeCell ref="F155:F158"/>
    <mergeCell ref="B150:B152"/>
    <mergeCell ref="D147:D149"/>
    <mergeCell ref="C147:C149"/>
    <mergeCell ref="B147:B149"/>
    <mergeCell ref="L148:L152"/>
    <mergeCell ref="K151:K152"/>
    <mergeCell ref="J151:J152"/>
    <mergeCell ref="I151:I152"/>
    <mergeCell ref="J155:J158"/>
    <mergeCell ref="K155:K158"/>
    <mergeCell ref="A159:A161"/>
    <mergeCell ref="D159:D161"/>
    <mergeCell ref="A136:A140"/>
    <mergeCell ref="A165:A167"/>
    <mergeCell ref="B165:B167"/>
    <mergeCell ref="C165:C167"/>
    <mergeCell ref="D165:D167"/>
    <mergeCell ref="A120:A122"/>
    <mergeCell ref="A114:A116"/>
    <mergeCell ref="A162:A164"/>
    <mergeCell ref="B162:B164"/>
    <mergeCell ref="C162:C164"/>
    <mergeCell ref="D162:D164"/>
    <mergeCell ref="A141:A146"/>
    <mergeCell ref="D136:D140"/>
    <mergeCell ref="A147:A152"/>
    <mergeCell ref="B139:B140"/>
    <mergeCell ref="C139:C140"/>
    <mergeCell ref="B144:B146"/>
    <mergeCell ref="C144:C146"/>
    <mergeCell ref="B141:B143"/>
    <mergeCell ref="C141:C143"/>
    <mergeCell ref="D141:D146"/>
    <mergeCell ref="D150:D152"/>
    <mergeCell ref="C150:C152"/>
    <mergeCell ref="A130:A132"/>
    <mergeCell ref="C159:C161"/>
    <mergeCell ref="B136:B138"/>
    <mergeCell ref="C136:C138"/>
    <mergeCell ref="L16:L18"/>
    <mergeCell ref="A19:A21"/>
    <mergeCell ref="B19:B21"/>
    <mergeCell ref="C19:C21"/>
    <mergeCell ref="D19:D21"/>
    <mergeCell ref="L19:L21"/>
    <mergeCell ref="L73:L74"/>
    <mergeCell ref="B73:B74"/>
    <mergeCell ref="L76:L79"/>
    <mergeCell ref="B76:B79"/>
    <mergeCell ref="A66:A69"/>
    <mergeCell ref="L66:L69"/>
    <mergeCell ref="B66:B69"/>
    <mergeCell ref="E73:E74"/>
    <mergeCell ref="B39:B41"/>
    <mergeCell ref="C39:C41"/>
    <mergeCell ref="L37:L38"/>
    <mergeCell ref="A50:A51"/>
    <mergeCell ref="D50:D51"/>
    <mergeCell ref="L46:L47"/>
    <mergeCell ref="L50:L51"/>
    <mergeCell ref="A49:L49"/>
    <mergeCell ref="L42:L43"/>
    <mergeCell ref="A63:A64"/>
    <mergeCell ref="A65:L65"/>
    <mergeCell ref="G73:G74"/>
    <mergeCell ref="H73:H74"/>
    <mergeCell ref="I73:I74"/>
    <mergeCell ref="J73:J74"/>
    <mergeCell ref="K73:K74"/>
    <mergeCell ref="F73:F74"/>
    <mergeCell ref="D66:D69"/>
    <mergeCell ref="C66:C69"/>
    <mergeCell ref="D73:D74"/>
    <mergeCell ref="C73:C74"/>
    <mergeCell ref="C63:C64"/>
    <mergeCell ref="D63:D64"/>
    <mergeCell ref="B63:B64"/>
    <mergeCell ref="L63:L64"/>
    <mergeCell ref="A101:A103"/>
    <mergeCell ref="B101:B103"/>
    <mergeCell ref="B98:B100"/>
    <mergeCell ref="C98:C100"/>
    <mergeCell ref="A98:A100"/>
    <mergeCell ref="L104:L107"/>
    <mergeCell ref="K106:K107"/>
    <mergeCell ref="L101:L103"/>
    <mergeCell ref="D98:D100"/>
    <mergeCell ref="I106:I107"/>
    <mergeCell ref="A104:A107"/>
    <mergeCell ref="L95:L97"/>
    <mergeCell ref="C83:C85"/>
    <mergeCell ref="B83:B85"/>
    <mergeCell ref="D80:D82"/>
    <mergeCell ref="A86:A88"/>
    <mergeCell ref="B86:B88"/>
    <mergeCell ref="C86:C88"/>
    <mergeCell ref="D86:D88"/>
    <mergeCell ref="A95:A97"/>
    <mergeCell ref="B95:B97"/>
    <mergeCell ref="D95:D97"/>
    <mergeCell ref="C95:C97"/>
    <mergeCell ref="L86:L88"/>
    <mergeCell ref="B114:B116"/>
    <mergeCell ref="L120:L122"/>
    <mergeCell ref="C120:C122"/>
    <mergeCell ref="B120:B122"/>
    <mergeCell ref="D120:D122"/>
    <mergeCell ref="C117:C119"/>
    <mergeCell ref="B104:B107"/>
    <mergeCell ref="C104:C107"/>
    <mergeCell ref="D101:D103"/>
    <mergeCell ref="F106:F107"/>
    <mergeCell ref="L117:L119"/>
    <mergeCell ref="L114:L116"/>
    <mergeCell ref="D104:D107"/>
    <mergeCell ref="C101:C103"/>
    <mergeCell ref="E106:E107"/>
    <mergeCell ref="G106:G107"/>
    <mergeCell ref="H106:H107"/>
    <mergeCell ref="J106:J107"/>
    <mergeCell ref="L108:L110"/>
    <mergeCell ref="H151:H152"/>
    <mergeCell ref="G151:G152"/>
    <mergeCell ref="E151:E152"/>
    <mergeCell ref="F151:F152"/>
    <mergeCell ref="L136:L140"/>
    <mergeCell ref="L141:L146"/>
    <mergeCell ref="C114:C116"/>
    <mergeCell ref="D114:D116"/>
    <mergeCell ref="L128:L129"/>
    <mergeCell ref="L126:L127"/>
  </mergeCells>
  <phoneticPr fontId="0" type="noConversion"/>
  <pageMargins left="0.62992125984251968" right="0" top="0.39370078740157483" bottom="0.19685039370078741" header="0" footer="0"/>
  <pageSetup paperSize="256" scale="64" orientation="landscape" r:id="rId1"/>
  <headerFooter alignWithMargins="0"/>
  <rowBreaks count="22" manualBreakCount="22">
    <brk id="15" max="11" man="1"/>
    <brk id="23" max="11" man="1"/>
    <brk id="35" max="11" man="1"/>
    <brk id="48" max="10" man="1"/>
    <brk id="59" max="11" man="1"/>
    <brk id="72" max="11" man="1"/>
    <brk id="82" max="11" man="1"/>
    <brk id="91" max="11" man="1"/>
    <brk id="103" max="11" man="1"/>
    <brk id="116" max="11" man="1"/>
    <brk id="125" max="11" man="1"/>
    <brk id="134" max="11" man="1"/>
    <brk id="146" max="11" man="1"/>
    <brk id="164" max="11" man="1"/>
    <brk id="177" max="11" man="1"/>
    <brk id="193" max="11" man="1"/>
    <brk id="207" max="11" man="1"/>
    <brk id="219" max="11" man="1"/>
    <brk id="229" max="11" man="1"/>
    <brk id="237" max="11" man="1"/>
    <brk id="239" max="11" man="1"/>
    <brk id="242" max="11" man="1"/>
  </rowBreaks>
  <colBreaks count="1" manualBreakCount="1">
    <brk id="12" max="241"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Строительство 2015-2017г.</vt:lpstr>
      <vt:lpstr>'Строительство 2015-2017г.'!Заголовки_для_печати</vt:lpstr>
      <vt:lpstr>'Строительство 2015-2017г.'!Область_печати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Абубакирова Лариса Зинфировна</dc:creator>
  <cp:lastModifiedBy>Абубакирова Лариса Зинфировна</cp:lastModifiedBy>
  <cp:lastPrinted>2015-07-22T10:56:24Z</cp:lastPrinted>
  <dcterms:created xsi:type="dcterms:W3CDTF">2015-01-21T07:14:33Z</dcterms:created>
  <dcterms:modified xsi:type="dcterms:W3CDTF">2015-07-22T10:56:35Z</dcterms:modified>
</cp:coreProperties>
</file>