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целевые" sheetId="1" r:id="rId1"/>
  </sheets>
  <definedNames>
    <definedName name="_xlnm.Print_Titles" localSheetId="0">'целевые'!$7:$9</definedName>
    <definedName name="_xlnm.Print_Area" localSheetId="0">'целевые'!$A$1:$N$137</definedName>
  </definedNames>
  <calcPr fullCalcOnLoad="1"/>
</workbook>
</file>

<file path=xl/sharedStrings.xml><?xml version="1.0" encoding="utf-8"?>
<sst xmlns="http://schemas.openxmlformats.org/spreadsheetml/2006/main" count="234" uniqueCount="90">
  <si>
    <t>Ед. изм.</t>
  </si>
  <si>
    <t>план</t>
  </si>
  <si>
    <t>факт</t>
  </si>
  <si>
    <t>отклонение</t>
  </si>
  <si>
    <t>абсолютное</t>
  </si>
  <si>
    <t>%</t>
  </si>
  <si>
    <t>Сводная информация</t>
  </si>
  <si>
    <t>Очередной год (2014 год)</t>
  </si>
  <si>
    <t>Плановый период</t>
  </si>
  <si>
    <t>2015 год</t>
  </si>
  <si>
    <t>2016 год</t>
  </si>
  <si>
    <t>Цель подпрограммы: повышение доступности дошкольного образования и качества оказываемой муниципальной услуги «Дошкольное образование в образовательных учреждениях, реализующих программу дошкольного образования» в части условий оказания услуги</t>
  </si>
  <si>
    <t>ед.</t>
  </si>
  <si>
    <t xml:space="preserve">Цель подпрограммы: сохранение качества общего и дополнительного образования в общеобразовательных учреждениях в части результатов реализации образовательных программ, повышение качества в части условий оказания муниципальной услуги «Общее и дополнительное образование в общеобразовательных учреждениях» </t>
  </si>
  <si>
    <t>Цель подпрограммы: сохранение качества муниципальной услуги «Дополнительное образование в учреждениях дополнительного образования детей»</t>
  </si>
  <si>
    <t>чел.</t>
  </si>
  <si>
    <t>Цель подпрограммы: сохранение качества организации и обеспечения отдыха и оздоровления детей</t>
  </si>
  <si>
    <t xml:space="preserve">Цель подпрограммы: осуществление управленческих и иных функций по реализации права населения города на общедоступное бесплатное дошкольное, общее и дополнительное образование, по обеспечению деятельности муниципальных образовательных учреждений, подведомственных департаменту образования, по оказанию качественных муниципальных услуг </t>
  </si>
  <si>
    <t>- дошкольных образовательных учреждений</t>
  </si>
  <si>
    <t>- общеобразовательных учреждений, учреждений для детей дошкольного и младшего школьного возраста</t>
  </si>
  <si>
    <t xml:space="preserve">- за счет средств местного бюджета </t>
  </si>
  <si>
    <t xml:space="preserve">- межбюджетные трансферты из окружного бюджета </t>
  </si>
  <si>
    <t>оценка</t>
  </si>
  <si>
    <t>руб.</t>
  </si>
  <si>
    <t xml:space="preserve">- межбюджетные трансферты из федерального бюджета </t>
  </si>
  <si>
    <t>раз</t>
  </si>
  <si>
    <t>Общий объем бюджетных ассигнований на реализацию подпрограммы «Дошкольное образование в образовательных учреждениях, реализующих программу дошкольного образования» - всего, в том числе:</t>
  </si>
  <si>
    <t>Общий объем бюджетных ассигнований на реализацию подпрограммы «Общее и дополнительное образование в общеобразовательных учреждениях» - всего, в том числе:</t>
  </si>
  <si>
    <t>Общий объем бюджетных ассигнований на реализацию подпрограммы «Дополнительное образование в учреждениях дополнительного образования детей» - всего, в том числе:</t>
  </si>
  <si>
    <t>Общий объем бюджетных ассигнований на реализацию подпрограммы «Организация и обеспечение отдыха и оздоровления детей» - всего, в том числе:</t>
  </si>
  <si>
    <t>Общий объем бюджетных ассигнований на реализацию подпрограммы «Функционирование департамента образования» - всего, в том числе:</t>
  </si>
  <si>
    <t>Общий объем бюджетных ассигнований на реализацию муниципальной программы «Развитие образования города Сургута на 2014 - 2016 годы» - всего, в том числе:</t>
  </si>
  <si>
    <t>Долгосрочная целевая программа «Энергосбережение и повышение эффективности в муниципальном образовании городской округ город Сургут на период 2010-2015 годы » (непрограммные расходы)</t>
  </si>
  <si>
    <t>Общий объем бюджетных ассигнований на реализацию долгосрочной целевой программы</t>
  </si>
  <si>
    <t>Обеспеченность учебно-методическими комплектами для работы с детьми с ОВЗ</t>
  </si>
  <si>
    <t>Количество образовательных учреждений, улучшивших материально-техническую базу для работы с детьми с ОВЗ</t>
  </si>
  <si>
    <t>Количество муниципальных конкурсов образовательных учреждений по воспитанию толерантности</t>
  </si>
  <si>
    <t>Число обучающихся, принявших участие в городском социальном проекте "Растем вместе" по формированию этнической толерантности у подростков</t>
  </si>
  <si>
    <t>Количество муниципальных общеобразовательных учреждений, организовавших уроки правовой культуры с участием студентов и аспирантов юридических факультетов вузов города</t>
  </si>
  <si>
    <t>Создание условий для участия субъектов образовательного процесса в окружном мониторинге по вопросам межкультурного образования и социальной адаптации детей мигрантов в образовательных учреждениях</t>
  </si>
  <si>
    <t xml:space="preserve">об объеме бюджетных ассигнований и значениях показателей результатов деятельности департамента образования Администрации города </t>
  </si>
  <si>
    <t>Всего расходов</t>
  </si>
  <si>
    <t xml:space="preserve">Доля образовательных учреждений,  принимающих участие в мероприятиях от общего числа ОУ, не менее </t>
  </si>
  <si>
    <t xml:space="preserve">Доля образовательных учреждений,  принимающих участие в фестивальном движении от общего числа ОУ, не менее </t>
  </si>
  <si>
    <t>Численность детей, обследованных психолого-медико-педагогической комиссией, не менее</t>
  </si>
  <si>
    <t xml:space="preserve">Доля специалистов, принявших участие в семинарах, тренингах, курсах от общего количества  специалистов,  работающих с обучающимися с ОВЗ </t>
  </si>
  <si>
    <t xml:space="preserve">Проведение аттестации рабочих мест по условиям труда </t>
  </si>
  <si>
    <t xml:space="preserve">рабочие места </t>
  </si>
  <si>
    <t>Проведение обучения по охране труда</t>
  </si>
  <si>
    <t xml:space="preserve">Подпрограмма «Улучшение условий и охраны труда в городе Сургуте» </t>
  </si>
  <si>
    <t>Подпрограмма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приемным родителям за счет средств субвенций, поступающих из федерального бюджета, бюджета Ханты-Мансийского автономного округа - Югры на 2014 - 2016 годы»</t>
  </si>
  <si>
    <t>Доля детей - сирот и детей, оставшихся без попечения родителей в возрасте от 6 до 17 лет (включительно), прошедших оздоровление в организациях отдыха детей и их оздоровления, от общей численности детей, нуждающихся в оздоровлении</t>
  </si>
  <si>
    <t>Количество приобретенных санаторно-курортных путевок по типу "Мать и дитя" для лечения детей-инвалидов, состоящих на учете в муниципальных бюджетных учреждениях здравоохранения города Сургута</t>
  </si>
  <si>
    <t xml:space="preserve">Численность детей-инвалидов, состоящих на учете в муниципальных бюджетных учреждениях здравоохранения города Сургута, направленных на лечение по санаторно-курортным путевкам "Мать и дитя" </t>
  </si>
  <si>
    <t>Доля муниципальных общеобразовательных организаций, включенных в реализацию «Растем вместе», от общего числа муниципальных общеобразовательных организаций</t>
  </si>
  <si>
    <t>не менее 50</t>
  </si>
  <si>
    <t>Количество участников семинаров для учителей и специалистов психолого-педагогического сопровождения детей мигрантов</t>
  </si>
  <si>
    <t>Количество детей-мигрантов, не владеющих русским языком, и прошедших курсы</t>
  </si>
  <si>
    <t>Комплексная цель муниципальной программы: обеспечение доступности качественного образования, соответствующего требованиям инновационного развития экономики города, современным потребностям общества</t>
  </si>
  <si>
    <t>Отчетный год (2012 год) *</t>
  </si>
  <si>
    <t>Текущий год (2013 год) *</t>
  </si>
  <si>
    <t>Количество учреждений, в отношении которых департамент образования выполняет функции куратора</t>
  </si>
  <si>
    <t>Муниципальная программа «Развитие образования города Сургута на 2014 - 2016 годы»</t>
  </si>
  <si>
    <t xml:space="preserve">Муниципальная программа «Профилактика экстремизма в городе Сургуте на 2014 – 2016 годы» </t>
  </si>
  <si>
    <t xml:space="preserve">Муниципальная программа «Доступная среда города Сургута на 2014-2020 годы» </t>
  </si>
  <si>
    <t>Муниципальная программа ««Создание условий для развития муниципальной политики в отдельных секторах экономики города Сургута на 2014 – 2016 годы»</t>
  </si>
  <si>
    <t xml:space="preserve">Муниципальная программа «Сургутская семья на 2014 - 2016 годы» </t>
  </si>
  <si>
    <t xml:space="preserve"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2014 - 2016 годы» </t>
  </si>
  <si>
    <t xml:space="preserve">Муниципальная программа функционирования «Реализация отдельных государственных полномочий в сфере опеки и попечительств на 2014 - 2016 годы» </t>
  </si>
  <si>
    <t>Целевые показатели результатов реализации муниципальной программы</t>
  </si>
  <si>
    <t>Подпрограмма I. «Дошкольное образование в образовательных учреждениях, реализующих программу дошкольного образования»</t>
  </si>
  <si>
    <t>Целевые показатели результатов реализации подпрограммы муниципальной программы</t>
  </si>
  <si>
    <t>Доля оказываемых муниципальных услуг, по отношению к количеству муниципальных услуг, утвержденных реестром, ответственным за оказание  которых является департамент образования</t>
  </si>
  <si>
    <t>Подпрограмма II. «Общее и дополнительное образование в общеобразовательных учреждениях»</t>
  </si>
  <si>
    <t>Подпрограмма IV. «Организация и обеспечение отдыха и оздоровления детей»</t>
  </si>
  <si>
    <t>Доступность дошкольного образования (отношение численности детей 3 - 7 лет, которым предоставлена воз-можность получать услуги дошкольного образования, к численности детей в возрас-те 3 - 7 лет, скорректированной на численность детей в возрасте 5 - 7 лет, обучающихся в школе)</t>
  </si>
  <si>
    <t>Отношение среднего балла единого государственного экзамена (в расчете на 1 предмет) в 10 процентах общеобразовательных учреждений с лучшими результатами единого государственного экзамена к среднему баллу единого государственного экзамена (в расчете на 1 предмет) в 10 процентах школ с худшими результатами единого государственного экзамена</t>
  </si>
  <si>
    <t>Доля удовлетворенных запросов на оказание муниципальной услуги «Общее и дополнительное образование в общеобразовательных учреждениях», по отношению к общему количеству указанных запросов</t>
  </si>
  <si>
    <t>Подпрограмма III. «Дополнительное образование в учреждениях дополнительного образования детей»</t>
  </si>
  <si>
    <t>Количество реализуемых программ дополнительного образования в учреждениях дополнительного образования детей, подведомственных департаменту образования</t>
  </si>
  <si>
    <t>Доля удовлетворенных запросов на оказание муниципальной услуги «Дополнительное образование в учреждениях дополнительного образования детей», по отношению к общему количеству  указанных запросов</t>
  </si>
  <si>
    <t>Степень соблюдения требований к качеству муниципальной услуги, закрепленных стандартом качества</t>
  </si>
  <si>
    <t>Подпрограмма V. «Функционирование департамента образования»</t>
  </si>
  <si>
    <t>Количество муниципальных образовательных учреждений, в которых организовано предоставление дошкольного образования – всего, в том числе:</t>
  </si>
  <si>
    <t>Количество муниципальных образовательных учреждений, в которых организовано предоставление начального общего, основного общего, среднего общего образования (с учетом МУК)</t>
  </si>
  <si>
    <t>Количество муниципальных образовательных учреждений дополнительного образования детей, в которых организовано предоставление дополнительного образования</t>
  </si>
  <si>
    <t>Количество муниципальных образовательных учреждений, подведомственных департаменту образования, на базе которых организованы в каникулярное время оздоровительные лагеря с дневным пребыванием детей, не менее</t>
  </si>
  <si>
    <t>Приложение 3</t>
  </si>
  <si>
    <t>к докладу о результатах и основных направлениях деятельности департамента образования на 2014 год и плановый период 2015 - 2016 годов</t>
  </si>
  <si>
    <t xml:space="preserve">*Примечание: в связи с началом реализации муниципальных программ с 01.01.2014 года информация об объеме бюджетных ассигнований и значениях показателей результатов деятельности департамента образования Администрации города за 2012, 2013 годы в разрезе муниципальных программ отсутствует.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</si>
</sst>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Times New Roman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/>
    </xf>
    <xf numFmtId="3" fontId="47" fillId="0" borderId="11" xfId="0" applyNumberFormat="1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vertical="top"/>
    </xf>
    <xf numFmtId="0" fontId="47" fillId="0" borderId="12" xfId="0" applyFont="1" applyBorder="1" applyAlignment="1">
      <alignment horizontal="center" vertical="top"/>
    </xf>
    <xf numFmtId="3" fontId="47" fillId="0" borderId="12" xfId="0" applyNumberFormat="1" applyFont="1" applyBorder="1" applyAlignment="1">
      <alignment horizontal="center" vertical="top"/>
    </xf>
    <xf numFmtId="1" fontId="47" fillId="0" borderId="12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1" fontId="47" fillId="0" borderId="13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top"/>
    </xf>
    <xf numFmtId="1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/>
    </xf>
    <xf numFmtId="165" fontId="47" fillId="0" borderId="10" xfId="0" applyNumberFormat="1" applyFont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164" fontId="47" fillId="0" borderId="10" xfId="0" applyNumberFormat="1" applyFont="1" applyBorder="1" applyAlignment="1">
      <alignment horizontal="center" vertical="top"/>
    </xf>
    <xf numFmtId="2" fontId="47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47" fillId="0" borderId="10" xfId="0" applyFont="1" applyFill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164" fontId="8" fillId="0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4" fontId="50" fillId="0" borderId="10" xfId="0" applyNumberFormat="1" applyFont="1" applyBorder="1" applyAlignment="1">
      <alignment horizontal="center" vertical="top"/>
    </xf>
    <xf numFmtId="2" fontId="50" fillId="0" borderId="10" xfId="0" applyNumberFormat="1" applyFont="1" applyBorder="1" applyAlignment="1">
      <alignment horizontal="center" vertical="top"/>
    </xf>
    <xf numFmtId="49" fontId="50" fillId="0" borderId="10" xfId="0" applyNumberFormat="1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vertical="top" wrapText="1"/>
    </xf>
    <xf numFmtId="164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Fill="1" applyBorder="1" applyAlignment="1">
      <alignment horizontal="center" vertical="top" wrapText="1"/>
    </xf>
    <xf numFmtId="3" fontId="47" fillId="0" borderId="15" xfId="0" applyNumberFormat="1" applyFont="1" applyBorder="1" applyAlignment="1">
      <alignment horizontal="center" vertical="top"/>
    </xf>
    <xf numFmtId="41" fontId="8" fillId="0" borderId="10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</xdr:row>
      <xdr:rowOff>190500</xdr:rowOff>
    </xdr:from>
    <xdr:ext cx="2933700" cy="1352550"/>
    <xdr:sp>
      <xdr:nvSpPr>
        <xdr:cNvPr id="1" name="Прямоугольник 5"/>
        <xdr:cNvSpPr>
          <a:spLocks/>
        </xdr:cNvSpPr>
      </xdr:nvSpPr>
      <xdr:spPr>
        <a:xfrm>
          <a:off x="9525" y="1971675"/>
          <a:ext cx="29337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Наименование муниципальной программы/
</a:t>
          </a:r>
          <a:r>
            <a:rPr lang="en-US" cap="none" sz="1200" b="0" i="0" u="none" baseline="0">
              <a:solidFill>
                <a:srgbClr val="000000"/>
              </a:solidFill>
            </a:rPr>
            <a:t>непрограммных
</a:t>
          </a:r>
          <a:r>
            <a:rPr lang="en-US" cap="none" sz="1200" b="0" i="0" u="none" baseline="0">
              <a:solidFill>
                <a:srgbClr val="000000"/>
              </a:solidFill>
            </a:rPr>
            <a:t>расходов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Наименование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показателя</a:t>
          </a:r>
        </a:p>
      </xdr:txBody>
    </xdr:sp>
    <xdr:clientData/>
  </xdr:oneCellAnchor>
  <xdr:twoCellAnchor>
    <xdr:from>
      <xdr:col>0</xdr:col>
      <xdr:colOff>47625</xdr:colOff>
      <xdr:row>6</xdr:row>
      <xdr:rowOff>85725</xdr:rowOff>
    </xdr:from>
    <xdr:to>
      <xdr:col>0</xdr:col>
      <xdr:colOff>2905125</xdr:colOff>
      <xdr:row>8</xdr:row>
      <xdr:rowOff>371475</xdr:rowOff>
    </xdr:to>
    <xdr:sp>
      <xdr:nvSpPr>
        <xdr:cNvPr id="2" name="Прямая соединительная линия 7"/>
        <xdr:cNvSpPr>
          <a:spLocks/>
        </xdr:cNvSpPr>
      </xdr:nvSpPr>
      <xdr:spPr>
        <a:xfrm flipV="1">
          <a:off x="47625" y="2066925"/>
          <a:ext cx="2857500" cy="1152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119">
      <selection activeCell="A132" sqref="A132:M132"/>
    </sheetView>
  </sheetViews>
  <sheetFormatPr defaultColWidth="16.140625" defaultRowHeight="15"/>
  <cols>
    <col min="1" max="1" width="44.140625" style="2" customWidth="1"/>
    <col min="2" max="2" width="9.00390625" style="2" customWidth="1"/>
    <col min="3" max="3" width="8.8515625" style="2" customWidth="1"/>
    <col min="4" max="4" width="9.421875" style="2" customWidth="1"/>
    <col min="5" max="5" width="13.57421875" style="2" customWidth="1"/>
    <col min="6" max="6" width="7.28125" style="2" customWidth="1"/>
    <col min="7" max="7" width="9.28125" style="2" customWidth="1"/>
    <col min="8" max="8" width="9.7109375" style="2" customWidth="1"/>
    <col min="9" max="9" width="13.28125" style="2" customWidth="1"/>
    <col min="10" max="10" width="6.7109375" style="2" customWidth="1"/>
    <col min="11" max="11" width="16.7109375" style="2" customWidth="1"/>
    <col min="12" max="12" width="17.140625" style="2" customWidth="1"/>
    <col min="13" max="13" width="18.8515625" style="2" customWidth="1"/>
    <col min="14" max="14" width="5.28125" style="2" customWidth="1"/>
    <col min="15" max="16384" width="16.140625" style="2" customWidth="1"/>
  </cols>
  <sheetData>
    <row r="1" spans="11:13" ht="17.25" customHeight="1">
      <c r="K1" s="73" t="s">
        <v>87</v>
      </c>
      <c r="L1" s="73"/>
      <c r="M1" s="73"/>
    </row>
    <row r="2" spans="11:13" ht="70.5" customHeight="1">
      <c r="K2" s="100" t="s">
        <v>88</v>
      </c>
      <c r="L2" s="100"/>
      <c r="M2" s="100"/>
    </row>
    <row r="4" spans="1:13" ht="18.75">
      <c r="A4" s="79" t="s">
        <v>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</row>
    <row r="5" spans="1:13" ht="18.75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80"/>
    </row>
    <row r="6" ht="15.75"/>
    <row r="7" spans="1:13" s="1" customFormat="1" ht="47.25">
      <c r="A7" s="91"/>
      <c r="B7" s="87" t="s">
        <v>0</v>
      </c>
      <c r="C7" s="89" t="s">
        <v>59</v>
      </c>
      <c r="D7" s="90"/>
      <c r="E7" s="90"/>
      <c r="F7" s="90"/>
      <c r="G7" s="89" t="s">
        <v>60</v>
      </c>
      <c r="H7" s="90"/>
      <c r="I7" s="90"/>
      <c r="J7" s="90"/>
      <c r="K7" s="4" t="s">
        <v>7</v>
      </c>
      <c r="L7" s="87" t="s">
        <v>8</v>
      </c>
      <c r="M7" s="88"/>
    </row>
    <row r="8" spans="1:13" s="1" customFormat="1" ht="21" customHeight="1">
      <c r="A8" s="92"/>
      <c r="B8" s="88"/>
      <c r="C8" s="87" t="s">
        <v>1</v>
      </c>
      <c r="D8" s="87" t="s">
        <v>2</v>
      </c>
      <c r="E8" s="87" t="s">
        <v>3</v>
      </c>
      <c r="F8" s="88"/>
      <c r="G8" s="87" t="s">
        <v>1</v>
      </c>
      <c r="H8" s="87" t="s">
        <v>22</v>
      </c>
      <c r="I8" s="87" t="s">
        <v>3</v>
      </c>
      <c r="J8" s="88"/>
      <c r="K8" s="87" t="s">
        <v>1</v>
      </c>
      <c r="L8" s="4" t="s">
        <v>9</v>
      </c>
      <c r="M8" s="4" t="s">
        <v>10</v>
      </c>
    </row>
    <row r="9" spans="1:13" s="1" customFormat="1" ht="38.25" customHeight="1">
      <c r="A9" s="93"/>
      <c r="B9" s="88"/>
      <c r="C9" s="88"/>
      <c r="D9" s="88"/>
      <c r="E9" s="4" t="s">
        <v>4</v>
      </c>
      <c r="F9" s="4" t="s">
        <v>5</v>
      </c>
      <c r="G9" s="88"/>
      <c r="H9" s="88"/>
      <c r="I9" s="4" t="s">
        <v>4</v>
      </c>
      <c r="J9" s="4" t="s">
        <v>5</v>
      </c>
      <c r="K9" s="88"/>
      <c r="L9" s="4" t="s">
        <v>1</v>
      </c>
      <c r="M9" s="4" t="s">
        <v>1</v>
      </c>
    </row>
    <row r="10" spans="1:13" ht="22.5" customHeight="1">
      <c r="A10" s="81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83"/>
    </row>
    <row r="11" spans="1:13" ht="32.25" customHeight="1">
      <c r="A11" s="84" t="s">
        <v>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86"/>
    </row>
    <row r="12" spans="1:13" ht="15.75">
      <c r="A12" s="94" t="s">
        <v>69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98"/>
    </row>
    <row r="13" spans="1:13" ht="80.25" customHeight="1">
      <c r="A13" s="37" t="s">
        <v>72</v>
      </c>
      <c r="B13" s="34" t="s">
        <v>5</v>
      </c>
      <c r="C13" s="72"/>
      <c r="D13" s="72"/>
      <c r="E13" s="72"/>
      <c r="F13" s="72"/>
      <c r="G13" s="72"/>
      <c r="H13" s="72"/>
      <c r="I13" s="72"/>
      <c r="J13" s="72"/>
      <c r="K13" s="50">
        <v>100</v>
      </c>
      <c r="L13" s="50">
        <v>100</v>
      </c>
      <c r="M13" s="50">
        <v>100</v>
      </c>
    </row>
    <row r="14" spans="1:13" ht="47.25">
      <c r="A14" s="37" t="s">
        <v>61</v>
      </c>
      <c r="B14" s="34" t="s">
        <v>12</v>
      </c>
      <c r="C14" s="72"/>
      <c r="D14" s="72"/>
      <c r="E14" s="72"/>
      <c r="F14" s="72"/>
      <c r="G14" s="72"/>
      <c r="H14" s="72"/>
      <c r="I14" s="72"/>
      <c r="J14" s="72"/>
      <c r="K14" s="49">
        <v>108</v>
      </c>
      <c r="L14" s="49">
        <v>112</v>
      </c>
      <c r="M14" s="49">
        <v>119</v>
      </c>
    </row>
    <row r="15" spans="1:13" ht="19.5" customHeight="1">
      <c r="A15" s="81" t="s">
        <v>70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3"/>
    </row>
    <row r="16" spans="1:13" ht="32.25" customHeight="1">
      <c r="A16" s="84" t="s">
        <v>11</v>
      </c>
      <c r="B16" s="85"/>
      <c r="C16" s="85"/>
      <c r="D16" s="85"/>
      <c r="E16" s="85"/>
      <c r="F16" s="85"/>
      <c r="G16" s="85"/>
      <c r="H16" s="85"/>
      <c r="I16" s="109"/>
      <c r="J16" s="109"/>
      <c r="K16" s="109"/>
      <c r="L16" s="110"/>
      <c r="M16" s="110"/>
    </row>
    <row r="17" spans="1:13" ht="15.75">
      <c r="A17" s="94" t="s">
        <v>71</v>
      </c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97"/>
      <c r="M17" s="97"/>
    </row>
    <row r="18" spans="1:14" ht="110.25">
      <c r="A18" s="37" t="s">
        <v>75</v>
      </c>
      <c r="B18" s="34" t="s">
        <v>5</v>
      </c>
      <c r="C18" s="48"/>
      <c r="D18" s="48"/>
      <c r="E18" s="34"/>
      <c r="F18" s="35"/>
      <c r="G18" s="48"/>
      <c r="H18" s="69"/>
      <c r="I18" s="35"/>
      <c r="J18" s="70"/>
      <c r="K18" s="50">
        <v>73.4</v>
      </c>
      <c r="L18" s="50">
        <v>85.1</v>
      </c>
      <c r="M18" s="50">
        <v>89.1</v>
      </c>
      <c r="N18" s="74">
        <v>58</v>
      </c>
    </row>
    <row r="19" spans="1:13" ht="78" customHeight="1">
      <c r="A19" s="37" t="s">
        <v>26</v>
      </c>
      <c r="B19" s="34" t="s">
        <v>23</v>
      </c>
      <c r="C19" s="38"/>
      <c r="D19" s="38"/>
      <c r="E19" s="39"/>
      <c r="F19" s="43"/>
      <c r="G19" s="38"/>
      <c r="H19" s="38"/>
      <c r="I19" s="39"/>
      <c r="J19" s="43"/>
      <c r="K19" s="41">
        <f>K21+K22+K20</f>
        <v>3167711889</v>
      </c>
      <c r="L19" s="41">
        <f>L21+L22+L20</f>
        <v>3441970959</v>
      </c>
      <c r="M19" s="41">
        <f>M21+M22+M20</f>
        <v>3672169863</v>
      </c>
    </row>
    <row r="20" spans="1:13" ht="31.5" hidden="1">
      <c r="A20" s="42" t="s">
        <v>24</v>
      </c>
      <c r="B20" s="34" t="s">
        <v>23</v>
      </c>
      <c r="C20" s="71"/>
      <c r="D20" s="71"/>
      <c r="E20" s="39"/>
      <c r="F20" s="43"/>
      <c r="G20" s="38"/>
      <c r="H20" s="34"/>
      <c r="I20" s="39"/>
      <c r="J20" s="43"/>
      <c r="K20" s="41">
        <v>0</v>
      </c>
      <c r="L20" s="41">
        <v>0</v>
      </c>
      <c r="M20" s="41">
        <v>0</v>
      </c>
    </row>
    <row r="21" spans="1:13" ht="31.5">
      <c r="A21" s="42" t="s">
        <v>21</v>
      </c>
      <c r="B21" s="34" t="s">
        <v>23</v>
      </c>
      <c r="C21" s="38"/>
      <c r="D21" s="38"/>
      <c r="E21" s="39"/>
      <c r="F21" s="43"/>
      <c r="G21" s="38"/>
      <c r="H21" s="38"/>
      <c r="I21" s="39"/>
      <c r="J21" s="43"/>
      <c r="K21" s="41">
        <v>1975670863</v>
      </c>
      <c r="L21" s="41">
        <v>2229434375</v>
      </c>
      <c r="M21" s="41">
        <v>2458952683</v>
      </c>
    </row>
    <row r="22" spans="1:13" ht="18" customHeight="1">
      <c r="A22" s="42" t="s">
        <v>20</v>
      </c>
      <c r="B22" s="34" t="s">
        <v>23</v>
      </c>
      <c r="C22" s="38"/>
      <c r="D22" s="38"/>
      <c r="E22" s="39"/>
      <c r="F22" s="43"/>
      <c r="G22" s="38"/>
      <c r="H22" s="38"/>
      <c r="I22" s="39"/>
      <c r="J22" s="43"/>
      <c r="K22" s="41">
        <v>1192041026</v>
      </c>
      <c r="L22" s="41">
        <v>1212536584</v>
      </c>
      <c r="M22" s="41">
        <v>1213217180</v>
      </c>
    </row>
    <row r="23" spans="1:13" ht="18.75" customHeight="1">
      <c r="A23" s="81" t="s">
        <v>73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  <c r="M23" s="83"/>
    </row>
    <row r="24" spans="1:13" ht="36" customHeight="1">
      <c r="A24" s="84" t="s">
        <v>13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6"/>
      <c r="M24" s="86"/>
    </row>
    <row r="25" spans="1:13" ht="15.75">
      <c r="A25" s="99" t="s">
        <v>71</v>
      </c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97"/>
      <c r="M25" s="97"/>
    </row>
    <row r="26" spans="1:13" ht="156.75" customHeight="1">
      <c r="A26" s="33" t="s">
        <v>76</v>
      </c>
      <c r="B26" s="66" t="s">
        <v>25</v>
      </c>
      <c r="C26" s="35"/>
      <c r="D26" s="35"/>
      <c r="E26" s="35"/>
      <c r="F26" s="36"/>
      <c r="G26" s="48"/>
      <c r="H26" s="48"/>
      <c r="I26" s="48"/>
      <c r="J26" s="36"/>
      <c r="K26" s="68">
        <v>1.5</v>
      </c>
      <c r="L26" s="68">
        <v>1.5</v>
      </c>
      <c r="M26" s="68">
        <v>1.5</v>
      </c>
    </row>
    <row r="27" spans="1:13" ht="94.5">
      <c r="A27" s="33" t="s">
        <v>77</v>
      </c>
      <c r="B27" s="34" t="s">
        <v>5</v>
      </c>
      <c r="C27" s="34"/>
      <c r="D27" s="34"/>
      <c r="E27" s="35"/>
      <c r="F27" s="36"/>
      <c r="G27" s="34"/>
      <c r="H27" s="34"/>
      <c r="I27" s="48"/>
      <c r="J27" s="36"/>
      <c r="K27" s="50">
        <v>100</v>
      </c>
      <c r="L27" s="50">
        <v>100</v>
      </c>
      <c r="M27" s="50">
        <v>100</v>
      </c>
    </row>
    <row r="28" spans="1:13" ht="78.75">
      <c r="A28" s="37" t="s">
        <v>27</v>
      </c>
      <c r="B28" s="34" t="s">
        <v>23</v>
      </c>
      <c r="C28" s="38"/>
      <c r="D28" s="38"/>
      <c r="E28" s="39"/>
      <c r="F28" s="43"/>
      <c r="G28" s="38"/>
      <c r="H28" s="38"/>
      <c r="I28" s="39"/>
      <c r="J28" s="43"/>
      <c r="K28" s="41">
        <f>K30+K31+K29</f>
        <v>4258844900</v>
      </c>
      <c r="L28" s="41">
        <f>L30+L31+L29</f>
        <v>4739681712</v>
      </c>
      <c r="M28" s="41">
        <f>M30+M31+M29</f>
        <v>5190867480</v>
      </c>
    </row>
    <row r="29" spans="1:13" ht="31.5" hidden="1">
      <c r="A29" s="42" t="s">
        <v>24</v>
      </c>
      <c r="B29" s="34" t="s">
        <v>23</v>
      </c>
      <c r="C29" s="38"/>
      <c r="D29" s="38"/>
      <c r="E29" s="39"/>
      <c r="F29" s="43"/>
      <c r="G29" s="38"/>
      <c r="H29" s="38"/>
      <c r="I29" s="39"/>
      <c r="J29" s="43"/>
      <c r="K29" s="41"/>
      <c r="L29" s="41"/>
      <c r="M29" s="41"/>
    </row>
    <row r="30" spans="1:14" ht="31.5">
      <c r="A30" s="42" t="s">
        <v>21</v>
      </c>
      <c r="B30" s="34" t="s">
        <v>23</v>
      </c>
      <c r="C30" s="38"/>
      <c r="D30" s="38"/>
      <c r="E30" s="39"/>
      <c r="F30" s="43"/>
      <c r="G30" s="38"/>
      <c r="H30" s="38"/>
      <c r="I30" s="39"/>
      <c r="J30" s="43"/>
      <c r="K30" s="41">
        <f>3960294650+48639626</f>
        <v>4008934276</v>
      </c>
      <c r="L30" s="41">
        <f>4431546356+53932632</f>
        <v>4485478988</v>
      </c>
      <c r="M30" s="41">
        <f>4877876149+58932109</f>
        <v>4936808258</v>
      </c>
      <c r="N30" s="74"/>
    </row>
    <row r="31" spans="1:14" ht="16.5" customHeight="1">
      <c r="A31" s="42" t="s">
        <v>20</v>
      </c>
      <c r="B31" s="34" t="s">
        <v>23</v>
      </c>
      <c r="C31" s="38"/>
      <c r="D31" s="38"/>
      <c r="E31" s="39"/>
      <c r="F31" s="43"/>
      <c r="G31" s="38"/>
      <c r="H31" s="38"/>
      <c r="I31" s="39"/>
      <c r="J31" s="43"/>
      <c r="K31" s="41">
        <v>249910624</v>
      </c>
      <c r="L31" s="41">
        <v>254202724</v>
      </c>
      <c r="M31" s="41">
        <v>254059222</v>
      </c>
      <c r="N31" s="74">
        <v>59</v>
      </c>
    </row>
    <row r="32" spans="1:14" ht="18.75" customHeight="1">
      <c r="A32" s="81" t="s">
        <v>78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83"/>
      <c r="N32" s="74"/>
    </row>
    <row r="33" spans="1:13" ht="15.75">
      <c r="A33" s="84" t="s">
        <v>14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86"/>
    </row>
    <row r="34" spans="1:13" ht="15.75">
      <c r="A34" s="99" t="s">
        <v>71</v>
      </c>
      <c r="B34" s="95"/>
      <c r="C34" s="95"/>
      <c r="D34" s="95"/>
      <c r="E34" s="95"/>
      <c r="F34" s="95"/>
      <c r="G34" s="95"/>
      <c r="H34" s="95"/>
      <c r="I34" s="95"/>
      <c r="J34" s="95"/>
      <c r="K34" s="96"/>
      <c r="L34" s="97"/>
      <c r="M34" s="97"/>
    </row>
    <row r="35" spans="1:13" ht="66.75" customHeight="1">
      <c r="A35" s="33" t="s">
        <v>79</v>
      </c>
      <c r="B35" s="66" t="s">
        <v>12</v>
      </c>
      <c r="C35" s="35"/>
      <c r="D35" s="35"/>
      <c r="E35" s="35"/>
      <c r="F35" s="36"/>
      <c r="G35" s="35"/>
      <c r="H35" s="35"/>
      <c r="I35" s="35"/>
      <c r="J35" s="36"/>
      <c r="K35" s="48">
        <v>126</v>
      </c>
      <c r="L35" s="48">
        <v>126</v>
      </c>
      <c r="M35" s="48">
        <v>126</v>
      </c>
    </row>
    <row r="36" spans="1:13" ht="78.75" customHeight="1">
      <c r="A36" s="33" t="s">
        <v>80</v>
      </c>
      <c r="B36" s="66" t="s">
        <v>5</v>
      </c>
      <c r="C36" s="34"/>
      <c r="D36" s="34"/>
      <c r="E36" s="35"/>
      <c r="F36" s="36"/>
      <c r="G36" s="34"/>
      <c r="H36" s="34"/>
      <c r="I36" s="35"/>
      <c r="J36" s="36"/>
      <c r="K36" s="50">
        <v>100</v>
      </c>
      <c r="L36" s="50">
        <v>100</v>
      </c>
      <c r="M36" s="50">
        <v>100</v>
      </c>
    </row>
    <row r="37" spans="1:13" ht="64.5" customHeight="1">
      <c r="A37" s="67" t="s">
        <v>28</v>
      </c>
      <c r="B37" s="34" t="s">
        <v>23</v>
      </c>
      <c r="C37" s="38"/>
      <c r="D37" s="38"/>
      <c r="E37" s="39"/>
      <c r="F37" s="39"/>
      <c r="G37" s="38"/>
      <c r="H37" s="38"/>
      <c r="I37" s="39"/>
      <c r="J37" s="40"/>
      <c r="K37" s="41">
        <f>K39+K40+K38</f>
        <v>174637021</v>
      </c>
      <c r="L37" s="41">
        <f>L39+L40+L38</f>
        <v>177813163</v>
      </c>
      <c r="M37" s="41">
        <f>M39+M40+M38</f>
        <v>177873169</v>
      </c>
    </row>
    <row r="38" spans="1:13" ht="31.5" hidden="1">
      <c r="A38" s="42" t="s">
        <v>24</v>
      </c>
      <c r="B38" s="34" t="s">
        <v>23</v>
      </c>
      <c r="C38" s="38"/>
      <c r="D38" s="38"/>
      <c r="E38" s="39"/>
      <c r="F38" s="39"/>
      <c r="G38" s="34"/>
      <c r="H38" s="34"/>
      <c r="I38" s="39"/>
      <c r="J38" s="40"/>
      <c r="K38" s="41"/>
      <c r="L38" s="41"/>
      <c r="M38" s="41"/>
    </row>
    <row r="39" spans="1:13" ht="31.5" hidden="1">
      <c r="A39" s="42" t="s">
        <v>21</v>
      </c>
      <c r="B39" s="34" t="s">
        <v>23</v>
      </c>
      <c r="C39" s="38"/>
      <c r="D39" s="38"/>
      <c r="E39" s="39"/>
      <c r="F39" s="39"/>
      <c r="G39" s="38"/>
      <c r="H39" s="38"/>
      <c r="I39" s="39"/>
      <c r="J39" s="40"/>
      <c r="K39" s="41"/>
      <c r="L39" s="41"/>
      <c r="M39" s="41"/>
    </row>
    <row r="40" spans="1:13" ht="15.75">
      <c r="A40" s="42" t="s">
        <v>20</v>
      </c>
      <c r="B40" s="34" t="s">
        <v>23</v>
      </c>
      <c r="C40" s="38"/>
      <c r="D40" s="38"/>
      <c r="E40" s="39"/>
      <c r="F40" s="39"/>
      <c r="G40" s="38"/>
      <c r="H40" s="38"/>
      <c r="I40" s="39"/>
      <c r="J40" s="40"/>
      <c r="K40" s="41">
        <v>174637021</v>
      </c>
      <c r="L40" s="41">
        <v>177813163</v>
      </c>
      <c r="M40" s="41">
        <v>177873169</v>
      </c>
    </row>
    <row r="41" spans="1:13" ht="20.25" customHeight="1">
      <c r="A41" s="81" t="s">
        <v>74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3"/>
    </row>
    <row r="42" spans="1:13" ht="15.75">
      <c r="A42" s="84" t="s">
        <v>16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86"/>
    </row>
    <row r="43" spans="1:13" ht="15.75">
      <c r="A43" s="99" t="s">
        <v>71</v>
      </c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7"/>
      <c r="M43" s="97"/>
    </row>
    <row r="44" spans="1:13" ht="47.25">
      <c r="A44" s="37" t="s">
        <v>81</v>
      </c>
      <c r="B44" s="66" t="s">
        <v>5</v>
      </c>
      <c r="C44" s="35"/>
      <c r="D44" s="35"/>
      <c r="E44" s="35"/>
      <c r="F44" s="35"/>
      <c r="G44" s="35"/>
      <c r="H44" s="35"/>
      <c r="I44" s="35"/>
      <c r="J44" s="36"/>
      <c r="K44" s="48">
        <v>100</v>
      </c>
      <c r="L44" s="48">
        <v>100</v>
      </c>
      <c r="M44" s="48">
        <v>100</v>
      </c>
    </row>
    <row r="45" spans="1:13" ht="63">
      <c r="A45" s="37" t="s">
        <v>29</v>
      </c>
      <c r="B45" s="34" t="s">
        <v>23</v>
      </c>
      <c r="C45" s="38"/>
      <c r="D45" s="38"/>
      <c r="E45" s="39"/>
      <c r="F45" s="39"/>
      <c r="G45" s="38"/>
      <c r="H45" s="38"/>
      <c r="I45" s="39"/>
      <c r="J45" s="40"/>
      <c r="K45" s="41">
        <f>K47+K48+K46</f>
        <v>43069326</v>
      </c>
      <c r="L45" s="41">
        <f>L47+L48+L46</f>
        <v>43069326</v>
      </c>
      <c r="M45" s="41">
        <f>M47+M48+M46</f>
        <v>43069326</v>
      </c>
    </row>
    <row r="46" spans="1:13" ht="31.5" hidden="1">
      <c r="A46" s="42" t="s">
        <v>24</v>
      </c>
      <c r="B46" s="34" t="s">
        <v>23</v>
      </c>
      <c r="C46" s="38"/>
      <c r="D46" s="38"/>
      <c r="E46" s="39"/>
      <c r="F46" s="39"/>
      <c r="G46" s="34"/>
      <c r="H46" s="34"/>
      <c r="I46" s="39"/>
      <c r="J46" s="40"/>
      <c r="K46" s="41">
        <v>0</v>
      </c>
      <c r="L46" s="41">
        <v>0</v>
      </c>
      <c r="M46" s="41">
        <v>0</v>
      </c>
    </row>
    <row r="47" spans="1:13" ht="31.5">
      <c r="A47" s="42" t="s">
        <v>21</v>
      </c>
      <c r="B47" s="34" t="s">
        <v>23</v>
      </c>
      <c r="C47" s="38"/>
      <c r="D47" s="38"/>
      <c r="E47" s="39"/>
      <c r="F47" s="43"/>
      <c r="G47" s="38"/>
      <c r="H47" s="38"/>
      <c r="I47" s="39"/>
      <c r="J47" s="40"/>
      <c r="K47" s="41">
        <f>24989462+142538-38</f>
        <v>25131962</v>
      </c>
      <c r="L47" s="41">
        <f>24989462+142538-38</f>
        <v>25131962</v>
      </c>
      <c r="M47" s="41">
        <f>24989462+142538-38</f>
        <v>25131962</v>
      </c>
    </row>
    <row r="48" spans="1:13" ht="22.5" customHeight="1">
      <c r="A48" s="42" t="s">
        <v>20</v>
      </c>
      <c r="B48" s="34" t="s">
        <v>23</v>
      </c>
      <c r="C48" s="38"/>
      <c r="D48" s="38"/>
      <c r="E48" s="39"/>
      <c r="F48" s="43"/>
      <c r="G48" s="38"/>
      <c r="H48" s="38"/>
      <c r="I48" s="39"/>
      <c r="J48" s="40"/>
      <c r="K48" s="41">
        <f>17778138+159226</f>
        <v>17937364</v>
      </c>
      <c r="L48" s="41">
        <f>17778138+159226</f>
        <v>17937364</v>
      </c>
      <c r="M48" s="41">
        <f>17778138+159226</f>
        <v>17937364</v>
      </c>
    </row>
    <row r="49" spans="1:13" ht="18" customHeight="1">
      <c r="A49" s="81" t="s">
        <v>82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3"/>
      <c r="M49" s="83"/>
    </row>
    <row r="50" spans="1:14" ht="49.5" customHeight="1">
      <c r="A50" s="84" t="s">
        <v>17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6"/>
      <c r="M50" s="86"/>
      <c r="N50" s="75">
        <v>60</v>
      </c>
    </row>
    <row r="51" spans="1:13" ht="15.75">
      <c r="A51" s="99" t="s">
        <v>71</v>
      </c>
      <c r="B51" s="95"/>
      <c r="C51" s="95"/>
      <c r="D51" s="95"/>
      <c r="E51" s="95"/>
      <c r="F51" s="95"/>
      <c r="G51" s="95"/>
      <c r="H51" s="95"/>
      <c r="I51" s="95"/>
      <c r="J51" s="95"/>
      <c r="K51" s="96"/>
      <c r="L51" s="97"/>
      <c r="M51" s="97"/>
    </row>
    <row r="52" spans="1:13" ht="61.5" customHeight="1">
      <c r="A52" s="19" t="s">
        <v>83</v>
      </c>
      <c r="B52" s="20" t="s">
        <v>12</v>
      </c>
      <c r="C52" s="20"/>
      <c r="D52" s="20"/>
      <c r="E52" s="21"/>
      <c r="F52" s="22"/>
      <c r="G52" s="20"/>
      <c r="H52" s="20"/>
      <c r="I52" s="21"/>
      <c r="J52" s="22"/>
      <c r="K52" s="20">
        <f>K53+K54</f>
        <v>64</v>
      </c>
      <c r="L52" s="20">
        <f>L53+L54</f>
        <v>68</v>
      </c>
      <c r="M52" s="20">
        <f>M53+M54</f>
        <v>71</v>
      </c>
    </row>
    <row r="53" spans="1:13" ht="18" customHeight="1">
      <c r="A53" s="23" t="s">
        <v>18</v>
      </c>
      <c r="B53" s="24"/>
      <c r="C53" s="25"/>
      <c r="D53" s="25"/>
      <c r="E53" s="26"/>
      <c r="F53" s="27"/>
      <c r="G53" s="25"/>
      <c r="H53" s="25"/>
      <c r="I53" s="26"/>
      <c r="J53" s="27"/>
      <c r="K53" s="25">
        <v>56</v>
      </c>
      <c r="L53" s="25">
        <v>60</v>
      </c>
      <c r="M53" s="25">
        <v>63</v>
      </c>
    </row>
    <row r="54" spans="1:13" ht="47.25">
      <c r="A54" s="28" t="s">
        <v>19</v>
      </c>
      <c r="B54" s="29"/>
      <c r="C54" s="30"/>
      <c r="D54" s="30"/>
      <c r="E54" s="31"/>
      <c r="F54" s="32"/>
      <c r="G54" s="30"/>
      <c r="H54" s="30"/>
      <c r="I54" s="31"/>
      <c r="J54" s="32"/>
      <c r="K54" s="30">
        <v>8</v>
      </c>
      <c r="L54" s="30">
        <v>8</v>
      </c>
      <c r="M54" s="30">
        <v>8</v>
      </c>
    </row>
    <row r="55" spans="1:13" ht="78.75">
      <c r="A55" s="33" t="s">
        <v>84</v>
      </c>
      <c r="B55" s="34" t="s">
        <v>12</v>
      </c>
      <c r="C55" s="34"/>
      <c r="D55" s="34"/>
      <c r="E55" s="35"/>
      <c r="F55" s="36"/>
      <c r="G55" s="34"/>
      <c r="H55" s="34"/>
      <c r="I55" s="35"/>
      <c r="J55" s="36"/>
      <c r="K55" s="47">
        <v>43</v>
      </c>
      <c r="L55" s="47">
        <v>43</v>
      </c>
      <c r="M55" s="47">
        <v>47</v>
      </c>
    </row>
    <row r="56" spans="1:13" ht="64.5" customHeight="1">
      <c r="A56" s="33" t="s">
        <v>85</v>
      </c>
      <c r="B56" s="34" t="s">
        <v>12</v>
      </c>
      <c r="C56" s="34"/>
      <c r="D56" s="34"/>
      <c r="E56" s="35"/>
      <c r="F56" s="36"/>
      <c r="G56" s="34"/>
      <c r="H56" s="34"/>
      <c r="I56" s="35"/>
      <c r="J56" s="36"/>
      <c r="K56" s="34">
        <v>5</v>
      </c>
      <c r="L56" s="34">
        <v>5</v>
      </c>
      <c r="M56" s="34">
        <v>5</v>
      </c>
    </row>
    <row r="57" spans="1:13" ht="112.5" customHeight="1">
      <c r="A57" s="33" t="s">
        <v>86</v>
      </c>
      <c r="B57" s="34" t="s">
        <v>12</v>
      </c>
      <c r="C57" s="34"/>
      <c r="D57" s="34"/>
      <c r="E57" s="35"/>
      <c r="F57" s="36"/>
      <c r="G57" s="34"/>
      <c r="H57" s="34"/>
      <c r="I57" s="35"/>
      <c r="J57" s="36"/>
      <c r="K57" s="34">
        <v>43</v>
      </c>
      <c r="L57" s="34">
        <v>43</v>
      </c>
      <c r="M57" s="34">
        <v>44</v>
      </c>
    </row>
    <row r="58" spans="1:13" ht="63">
      <c r="A58" s="37" t="s">
        <v>30</v>
      </c>
      <c r="B58" s="34" t="s">
        <v>23</v>
      </c>
      <c r="C58" s="38"/>
      <c r="D58" s="38"/>
      <c r="E58" s="39"/>
      <c r="F58" s="40"/>
      <c r="G58" s="38"/>
      <c r="H58" s="38"/>
      <c r="I58" s="39"/>
      <c r="J58" s="39"/>
      <c r="K58" s="41">
        <f>K60+K61+K59</f>
        <v>930405026</v>
      </c>
      <c r="L58" s="41">
        <f>L60+L61+L59</f>
        <v>986599902</v>
      </c>
      <c r="M58" s="41">
        <f>M60+M61+M59</f>
        <v>1044973124</v>
      </c>
    </row>
    <row r="59" spans="1:13" ht="31.5">
      <c r="A59" s="42" t="s">
        <v>24</v>
      </c>
      <c r="B59" s="34" t="s">
        <v>23</v>
      </c>
      <c r="C59" s="38"/>
      <c r="D59" s="38"/>
      <c r="E59" s="39"/>
      <c r="F59" s="40"/>
      <c r="G59" s="34"/>
      <c r="H59" s="34"/>
      <c r="I59" s="39"/>
      <c r="J59" s="43"/>
      <c r="K59" s="41"/>
      <c r="L59" s="41"/>
      <c r="M59" s="41"/>
    </row>
    <row r="60" spans="1:13" ht="31.5">
      <c r="A60" s="42" t="s">
        <v>21</v>
      </c>
      <c r="B60" s="34" t="s">
        <v>23</v>
      </c>
      <c r="C60" s="38"/>
      <c r="D60" s="38"/>
      <c r="E60" s="39"/>
      <c r="F60" s="44"/>
      <c r="G60" s="38"/>
      <c r="H60" s="38"/>
      <c r="I60" s="39"/>
      <c r="J60" s="39"/>
      <c r="K60" s="41">
        <v>512356461</v>
      </c>
      <c r="L60" s="41">
        <v>568551337</v>
      </c>
      <c r="M60" s="41">
        <v>626924559</v>
      </c>
    </row>
    <row r="61" spans="1:14" ht="18" customHeight="1">
      <c r="A61" s="42" t="s">
        <v>20</v>
      </c>
      <c r="B61" s="34" t="s">
        <v>23</v>
      </c>
      <c r="C61" s="38"/>
      <c r="D61" s="38"/>
      <c r="E61" s="39"/>
      <c r="F61" s="44"/>
      <c r="G61" s="38"/>
      <c r="H61" s="38"/>
      <c r="I61" s="39"/>
      <c r="J61" s="39"/>
      <c r="K61" s="41">
        <v>418048565</v>
      </c>
      <c r="L61" s="41">
        <v>418048565</v>
      </c>
      <c r="M61" s="41">
        <v>418048565</v>
      </c>
      <c r="N61" s="74"/>
    </row>
    <row r="62" spans="1:14" ht="63" customHeight="1">
      <c r="A62" s="61" t="s">
        <v>31</v>
      </c>
      <c r="B62" s="62" t="s">
        <v>23</v>
      </c>
      <c r="C62" s="59"/>
      <c r="D62" s="59"/>
      <c r="E62" s="63"/>
      <c r="F62" s="64"/>
      <c r="G62" s="59"/>
      <c r="H62" s="59"/>
      <c r="I62" s="63"/>
      <c r="J62" s="63"/>
      <c r="K62" s="60">
        <f>K64+K65+K63</f>
        <v>8574668162</v>
      </c>
      <c r="L62" s="60">
        <f>L64+L65+L63</f>
        <v>9389135062</v>
      </c>
      <c r="M62" s="60">
        <f>M64+M65+M63</f>
        <v>10128952962</v>
      </c>
      <c r="N62" s="74">
        <v>61</v>
      </c>
    </row>
    <row r="63" spans="1:13" ht="31.5" hidden="1">
      <c r="A63" s="65" t="s">
        <v>24</v>
      </c>
      <c r="B63" s="62" t="s">
        <v>23</v>
      </c>
      <c r="C63" s="59"/>
      <c r="D63" s="59"/>
      <c r="E63" s="63"/>
      <c r="F63" s="64"/>
      <c r="G63" s="59"/>
      <c r="H63" s="59"/>
      <c r="I63" s="63"/>
      <c r="J63" s="63"/>
      <c r="K63" s="60">
        <f aca="true" t="shared" si="0" ref="K63:M65">K20+K29+K38+K46+K59</f>
        <v>0</v>
      </c>
      <c r="L63" s="60">
        <f t="shared" si="0"/>
        <v>0</v>
      </c>
      <c r="M63" s="60">
        <f t="shared" si="0"/>
        <v>0</v>
      </c>
    </row>
    <row r="64" spans="1:14" ht="31.5">
      <c r="A64" s="65" t="s">
        <v>21</v>
      </c>
      <c r="B64" s="62" t="s">
        <v>23</v>
      </c>
      <c r="C64" s="59"/>
      <c r="D64" s="59"/>
      <c r="E64" s="63"/>
      <c r="F64" s="64"/>
      <c r="G64" s="59"/>
      <c r="H64" s="59"/>
      <c r="I64" s="63"/>
      <c r="J64" s="63"/>
      <c r="K64" s="60">
        <f>K21+K30+K39+K47+K60</f>
        <v>6522093562</v>
      </c>
      <c r="L64" s="60">
        <f t="shared" si="0"/>
        <v>7308596662</v>
      </c>
      <c r="M64" s="60">
        <f t="shared" si="0"/>
        <v>8047817462</v>
      </c>
      <c r="N64" s="74"/>
    </row>
    <row r="65" spans="1:13" ht="18" customHeight="1">
      <c r="A65" s="65" t="s">
        <v>20</v>
      </c>
      <c r="B65" s="62" t="s">
        <v>23</v>
      </c>
      <c r="C65" s="59"/>
      <c r="D65" s="59"/>
      <c r="E65" s="63"/>
      <c r="F65" s="64"/>
      <c r="G65" s="59"/>
      <c r="H65" s="59"/>
      <c r="I65" s="63"/>
      <c r="J65" s="63"/>
      <c r="K65" s="60">
        <f t="shared" si="0"/>
        <v>2052574600</v>
      </c>
      <c r="L65" s="60">
        <f t="shared" si="0"/>
        <v>2080538400</v>
      </c>
      <c r="M65" s="60">
        <f t="shared" si="0"/>
        <v>2081135500</v>
      </c>
    </row>
    <row r="66" spans="1:13" ht="20.25" customHeight="1" hidden="1">
      <c r="A66" s="94" t="s">
        <v>32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8"/>
      <c r="M66" s="108"/>
    </row>
    <row r="67" spans="1:13" ht="30" customHeight="1" hidden="1">
      <c r="A67" s="3" t="s">
        <v>33</v>
      </c>
      <c r="B67" s="14" t="s">
        <v>23</v>
      </c>
      <c r="C67" s="7"/>
      <c r="D67" s="7"/>
      <c r="E67" s="6"/>
      <c r="F67" s="5"/>
      <c r="G67" s="11"/>
      <c r="H67" s="11"/>
      <c r="I67" s="11"/>
      <c r="J67" s="11"/>
      <c r="K67" s="11"/>
      <c r="L67" s="12"/>
      <c r="M67" s="12"/>
    </row>
    <row r="68" spans="1:13" ht="31.5" customHeight="1" hidden="1">
      <c r="A68" s="8" t="s">
        <v>24</v>
      </c>
      <c r="B68" s="14" t="s">
        <v>23</v>
      </c>
      <c r="C68" s="7"/>
      <c r="D68" s="7"/>
      <c r="E68" s="6"/>
      <c r="F68" s="5"/>
      <c r="G68" s="14"/>
      <c r="H68" s="14"/>
      <c r="I68" s="6"/>
      <c r="J68" s="5"/>
      <c r="K68" s="13"/>
      <c r="L68" s="13"/>
      <c r="M68" s="13"/>
    </row>
    <row r="69" spans="1:13" ht="31.5" customHeight="1" hidden="1">
      <c r="A69" s="8" t="s">
        <v>21</v>
      </c>
      <c r="B69" s="14" t="s">
        <v>23</v>
      </c>
      <c r="C69" s="7"/>
      <c r="D69" s="7"/>
      <c r="E69" s="6"/>
      <c r="F69" s="5"/>
      <c r="G69" s="14"/>
      <c r="H69" s="14"/>
      <c r="I69" s="6"/>
      <c r="J69" s="5"/>
      <c r="K69" s="13"/>
      <c r="L69" s="13"/>
      <c r="M69" s="13"/>
    </row>
    <row r="70" spans="1:13" ht="15.75" customHeight="1" hidden="1">
      <c r="A70" s="8" t="s">
        <v>20</v>
      </c>
      <c r="B70" s="14" t="s">
        <v>23</v>
      </c>
      <c r="C70" s="7"/>
      <c r="D70" s="7"/>
      <c r="E70" s="6"/>
      <c r="F70" s="5"/>
      <c r="G70" s="14"/>
      <c r="H70" s="14"/>
      <c r="I70" s="6"/>
      <c r="J70" s="5"/>
      <c r="K70" s="13"/>
      <c r="L70" s="13"/>
      <c r="M70" s="13"/>
    </row>
    <row r="71" spans="1:13" ht="20.25" customHeight="1">
      <c r="A71" s="81" t="s">
        <v>64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3"/>
      <c r="M71" s="83"/>
    </row>
    <row r="72" spans="1:13" ht="63">
      <c r="A72" s="37" t="s">
        <v>45</v>
      </c>
      <c r="B72" s="34" t="s">
        <v>5</v>
      </c>
      <c r="C72" s="34"/>
      <c r="D72" s="34"/>
      <c r="E72" s="39"/>
      <c r="F72" s="43"/>
      <c r="G72" s="34"/>
      <c r="H72" s="34"/>
      <c r="I72" s="36"/>
      <c r="J72" s="36"/>
      <c r="K72" s="34">
        <v>25</v>
      </c>
      <c r="L72" s="34">
        <v>50</v>
      </c>
      <c r="M72" s="34">
        <v>75</v>
      </c>
    </row>
    <row r="73" spans="1:13" ht="31.5" hidden="1">
      <c r="A73" s="37" t="s">
        <v>34</v>
      </c>
      <c r="B73" s="34" t="s">
        <v>5</v>
      </c>
      <c r="C73" s="34"/>
      <c r="D73" s="34"/>
      <c r="E73" s="39"/>
      <c r="F73" s="43"/>
      <c r="G73" s="34"/>
      <c r="H73" s="34"/>
      <c r="I73" s="36"/>
      <c r="J73" s="36"/>
      <c r="K73" s="45"/>
      <c r="L73" s="46"/>
      <c r="M73" s="46"/>
    </row>
    <row r="74" spans="1:13" ht="57.75" customHeight="1">
      <c r="A74" s="37" t="s">
        <v>44</v>
      </c>
      <c r="B74" s="34" t="s">
        <v>15</v>
      </c>
      <c r="C74" s="47"/>
      <c r="D74" s="47"/>
      <c r="E74" s="36"/>
      <c r="F74" s="36"/>
      <c r="G74" s="47"/>
      <c r="H74" s="47"/>
      <c r="I74" s="36"/>
      <c r="J74" s="36"/>
      <c r="K74" s="35">
        <v>1300</v>
      </c>
      <c r="L74" s="35">
        <v>1300</v>
      </c>
      <c r="M74" s="35">
        <v>1300</v>
      </c>
    </row>
    <row r="75" spans="1:13" ht="47.25" hidden="1">
      <c r="A75" s="37" t="s">
        <v>35</v>
      </c>
      <c r="B75" s="34" t="s">
        <v>12</v>
      </c>
      <c r="C75" s="34"/>
      <c r="D75" s="34"/>
      <c r="E75" s="39"/>
      <c r="F75" s="43"/>
      <c r="G75" s="34"/>
      <c r="H75" s="34"/>
      <c r="I75" s="36"/>
      <c r="J75" s="36"/>
      <c r="K75" s="45"/>
      <c r="L75" s="46"/>
      <c r="M75" s="46"/>
    </row>
    <row r="76" spans="1:13" ht="47.25">
      <c r="A76" s="37" t="s">
        <v>33</v>
      </c>
      <c r="B76" s="34" t="s">
        <v>23</v>
      </c>
      <c r="C76" s="38"/>
      <c r="D76" s="38"/>
      <c r="E76" s="39"/>
      <c r="F76" s="43"/>
      <c r="G76" s="38"/>
      <c r="H76" s="38"/>
      <c r="I76" s="44"/>
      <c r="J76" s="44"/>
      <c r="K76" s="41">
        <f>K77+K78+K79</f>
        <v>1259000</v>
      </c>
      <c r="L76" s="41">
        <f>L77+L78+L79</f>
        <v>1259000</v>
      </c>
      <c r="M76" s="41">
        <f>M77+M78+M79</f>
        <v>1259000</v>
      </c>
    </row>
    <row r="77" spans="1:13" ht="31.5" hidden="1">
      <c r="A77" s="42" t="s">
        <v>24</v>
      </c>
      <c r="B77" s="34" t="s">
        <v>23</v>
      </c>
      <c r="C77" s="38"/>
      <c r="D77" s="38"/>
      <c r="E77" s="39"/>
      <c r="F77" s="43"/>
      <c r="G77" s="34"/>
      <c r="H77" s="34"/>
      <c r="I77" s="44"/>
      <c r="J77" s="44"/>
      <c r="K77" s="48"/>
      <c r="L77" s="48"/>
      <c r="M77" s="48"/>
    </row>
    <row r="78" spans="1:13" ht="31.5" hidden="1">
      <c r="A78" s="42" t="s">
        <v>21</v>
      </c>
      <c r="B78" s="34" t="s">
        <v>23</v>
      </c>
      <c r="C78" s="38"/>
      <c r="D78" s="38"/>
      <c r="E78" s="39"/>
      <c r="F78" s="43"/>
      <c r="G78" s="34"/>
      <c r="H78" s="34"/>
      <c r="I78" s="44"/>
      <c r="J78" s="44"/>
      <c r="K78" s="48"/>
      <c r="L78" s="48"/>
      <c r="M78" s="48"/>
    </row>
    <row r="79" spans="1:13" ht="15.75">
      <c r="A79" s="42" t="s">
        <v>20</v>
      </c>
      <c r="B79" s="34" t="s">
        <v>23</v>
      </c>
      <c r="C79" s="38"/>
      <c r="D79" s="38"/>
      <c r="E79" s="39"/>
      <c r="F79" s="43"/>
      <c r="G79" s="38"/>
      <c r="H79" s="38"/>
      <c r="I79" s="44"/>
      <c r="J79" s="44"/>
      <c r="K79" s="41">
        <f>176000+1083000</f>
        <v>1259000</v>
      </c>
      <c r="L79" s="41">
        <f>176000+1083000</f>
        <v>1259000</v>
      </c>
      <c r="M79" s="41">
        <f>176000+1083000</f>
        <v>1259000</v>
      </c>
    </row>
    <row r="80" spans="1:13" ht="19.5" customHeight="1">
      <c r="A80" s="81" t="s">
        <v>63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3"/>
      <c r="M80" s="83"/>
    </row>
    <row r="81" spans="1:13" ht="47.25" hidden="1">
      <c r="A81" s="9" t="s">
        <v>36</v>
      </c>
      <c r="B81" s="10" t="s">
        <v>25</v>
      </c>
      <c r="C81" s="10"/>
      <c r="D81" s="10"/>
      <c r="E81" s="15"/>
      <c r="F81" s="15"/>
      <c r="G81" s="10"/>
      <c r="H81" s="10"/>
      <c r="I81" s="15"/>
      <c r="J81" s="15"/>
      <c r="K81" s="10"/>
      <c r="L81" s="10"/>
      <c r="M81" s="10"/>
    </row>
    <row r="82" spans="1:14" ht="63" hidden="1">
      <c r="A82" s="9" t="s">
        <v>37</v>
      </c>
      <c r="B82" s="10" t="s">
        <v>15</v>
      </c>
      <c r="C82" s="10"/>
      <c r="D82" s="10"/>
      <c r="E82" s="15"/>
      <c r="F82" s="15"/>
      <c r="G82" s="10"/>
      <c r="H82" s="10"/>
      <c r="I82" s="15"/>
      <c r="J82" s="15"/>
      <c r="K82" s="10"/>
      <c r="L82" s="10"/>
      <c r="M82" s="10"/>
      <c r="N82" s="16"/>
    </row>
    <row r="83" spans="1:13" ht="78.75">
      <c r="A83" s="9" t="s">
        <v>54</v>
      </c>
      <c r="B83" s="49" t="s">
        <v>5</v>
      </c>
      <c r="C83" s="49"/>
      <c r="D83" s="49"/>
      <c r="E83" s="36"/>
      <c r="F83" s="36"/>
      <c r="G83" s="49"/>
      <c r="H83" s="49"/>
      <c r="I83" s="36"/>
      <c r="J83" s="36"/>
      <c r="K83" s="49" t="s">
        <v>55</v>
      </c>
      <c r="L83" s="49" t="s">
        <v>55</v>
      </c>
      <c r="M83" s="49" t="s">
        <v>55</v>
      </c>
    </row>
    <row r="84" spans="1:13" ht="78.75" hidden="1">
      <c r="A84" s="9" t="s">
        <v>38</v>
      </c>
      <c r="B84" s="49" t="s">
        <v>12</v>
      </c>
      <c r="C84" s="49"/>
      <c r="D84" s="49"/>
      <c r="E84" s="36"/>
      <c r="F84" s="36"/>
      <c r="G84" s="49"/>
      <c r="H84" s="49"/>
      <c r="I84" s="36"/>
      <c r="J84" s="36"/>
      <c r="K84" s="49"/>
      <c r="L84" s="49"/>
      <c r="M84" s="49"/>
    </row>
    <row r="85" spans="1:13" ht="63">
      <c r="A85" s="9" t="s">
        <v>56</v>
      </c>
      <c r="B85" s="49" t="s">
        <v>15</v>
      </c>
      <c r="C85" s="49"/>
      <c r="D85" s="49"/>
      <c r="E85" s="36"/>
      <c r="F85" s="36"/>
      <c r="G85" s="49"/>
      <c r="H85" s="49"/>
      <c r="I85" s="36"/>
      <c r="J85" s="36"/>
      <c r="K85" s="49">
        <v>150</v>
      </c>
      <c r="L85" s="49">
        <v>160</v>
      </c>
      <c r="M85" s="49">
        <v>170</v>
      </c>
    </row>
    <row r="86" spans="1:13" ht="94.5" hidden="1">
      <c r="A86" s="9" t="s">
        <v>39</v>
      </c>
      <c r="B86" s="49" t="s">
        <v>25</v>
      </c>
      <c r="C86" s="49"/>
      <c r="D86" s="49"/>
      <c r="E86" s="36"/>
      <c r="F86" s="36"/>
      <c r="G86" s="49"/>
      <c r="H86" s="49"/>
      <c r="I86" s="36"/>
      <c r="J86" s="36"/>
      <c r="K86" s="49"/>
      <c r="L86" s="49"/>
      <c r="M86" s="49"/>
    </row>
    <row r="87" spans="1:13" ht="33.75" customHeight="1">
      <c r="A87" s="9" t="s">
        <v>57</v>
      </c>
      <c r="B87" s="49" t="s">
        <v>15</v>
      </c>
      <c r="C87" s="49"/>
      <c r="D87" s="49"/>
      <c r="E87" s="36"/>
      <c r="F87" s="36"/>
      <c r="G87" s="49"/>
      <c r="H87" s="49"/>
      <c r="I87" s="36"/>
      <c r="J87" s="36"/>
      <c r="K87" s="49">
        <v>96</v>
      </c>
      <c r="L87" s="49">
        <v>100</v>
      </c>
      <c r="M87" s="49">
        <v>105</v>
      </c>
    </row>
    <row r="88" spans="1:13" ht="47.25">
      <c r="A88" s="37" t="s">
        <v>33</v>
      </c>
      <c r="B88" s="34" t="s">
        <v>23</v>
      </c>
      <c r="C88" s="38"/>
      <c r="D88" s="38"/>
      <c r="E88" s="39"/>
      <c r="F88" s="43"/>
      <c r="G88" s="38"/>
      <c r="H88" s="38"/>
      <c r="I88" s="39"/>
      <c r="J88" s="39"/>
      <c r="K88" s="41">
        <f>K89+K90+K91</f>
        <v>386000</v>
      </c>
      <c r="L88" s="41">
        <f>L89+L90+L91</f>
        <v>386000</v>
      </c>
      <c r="M88" s="41">
        <f>M89+M90+M91</f>
        <v>386000</v>
      </c>
    </row>
    <row r="89" spans="1:13" ht="31.5" hidden="1">
      <c r="A89" s="42" t="s">
        <v>24</v>
      </c>
      <c r="B89" s="34" t="s">
        <v>23</v>
      </c>
      <c r="C89" s="38"/>
      <c r="D89" s="38"/>
      <c r="E89" s="39"/>
      <c r="F89" s="43"/>
      <c r="G89" s="38"/>
      <c r="H89" s="38"/>
      <c r="I89" s="39"/>
      <c r="J89" s="39"/>
      <c r="K89" s="48"/>
      <c r="L89" s="48"/>
      <c r="M89" s="48"/>
    </row>
    <row r="90" spans="1:13" ht="31.5" hidden="1">
      <c r="A90" s="42" t="s">
        <v>21</v>
      </c>
      <c r="B90" s="34" t="s">
        <v>23</v>
      </c>
      <c r="C90" s="38"/>
      <c r="D90" s="38"/>
      <c r="E90" s="39"/>
      <c r="F90" s="43"/>
      <c r="G90" s="38"/>
      <c r="H90" s="38"/>
      <c r="I90" s="39"/>
      <c r="J90" s="39"/>
      <c r="K90" s="41"/>
      <c r="L90" s="41"/>
      <c r="M90" s="41"/>
    </row>
    <row r="91" spans="1:14" ht="19.5" customHeight="1">
      <c r="A91" s="42" t="s">
        <v>20</v>
      </c>
      <c r="B91" s="34" t="s">
        <v>23</v>
      </c>
      <c r="C91" s="38"/>
      <c r="D91" s="38"/>
      <c r="E91" s="39"/>
      <c r="F91" s="43"/>
      <c r="G91" s="38"/>
      <c r="H91" s="38"/>
      <c r="I91" s="39"/>
      <c r="J91" s="39"/>
      <c r="K91" s="41">
        <f>40000+141000+205000</f>
        <v>386000</v>
      </c>
      <c r="L91" s="41">
        <f>40000+141000+205000</f>
        <v>386000</v>
      </c>
      <c r="M91" s="41">
        <f>40000+141000+205000</f>
        <v>386000</v>
      </c>
      <c r="N91" s="74"/>
    </row>
    <row r="92" spans="1:13" ht="20.25" customHeight="1">
      <c r="A92" s="104" t="s">
        <v>65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6"/>
      <c r="M92" s="106"/>
    </row>
    <row r="93" spans="1:13" ht="15.75">
      <c r="A93" s="101" t="s">
        <v>49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3"/>
      <c r="M93" s="103"/>
    </row>
    <row r="94" spans="1:14" ht="31.5">
      <c r="A94" s="42" t="s">
        <v>46</v>
      </c>
      <c r="B94" s="50" t="s">
        <v>47</v>
      </c>
      <c r="C94" s="38"/>
      <c r="D94" s="38"/>
      <c r="E94" s="39"/>
      <c r="F94" s="43"/>
      <c r="G94" s="38"/>
      <c r="H94" s="38"/>
      <c r="I94" s="39"/>
      <c r="J94" s="43"/>
      <c r="K94" s="41">
        <v>180</v>
      </c>
      <c r="L94" s="41">
        <v>130</v>
      </c>
      <c r="M94" s="41">
        <v>220</v>
      </c>
      <c r="N94" s="74">
        <v>62</v>
      </c>
    </row>
    <row r="95" spans="1:14" ht="15.75">
      <c r="A95" s="42" t="s">
        <v>48</v>
      </c>
      <c r="B95" s="34" t="s">
        <v>15</v>
      </c>
      <c r="C95" s="38"/>
      <c r="D95" s="38"/>
      <c r="E95" s="39"/>
      <c r="F95" s="43"/>
      <c r="G95" s="38"/>
      <c r="H95" s="38"/>
      <c r="I95" s="39"/>
      <c r="J95" s="43"/>
      <c r="K95" s="41">
        <v>245</v>
      </c>
      <c r="L95" s="41">
        <v>208</v>
      </c>
      <c r="M95" s="41">
        <v>208</v>
      </c>
      <c r="N95" s="74"/>
    </row>
    <row r="96" spans="1:13" ht="47.25">
      <c r="A96" s="37" t="s">
        <v>33</v>
      </c>
      <c r="B96" s="34" t="s">
        <v>23</v>
      </c>
      <c r="C96" s="38"/>
      <c r="D96" s="38"/>
      <c r="E96" s="39"/>
      <c r="F96" s="43"/>
      <c r="G96" s="38"/>
      <c r="H96" s="38"/>
      <c r="I96" s="39"/>
      <c r="J96" s="43"/>
      <c r="K96" s="41">
        <f>K97+K98+K99</f>
        <v>1822500</v>
      </c>
      <c r="L96" s="41">
        <f>L97+L98+L99</f>
        <v>1456000</v>
      </c>
      <c r="M96" s="41">
        <f>M97+M98+M99</f>
        <v>1816000</v>
      </c>
    </row>
    <row r="97" spans="1:13" ht="31.5" hidden="1">
      <c r="A97" s="42" t="s">
        <v>24</v>
      </c>
      <c r="B97" s="34" t="s">
        <v>23</v>
      </c>
      <c r="C97" s="38"/>
      <c r="D97" s="38"/>
      <c r="E97" s="39"/>
      <c r="F97" s="43"/>
      <c r="G97" s="38"/>
      <c r="H97" s="38"/>
      <c r="I97" s="39"/>
      <c r="J97" s="43"/>
      <c r="K97" s="41"/>
      <c r="L97" s="41"/>
      <c r="M97" s="41"/>
    </row>
    <row r="98" spans="1:13" ht="31.5" hidden="1">
      <c r="A98" s="42" t="s">
        <v>21</v>
      </c>
      <c r="B98" s="34" t="s">
        <v>23</v>
      </c>
      <c r="C98" s="38"/>
      <c r="D98" s="38"/>
      <c r="E98" s="39"/>
      <c r="F98" s="43"/>
      <c r="G98" s="38"/>
      <c r="H98" s="38"/>
      <c r="I98" s="39"/>
      <c r="J98" s="43"/>
      <c r="K98" s="41"/>
      <c r="L98" s="41"/>
      <c r="M98" s="41"/>
    </row>
    <row r="99" spans="1:14" ht="15.75">
      <c r="A99" s="42" t="s">
        <v>20</v>
      </c>
      <c r="B99" s="34" t="s">
        <v>23</v>
      </c>
      <c r="C99" s="38"/>
      <c r="D99" s="38"/>
      <c r="E99" s="39"/>
      <c r="F99" s="43"/>
      <c r="G99" s="38"/>
      <c r="H99" s="38"/>
      <c r="I99" s="39"/>
      <c r="J99" s="43"/>
      <c r="K99" s="41">
        <f>1102500+720000</f>
        <v>1822500</v>
      </c>
      <c r="L99" s="41">
        <f>936000+520000</f>
        <v>1456000</v>
      </c>
      <c r="M99" s="41">
        <f>936000+880000</f>
        <v>1816000</v>
      </c>
      <c r="N99" s="74"/>
    </row>
    <row r="100" spans="1:13" ht="23.25" customHeight="1">
      <c r="A100" s="104" t="s">
        <v>66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6"/>
      <c r="M100" s="106"/>
    </row>
    <row r="101" spans="1:13" ht="47.25">
      <c r="A101" s="42" t="s">
        <v>42</v>
      </c>
      <c r="B101" s="34" t="s">
        <v>5</v>
      </c>
      <c r="C101" s="38"/>
      <c r="D101" s="38"/>
      <c r="E101" s="39"/>
      <c r="F101" s="43"/>
      <c r="G101" s="38"/>
      <c r="H101" s="38"/>
      <c r="I101" s="39"/>
      <c r="J101" s="43"/>
      <c r="K101" s="41">
        <v>22</v>
      </c>
      <c r="L101" s="41">
        <v>24</v>
      </c>
      <c r="M101" s="41">
        <v>26</v>
      </c>
    </row>
    <row r="102" spans="1:13" ht="47.25">
      <c r="A102" s="42" t="s">
        <v>43</v>
      </c>
      <c r="B102" s="34" t="s">
        <v>5</v>
      </c>
      <c r="C102" s="38"/>
      <c r="D102" s="38"/>
      <c r="E102" s="39"/>
      <c r="F102" s="43"/>
      <c r="G102" s="38"/>
      <c r="H102" s="38"/>
      <c r="I102" s="39"/>
      <c r="J102" s="43"/>
      <c r="K102" s="41">
        <v>45</v>
      </c>
      <c r="L102" s="41">
        <v>47</v>
      </c>
      <c r="M102" s="41">
        <v>50</v>
      </c>
    </row>
    <row r="103" spans="1:13" ht="47.25">
      <c r="A103" s="42" t="s">
        <v>43</v>
      </c>
      <c r="B103" s="34" t="s">
        <v>5</v>
      </c>
      <c r="C103" s="38"/>
      <c r="D103" s="38"/>
      <c r="E103" s="39"/>
      <c r="F103" s="43"/>
      <c r="G103" s="38"/>
      <c r="H103" s="38"/>
      <c r="I103" s="39"/>
      <c r="J103" s="43"/>
      <c r="K103" s="41">
        <v>48</v>
      </c>
      <c r="L103" s="41">
        <v>50</v>
      </c>
      <c r="M103" s="41">
        <v>52</v>
      </c>
    </row>
    <row r="104" spans="1:13" ht="47.25">
      <c r="A104" s="42" t="s">
        <v>43</v>
      </c>
      <c r="B104" s="34" t="s">
        <v>5</v>
      </c>
      <c r="C104" s="38"/>
      <c r="D104" s="38"/>
      <c r="E104" s="39"/>
      <c r="F104" s="43"/>
      <c r="G104" s="38"/>
      <c r="H104" s="38"/>
      <c r="I104" s="39"/>
      <c r="J104" s="43"/>
      <c r="K104" s="41">
        <v>80</v>
      </c>
      <c r="L104" s="41">
        <v>83</v>
      </c>
      <c r="M104" s="41">
        <v>85</v>
      </c>
    </row>
    <row r="105" spans="1:13" ht="47.25">
      <c r="A105" s="42" t="s">
        <v>43</v>
      </c>
      <c r="B105" s="34" t="s">
        <v>5</v>
      </c>
      <c r="C105" s="38"/>
      <c r="D105" s="38"/>
      <c r="E105" s="39"/>
      <c r="F105" s="43"/>
      <c r="G105" s="38"/>
      <c r="H105" s="38"/>
      <c r="I105" s="39"/>
      <c r="J105" s="43"/>
      <c r="K105" s="41">
        <v>70</v>
      </c>
      <c r="L105" s="41">
        <v>72</v>
      </c>
      <c r="M105" s="41">
        <v>75</v>
      </c>
    </row>
    <row r="106" spans="1:13" ht="47.25">
      <c r="A106" s="37" t="s">
        <v>33</v>
      </c>
      <c r="B106" s="34" t="s">
        <v>23</v>
      </c>
      <c r="C106" s="38"/>
      <c r="D106" s="38"/>
      <c r="E106" s="39"/>
      <c r="F106" s="43"/>
      <c r="G106" s="38"/>
      <c r="H106" s="38"/>
      <c r="I106" s="39"/>
      <c r="J106" s="43"/>
      <c r="K106" s="41">
        <f>K107+K108+K109</f>
        <v>430000</v>
      </c>
      <c r="L106" s="41">
        <f>L107+L108+L109</f>
        <v>430000</v>
      </c>
      <c r="M106" s="41">
        <f>M107+M108+M109</f>
        <v>430000</v>
      </c>
    </row>
    <row r="107" spans="1:13" ht="31.5" hidden="1">
      <c r="A107" s="42" t="s">
        <v>24</v>
      </c>
      <c r="B107" s="34" t="s">
        <v>23</v>
      </c>
      <c r="C107" s="38"/>
      <c r="D107" s="38"/>
      <c r="E107" s="39"/>
      <c r="F107" s="43"/>
      <c r="G107" s="38"/>
      <c r="H107" s="38"/>
      <c r="I107" s="39"/>
      <c r="J107" s="43"/>
      <c r="K107" s="41"/>
      <c r="L107" s="41"/>
      <c r="M107" s="41"/>
    </row>
    <row r="108" spans="1:13" ht="31.5" hidden="1">
      <c r="A108" s="42" t="s">
        <v>21</v>
      </c>
      <c r="B108" s="34" t="s">
        <v>23</v>
      </c>
      <c r="C108" s="38"/>
      <c r="D108" s="38"/>
      <c r="E108" s="39"/>
      <c r="F108" s="43"/>
      <c r="G108" s="38"/>
      <c r="H108" s="38"/>
      <c r="I108" s="39"/>
      <c r="J108" s="43"/>
      <c r="K108" s="41"/>
      <c r="L108" s="41"/>
      <c r="M108" s="41"/>
    </row>
    <row r="109" spans="1:13" ht="18" customHeight="1">
      <c r="A109" s="42" t="s">
        <v>20</v>
      </c>
      <c r="B109" s="34" t="s">
        <v>23</v>
      </c>
      <c r="C109" s="38"/>
      <c r="D109" s="38"/>
      <c r="E109" s="39"/>
      <c r="F109" s="43"/>
      <c r="G109" s="38"/>
      <c r="H109" s="38"/>
      <c r="I109" s="39"/>
      <c r="J109" s="43"/>
      <c r="K109" s="41">
        <f>50000+380000</f>
        <v>430000</v>
      </c>
      <c r="L109" s="41">
        <f>50000+380000</f>
        <v>430000</v>
      </c>
      <c r="M109" s="41">
        <f>50000+380000</f>
        <v>430000</v>
      </c>
    </row>
    <row r="110" spans="1:14" ht="32.25" customHeight="1">
      <c r="A110" s="104" t="s">
        <v>67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6"/>
      <c r="M110" s="106"/>
      <c r="N110" s="74"/>
    </row>
    <row r="111" spans="1:14" ht="94.5">
      <c r="A111" s="33" t="s">
        <v>52</v>
      </c>
      <c r="B111" s="34" t="s">
        <v>12</v>
      </c>
      <c r="C111" s="51"/>
      <c r="D111" s="51"/>
      <c r="E111" s="51"/>
      <c r="F111" s="51"/>
      <c r="G111" s="51"/>
      <c r="H111" s="51"/>
      <c r="I111" s="51"/>
      <c r="J111" s="51"/>
      <c r="K111" s="41">
        <v>44</v>
      </c>
      <c r="L111" s="52"/>
      <c r="M111" s="52"/>
      <c r="N111" s="74">
        <v>63</v>
      </c>
    </row>
    <row r="112" spans="1:13" ht="94.5">
      <c r="A112" s="33" t="s">
        <v>53</v>
      </c>
      <c r="B112" s="34" t="s">
        <v>15</v>
      </c>
      <c r="C112" s="51"/>
      <c r="D112" s="51"/>
      <c r="E112" s="51"/>
      <c r="F112" s="51"/>
      <c r="G112" s="51"/>
      <c r="H112" s="51"/>
      <c r="I112" s="51"/>
      <c r="J112" s="51"/>
      <c r="K112" s="41">
        <v>44</v>
      </c>
      <c r="L112" s="52"/>
      <c r="M112" s="52"/>
    </row>
    <row r="113" spans="1:14" ht="47.25">
      <c r="A113" s="37" t="s">
        <v>33</v>
      </c>
      <c r="B113" s="34" t="s">
        <v>23</v>
      </c>
      <c r="C113" s="38"/>
      <c r="D113" s="38"/>
      <c r="E113" s="39"/>
      <c r="F113" s="43"/>
      <c r="G113" s="38"/>
      <c r="H113" s="38"/>
      <c r="I113" s="39"/>
      <c r="J113" s="43"/>
      <c r="K113" s="41">
        <f>K114+K115+K116</f>
        <v>6001600</v>
      </c>
      <c r="L113" s="41">
        <f>L114+L115+L116</f>
        <v>0</v>
      </c>
      <c r="M113" s="41">
        <f>M114+M115+M116</f>
        <v>0</v>
      </c>
      <c r="N113" s="74"/>
    </row>
    <row r="114" spans="1:13" ht="31.5" hidden="1">
      <c r="A114" s="42" t="s">
        <v>24</v>
      </c>
      <c r="B114" s="34" t="s">
        <v>23</v>
      </c>
      <c r="C114" s="38"/>
      <c r="D114" s="38"/>
      <c r="E114" s="39"/>
      <c r="F114" s="43"/>
      <c r="G114" s="38"/>
      <c r="H114" s="38"/>
      <c r="I114" s="39"/>
      <c r="J114" s="43"/>
      <c r="K114" s="41"/>
      <c r="L114" s="41"/>
      <c r="M114" s="41"/>
    </row>
    <row r="115" spans="1:13" ht="31.5" hidden="1">
      <c r="A115" s="42" t="s">
        <v>21</v>
      </c>
      <c r="B115" s="34" t="s">
        <v>23</v>
      </c>
      <c r="C115" s="38"/>
      <c r="D115" s="38"/>
      <c r="E115" s="39"/>
      <c r="F115" s="43"/>
      <c r="G115" s="38"/>
      <c r="H115" s="38"/>
      <c r="I115" s="39"/>
      <c r="J115" s="43"/>
      <c r="K115" s="41"/>
      <c r="L115" s="41"/>
      <c r="M115" s="41"/>
    </row>
    <row r="116" spans="1:13" ht="18" customHeight="1">
      <c r="A116" s="42" t="s">
        <v>20</v>
      </c>
      <c r="B116" s="34" t="s">
        <v>23</v>
      </c>
      <c r="C116" s="38"/>
      <c r="D116" s="38"/>
      <c r="E116" s="39"/>
      <c r="F116" s="43"/>
      <c r="G116" s="38"/>
      <c r="H116" s="38"/>
      <c r="I116" s="39"/>
      <c r="J116" s="43"/>
      <c r="K116" s="41">
        <v>6001600</v>
      </c>
      <c r="L116" s="41">
        <v>0</v>
      </c>
      <c r="M116" s="41">
        <v>0</v>
      </c>
    </row>
    <row r="117" spans="1:13" ht="20.25" customHeight="1">
      <c r="A117" s="104" t="s">
        <v>68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6"/>
      <c r="M117" s="106"/>
    </row>
    <row r="118" spans="1:13" ht="47.25" customHeight="1">
      <c r="A118" s="101" t="s">
        <v>50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3"/>
      <c r="M118" s="103"/>
    </row>
    <row r="119" spans="1:13" ht="93" customHeight="1">
      <c r="A119" s="33" t="s">
        <v>51</v>
      </c>
      <c r="B119" s="34" t="s">
        <v>5</v>
      </c>
      <c r="C119" s="51"/>
      <c r="D119" s="51"/>
      <c r="E119" s="51"/>
      <c r="F119" s="51"/>
      <c r="G119" s="51"/>
      <c r="H119" s="51"/>
      <c r="I119" s="51"/>
      <c r="J119" s="51"/>
      <c r="K119" s="53">
        <v>57.4</v>
      </c>
      <c r="L119" s="53">
        <v>57.5</v>
      </c>
      <c r="M119" s="53">
        <v>57.6</v>
      </c>
    </row>
    <row r="120" spans="1:13" ht="47.25">
      <c r="A120" s="37" t="s">
        <v>33</v>
      </c>
      <c r="B120" s="34" t="s">
        <v>23</v>
      </c>
      <c r="C120" s="38"/>
      <c r="D120" s="38"/>
      <c r="E120" s="39"/>
      <c r="F120" s="43"/>
      <c r="G120" s="38"/>
      <c r="H120" s="38"/>
      <c r="I120" s="39"/>
      <c r="J120" s="43"/>
      <c r="K120" s="41">
        <f>K121+K122+K123</f>
        <v>10000000</v>
      </c>
      <c r="L120" s="41">
        <f>L121+L122+L123</f>
        <v>10000000</v>
      </c>
      <c r="M120" s="41">
        <f>M121+M122+M123</f>
        <v>10000000</v>
      </c>
    </row>
    <row r="121" spans="1:13" ht="31.5" hidden="1">
      <c r="A121" s="42" t="s">
        <v>24</v>
      </c>
      <c r="B121" s="34" t="s">
        <v>23</v>
      </c>
      <c r="C121" s="38"/>
      <c r="D121" s="38"/>
      <c r="E121" s="39"/>
      <c r="F121" s="43"/>
      <c r="G121" s="38"/>
      <c r="H121" s="38"/>
      <c r="I121" s="39"/>
      <c r="J121" s="43"/>
      <c r="K121" s="41"/>
      <c r="L121" s="41"/>
      <c r="M121" s="41"/>
    </row>
    <row r="122" spans="1:13" ht="28.5" customHeight="1">
      <c r="A122" s="42" t="s">
        <v>21</v>
      </c>
      <c r="B122" s="34" t="s">
        <v>23</v>
      </c>
      <c r="C122" s="38"/>
      <c r="D122" s="38"/>
      <c r="E122" s="39"/>
      <c r="F122" s="43"/>
      <c r="G122" s="38"/>
      <c r="H122" s="38"/>
      <c r="I122" s="39"/>
      <c r="J122" s="43"/>
      <c r="K122" s="41">
        <v>10000000</v>
      </c>
      <c r="L122" s="41">
        <v>10000000</v>
      </c>
      <c r="M122" s="41">
        <v>10000000</v>
      </c>
    </row>
    <row r="123" spans="1:13" ht="15.75" hidden="1">
      <c r="A123" s="42" t="s">
        <v>20</v>
      </c>
      <c r="B123" s="34" t="s">
        <v>23</v>
      </c>
      <c r="C123" s="38"/>
      <c r="D123" s="38"/>
      <c r="E123" s="39"/>
      <c r="F123" s="43"/>
      <c r="G123" s="38"/>
      <c r="H123" s="38"/>
      <c r="I123" s="39"/>
      <c r="J123" s="43"/>
      <c r="K123" s="41"/>
      <c r="L123" s="41"/>
      <c r="M123" s="41"/>
    </row>
    <row r="124" spans="1:13" s="17" customFormat="1" ht="18" customHeight="1">
      <c r="A124" s="54" t="s">
        <v>41</v>
      </c>
      <c r="B124" s="55"/>
      <c r="C124" s="56"/>
      <c r="D124" s="56"/>
      <c r="E124" s="56"/>
      <c r="F124" s="56"/>
      <c r="G124" s="56"/>
      <c r="H124" s="56"/>
      <c r="I124" s="56"/>
      <c r="J124" s="56"/>
      <c r="K124" s="57">
        <f aca="true" t="shared" si="1" ref="K124:M125">K76+K67+K62+K88+K96+K106+K116+K120</f>
        <v>8594567262</v>
      </c>
      <c r="L124" s="57">
        <f t="shared" si="1"/>
        <v>9402666062</v>
      </c>
      <c r="M124" s="57">
        <f t="shared" si="1"/>
        <v>10142843962</v>
      </c>
    </row>
    <row r="125" spans="1:13" s="17" customFormat="1" ht="31.5" hidden="1">
      <c r="A125" s="58" t="s">
        <v>24</v>
      </c>
      <c r="B125" s="47" t="s">
        <v>23</v>
      </c>
      <c r="C125" s="59"/>
      <c r="D125" s="59"/>
      <c r="E125" s="59"/>
      <c r="F125" s="59"/>
      <c r="G125" s="59"/>
      <c r="H125" s="59"/>
      <c r="I125" s="59"/>
      <c r="J125" s="59"/>
      <c r="K125" s="60">
        <f t="shared" si="1"/>
        <v>0</v>
      </c>
      <c r="L125" s="60">
        <f t="shared" si="1"/>
        <v>0</v>
      </c>
      <c r="M125" s="60">
        <f t="shared" si="1"/>
        <v>0</v>
      </c>
    </row>
    <row r="126" spans="1:13" s="17" customFormat="1" ht="31.5">
      <c r="A126" s="58" t="s">
        <v>21</v>
      </c>
      <c r="B126" s="47" t="s">
        <v>23</v>
      </c>
      <c r="C126" s="59"/>
      <c r="D126" s="59"/>
      <c r="E126" s="59"/>
      <c r="F126" s="59"/>
      <c r="G126" s="59"/>
      <c r="H126" s="59"/>
      <c r="I126" s="59"/>
      <c r="J126" s="59"/>
      <c r="K126" s="60">
        <f>K21+K30+K47+K60+K122</f>
        <v>6532093562</v>
      </c>
      <c r="L126" s="60">
        <f>L21+L30+L47+L60+L122</f>
        <v>7318596662</v>
      </c>
      <c r="M126" s="60">
        <f>M21+M30+M47+M60+M122</f>
        <v>8057817462</v>
      </c>
    </row>
    <row r="127" spans="1:14" s="17" customFormat="1" ht="15.75">
      <c r="A127" s="58" t="s">
        <v>20</v>
      </c>
      <c r="B127" s="47" t="s">
        <v>23</v>
      </c>
      <c r="C127" s="59"/>
      <c r="D127" s="59"/>
      <c r="E127" s="59"/>
      <c r="F127" s="59"/>
      <c r="G127" s="59"/>
      <c r="H127" s="59"/>
      <c r="I127" s="59"/>
      <c r="J127" s="59"/>
      <c r="K127" s="60">
        <f>K116+K109+K99+K91+K79+K61+K48+K40+K31+K22</f>
        <v>2062473700</v>
      </c>
      <c r="L127" s="60">
        <f>L116+L109+L99+L91+L79+L61+L48+L40+L31+L22</f>
        <v>2084069400</v>
      </c>
      <c r="M127" s="60">
        <f>M116+M109+M99+M91+M79+M61+M48+M40+M31+M22</f>
        <v>2085026500</v>
      </c>
      <c r="N127" s="74"/>
    </row>
    <row r="128" spans="1:13" ht="15.75" hidden="1">
      <c r="A128" s="8"/>
      <c r="B128" s="14"/>
      <c r="C128" s="7">
        <v>6690288523.330001</v>
      </c>
      <c r="D128" s="7">
        <v>6690288523.330001</v>
      </c>
      <c r="E128" s="6"/>
      <c r="F128" s="5"/>
      <c r="G128" s="6">
        <v>7270779518.91</v>
      </c>
      <c r="H128" s="6">
        <v>7270779518.91</v>
      </c>
      <c r="I128" s="6"/>
      <c r="J128" s="5"/>
      <c r="K128" s="6">
        <v>8594567300</v>
      </c>
      <c r="L128" s="6">
        <v>9402666100</v>
      </c>
      <c r="M128" s="6">
        <v>10142844000</v>
      </c>
    </row>
    <row r="129" spans="1:13" ht="15.75" hidden="1">
      <c r="A129" s="8"/>
      <c r="B129" s="14"/>
      <c r="C129" s="7" t="b">
        <f>C124=C128</f>
        <v>0</v>
      </c>
      <c r="D129" s="7" t="b">
        <f>D124=D128</f>
        <v>0</v>
      </c>
      <c r="E129" s="6"/>
      <c r="F129" s="5"/>
      <c r="G129" s="14" t="b">
        <f>G124=G128</f>
        <v>0</v>
      </c>
      <c r="H129" s="14" t="b">
        <f>H124=H128</f>
        <v>0</v>
      </c>
      <c r="I129" s="6"/>
      <c r="J129" s="5"/>
      <c r="K129" s="14" t="b">
        <f>K124=K128</f>
        <v>0</v>
      </c>
      <c r="L129" s="14" t="b">
        <f>L124=L128</f>
        <v>0</v>
      </c>
      <c r="M129" s="14" t="b">
        <f>M124=M128</f>
        <v>0</v>
      </c>
    </row>
    <row r="130" spans="1:13" ht="15.75" hidden="1">
      <c r="A130" s="8"/>
      <c r="B130" s="14"/>
      <c r="C130" s="7">
        <f>C128-C124</f>
        <v>6690288523.330001</v>
      </c>
      <c r="D130" s="7">
        <f>D128-D124</f>
        <v>6690288523.330001</v>
      </c>
      <c r="E130" s="6"/>
      <c r="F130" s="5"/>
      <c r="G130" s="6">
        <f>G128-G124</f>
        <v>7270779518.91</v>
      </c>
      <c r="H130" s="6">
        <f>H128-H124</f>
        <v>7270779518.91</v>
      </c>
      <c r="I130" s="6"/>
      <c r="J130" s="5"/>
      <c r="K130" s="6">
        <f>K128-K124</f>
        <v>38</v>
      </c>
      <c r="L130" s="6">
        <f>L128-L124</f>
        <v>38</v>
      </c>
      <c r="M130" s="6">
        <f>M128-M124</f>
        <v>38</v>
      </c>
    </row>
    <row r="132" spans="1:13" s="18" customFormat="1" ht="38.25" customHeight="1">
      <c r="A132" s="77" t="s">
        <v>89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6" ht="15.75">
      <c r="N136" s="74"/>
    </row>
    <row r="137" ht="15.75">
      <c r="N137" s="74">
        <v>64</v>
      </c>
    </row>
    <row r="140" ht="15.75">
      <c r="K140" s="76"/>
    </row>
    <row r="146" ht="15.75">
      <c r="N146" s="74"/>
    </row>
  </sheetData>
  <sheetProtection/>
  <mergeCells count="43">
    <mergeCell ref="K2:M2"/>
    <mergeCell ref="A51:M51"/>
    <mergeCell ref="A118:M118"/>
    <mergeCell ref="A100:M100"/>
    <mergeCell ref="A110:M110"/>
    <mergeCell ref="A117:M117"/>
    <mergeCell ref="A66:M66"/>
    <mergeCell ref="A71:M71"/>
    <mergeCell ref="A80:M80"/>
    <mergeCell ref="A92:M92"/>
    <mergeCell ref="A93:M93"/>
    <mergeCell ref="A32:M32"/>
    <mergeCell ref="A33:M33"/>
    <mergeCell ref="A16:M16"/>
    <mergeCell ref="A49:M49"/>
    <mergeCell ref="A50:M50"/>
    <mergeCell ref="A41:M41"/>
    <mergeCell ref="A42:M42"/>
    <mergeCell ref="A25:M25"/>
    <mergeCell ref="A34:M34"/>
    <mergeCell ref="A43:M43"/>
    <mergeCell ref="I8:J8"/>
    <mergeCell ref="B7:B9"/>
    <mergeCell ref="A23:M23"/>
    <mergeCell ref="A17:M17"/>
    <mergeCell ref="A24:M24"/>
    <mergeCell ref="A12:M12"/>
    <mergeCell ref="A132:M132"/>
    <mergeCell ref="A4:M4"/>
    <mergeCell ref="A5:M5"/>
    <mergeCell ref="A10:M10"/>
    <mergeCell ref="A11:M11"/>
    <mergeCell ref="A15:M15"/>
    <mergeCell ref="K8:K9"/>
    <mergeCell ref="L7:M7"/>
    <mergeCell ref="C7:F7"/>
    <mergeCell ref="C8:C9"/>
    <mergeCell ref="D8:D9"/>
    <mergeCell ref="E8:F8"/>
    <mergeCell ref="G7:J7"/>
    <mergeCell ref="G8:G9"/>
    <mergeCell ref="H8:H9"/>
    <mergeCell ref="A7:A9"/>
  </mergeCells>
  <printOptions/>
  <pageMargins left="0.32" right="0.19" top="0.99" bottom="0.23" header="0.31496062992125984" footer="0.2"/>
  <pageSetup horizontalDpi="600" verticalDpi="600" orientation="landscape" paperSize="9" scale="75" r:id="rId2"/>
  <rowBreaks count="4" manualBreakCount="4">
    <brk id="31" max="255" man="1"/>
    <brk id="50" max="255" man="1"/>
    <brk id="62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Семенов Ю.О.</cp:lastModifiedBy>
  <cp:lastPrinted>2013-11-12T11:55:34Z</cp:lastPrinted>
  <dcterms:created xsi:type="dcterms:W3CDTF">2013-11-04T06:34:23Z</dcterms:created>
  <dcterms:modified xsi:type="dcterms:W3CDTF">2013-12-30T05:54:12Z</dcterms:modified>
  <cp:category/>
  <cp:version/>
  <cp:contentType/>
  <cp:contentStatus/>
</cp:coreProperties>
</file>