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<sst xmlns="http://schemas.openxmlformats.org/spreadsheetml/2006/main" count="396" uniqueCount="179">
  <si>
    <t>Приложение 3</t>
  </si>
  <si>
    <t>к долгосрочной целевой программе</t>
  </si>
  <si>
    <t xml:space="preserve">"Строительство объектов социального и культурного </t>
  </si>
  <si>
    <t>значения на периодс с 2010 по 2015 годы"</t>
  </si>
  <si>
    <t>Наименование объекта</t>
  </si>
  <si>
    <t>Мощность объекта</t>
  </si>
  <si>
    <t>Единица измерения</t>
  </si>
  <si>
    <t>Источники финансирования</t>
  </si>
  <si>
    <t xml:space="preserve">Объем финансирования </t>
  </si>
  <si>
    <t xml:space="preserve"> в том числе по годам</t>
  </si>
  <si>
    <t>Исполнитель програмного мероприятия (соадминистратор)</t>
  </si>
  <si>
    <t>Значение целевого показателя результата реализации программы в том числе :</t>
  </si>
  <si>
    <t>2010 (факт)</t>
  </si>
  <si>
    <t>2011 (план)</t>
  </si>
  <si>
    <t>2012 (план)</t>
  </si>
  <si>
    <t>2013 (план)</t>
  </si>
  <si>
    <t>2014 (план)</t>
  </si>
  <si>
    <t>2015 (план)</t>
  </si>
  <si>
    <t>Цель программы: "Создание условий для комфортного проживания населения на территории муниципального образования городской округ город Сургут"</t>
  </si>
  <si>
    <t>Задача 1</t>
  </si>
  <si>
    <t>Строительство объектов для организации обеспечения деятельности органов власти</t>
  </si>
  <si>
    <t>тыс.руб.</t>
  </si>
  <si>
    <t>Всего</t>
  </si>
  <si>
    <t>1.1</t>
  </si>
  <si>
    <t>Мероприятие 1:</t>
  </si>
  <si>
    <t>Сургутский городской государственный архив</t>
  </si>
  <si>
    <t>990 м2</t>
  </si>
  <si>
    <t>Всего, в том числе:</t>
  </si>
  <si>
    <t>местный бюджет</t>
  </si>
  <si>
    <t>Задача 2</t>
  </si>
  <si>
    <t>2</t>
  </si>
  <si>
    <t>Строительство объектов для организации предоставления основного, общего, дошкольного и дополнительного образования</t>
  </si>
  <si>
    <t>2.1</t>
  </si>
  <si>
    <t>Мероприятие 2:</t>
  </si>
  <si>
    <r>
      <t>Станция юных натуралистов в лесопарковой зоне междуречья р.</t>
    </r>
    <r>
      <rPr>
        <sz val="14"/>
        <rFont val="Calibri"/>
        <family val="2"/>
      </rPr>
      <t> </t>
    </r>
    <r>
      <rPr>
        <sz val="14"/>
        <rFont val="Times New Roman"/>
        <family val="1"/>
      </rPr>
      <t>Сайма</t>
    </r>
  </si>
  <si>
    <t>11 сооруж.</t>
  </si>
  <si>
    <t>2.2</t>
  </si>
  <si>
    <t>Мероприятие 3:</t>
  </si>
  <si>
    <t>Детский сад в микрорайоне № 30</t>
  </si>
  <si>
    <t>260 м                      /4161 кв.м</t>
  </si>
  <si>
    <t>окружной бюджет</t>
  </si>
  <si>
    <t>2.3</t>
  </si>
  <si>
    <t>Мероприятие 4:</t>
  </si>
  <si>
    <t>Детский сад в микрорайоне ПИКС г. Сургута</t>
  </si>
  <si>
    <t>2.4</t>
  </si>
  <si>
    <t>Мероприятие 5:</t>
  </si>
  <si>
    <t>Детский сад "Золотой Ключик", ул. Энтузиастов, 51/1           г. Сургута</t>
  </si>
  <si>
    <t>200 м                                                             /3895,4 м2</t>
  </si>
  <si>
    <t>2.5</t>
  </si>
  <si>
    <t>Мероприятие 6:</t>
  </si>
  <si>
    <t>Детский сад № 1 на 300 мест в микрорайоне № 24 г. Сургута</t>
  </si>
  <si>
    <t>300 мест                                                     / 5147,9 м2</t>
  </si>
  <si>
    <t>2.6</t>
  </si>
  <si>
    <t>Мероприятие 7:</t>
  </si>
  <si>
    <t>Детский сад № 2 на 300 мест в микрорайоне № 24 г. Сургута</t>
  </si>
  <si>
    <t>300 мест                                                                                                    / 5147,9 м2</t>
  </si>
  <si>
    <t>2.7</t>
  </si>
  <si>
    <t>Мероприятие 8:</t>
  </si>
  <si>
    <t>Детский сад на 300 мест в микрорайоне № 35 г. Сургута</t>
  </si>
  <si>
    <t>300 мест                                                                                  / 5147,9 м2</t>
  </si>
  <si>
    <t>2.8</t>
  </si>
  <si>
    <t>Мероприятие 9:</t>
  </si>
  <si>
    <t>Детский сад в микрорайоне № 37</t>
  </si>
  <si>
    <t>300 мест                                                               / 5147,9 м2</t>
  </si>
  <si>
    <t>2.9</t>
  </si>
  <si>
    <t>Мероприятие 10:</t>
  </si>
  <si>
    <t>Детский сад в микрорайоне № 27А</t>
  </si>
  <si>
    <t>300 мест                                                             / 5147,9 м2</t>
  </si>
  <si>
    <t>2.10</t>
  </si>
  <si>
    <t>Мероприятие 11:</t>
  </si>
  <si>
    <t>Детский сад в микрорайоне № 40</t>
  </si>
  <si>
    <t>300 мест                                        / 5147,9 м2</t>
  </si>
  <si>
    <t>2.11</t>
  </si>
  <si>
    <t>Мероприятие 12:</t>
  </si>
  <si>
    <t>Детский сад № 1 в микрорайоне 38</t>
  </si>
  <si>
    <t>300 мест                                                                          / 5147,9 м2</t>
  </si>
  <si>
    <t>2.12</t>
  </si>
  <si>
    <t>Мероприятие 13:</t>
  </si>
  <si>
    <t>Детский сад № 2 в микрорайоне 38</t>
  </si>
  <si>
    <t>300 мест                                                                                 / 5147,9 м2</t>
  </si>
  <si>
    <t>2.13</t>
  </si>
  <si>
    <t>Мероприятие 14:</t>
  </si>
  <si>
    <t>Детский сад в микрорайоне № 30 А</t>
  </si>
  <si>
    <t>260 мест                                                                                                      / 4161 м2</t>
  </si>
  <si>
    <t>2.14</t>
  </si>
  <si>
    <t>Мероприятие 15:</t>
  </si>
  <si>
    <t>300 мест                                                                                                            / 5147,9 м2</t>
  </si>
  <si>
    <t>2.15</t>
  </si>
  <si>
    <t>Мероприятие 16:</t>
  </si>
  <si>
    <t>Детский сад № 2 в микрорайоне 31 Б</t>
  </si>
  <si>
    <t>300 мест                                                                                                                                                     / 5147,9 м2</t>
  </si>
  <si>
    <t>2.16</t>
  </si>
  <si>
    <t>Мероприятие 17:</t>
  </si>
  <si>
    <t>Детский сад в микрорайоне 20 А</t>
  </si>
  <si>
    <t>300 мест                                                                                       / 5147,9 м2</t>
  </si>
  <si>
    <t>2.17</t>
  </si>
  <si>
    <t>Мероприятие 18:</t>
  </si>
  <si>
    <t>Детский сад в микрорайоне 5-5А</t>
  </si>
  <si>
    <t>300 мест                                                                                                                   / 5147,9 м2</t>
  </si>
  <si>
    <t>2.18</t>
  </si>
  <si>
    <t>Мероприятие 19:</t>
  </si>
  <si>
    <t>Здание муниципального вечернего (сменного) общеобразовательного учреждения открытой (сменной) общеобразовательной школы № 1 по ул. Профсоюзов, 52 в г. Сургуте. Реконструкция</t>
  </si>
  <si>
    <t>825 учащихся</t>
  </si>
  <si>
    <t>2.19</t>
  </si>
  <si>
    <t>Мероприятие 20:</t>
  </si>
  <si>
    <t>2.20</t>
  </si>
  <si>
    <t>Мероприятие 21:</t>
  </si>
  <si>
    <t xml:space="preserve">Средняя общеобразовательная школа в микрорайоне 40 </t>
  </si>
  <si>
    <t>801 учащихся</t>
  </si>
  <si>
    <t>2.21</t>
  </si>
  <si>
    <t>Мероприятие 22:</t>
  </si>
  <si>
    <t>Средняя общеобразовательная школа в микрорайоне 5-5А</t>
  </si>
  <si>
    <t>2.22</t>
  </si>
  <si>
    <t>Мероприятие 23:</t>
  </si>
  <si>
    <t>Средняя общеобразовательная школа в микрорайоне 33</t>
  </si>
  <si>
    <t>1100 учащихся</t>
  </si>
  <si>
    <t>Задача 3</t>
  </si>
  <si>
    <t>3</t>
  </si>
  <si>
    <t>Строительство объектов для организации досуга населения и обеспечения жителей города услугами организаций культуры</t>
  </si>
  <si>
    <t>3.1</t>
  </si>
  <si>
    <t>Мероприятие 24:</t>
  </si>
  <si>
    <t>400 уч.</t>
  </si>
  <si>
    <t>3.2</t>
  </si>
  <si>
    <t>Мероприятие 25:</t>
  </si>
  <si>
    <t>Детская школа искусств в мкр. ПИКС</t>
  </si>
  <si>
    <t>3.3</t>
  </si>
  <si>
    <t>Мероприятие 26:</t>
  </si>
  <si>
    <t>1500 м2</t>
  </si>
  <si>
    <t>Задача 4</t>
  </si>
  <si>
    <t>4</t>
  </si>
  <si>
    <t>Строительство объектов для организации оказания медико-санитарной помощи</t>
  </si>
  <si>
    <t>4.1</t>
  </si>
  <si>
    <t>Мероприятие 27:</t>
  </si>
  <si>
    <t>Поликлиника на 1000 посещений в смену в г. Сургуте</t>
  </si>
  <si>
    <t>1000п/см</t>
  </si>
  <si>
    <t>4.2</t>
  </si>
  <si>
    <t>Мероприятие 28:</t>
  </si>
  <si>
    <t>Многопрофильная больница</t>
  </si>
  <si>
    <t>1000 коек</t>
  </si>
  <si>
    <t>Задача 5</t>
  </si>
  <si>
    <t>5</t>
  </si>
  <si>
    <t>Строительство объектов для организации обеспечения условий для развития на территории города физической культуры и спорта</t>
  </si>
  <si>
    <t>5.1</t>
  </si>
  <si>
    <t>Мероприятие 29:</t>
  </si>
  <si>
    <t>Спортивный центр с универсальным игровым залом  в мкр.44</t>
  </si>
  <si>
    <t>68 чел/час</t>
  </si>
  <si>
    <t>5.2</t>
  </si>
  <si>
    <t>Мероприятие 30:</t>
  </si>
  <si>
    <t>Спортивный комплекс с плавательным бассейном на 50 метров в г. Сургуте</t>
  </si>
  <si>
    <t>144 чел/час 8000 кв.м.</t>
  </si>
  <si>
    <t>5.3</t>
  </si>
  <si>
    <t>Мероприятие 31:</t>
  </si>
  <si>
    <t>Спортивное ядро 2 пусковой комплекс в микрорайоне 35 А</t>
  </si>
  <si>
    <t>1510 м2</t>
  </si>
  <si>
    <t>5.4</t>
  </si>
  <si>
    <t>Мероприятие 32:</t>
  </si>
  <si>
    <t xml:space="preserve"> Спортивный центр с универсальным игровым залом №5</t>
  </si>
  <si>
    <t>1000 м2</t>
  </si>
  <si>
    <t>5.5</t>
  </si>
  <si>
    <t>Мероприятие 33:</t>
  </si>
  <si>
    <t>5.6</t>
  </si>
  <si>
    <t>Мероприятие 34:</t>
  </si>
  <si>
    <t>5.7</t>
  </si>
  <si>
    <t>Мероприятие 35:</t>
  </si>
  <si>
    <t>5.8</t>
  </si>
  <si>
    <t>Мероприятие 36:</t>
  </si>
  <si>
    <t xml:space="preserve">ИТОГО по программе </t>
  </si>
  <si>
    <t>Расчетный объем, необходимый для реализации долгосрочной целевой программы  "Строительство объектов социального и культурного значения на период с 2010 по 2015 годы"</t>
  </si>
  <si>
    <t>№  п/п</t>
  </si>
  <si>
    <t>Спортивный центр с универсальным игровым залом № 9</t>
  </si>
  <si>
    <t>Спортивный центр с универсальным игровым залом №7</t>
  </si>
  <si>
    <t xml:space="preserve">Детский сад № 1 в микрорайоне  31 Б </t>
  </si>
  <si>
    <t>Средняя общеобразовательная школа в микрорайоне № 31 г. Сургута</t>
  </si>
  <si>
    <t>Детская школа искусств мкр. 25</t>
  </si>
  <si>
    <t xml:space="preserve">Хореографическая школа в микрорайоне № 20А </t>
  </si>
  <si>
    <t xml:space="preserve"> Спортивный центр с универсальным игровым залом № 6</t>
  </si>
  <si>
    <t>Спортивный центр с универсальным игровым залом № 8</t>
  </si>
  <si>
    <t>тыс. руб</t>
  </si>
  <si>
    <t>тыс.  руб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</si>
</sst>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#,##0.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4"/>
      <name val="Times New Roman CE"/>
      <family val="1"/>
    </font>
    <font>
      <sz val="14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33" borderId="0" xfId="0" applyNumberFormat="1" applyFont="1" applyFill="1" applyAlignment="1">
      <alignment horizontal="center" vertical="top"/>
    </xf>
    <xf numFmtId="0" fontId="1" fillId="33" borderId="0" xfId="0" applyFont="1" applyFill="1" applyBorder="1" applyAlignment="1">
      <alignment vertical="center"/>
    </xf>
    <xf numFmtId="164" fontId="1" fillId="33" borderId="0" xfId="0" applyNumberFormat="1" applyFont="1" applyFill="1" applyBorder="1" applyAlignment="1">
      <alignment vertical="center"/>
    </xf>
    <xf numFmtId="164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vertical="top"/>
    </xf>
    <xf numFmtId="164" fontId="1" fillId="33" borderId="0" xfId="0" applyNumberFormat="1" applyFont="1" applyFill="1" applyAlignment="1">
      <alignment vertical="top"/>
    </xf>
    <xf numFmtId="164" fontId="1" fillId="33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top"/>
    </xf>
    <xf numFmtId="49" fontId="1" fillId="33" borderId="14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right" vertical="center" wrapText="1"/>
    </xf>
    <xf numFmtId="3" fontId="1" fillId="33" borderId="16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166" fontId="1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vertical="top"/>
    </xf>
    <xf numFmtId="166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justify" vertical="top"/>
    </xf>
    <xf numFmtId="49" fontId="4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justify" vertical="top"/>
    </xf>
    <xf numFmtId="3" fontId="4" fillId="33" borderId="10" xfId="0" applyNumberFormat="1" applyFont="1" applyFill="1" applyBorder="1" applyAlignment="1">
      <alignment horizontal="left" vertical="top"/>
    </xf>
    <xf numFmtId="166" fontId="4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1" fillId="33" borderId="0" xfId="0" applyFont="1" applyFill="1" applyAlignment="1">
      <alignment horizontal="justify" vertical="top"/>
    </xf>
    <xf numFmtId="3" fontId="1" fillId="33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justify" vertical="top"/>
    </xf>
    <xf numFmtId="3" fontId="1" fillId="0" borderId="0" xfId="0" applyNumberFormat="1" applyFont="1" applyFill="1" applyAlignment="1">
      <alignment horizontal="left" vertical="top"/>
    </xf>
    <xf numFmtId="164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165" fontId="1" fillId="33" borderId="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64" fontId="1" fillId="33" borderId="16" xfId="0" applyNumberFormat="1" applyFont="1" applyFill="1" applyBorder="1" applyAlignment="1">
      <alignment horizontal="center" vertical="center" wrapText="1"/>
    </xf>
    <xf numFmtId="164" fontId="1" fillId="33" borderId="13" xfId="0" applyNumberFormat="1" applyFont="1" applyFill="1" applyBorder="1" applyAlignment="1">
      <alignment horizontal="center" vertical="center" wrapText="1"/>
    </xf>
    <xf numFmtId="164" fontId="1" fillId="33" borderId="12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3" fontId="1" fillId="33" borderId="13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166" fontId="1" fillId="33" borderId="13" xfId="0" applyNumberFormat="1" applyFont="1" applyFill="1" applyBorder="1" applyAlignment="1">
      <alignment horizontal="right" vertical="center"/>
    </xf>
    <xf numFmtId="166" fontId="1" fillId="33" borderId="12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left" vertical="center" wrapText="1"/>
    </xf>
    <xf numFmtId="11" fontId="1" fillId="33" borderId="13" xfId="0" applyNumberFormat="1" applyFont="1" applyFill="1" applyBorder="1" applyAlignment="1">
      <alignment horizontal="left" vertical="center" wrapText="1"/>
    </xf>
    <xf numFmtId="11" fontId="1" fillId="33" borderId="17" xfId="0" applyNumberFormat="1" applyFont="1" applyFill="1" applyBorder="1" applyAlignment="1">
      <alignment horizontal="left" vertical="center" wrapText="1"/>
    </xf>
    <xf numFmtId="11" fontId="1" fillId="33" borderId="12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45.125" style="48" customWidth="1"/>
    <col min="3" max="3" width="14.25390625" style="48" customWidth="1"/>
    <col min="4" max="4" width="14.625" style="49" customWidth="1"/>
    <col min="5" max="5" width="24.625" style="49" customWidth="1"/>
    <col min="6" max="6" width="16.875" style="50" customWidth="1"/>
    <col min="7" max="7" width="12.25390625" style="50" customWidth="1"/>
    <col min="8" max="8" width="11.75390625" style="50" customWidth="1"/>
    <col min="9" max="9" width="11.375" style="50" customWidth="1"/>
    <col min="10" max="10" width="10.25390625" style="51" customWidth="1"/>
    <col min="11" max="12" width="16.25390625" style="51" customWidth="1"/>
    <col min="13" max="13" width="20.625" style="5" customWidth="1"/>
    <col min="14" max="33" width="9.125" style="5" customWidth="1"/>
    <col min="34" max="46" width="9.125" style="6" customWidth="1"/>
    <col min="47" max="16384" width="9.125" style="5" customWidth="1"/>
  </cols>
  <sheetData>
    <row r="1" spans="2:19" ht="18.75">
      <c r="B1" s="2"/>
      <c r="C1" s="2"/>
      <c r="D1" s="2"/>
      <c r="E1" s="2"/>
      <c r="F1" s="3"/>
      <c r="G1" s="3"/>
      <c r="H1" s="3"/>
      <c r="I1" s="3"/>
      <c r="J1" s="4"/>
      <c r="K1" s="4"/>
      <c r="L1" s="4"/>
      <c r="M1" s="52" t="s">
        <v>0</v>
      </c>
      <c r="N1" s="52"/>
      <c r="O1" s="52"/>
      <c r="P1" s="52"/>
      <c r="Q1" s="52"/>
      <c r="R1" s="52"/>
      <c r="S1" s="52"/>
    </row>
    <row r="2" spans="1:46" s="11" customFormat="1" ht="18.75">
      <c r="A2" s="7"/>
      <c r="B2" s="8"/>
      <c r="C2" s="8"/>
      <c r="D2" s="8"/>
      <c r="E2" s="8"/>
      <c r="F2" s="9"/>
      <c r="G2" s="9"/>
      <c r="H2" s="9"/>
      <c r="I2" s="9"/>
      <c r="J2" s="10"/>
      <c r="K2" s="10"/>
      <c r="L2" s="10"/>
      <c r="M2" s="53" t="s">
        <v>1</v>
      </c>
      <c r="N2" s="53"/>
      <c r="O2" s="53"/>
      <c r="P2" s="53"/>
      <c r="Q2" s="53"/>
      <c r="R2" s="53"/>
      <c r="S2" s="53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s="11" customFormat="1" ht="18.75">
      <c r="A3" s="7"/>
      <c r="B3" s="8"/>
      <c r="C3" s="8"/>
      <c r="D3" s="8"/>
      <c r="E3" s="8"/>
      <c r="F3" s="9"/>
      <c r="G3" s="9"/>
      <c r="H3" s="9"/>
      <c r="I3" s="13"/>
      <c r="J3" s="14"/>
      <c r="K3" s="14"/>
      <c r="L3" s="14"/>
      <c r="M3" s="53" t="s">
        <v>2</v>
      </c>
      <c r="N3" s="53"/>
      <c r="O3" s="53"/>
      <c r="P3" s="53"/>
      <c r="Q3" s="53"/>
      <c r="R3" s="53"/>
      <c r="S3" s="53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6" s="11" customFormat="1" ht="18.75">
      <c r="A4" s="7"/>
      <c r="B4" s="8"/>
      <c r="C4" s="8"/>
      <c r="D4" s="8"/>
      <c r="E4" s="8"/>
      <c r="F4" s="9"/>
      <c r="G4" s="9"/>
      <c r="H4" s="9"/>
      <c r="I4" s="13"/>
      <c r="J4" s="14"/>
      <c r="K4" s="14"/>
      <c r="L4" s="14"/>
      <c r="M4" s="53" t="s">
        <v>3</v>
      </c>
      <c r="N4" s="53"/>
      <c r="O4" s="53"/>
      <c r="P4" s="53"/>
      <c r="Q4" s="53"/>
      <c r="R4" s="53"/>
      <c r="S4" s="53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s="11" customFormat="1" ht="18.75">
      <c r="A5" s="54" t="s">
        <v>167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</row>
    <row r="6" spans="1:46" s="11" customFormat="1" ht="18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19" s="18" customFormat="1" ht="18.75">
      <c r="A7" s="56" t="s">
        <v>168</v>
      </c>
      <c r="B7" s="59" t="s">
        <v>4</v>
      </c>
      <c r="C7" s="60" t="s">
        <v>5</v>
      </c>
      <c r="D7" s="63" t="s">
        <v>6</v>
      </c>
      <c r="E7" s="63" t="s">
        <v>7</v>
      </c>
      <c r="F7" s="64" t="s">
        <v>8</v>
      </c>
      <c r="G7" s="65" t="s">
        <v>9</v>
      </c>
      <c r="H7" s="66"/>
      <c r="I7" s="66"/>
      <c r="J7" s="67"/>
      <c r="K7" s="17"/>
      <c r="L7" s="17"/>
      <c r="M7" s="68" t="s">
        <v>10</v>
      </c>
      <c r="N7" s="71" t="s">
        <v>11</v>
      </c>
      <c r="O7" s="71"/>
      <c r="P7" s="71"/>
      <c r="Q7" s="71"/>
      <c r="R7" s="71"/>
      <c r="S7" s="71"/>
    </row>
    <row r="8" spans="1:19" s="18" customFormat="1" ht="18.75">
      <c r="A8" s="57"/>
      <c r="B8" s="59"/>
      <c r="C8" s="61"/>
      <c r="D8" s="63"/>
      <c r="E8" s="63"/>
      <c r="F8" s="64"/>
      <c r="G8" s="64" t="s">
        <v>12</v>
      </c>
      <c r="H8" s="64" t="s">
        <v>13</v>
      </c>
      <c r="I8" s="72" t="s">
        <v>14</v>
      </c>
      <c r="J8" s="73" t="s">
        <v>15</v>
      </c>
      <c r="K8" s="72" t="s">
        <v>16</v>
      </c>
      <c r="L8" s="73" t="s">
        <v>17</v>
      </c>
      <c r="M8" s="69"/>
      <c r="N8" s="71"/>
      <c r="O8" s="71"/>
      <c r="P8" s="71"/>
      <c r="Q8" s="71"/>
      <c r="R8" s="71"/>
      <c r="S8" s="71"/>
    </row>
    <row r="9" spans="1:19" s="18" customFormat="1" ht="18.75">
      <c r="A9" s="58"/>
      <c r="B9" s="59"/>
      <c r="C9" s="62"/>
      <c r="D9" s="63"/>
      <c r="E9" s="63"/>
      <c r="F9" s="64"/>
      <c r="G9" s="64"/>
      <c r="H9" s="64"/>
      <c r="I9" s="72"/>
      <c r="J9" s="74"/>
      <c r="K9" s="72"/>
      <c r="L9" s="74"/>
      <c r="M9" s="70"/>
      <c r="N9" s="19">
        <v>2010</v>
      </c>
      <c r="O9" s="19">
        <v>2011</v>
      </c>
      <c r="P9" s="19">
        <v>2012</v>
      </c>
      <c r="Q9" s="19">
        <v>2013</v>
      </c>
      <c r="R9" s="19">
        <v>2014</v>
      </c>
      <c r="S9" s="19">
        <v>2015</v>
      </c>
    </row>
    <row r="10" spans="1:19" s="21" customFormat="1" ht="18.75">
      <c r="A10" s="20"/>
      <c r="B10" s="75" t="s">
        <v>18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7"/>
    </row>
    <row r="11" spans="1:19" s="18" customFormat="1" ht="18.75">
      <c r="A11" s="22"/>
      <c r="B11" s="23" t="s">
        <v>19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s="21" customFormat="1" ht="63.75" customHeight="1">
      <c r="A12" s="24">
        <v>1</v>
      </c>
      <c r="B12" s="23" t="s">
        <v>20</v>
      </c>
      <c r="C12" s="23"/>
      <c r="D12" s="25" t="s">
        <v>177</v>
      </c>
      <c r="E12" s="15" t="s">
        <v>22</v>
      </c>
      <c r="F12" s="26">
        <f aca="true" t="shared" si="0" ref="F12:L12">F14</f>
        <v>239928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50000</v>
      </c>
      <c r="L12" s="26">
        <f t="shared" si="0"/>
        <v>189928</v>
      </c>
      <c r="M12" s="23"/>
      <c r="N12" s="15"/>
      <c r="O12" s="15"/>
      <c r="P12" s="15"/>
      <c r="Q12" s="15"/>
      <c r="R12" s="15"/>
      <c r="S12" s="15"/>
    </row>
    <row r="13" spans="1:19" s="18" customFormat="1" ht="18.75">
      <c r="A13" s="24" t="s">
        <v>23</v>
      </c>
      <c r="B13" s="23" t="s">
        <v>24</v>
      </c>
      <c r="C13" s="23"/>
      <c r="D13" s="23"/>
      <c r="E13" s="23"/>
      <c r="F13" s="26"/>
      <c r="G13" s="26"/>
      <c r="H13" s="26"/>
      <c r="I13" s="26"/>
      <c r="J13" s="26"/>
      <c r="K13" s="26"/>
      <c r="L13" s="26"/>
      <c r="M13" s="23"/>
      <c r="N13" s="15"/>
      <c r="O13" s="15"/>
      <c r="P13" s="15"/>
      <c r="Q13" s="15"/>
      <c r="R13" s="15"/>
      <c r="S13" s="15"/>
    </row>
    <row r="14" spans="1:19" s="18" customFormat="1" ht="37.5" customHeight="1">
      <c r="A14" s="78"/>
      <c r="B14" s="79" t="s">
        <v>25</v>
      </c>
      <c r="C14" s="60" t="s">
        <v>26</v>
      </c>
      <c r="D14" s="25" t="s">
        <v>177</v>
      </c>
      <c r="E14" s="27" t="s">
        <v>27</v>
      </c>
      <c r="F14" s="28">
        <f>G14+H14+I14+J14+K14+L14</f>
        <v>239928</v>
      </c>
      <c r="G14" s="28">
        <f aca="true" t="shared" si="1" ref="G14:L14">G15</f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50000</v>
      </c>
      <c r="L14" s="28">
        <f t="shared" si="1"/>
        <v>189928</v>
      </c>
      <c r="M14" s="29"/>
      <c r="N14" s="30"/>
      <c r="O14" s="30"/>
      <c r="P14" s="30"/>
      <c r="Q14" s="30"/>
      <c r="R14" s="30"/>
      <c r="S14" s="30"/>
    </row>
    <row r="15" spans="1:19" s="18" customFormat="1" ht="18.75">
      <c r="A15" s="78"/>
      <c r="B15" s="80"/>
      <c r="C15" s="62"/>
      <c r="D15" s="25" t="s">
        <v>177</v>
      </c>
      <c r="E15" s="27" t="s">
        <v>28</v>
      </c>
      <c r="F15" s="28">
        <f>G15+H15+I15+J15+K15+L15</f>
        <v>239928</v>
      </c>
      <c r="G15" s="28"/>
      <c r="H15" s="28"/>
      <c r="I15" s="28"/>
      <c r="J15" s="31"/>
      <c r="K15" s="31">
        <v>50000</v>
      </c>
      <c r="L15" s="31">
        <v>189928</v>
      </c>
      <c r="M15" s="29"/>
      <c r="N15" s="30"/>
      <c r="O15" s="30"/>
      <c r="P15" s="30"/>
      <c r="Q15" s="30"/>
      <c r="R15" s="30"/>
      <c r="S15" s="30"/>
    </row>
    <row r="16" spans="1:19" s="18" customFormat="1" ht="18.75">
      <c r="A16" s="24"/>
      <c r="B16" s="23" t="s">
        <v>29</v>
      </c>
      <c r="C16" s="23"/>
      <c r="D16" s="23"/>
      <c r="E16" s="23"/>
      <c r="F16" s="26"/>
      <c r="G16" s="26"/>
      <c r="H16" s="26"/>
      <c r="I16" s="26"/>
      <c r="J16" s="26"/>
      <c r="K16" s="26"/>
      <c r="L16" s="26"/>
      <c r="M16" s="23"/>
      <c r="N16" s="15"/>
      <c r="O16" s="15"/>
      <c r="P16" s="15"/>
      <c r="Q16" s="15"/>
      <c r="R16" s="15"/>
      <c r="S16" s="15"/>
    </row>
    <row r="17" spans="1:19" s="21" customFormat="1" ht="104.25" customHeight="1">
      <c r="A17" s="24" t="s">
        <v>30</v>
      </c>
      <c r="B17" s="32" t="s">
        <v>31</v>
      </c>
      <c r="C17" s="33"/>
      <c r="D17" s="25" t="s">
        <v>177</v>
      </c>
      <c r="E17" s="15" t="s">
        <v>22</v>
      </c>
      <c r="F17" s="31">
        <f aca="true" t="shared" si="2" ref="F17:L17">F19+F22+F26+F30+F34+F38+F42+F46+F50+F54+F58+F62+F66+F70+F74+F78+F82+F86+F90+F94+F98+F102</f>
        <v>12087479.329999998</v>
      </c>
      <c r="G17" s="31">
        <f t="shared" si="2"/>
        <v>0</v>
      </c>
      <c r="H17" s="31">
        <f t="shared" si="2"/>
        <v>0</v>
      </c>
      <c r="I17" s="31">
        <f t="shared" si="2"/>
        <v>0</v>
      </c>
      <c r="J17" s="31">
        <f t="shared" si="2"/>
        <v>0</v>
      </c>
      <c r="K17" s="31">
        <f t="shared" si="2"/>
        <v>5650682.964999999</v>
      </c>
      <c r="L17" s="31">
        <f t="shared" si="2"/>
        <v>6436796.365000001</v>
      </c>
      <c r="M17" s="16"/>
      <c r="N17" s="34"/>
      <c r="O17" s="35"/>
      <c r="P17" s="34"/>
      <c r="Q17" s="34"/>
      <c r="R17" s="30"/>
      <c r="S17" s="30"/>
    </row>
    <row r="18" spans="1:19" s="21" customFormat="1" ht="18.75">
      <c r="A18" s="24" t="s">
        <v>32</v>
      </c>
      <c r="B18" s="23" t="s">
        <v>33</v>
      </c>
      <c r="C18" s="33"/>
      <c r="D18" s="25"/>
      <c r="E18" s="15"/>
      <c r="F18" s="36"/>
      <c r="G18" s="36"/>
      <c r="H18" s="36"/>
      <c r="I18" s="36"/>
      <c r="J18" s="36"/>
      <c r="K18" s="36"/>
      <c r="L18" s="36"/>
      <c r="M18" s="16"/>
      <c r="N18" s="34"/>
      <c r="O18" s="35"/>
      <c r="P18" s="34"/>
      <c r="Q18" s="34"/>
      <c r="R18" s="30"/>
      <c r="S18" s="30"/>
    </row>
    <row r="19" spans="1:19" s="21" customFormat="1" ht="39.75" customHeight="1">
      <c r="A19" s="78"/>
      <c r="B19" s="79" t="s">
        <v>34</v>
      </c>
      <c r="C19" s="60" t="s">
        <v>35</v>
      </c>
      <c r="D19" s="25" t="s">
        <v>177</v>
      </c>
      <c r="E19" s="27" t="s">
        <v>27</v>
      </c>
      <c r="F19" s="37">
        <f>G19+H19+I19+J19+K19+L19</f>
        <v>882280.73</v>
      </c>
      <c r="G19" s="28">
        <f aca="true" t="shared" si="3" ref="G19:L19">G20</f>
        <v>0</v>
      </c>
      <c r="H19" s="28">
        <f t="shared" si="3"/>
        <v>0</v>
      </c>
      <c r="I19" s="28">
        <f t="shared" si="3"/>
        <v>0</v>
      </c>
      <c r="J19" s="28">
        <f t="shared" si="3"/>
        <v>0</v>
      </c>
      <c r="K19" s="28">
        <f t="shared" si="3"/>
        <v>441140.365</v>
      </c>
      <c r="L19" s="28">
        <f t="shared" si="3"/>
        <v>441140.365</v>
      </c>
      <c r="M19" s="29"/>
      <c r="N19" s="30"/>
      <c r="O19" s="30"/>
      <c r="P19" s="30"/>
      <c r="Q19" s="30"/>
      <c r="R19" s="30"/>
      <c r="S19" s="30"/>
    </row>
    <row r="20" spans="1:19" s="21" customFormat="1" ht="18.75">
      <c r="A20" s="78"/>
      <c r="B20" s="80"/>
      <c r="C20" s="62"/>
      <c r="D20" s="25" t="s">
        <v>177</v>
      </c>
      <c r="E20" s="27" t="s">
        <v>28</v>
      </c>
      <c r="F20" s="37">
        <f>G20+H20+I20+J20+K20+L20</f>
        <v>882280.73</v>
      </c>
      <c r="G20" s="28"/>
      <c r="H20" s="28"/>
      <c r="I20" s="28"/>
      <c r="J20" s="31"/>
      <c r="K20" s="31">
        <v>441140.365</v>
      </c>
      <c r="L20" s="31">
        <v>441140.365</v>
      </c>
      <c r="M20" s="29"/>
      <c r="N20" s="30"/>
      <c r="O20" s="30"/>
      <c r="P20" s="30"/>
      <c r="Q20" s="30"/>
      <c r="R20" s="30"/>
      <c r="S20" s="30"/>
    </row>
    <row r="21" spans="1:19" s="21" customFormat="1" ht="18.75">
      <c r="A21" s="24" t="s">
        <v>36</v>
      </c>
      <c r="B21" s="23" t="s">
        <v>37</v>
      </c>
      <c r="C21" s="33"/>
      <c r="D21" s="34"/>
      <c r="E21" s="35"/>
      <c r="F21" s="37"/>
      <c r="G21" s="28"/>
      <c r="H21" s="28"/>
      <c r="I21" s="28"/>
      <c r="J21" s="31"/>
      <c r="K21" s="31"/>
      <c r="L21" s="31"/>
      <c r="M21" s="29"/>
      <c r="N21" s="30"/>
      <c r="O21" s="30"/>
      <c r="P21" s="30"/>
      <c r="Q21" s="30"/>
      <c r="R21" s="30"/>
      <c r="S21" s="30"/>
    </row>
    <row r="22" spans="1:19" s="21" customFormat="1" ht="23.25" customHeight="1">
      <c r="A22" s="78"/>
      <c r="B22" s="56" t="s">
        <v>38</v>
      </c>
      <c r="C22" s="60" t="s">
        <v>39</v>
      </c>
      <c r="D22" s="34" t="s">
        <v>177</v>
      </c>
      <c r="E22" s="35" t="s">
        <v>27</v>
      </c>
      <c r="F22" s="31">
        <f aca="true" t="shared" si="4" ref="F22:L22">F23+F24</f>
        <v>371782.1</v>
      </c>
      <c r="G22" s="36">
        <f t="shared" si="4"/>
        <v>0</v>
      </c>
      <c r="H22" s="36">
        <f t="shared" si="4"/>
        <v>0</v>
      </c>
      <c r="I22" s="36">
        <f t="shared" si="4"/>
        <v>0</v>
      </c>
      <c r="J22" s="36">
        <f t="shared" si="4"/>
        <v>0</v>
      </c>
      <c r="K22" s="31">
        <f t="shared" si="4"/>
        <v>111534.9</v>
      </c>
      <c r="L22" s="31">
        <f t="shared" si="4"/>
        <v>260247.2</v>
      </c>
      <c r="M22" s="29"/>
      <c r="N22" s="30"/>
      <c r="O22" s="30"/>
      <c r="P22" s="30"/>
      <c r="Q22" s="30"/>
      <c r="R22" s="30"/>
      <c r="S22" s="30"/>
    </row>
    <row r="23" spans="1:19" s="21" customFormat="1" ht="18.75">
      <c r="A23" s="78"/>
      <c r="B23" s="57"/>
      <c r="C23" s="61"/>
      <c r="D23" s="34" t="s">
        <v>177</v>
      </c>
      <c r="E23" s="35" t="s">
        <v>28</v>
      </c>
      <c r="F23" s="37">
        <f>G23+H23+I23+J23+K23+L23</f>
        <v>18589.1</v>
      </c>
      <c r="G23" s="37"/>
      <c r="H23" s="37"/>
      <c r="I23" s="37"/>
      <c r="J23" s="36"/>
      <c r="K23" s="31">
        <v>5577</v>
      </c>
      <c r="L23" s="31">
        <v>13012.1</v>
      </c>
      <c r="M23" s="29"/>
      <c r="N23" s="30"/>
      <c r="O23" s="30"/>
      <c r="P23" s="30"/>
      <c r="Q23" s="30"/>
      <c r="R23" s="30"/>
      <c r="S23" s="30"/>
    </row>
    <row r="24" spans="1:19" s="21" customFormat="1" ht="18.75">
      <c r="A24" s="78"/>
      <c r="B24" s="58"/>
      <c r="C24" s="62"/>
      <c r="D24" s="34" t="s">
        <v>177</v>
      </c>
      <c r="E24" s="35" t="s">
        <v>40</v>
      </c>
      <c r="F24" s="37">
        <f>G24+H24+I24+J24+K24+L24</f>
        <v>353193</v>
      </c>
      <c r="G24" s="37"/>
      <c r="H24" s="37"/>
      <c r="I24" s="37"/>
      <c r="J24" s="36"/>
      <c r="K24" s="31">
        <v>105957.9</v>
      </c>
      <c r="L24" s="31">
        <v>247235.1</v>
      </c>
      <c r="M24" s="29"/>
      <c r="N24" s="30"/>
      <c r="O24" s="30"/>
      <c r="P24" s="30"/>
      <c r="Q24" s="30"/>
      <c r="R24" s="30"/>
      <c r="S24" s="30"/>
    </row>
    <row r="25" spans="1:19" s="21" customFormat="1" ht="18.75">
      <c r="A25" s="24" t="s">
        <v>41</v>
      </c>
      <c r="B25" s="23" t="s">
        <v>42</v>
      </c>
      <c r="C25" s="33"/>
      <c r="D25" s="25"/>
      <c r="E25" s="27"/>
      <c r="F25" s="37"/>
      <c r="G25" s="37"/>
      <c r="H25" s="37"/>
      <c r="I25" s="37"/>
      <c r="J25" s="36"/>
      <c r="K25" s="36"/>
      <c r="L25" s="36"/>
      <c r="M25" s="29"/>
      <c r="N25" s="30"/>
      <c r="O25" s="30"/>
      <c r="P25" s="30"/>
      <c r="Q25" s="30"/>
      <c r="R25" s="30"/>
      <c r="S25" s="30"/>
    </row>
    <row r="26" spans="1:19" s="21" customFormat="1" ht="31.5" customHeight="1">
      <c r="A26" s="78"/>
      <c r="B26" s="79" t="s">
        <v>43</v>
      </c>
      <c r="C26" s="60" t="s">
        <v>39</v>
      </c>
      <c r="D26" s="34" t="s">
        <v>177</v>
      </c>
      <c r="E26" s="35" t="s">
        <v>27</v>
      </c>
      <c r="F26" s="31">
        <f aca="true" t="shared" si="5" ref="F26:L26">F27+F28</f>
        <v>320025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  <c r="K26" s="31">
        <f t="shared" si="5"/>
        <v>143700</v>
      </c>
      <c r="L26" s="31">
        <f t="shared" si="5"/>
        <v>176325</v>
      </c>
      <c r="M26" s="29"/>
      <c r="N26" s="30"/>
      <c r="O26" s="30"/>
      <c r="P26" s="30"/>
      <c r="Q26" s="30"/>
      <c r="R26" s="30"/>
      <c r="S26" s="30"/>
    </row>
    <row r="27" spans="1:19" s="21" customFormat="1" ht="18.75">
      <c r="A27" s="78"/>
      <c r="B27" s="81"/>
      <c r="C27" s="61"/>
      <c r="D27" s="34" t="s">
        <v>177</v>
      </c>
      <c r="E27" s="35" t="s">
        <v>28</v>
      </c>
      <c r="F27" s="28">
        <f>G27+H27+I27+J27+K27+L27</f>
        <v>0</v>
      </c>
      <c r="G27" s="28"/>
      <c r="H27" s="28"/>
      <c r="I27" s="28"/>
      <c r="J27" s="31"/>
      <c r="K27" s="31"/>
      <c r="L27" s="31"/>
      <c r="M27" s="29"/>
      <c r="N27" s="30"/>
      <c r="O27" s="30"/>
      <c r="P27" s="30"/>
      <c r="Q27" s="30"/>
      <c r="R27" s="30"/>
      <c r="S27" s="30"/>
    </row>
    <row r="28" spans="1:19" s="21" customFormat="1" ht="18.75">
      <c r="A28" s="78"/>
      <c r="B28" s="80"/>
      <c r="C28" s="62"/>
      <c r="D28" s="34" t="s">
        <v>177</v>
      </c>
      <c r="E28" s="35" t="s">
        <v>40</v>
      </c>
      <c r="F28" s="28">
        <f>G28+H28+I28+J28+K28+L28</f>
        <v>320025</v>
      </c>
      <c r="G28" s="28"/>
      <c r="H28" s="28"/>
      <c r="I28" s="28"/>
      <c r="J28" s="31"/>
      <c r="K28" s="31">
        <v>143700</v>
      </c>
      <c r="L28" s="31">
        <v>176325</v>
      </c>
      <c r="M28" s="29"/>
      <c r="N28" s="30"/>
      <c r="O28" s="30"/>
      <c r="P28" s="30"/>
      <c r="Q28" s="30"/>
      <c r="R28" s="30"/>
      <c r="S28" s="30"/>
    </row>
    <row r="29" spans="1:19" s="21" customFormat="1" ht="18.75">
      <c r="A29" s="24" t="s">
        <v>44</v>
      </c>
      <c r="B29" s="23" t="s">
        <v>45</v>
      </c>
      <c r="C29" s="33"/>
      <c r="D29" s="25"/>
      <c r="E29" s="27"/>
      <c r="F29" s="37"/>
      <c r="G29" s="37"/>
      <c r="H29" s="37"/>
      <c r="I29" s="37"/>
      <c r="J29" s="36"/>
      <c r="K29" s="36"/>
      <c r="L29" s="36"/>
      <c r="M29" s="29"/>
      <c r="N29" s="30"/>
      <c r="O29" s="30"/>
      <c r="P29" s="30"/>
      <c r="Q29" s="30"/>
      <c r="R29" s="30"/>
      <c r="S29" s="30"/>
    </row>
    <row r="30" spans="1:19" s="21" customFormat="1" ht="33.75" customHeight="1">
      <c r="A30" s="78"/>
      <c r="B30" s="79" t="s">
        <v>46</v>
      </c>
      <c r="C30" s="60" t="s">
        <v>47</v>
      </c>
      <c r="D30" s="34" t="s">
        <v>21</v>
      </c>
      <c r="E30" s="35" t="s">
        <v>27</v>
      </c>
      <c r="F30" s="31">
        <f aca="true" t="shared" si="6" ref="F30:L30">F31+F32</f>
        <v>275401.2</v>
      </c>
      <c r="G30" s="31">
        <f t="shared" si="6"/>
        <v>0</v>
      </c>
      <c r="H30" s="31">
        <f t="shared" si="6"/>
        <v>0</v>
      </c>
      <c r="I30" s="31">
        <f t="shared" si="6"/>
        <v>0</v>
      </c>
      <c r="J30" s="31">
        <f t="shared" si="6"/>
        <v>0</v>
      </c>
      <c r="K30" s="31">
        <f t="shared" si="6"/>
        <v>219655.2</v>
      </c>
      <c r="L30" s="31">
        <f t="shared" si="6"/>
        <v>55746</v>
      </c>
      <c r="M30" s="29"/>
      <c r="N30" s="30"/>
      <c r="O30" s="30"/>
      <c r="P30" s="30"/>
      <c r="Q30" s="30"/>
      <c r="R30" s="30"/>
      <c r="S30" s="30"/>
    </row>
    <row r="31" spans="1:19" s="21" customFormat="1" ht="18.75">
      <c r="A31" s="78"/>
      <c r="B31" s="81"/>
      <c r="C31" s="61"/>
      <c r="D31" s="34" t="s">
        <v>21</v>
      </c>
      <c r="E31" s="35" t="s">
        <v>28</v>
      </c>
      <c r="F31" s="28">
        <f>G31+H31+I31+J31+K31+L31</f>
        <v>0</v>
      </c>
      <c r="G31" s="28"/>
      <c r="H31" s="28"/>
      <c r="I31" s="28"/>
      <c r="J31" s="31"/>
      <c r="K31" s="31"/>
      <c r="L31" s="31"/>
      <c r="M31" s="29"/>
      <c r="N31" s="30"/>
      <c r="O31" s="30"/>
      <c r="P31" s="30"/>
      <c r="Q31" s="30"/>
      <c r="R31" s="30"/>
      <c r="S31" s="30"/>
    </row>
    <row r="32" spans="1:19" s="21" customFormat="1" ht="18.75">
      <c r="A32" s="78"/>
      <c r="B32" s="80"/>
      <c r="C32" s="62"/>
      <c r="D32" s="34" t="s">
        <v>21</v>
      </c>
      <c r="E32" s="35" t="s">
        <v>40</v>
      </c>
      <c r="F32" s="28">
        <f>G32+H32+I32+J32+K32+L32</f>
        <v>275401.2</v>
      </c>
      <c r="G32" s="28"/>
      <c r="H32" s="28"/>
      <c r="I32" s="28"/>
      <c r="J32" s="31"/>
      <c r="K32" s="31">
        <v>219655.2</v>
      </c>
      <c r="L32" s="31">
        <v>55746</v>
      </c>
      <c r="M32" s="29"/>
      <c r="N32" s="30"/>
      <c r="O32" s="30"/>
      <c r="P32" s="30"/>
      <c r="Q32" s="30"/>
      <c r="R32" s="30"/>
      <c r="S32" s="30"/>
    </row>
    <row r="33" spans="1:19" s="21" customFormat="1" ht="18.75">
      <c r="A33" s="24" t="s">
        <v>48</v>
      </c>
      <c r="B33" s="23" t="s">
        <v>49</v>
      </c>
      <c r="C33" s="33"/>
      <c r="D33" s="25"/>
      <c r="E33" s="27"/>
      <c r="F33" s="37"/>
      <c r="G33" s="37"/>
      <c r="H33" s="37"/>
      <c r="I33" s="37"/>
      <c r="J33" s="36"/>
      <c r="K33" s="36"/>
      <c r="L33" s="36"/>
      <c r="M33" s="29"/>
      <c r="N33" s="30"/>
      <c r="O33" s="30"/>
      <c r="P33" s="30"/>
      <c r="Q33" s="30"/>
      <c r="R33" s="30"/>
      <c r="S33" s="30"/>
    </row>
    <row r="34" spans="1:19" s="21" customFormat="1" ht="28.5" customHeight="1">
      <c r="A34" s="78"/>
      <c r="B34" s="79" t="s">
        <v>50</v>
      </c>
      <c r="C34" s="60" t="s">
        <v>51</v>
      </c>
      <c r="D34" s="34" t="s">
        <v>177</v>
      </c>
      <c r="E34" s="35" t="s">
        <v>27</v>
      </c>
      <c r="F34" s="31">
        <f aca="true" t="shared" si="7" ref="F34:L34">F35+F36</f>
        <v>353193</v>
      </c>
      <c r="G34" s="31">
        <f t="shared" si="7"/>
        <v>0</v>
      </c>
      <c r="H34" s="31">
        <f t="shared" si="7"/>
        <v>0</v>
      </c>
      <c r="I34" s="31">
        <f t="shared" si="7"/>
        <v>0</v>
      </c>
      <c r="J34" s="31">
        <f t="shared" si="7"/>
        <v>0</v>
      </c>
      <c r="K34" s="31">
        <f t="shared" si="7"/>
        <v>174059</v>
      </c>
      <c r="L34" s="31">
        <f t="shared" si="7"/>
        <v>179134</v>
      </c>
      <c r="M34" s="29"/>
      <c r="N34" s="30"/>
      <c r="O34" s="30"/>
      <c r="P34" s="30"/>
      <c r="Q34" s="30"/>
      <c r="R34" s="30"/>
      <c r="S34" s="30"/>
    </row>
    <row r="35" spans="1:19" s="21" customFormat="1" ht="18.75">
      <c r="A35" s="78"/>
      <c r="B35" s="81"/>
      <c r="C35" s="61"/>
      <c r="D35" s="34" t="s">
        <v>177</v>
      </c>
      <c r="E35" s="35" t="s">
        <v>28</v>
      </c>
      <c r="F35" s="28">
        <f>G35+H35+I35+J35+K35+L35</f>
        <v>0</v>
      </c>
      <c r="G35" s="28"/>
      <c r="H35" s="28"/>
      <c r="I35" s="28"/>
      <c r="J35" s="31"/>
      <c r="K35" s="31"/>
      <c r="L35" s="31"/>
      <c r="M35" s="29"/>
      <c r="N35" s="30"/>
      <c r="O35" s="30"/>
      <c r="P35" s="30"/>
      <c r="Q35" s="30"/>
      <c r="R35" s="30"/>
      <c r="S35" s="30"/>
    </row>
    <row r="36" spans="1:19" s="21" customFormat="1" ht="18.75">
      <c r="A36" s="78"/>
      <c r="B36" s="80"/>
      <c r="C36" s="62"/>
      <c r="D36" s="34" t="s">
        <v>177</v>
      </c>
      <c r="E36" s="35" t="s">
        <v>40</v>
      </c>
      <c r="F36" s="28">
        <f>G36+H36+I36+J36+K36+L36</f>
        <v>353193</v>
      </c>
      <c r="G36" s="28"/>
      <c r="H36" s="28"/>
      <c r="I36" s="28"/>
      <c r="J36" s="31"/>
      <c r="K36" s="31">
        <v>174059</v>
      </c>
      <c r="L36" s="31">
        <v>179134</v>
      </c>
      <c r="M36" s="29"/>
      <c r="N36" s="30"/>
      <c r="O36" s="30"/>
      <c r="P36" s="30"/>
      <c r="Q36" s="30"/>
      <c r="R36" s="30"/>
      <c r="S36" s="30"/>
    </row>
    <row r="37" spans="1:19" s="21" customFormat="1" ht="18.75">
      <c r="A37" s="24" t="s">
        <v>52</v>
      </c>
      <c r="B37" s="23" t="s">
        <v>53</v>
      </c>
      <c r="C37" s="33"/>
      <c r="D37" s="25"/>
      <c r="E37" s="27"/>
      <c r="F37" s="37"/>
      <c r="G37" s="37"/>
      <c r="H37" s="37"/>
      <c r="I37" s="37"/>
      <c r="J37" s="36"/>
      <c r="K37" s="36"/>
      <c r="L37" s="36"/>
      <c r="M37" s="29"/>
      <c r="N37" s="30"/>
      <c r="O37" s="30"/>
      <c r="P37" s="30"/>
      <c r="Q37" s="30"/>
      <c r="R37" s="30"/>
      <c r="S37" s="30"/>
    </row>
    <row r="38" spans="1:19" s="21" customFormat="1" ht="25.5" customHeight="1">
      <c r="A38" s="78"/>
      <c r="B38" s="79" t="s">
        <v>54</v>
      </c>
      <c r="C38" s="60" t="s">
        <v>55</v>
      </c>
      <c r="D38" s="34" t="s">
        <v>177</v>
      </c>
      <c r="E38" s="35" t="s">
        <v>27</v>
      </c>
      <c r="F38" s="31">
        <f aca="true" t="shared" si="8" ref="F38:L38">F39+F40</f>
        <v>371782.1</v>
      </c>
      <c r="G38" s="31">
        <f t="shared" si="8"/>
        <v>0</v>
      </c>
      <c r="H38" s="31">
        <f t="shared" si="8"/>
        <v>0</v>
      </c>
      <c r="I38" s="31">
        <f t="shared" si="8"/>
        <v>0</v>
      </c>
      <c r="J38" s="31">
        <f t="shared" si="8"/>
        <v>0</v>
      </c>
      <c r="K38" s="31">
        <f t="shared" si="8"/>
        <v>183353.5</v>
      </c>
      <c r="L38" s="31">
        <f t="shared" si="8"/>
        <v>188428.6</v>
      </c>
      <c r="M38" s="29"/>
      <c r="N38" s="30"/>
      <c r="O38" s="30"/>
      <c r="P38" s="30"/>
      <c r="Q38" s="30"/>
      <c r="R38" s="30"/>
      <c r="S38" s="30"/>
    </row>
    <row r="39" spans="1:19" s="21" customFormat="1" ht="18.75">
      <c r="A39" s="78"/>
      <c r="B39" s="81"/>
      <c r="C39" s="61"/>
      <c r="D39" s="34" t="s">
        <v>177</v>
      </c>
      <c r="E39" s="35" t="s">
        <v>28</v>
      </c>
      <c r="F39" s="28">
        <f>G39+H39+I39+J39+K39+L39</f>
        <v>371782.1</v>
      </c>
      <c r="G39" s="28"/>
      <c r="H39" s="28"/>
      <c r="I39" s="28"/>
      <c r="J39" s="31"/>
      <c r="K39" s="31">
        <v>183353.5</v>
      </c>
      <c r="L39" s="31">
        <v>188428.6</v>
      </c>
      <c r="M39" s="29"/>
      <c r="N39" s="30"/>
      <c r="O39" s="30"/>
      <c r="P39" s="30"/>
      <c r="Q39" s="30"/>
      <c r="R39" s="30"/>
      <c r="S39" s="30"/>
    </row>
    <row r="40" spans="1:19" s="21" customFormat="1" ht="18.75">
      <c r="A40" s="78"/>
      <c r="B40" s="80"/>
      <c r="C40" s="62"/>
      <c r="D40" s="34" t="s">
        <v>177</v>
      </c>
      <c r="E40" s="35" t="s">
        <v>40</v>
      </c>
      <c r="F40" s="28">
        <f>G40+H40+I40+J40+K40+L40</f>
        <v>0</v>
      </c>
      <c r="G40" s="28"/>
      <c r="H40" s="28"/>
      <c r="I40" s="28"/>
      <c r="J40" s="31"/>
      <c r="K40" s="31"/>
      <c r="L40" s="31"/>
      <c r="M40" s="29"/>
      <c r="N40" s="30"/>
      <c r="O40" s="30"/>
      <c r="P40" s="30"/>
      <c r="Q40" s="30"/>
      <c r="R40" s="30"/>
      <c r="S40" s="30"/>
    </row>
    <row r="41" spans="1:19" s="21" customFormat="1" ht="18.75">
      <c r="A41" s="24" t="s">
        <v>56</v>
      </c>
      <c r="B41" s="23" t="s">
        <v>57</v>
      </c>
      <c r="C41" s="33"/>
      <c r="D41" s="25"/>
      <c r="E41" s="27"/>
      <c r="F41" s="37"/>
      <c r="G41" s="37"/>
      <c r="H41" s="37"/>
      <c r="I41" s="37"/>
      <c r="J41" s="36"/>
      <c r="K41" s="36"/>
      <c r="L41" s="36"/>
      <c r="M41" s="29"/>
      <c r="N41" s="30"/>
      <c r="O41" s="30"/>
      <c r="P41" s="30"/>
      <c r="Q41" s="30"/>
      <c r="R41" s="30"/>
      <c r="S41" s="30"/>
    </row>
    <row r="42" spans="1:19" s="21" customFormat="1" ht="30" customHeight="1">
      <c r="A42" s="78"/>
      <c r="B42" s="79" t="s">
        <v>58</v>
      </c>
      <c r="C42" s="60" t="s">
        <v>59</v>
      </c>
      <c r="D42" s="34" t="s">
        <v>177</v>
      </c>
      <c r="E42" s="35" t="s">
        <v>27</v>
      </c>
      <c r="F42" s="31">
        <f aca="true" t="shared" si="9" ref="F42:L42">F43+F44</f>
        <v>371782.1</v>
      </c>
      <c r="G42" s="31">
        <f t="shared" si="9"/>
        <v>0</v>
      </c>
      <c r="H42" s="31">
        <f t="shared" si="9"/>
        <v>0</v>
      </c>
      <c r="I42" s="31">
        <f t="shared" si="9"/>
        <v>0</v>
      </c>
      <c r="J42" s="31">
        <f t="shared" si="9"/>
        <v>0</v>
      </c>
      <c r="K42" s="31">
        <f t="shared" si="9"/>
        <v>183353.5</v>
      </c>
      <c r="L42" s="31">
        <f t="shared" si="9"/>
        <v>188428.6</v>
      </c>
      <c r="M42" s="29"/>
      <c r="N42" s="30"/>
      <c r="O42" s="30"/>
      <c r="P42" s="30"/>
      <c r="Q42" s="30"/>
      <c r="R42" s="30"/>
      <c r="S42" s="30"/>
    </row>
    <row r="43" spans="1:19" s="21" customFormat="1" ht="18.75">
      <c r="A43" s="78"/>
      <c r="B43" s="81"/>
      <c r="C43" s="61"/>
      <c r="D43" s="34" t="s">
        <v>177</v>
      </c>
      <c r="E43" s="35" t="s">
        <v>28</v>
      </c>
      <c r="F43" s="28">
        <f>G43+H43+I43+J43+K43+L43</f>
        <v>18589.1</v>
      </c>
      <c r="G43" s="28"/>
      <c r="H43" s="28"/>
      <c r="I43" s="28"/>
      <c r="J43" s="31"/>
      <c r="K43" s="31">
        <v>9294.5</v>
      </c>
      <c r="L43" s="31">
        <v>9294.6</v>
      </c>
      <c r="M43" s="29"/>
      <c r="N43" s="30"/>
      <c r="O43" s="30"/>
      <c r="P43" s="30"/>
      <c r="Q43" s="30"/>
      <c r="R43" s="30"/>
      <c r="S43" s="30"/>
    </row>
    <row r="44" spans="1:19" s="21" customFormat="1" ht="24.75" customHeight="1">
      <c r="A44" s="78"/>
      <c r="B44" s="80"/>
      <c r="C44" s="62"/>
      <c r="D44" s="34" t="s">
        <v>177</v>
      </c>
      <c r="E44" s="35" t="s">
        <v>40</v>
      </c>
      <c r="F44" s="28">
        <f>G44+H44+I44+J44+K44+L44</f>
        <v>353193</v>
      </c>
      <c r="G44" s="28"/>
      <c r="H44" s="28"/>
      <c r="I44" s="28"/>
      <c r="J44" s="31"/>
      <c r="K44" s="31">
        <v>174059</v>
      </c>
      <c r="L44" s="31">
        <v>179134</v>
      </c>
      <c r="M44" s="29"/>
      <c r="N44" s="30"/>
      <c r="O44" s="30"/>
      <c r="P44" s="30"/>
      <c r="Q44" s="30"/>
      <c r="R44" s="30"/>
      <c r="S44" s="30"/>
    </row>
    <row r="45" spans="1:19" s="21" customFormat="1" ht="18.75">
      <c r="A45" s="24" t="s">
        <v>60</v>
      </c>
      <c r="B45" s="23" t="s">
        <v>61</v>
      </c>
      <c r="C45" s="33"/>
      <c r="D45" s="25"/>
      <c r="E45" s="27"/>
      <c r="F45" s="37"/>
      <c r="G45" s="37"/>
      <c r="H45" s="37"/>
      <c r="I45" s="37"/>
      <c r="J45" s="36"/>
      <c r="K45" s="36"/>
      <c r="L45" s="36"/>
      <c r="M45" s="29"/>
      <c r="N45" s="30"/>
      <c r="O45" s="30"/>
      <c r="P45" s="30"/>
      <c r="Q45" s="30"/>
      <c r="R45" s="30"/>
      <c r="S45" s="30"/>
    </row>
    <row r="46" spans="1:19" s="21" customFormat="1" ht="27" customHeight="1">
      <c r="A46" s="78"/>
      <c r="B46" s="79" t="s">
        <v>62</v>
      </c>
      <c r="C46" s="60" t="s">
        <v>63</v>
      </c>
      <c r="D46" s="34" t="s">
        <v>177</v>
      </c>
      <c r="E46" s="35" t="s">
        <v>27</v>
      </c>
      <c r="F46" s="31">
        <f aca="true" t="shared" si="10" ref="F46:L46">F47+F48</f>
        <v>353193</v>
      </c>
      <c r="G46" s="31">
        <f t="shared" si="10"/>
        <v>0</v>
      </c>
      <c r="H46" s="31">
        <f t="shared" si="10"/>
        <v>0</v>
      </c>
      <c r="I46" s="31">
        <f t="shared" si="10"/>
        <v>0</v>
      </c>
      <c r="J46" s="31">
        <f t="shared" si="10"/>
        <v>0</v>
      </c>
      <c r="K46" s="31">
        <f t="shared" si="10"/>
        <v>174059</v>
      </c>
      <c r="L46" s="31">
        <f t="shared" si="10"/>
        <v>179134</v>
      </c>
      <c r="M46" s="29"/>
      <c r="N46" s="30"/>
      <c r="O46" s="30"/>
      <c r="P46" s="30"/>
      <c r="Q46" s="30"/>
      <c r="R46" s="30"/>
      <c r="S46" s="30"/>
    </row>
    <row r="47" spans="1:19" s="21" customFormat="1" ht="18.75">
      <c r="A47" s="78"/>
      <c r="B47" s="81"/>
      <c r="C47" s="61"/>
      <c r="D47" s="34" t="s">
        <v>177</v>
      </c>
      <c r="E47" s="35" t="s">
        <v>28</v>
      </c>
      <c r="F47" s="28">
        <f>G47+H47+I47+J47+K47+L47</f>
        <v>0</v>
      </c>
      <c r="G47" s="28"/>
      <c r="H47" s="28"/>
      <c r="I47" s="28"/>
      <c r="J47" s="31"/>
      <c r="K47" s="31"/>
      <c r="L47" s="31"/>
      <c r="M47" s="29"/>
      <c r="N47" s="30"/>
      <c r="O47" s="30"/>
      <c r="P47" s="30"/>
      <c r="Q47" s="30"/>
      <c r="R47" s="30"/>
      <c r="S47" s="30"/>
    </row>
    <row r="48" spans="1:19" s="21" customFormat="1" ht="18.75">
      <c r="A48" s="78"/>
      <c r="B48" s="80"/>
      <c r="C48" s="62"/>
      <c r="D48" s="34" t="s">
        <v>177</v>
      </c>
      <c r="E48" s="35" t="s">
        <v>40</v>
      </c>
      <c r="F48" s="28">
        <f>G48+H48+I48+J48+K48+L48</f>
        <v>353193</v>
      </c>
      <c r="G48" s="28"/>
      <c r="H48" s="28"/>
      <c r="I48" s="28"/>
      <c r="J48" s="31"/>
      <c r="K48" s="31">
        <v>174059</v>
      </c>
      <c r="L48" s="31">
        <v>179134</v>
      </c>
      <c r="M48" s="29"/>
      <c r="N48" s="30"/>
      <c r="O48" s="30"/>
      <c r="P48" s="30"/>
      <c r="Q48" s="30"/>
      <c r="R48" s="30"/>
      <c r="S48" s="30"/>
    </row>
    <row r="49" spans="1:19" s="21" customFormat="1" ht="18.75">
      <c r="A49" s="24" t="s">
        <v>64</v>
      </c>
      <c r="B49" s="23" t="s">
        <v>65</v>
      </c>
      <c r="C49" s="33"/>
      <c r="D49" s="25"/>
      <c r="E49" s="27"/>
      <c r="F49" s="37"/>
      <c r="G49" s="37"/>
      <c r="H49" s="37"/>
      <c r="I49" s="37"/>
      <c r="J49" s="36"/>
      <c r="K49" s="36"/>
      <c r="L49" s="36"/>
      <c r="M49" s="29"/>
      <c r="N49" s="30"/>
      <c r="O49" s="30"/>
      <c r="P49" s="30"/>
      <c r="Q49" s="30"/>
      <c r="R49" s="30"/>
      <c r="S49" s="30"/>
    </row>
    <row r="50" spans="1:19" s="21" customFormat="1" ht="31.5" customHeight="1">
      <c r="A50" s="78"/>
      <c r="B50" s="79" t="s">
        <v>66</v>
      </c>
      <c r="C50" s="60" t="s">
        <v>67</v>
      </c>
      <c r="D50" s="34" t="s">
        <v>177</v>
      </c>
      <c r="E50" s="35" t="s">
        <v>27</v>
      </c>
      <c r="F50" s="31">
        <f aca="true" t="shared" si="11" ref="F50:L50">F51+F52</f>
        <v>371782.1</v>
      </c>
      <c r="G50" s="31">
        <f t="shared" si="11"/>
        <v>0</v>
      </c>
      <c r="H50" s="31">
        <f t="shared" si="11"/>
        <v>0</v>
      </c>
      <c r="I50" s="31">
        <f t="shared" si="11"/>
        <v>0</v>
      </c>
      <c r="J50" s="31">
        <f t="shared" si="11"/>
        <v>0</v>
      </c>
      <c r="K50" s="31">
        <f t="shared" si="11"/>
        <v>183353.5</v>
      </c>
      <c r="L50" s="31">
        <f t="shared" si="11"/>
        <v>188428.6</v>
      </c>
      <c r="M50" s="29"/>
      <c r="N50" s="30"/>
      <c r="O50" s="30"/>
      <c r="P50" s="30"/>
      <c r="Q50" s="30"/>
      <c r="R50" s="30"/>
      <c r="S50" s="30"/>
    </row>
    <row r="51" spans="1:19" s="21" customFormat="1" ht="18.75">
      <c r="A51" s="78"/>
      <c r="B51" s="81"/>
      <c r="C51" s="61"/>
      <c r="D51" s="34" t="s">
        <v>177</v>
      </c>
      <c r="E51" s="35" t="s">
        <v>28</v>
      </c>
      <c r="F51" s="28">
        <f>G51+H51+I51+J51+K51+L51</f>
        <v>18589.1</v>
      </c>
      <c r="G51" s="28"/>
      <c r="H51" s="28"/>
      <c r="I51" s="28"/>
      <c r="J51" s="31"/>
      <c r="K51" s="31">
        <v>9294.5</v>
      </c>
      <c r="L51" s="31">
        <v>9294.6</v>
      </c>
      <c r="M51" s="29"/>
      <c r="N51" s="30"/>
      <c r="O51" s="30"/>
      <c r="P51" s="30"/>
      <c r="Q51" s="30"/>
      <c r="R51" s="30"/>
      <c r="S51" s="30"/>
    </row>
    <row r="52" spans="1:19" s="21" customFormat="1" ht="18.75">
      <c r="A52" s="78"/>
      <c r="B52" s="80"/>
      <c r="C52" s="62"/>
      <c r="D52" s="34" t="s">
        <v>177</v>
      </c>
      <c r="E52" s="35" t="s">
        <v>40</v>
      </c>
      <c r="F52" s="28">
        <f>G52+H52+I52+J52+K52+L52</f>
        <v>353193</v>
      </c>
      <c r="G52" s="28"/>
      <c r="H52" s="28"/>
      <c r="I52" s="28"/>
      <c r="J52" s="31"/>
      <c r="K52" s="31">
        <v>174059</v>
      </c>
      <c r="L52" s="31">
        <v>179134</v>
      </c>
      <c r="M52" s="29"/>
      <c r="N52" s="30"/>
      <c r="O52" s="30"/>
      <c r="P52" s="30"/>
      <c r="Q52" s="30"/>
      <c r="R52" s="30"/>
      <c r="S52" s="30"/>
    </row>
    <row r="53" spans="1:19" s="21" customFormat="1" ht="18.75">
      <c r="A53" s="24" t="s">
        <v>68</v>
      </c>
      <c r="B53" s="23" t="s">
        <v>69</v>
      </c>
      <c r="C53" s="33"/>
      <c r="D53" s="25"/>
      <c r="E53" s="27"/>
      <c r="F53" s="37"/>
      <c r="G53" s="37"/>
      <c r="H53" s="37"/>
      <c r="I53" s="37"/>
      <c r="J53" s="36"/>
      <c r="K53" s="36"/>
      <c r="L53" s="36"/>
      <c r="M53" s="29"/>
      <c r="N53" s="30"/>
      <c r="O53" s="30"/>
      <c r="P53" s="30"/>
      <c r="Q53" s="30"/>
      <c r="R53" s="30"/>
      <c r="S53" s="30"/>
    </row>
    <row r="54" spans="1:19" s="21" customFormat="1" ht="37.5" customHeight="1">
      <c r="A54" s="78"/>
      <c r="B54" s="79" t="s">
        <v>70</v>
      </c>
      <c r="C54" s="60" t="s">
        <v>71</v>
      </c>
      <c r="D54" s="34" t="s">
        <v>177</v>
      </c>
      <c r="E54" s="35" t="s">
        <v>27</v>
      </c>
      <c r="F54" s="31">
        <f aca="true" t="shared" si="12" ref="F54:L54">F55+F56</f>
        <v>353193</v>
      </c>
      <c r="G54" s="31">
        <f t="shared" si="12"/>
        <v>0</v>
      </c>
      <c r="H54" s="31">
        <f t="shared" si="12"/>
        <v>0</v>
      </c>
      <c r="I54" s="31">
        <f t="shared" si="12"/>
        <v>0</v>
      </c>
      <c r="J54" s="31">
        <f t="shared" si="12"/>
        <v>0</v>
      </c>
      <c r="K54" s="31">
        <f t="shared" si="12"/>
        <v>174059</v>
      </c>
      <c r="L54" s="31">
        <f t="shared" si="12"/>
        <v>179134</v>
      </c>
      <c r="M54" s="29"/>
      <c r="N54" s="30"/>
      <c r="O54" s="30"/>
      <c r="P54" s="30"/>
      <c r="Q54" s="30"/>
      <c r="R54" s="30"/>
      <c r="S54" s="30"/>
    </row>
    <row r="55" spans="1:19" s="21" customFormat="1" ht="18.75">
      <c r="A55" s="78"/>
      <c r="B55" s="81"/>
      <c r="C55" s="61"/>
      <c r="D55" s="34" t="s">
        <v>177</v>
      </c>
      <c r="E55" s="35" t="s">
        <v>28</v>
      </c>
      <c r="F55" s="28">
        <f>G55+H55+I55+J55+K55+L55</f>
        <v>0</v>
      </c>
      <c r="G55" s="28"/>
      <c r="H55" s="28"/>
      <c r="I55" s="28"/>
      <c r="J55" s="31"/>
      <c r="K55" s="31"/>
      <c r="L55" s="31"/>
      <c r="M55" s="29"/>
      <c r="N55" s="30"/>
      <c r="O55" s="30"/>
      <c r="P55" s="30"/>
      <c r="Q55" s="30"/>
      <c r="R55" s="30"/>
      <c r="S55" s="30"/>
    </row>
    <row r="56" spans="1:19" s="21" customFormat="1" ht="18.75">
      <c r="A56" s="78"/>
      <c r="B56" s="80"/>
      <c r="C56" s="62"/>
      <c r="D56" s="34" t="s">
        <v>177</v>
      </c>
      <c r="E56" s="35" t="s">
        <v>40</v>
      </c>
      <c r="F56" s="28">
        <f>G56+H56+I56+J56+K56+L56</f>
        <v>353193</v>
      </c>
      <c r="G56" s="28"/>
      <c r="H56" s="28"/>
      <c r="I56" s="28"/>
      <c r="J56" s="31"/>
      <c r="K56" s="31">
        <v>174059</v>
      </c>
      <c r="L56" s="31">
        <v>179134</v>
      </c>
      <c r="M56" s="29"/>
      <c r="N56" s="30"/>
      <c r="O56" s="30"/>
      <c r="P56" s="30"/>
      <c r="Q56" s="30"/>
      <c r="R56" s="30"/>
      <c r="S56" s="30"/>
    </row>
    <row r="57" spans="1:19" s="21" customFormat="1" ht="18.75">
      <c r="A57" s="24" t="s">
        <v>72</v>
      </c>
      <c r="B57" s="23" t="s">
        <v>73</v>
      </c>
      <c r="C57" s="33"/>
      <c r="D57" s="25"/>
      <c r="E57" s="27"/>
      <c r="F57" s="37"/>
      <c r="G57" s="37"/>
      <c r="H57" s="37"/>
      <c r="I57" s="37"/>
      <c r="J57" s="36"/>
      <c r="K57" s="36"/>
      <c r="L57" s="36"/>
      <c r="M57" s="29"/>
      <c r="N57" s="30"/>
      <c r="O57" s="30"/>
      <c r="P57" s="30"/>
      <c r="Q57" s="30"/>
      <c r="R57" s="30"/>
      <c r="S57" s="30"/>
    </row>
    <row r="58" spans="1:19" s="21" customFormat="1" ht="31.5" customHeight="1">
      <c r="A58" s="78"/>
      <c r="B58" s="79" t="s">
        <v>74</v>
      </c>
      <c r="C58" s="60" t="s">
        <v>75</v>
      </c>
      <c r="D58" s="34" t="s">
        <v>177</v>
      </c>
      <c r="E58" s="35" t="s">
        <v>27</v>
      </c>
      <c r="F58" s="31">
        <f aca="true" t="shared" si="13" ref="F58:L58">F59+F60</f>
        <v>353193</v>
      </c>
      <c r="G58" s="31">
        <f t="shared" si="13"/>
        <v>0</v>
      </c>
      <c r="H58" s="31">
        <f t="shared" si="13"/>
        <v>0</v>
      </c>
      <c r="I58" s="31">
        <f t="shared" si="13"/>
        <v>0</v>
      </c>
      <c r="J58" s="31">
        <f t="shared" si="13"/>
        <v>0</v>
      </c>
      <c r="K58" s="31">
        <f t="shared" si="13"/>
        <v>174059</v>
      </c>
      <c r="L58" s="31">
        <f t="shared" si="13"/>
        <v>179134</v>
      </c>
      <c r="M58" s="29"/>
      <c r="N58" s="30"/>
      <c r="O58" s="30"/>
      <c r="P58" s="30"/>
      <c r="Q58" s="30"/>
      <c r="R58" s="30"/>
      <c r="S58" s="30"/>
    </row>
    <row r="59" spans="1:19" s="21" customFormat="1" ht="18.75">
      <c r="A59" s="78"/>
      <c r="B59" s="81"/>
      <c r="C59" s="61"/>
      <c r="D59" s="34" t="s">
        <v>177</v>
      </c>
      <c r="E59" s="35" t="s">
        <v>28</v>
      </c>
      <c r="F59" s="28">
        <f>G59+H59+I59+J59+K59+L59</f>
        <v>0</v>
      </c>
      <c r="G59" s="28"/>
      <c r="H59" s="28"/>
      <c r="I59" s="28"/>
      <c r="J59" s="31"/>
      <c r="K59" s="31"/>
      <c r="L59" s="31"/>
      <c r="M59" s="29"/>
      <c r="N59" s="30"/>
      <c r="O59" s="30"/>
      <c r="P59" s="30"/>
      <c r="Q59" s="30"/>
      <c r="R59" s="30"/>
      <c r="S59" s="30"/>
    </row>
    <row r="60" spans="1:19" s="21" customFormat="1" ht="18.75">
      <c r="A60" s="78"/>
      <c r="B60" s="80"/>
      <c r="C60" s="62"/>
      <c r="D60" s="34" t="s">
        <v>177</v>
      </c>
      <c r="E60" s="35" t="s">
        <v>40</v>
      </c>
      <c r="F60" s="28">
        <f>G60+H60+I60+J60+K60+L60</f>
        <v>353193</v>
      </c>
      <c r="G60" s="28"/>
      <c r="H60" s="28"/>
      <c r="I60" s="28"/>
      <c r="J60" s="31"/>
      <c r="K60" s="31">
        <v>174059</v>
      </c>
      <c r="L60" s="31">
        <v>179134</v>
      </c>
      <c r="M60" s="29"/>
      <c r="N60" s="30"/>
      <c r="O60" s="30"/>
      <c r="P60" s="30"/>
      <c r="Q60" s="30"/>
      <c r="R60" s="30"/>
      <c r="S60" s="30"/>
    </row>
    <row r="61" spans="1:19" s="21" customFormat="1" ht="18.75">
      <c r="A61" s="24" t="s">
        <v>76</v>
      </c>
      <c r="B61" s="23" t="s">
        <v>77</v>
      </c>
      <c r="C61" s="33"/>
      <c r="D61" s="25"/>
      <c r="E61" s="27"/>
      <c r="F61" s="37"/>
      <c r="G61" s="37"/>
      <c r="H61" s="37"/>
      <c r="I61" s="37"/>
      <c r="J61" s="36"/>
      <c r="K61" s="36"/>
      <c r="L61" s="36"/>
      <c r="M61" s="29"/>
      <c r="N61" s="30"/>
      <c r="O61" s="30"/>
      <c r="P61" s="30"/>
      <c r="Q61" s="30"/>
      <c r="R61" s="30"/>
      <c r="S61" s="30"/>
    </row>
    <row r="62" spans="1:19" s="21" customFormat="1" ht="27" customHeight="1">
      <c r="A62" s="78"/>
      <c r="B62" s="79" t="s">
        <v>78</v>
      </c>
      <c r="C62" s="60" t="s">
        <v>79</v>
      </c>
      <c r="D62" s="34" t="s">
        <v>177</v>
      </c>
      <c r="E62" s="35" t="s">
        <v>27</v>
      </c>
      <c r="F62" s="31">
        <f aca="true" t="shared" si="14" ref="F62:L62">F63+F64</f>
        <v>353193</v>
      </c>
      <c r="G62" s="31">
        <f t="shared" si="14"/>
        <v>0</v>
      </c>
      <c r="H62" s="31">
        <f t="shared" si="14"/>
        <v>0</v>
      </c>
      <c r="I62" s="31">
        <f t="shared" si="14"/>
        <v>0</v>
      </c>
      <c r="J62" s="31">
        <f t="shared" si="14"/>
        <v>0</v>
      </c>
      <c r="K62" s="31">
        <f t="shared" si="14"/>
        <v>174059</v>
      </c>
      <c r="L62" s="31">
        <f t="shared" si="14"/>
        <v>179134</v>
      </c>
      <c r="M62" s="29"/>
      <c r="N62" s="30"/>
      <c r="O62" s="30"/>
      <c r="P62" s="30"/>
      <c r="Q62" s="30"/>
      <c r="R62" s="30"/>
      <c r="S62" s="30"/>
    </row>
    <row r="63" spans="1:19" s="21" customFormat="1" ht="18.75">
      <c r="A63" s="78"/>
      <c r="B63" s="81"/>
      <c r="C63" s="61"/>
      <c r="D63" s="34" t="s">
        <v>177</v>
      </c>
      <c r="E63" s="35" t="s">
        <v>28</v>
      </c>
      <c r="F63" s="28">
        <f>G63+H63+I63+J63+K63+L63</f>
        <v>0</v>
      </c>
      <c r="G63" s="28"/>
      <c r="H63" s="28"/>
      <c r="I63" s="28"/>
      <c r="J63" s="31"/>
      <c r="K63" s="31"/>
      <c r="L63" s="31"/>
      <c r="M63" s="29"/>
      <c r="N63" s="30"/>
      <c r="O63" s="30"/>
      <c r="P63" s="30"/>
      <c r="Q63" s="30"/>
      <c r="R63" s="30"/>
      <c r="S63" s="30"/>
    </row>
    <row r="64" spans="1:19" s="21" customFormat="1" ht="18.75">
      <c r="A64" s="78"/>
      <c r="B64" s="80"/>
      <c r="C64" s="62"/>
      <c r="D64" s="34" t="s">
        <v>177</v>
      </c>
      <c r="E64" s="35" t="s">
        <v>40</v>
      </c>
      <c r="F64" s="28">
        <f>G64+H64+I64+J64+K64+L64</f>
        <v>353193</v>
      </c>
      <c r="G64" s="28"/>
      <c r="H64" s="28"/>
      <c r="I64" s="28"/>
      <c r="J64" s="31"/>
      <c r="K64" s="31">
        <v>174059</v>
      </c>
      <c r="L64" s="31">
        <v>179134</v>
      </c>
      <c r="M64" s="29"/>
      <c r="N64" s="30"/>
      <c r="O64" s="30"/>
      <c r="P64" s="30"/>
      <c r="Q64" s="30"/>
      <c r="R64" s="30"/>
      <c r="S64" s="30"/>
    </row>
    <row r="65" spans="1:19" s="21" customFormat="1" ht="18.75">
      <c r="A65" s="24" t="s">
        <v>80</v>
      </c>
      <c r="B65" s="23" t="s">
        <v>81</v>
      </c>
      <c r="C65" s="33"/>
      <c r="D65" s="25"/>
      <c r="E65" s="27"/>
      <c r="F65" s="37"/>
      <c r="G65" s="37"/>
      <c r="H65" s="37"/>
      <c r="I65" s="37"/>
      <c r="J65" s="36"/>
      <c r="K65" s="36"/>
      <c r="L65" s="36"/>
      <c r="M65" s="29"/>
      <c r="N65" s="30"/>
      <c r="O65" s="30"/>
      <c r="P65" s="30"/>
      <c r="Q65" s="30"/>
      <c r="R65" s="30"/>
      <c r="S65" s="30"/>
    </row>
    <row r="66" spans="1:19" s="21" customFormat="1" ht="27" customHeight="1">
      <c r="A66" s="78"/>
      <c r="B66" s="79" t="s">
        <v>82</v>
      </c>
      <c r="C66" s="60" t="s">
        <v>83</v>
      </c>
      <c r="D66" s="34" t="s">
        <v>177</v>
      </c>
      <c r="E66" s="35" t="s">
        <v>27</v>
      </c>
      <c r="F66" s="31">
        <f aca="true" t="shared" si="15" ref="F66:L66">F67+F68</f>
        <v>371782.1</v>
      </c>
      <c r="G66" s="31">
        <f t="shared" si="15"/>
        <v>0</v>
      </c>
      <c r="H66" s="31">
        <f t="shared" si="15"/>
        <v>0</v>
      </c>
      <c r="I66" s="31">
        <f t="shared" si="15"/>
        <v>0</v>
      </c>
      <c r="J66" s="31">
        <f t="shared" si="15"/>
        <v>0</v>
      </c>
      <c r="K66" s="31">
        <f t="shared" si="15"/>
        <v>111534.9</v>
      </c>
      <c r="L66" s="31">
        <f t="shared" si="15"/>
        <v>260247.2</v>
      </c>
      <c r="M66" s="29"/>
      <c r="N66" s="30"/>
      <c r="O66" s="30"/>
      <c r="P66" s="30"/>
      <c r="Q66" s="30"/>
      <c r="R66" s="30"/>
      <c r="S66" s="30"/>
    </row>
    <row r="67" spans="1:19" s="21" customFormat="1" ht="18.75">
      <c r="A67" s="78"/>
      <c r="B67" s="81"/>
      <c r="C67" s="61"/>
      <c r="D67" s="34" t="s">
        <v>177</v>
      </c>
      <c r="E67" s="35" t="s">
        <v>28</v>
      </c>
      <c r="F67" s="28">
        <f>G67+H67+I67+J67+K67+L67</f>
        <v>18589.1</v>
      </c>
      <c r="G67" s="28"/>
      <c r="H67" s="28"/>
      <c r="I67" s="28"/>
      <c r="J67" s="31"/>
      <c r="K67" s="31">
        <v>5577</v>
      </c>
      <c r="L67" s="31">
        <v>13012.1</v>
      </c>
      <c r="M67" s="29"/>
      <c r="N67" s="30"/>
      <c r="O67" s="30"/>
      <c r="P67" s="30"/>
      <c r="Q67" s="30"/>
      <c r="R67" s="30"/>
      <c r="S67" s="30"/>
    </row>
    <row r="68" spans="1:19" s="21" customFormat="1" ht="18.75">
      <c r="A68" s="78"/>
      <c r="B68" s="80"/>
      <c r="C68" s="62"/>
      <c r="D68" s="34" t="s">
        <v>177</v>
      </c>
      <c r="E68" s="35" t="s">
        <v>40</v>
      </c>
      <c r="F68" s="28">
        <f>G68+H68+I68+J68+K68+L68</f>
        <v>353193</v>
      </c>
      <c r="G68" s="28"/>
      <c r="H68" s="28"/>
      <c r="I68" s="28"/>
      <c r="J68" s="31"/>
      <c r="K68" s="31">
        <v>105957.9</v>
      </c>
      <c r="L68" s="31">
        <v>247235.1</v>
      </c>
      <c r="M68" s="29"/>
      <c r="N68" s="30"/>
      <c r="O68" s="30"/>
      <c r="P68" s="30"/>
      <c r="Q68" s="30"/>
      <c r="R68" s="30"/>
      <c r="S68" s="30"/>
    </row>
    <row r="69" spans="1:19" s="21" customFormat="1" ht="18.75">
      <c r="A69" s="24" t="s">
        <v>84</v>
      </c>
      <c r="B69" s="23" t="s">
        <v>85</v>
      </c>
      <c r="C69" s="33"/>
      <c r="D69" s="25"/>
      <c r="E69" s="27"/>
      <c r="F69" s="37"/>
      <c r="G69" s="37"/>
      <c r="H69" s="37"/>
      <c r="I69" s="37"/>
      <c r="J69" s="36"/>
      <c r="K69" s="36"/>
      <c r="L69" s="36"/>
      <c r="M69" s="29"/>
      <c r="N69" s="30"/>
      <c r="O69" s="30"/>
      <c r="P69" s="30"/>
      <c r="Q69" s="30"/>
      <c r="R69" s="30"/>
      <c r="S69" s="30"/>
    </row>
    <row r="70" spans="1:19" s="21" customFormat="1" ht="31.5" customHeight="1">
      <c r="A70" s="78"/>
      <c r="B70" s="79" t="s">
        <v>171</v>
      </c>
      <c r="C70" s="60" t="s">
        <v>86</v>
      </c>
      <c r="D70" s="34" t="s">
        <v>177</v>
      </c>
      <c r="E70" s="35" t="s">
        <v>27</v>
      </c>
      <c r="F70" s="31">
        <f aca="true" t="shared" si="16" ref="F70:L70">F71+F72</f>
        <v>371782.1</v>
      </c>
      <c r="G70" s="31">
        <f t="shared" si="16"/>
        <v>0</v>
      </c>
      <c r="H70" s="31">
        <f t="shared" si="16"/>
        <v>0</v>
      </c>
      <c r="I70" s="31">
        <f t="shared" si="16"/>
        <v>0</v>
      </c>
      <c r="J70" s="31">
        <f t="shared" si="16"/>
        <v>0</v>
      </c>
      <c r="K70" s="31">
        <f t="shared" si="16"/>
        <v>111534.9</v>
      </c>
      <c r="L70" s="31">
        <f t="shared" si="16"/>
        <v>260247.2</v>
      </c>
      <c r="M70" s="29"/>
      <c r="N70" s="30"/>
      <c r="O70" s="30"/>
      <c r="P70" s="30"/>
      <c r="Q70" s="30"/>
      <c r="R70" s="30"/>
      <c r="S70" s="30"/>
    </row>
    <row r="71" spans="1:19" s="21" customFormat="1" ht="18.75">
      <c r="A71" s="78"/>
      <c r="B71" s="81"/>
      <c r="C71" s="61"/>
      <c r="D71" s="34" t="s">
        <v>177</v>
      </c>
      <c r="E71" s="35" t="s">
        <v>28</v>
      </c>
      <c r="F71" s="28">
        <f>G71+H71+I71+J71+K71+L71</f>
        <v>18589.1</v>
      </c>
      <c r="G71" s="28"/>
      <c r="H71" s="28"/>
      <c r="I71" s="28"/>
      <c r="J71" s="31"/>
      <c r="K71" s="31">
        <v>5577</v>
      </c>
      <c r="L71" s="31">
        <v>13012.1</v>
      </c>
      <c r="M71" s="29"/>
      <c r="N71" s="30"/>
      <c r="O71" s="30"/>
      <c r="P71" s="30"/>
      <c r="Q71" s="30"/>
      <c r="R71" s="30"/>
      <c r="S71" s="30"/>
    </row>
    <row r="72" spans="1:19" s="21" customFormat="1" ht="18.75">
      <c r="A72" s="78"/>
      <c r="B72" s="80"/>
      <c r="C72" s="62"/>
      <c r="D72" s="34" t="s">
        <v>21</v>
      </c>
      <c r="E72" s="35" t="s">
        <v>40</v>
      </c>
      <c r="F72" s="28">
        <f>G72+H72+I72+J72+K72+L72</f>
        <v>353193</v>
      </c>
      <c r="G72" s="28"/>
      <c r="H72" s="28"/>
      <c r="I72" s="28"/>
      <c r="J72" s="31"/>
      <c r="K72" s="31">
        <v>105957.9</v>
      </c>
      <c r="L72" s="31">
        <v>247235.1</v>
      </c>
      <c r="M72" s="29"/>
      <c r="N72" s="30"/>
      <c r="O72" s="30"/>
      <c r="P72" s="30"/>
      <c r="Q72" s="30"/>
      <c r="R72" s="30"/>
      <c r="S72" s="30"/>
    </row>
    <row r="73" spans="1:19" s="21" customFormat="1" ht="18.75">
      <c r="A73" s="24" t="s">
        <v>87</v>
      </c>
      <c r="B73" s="23" t="s">
        <v>88</v>
      </c>
      <c r="C73" s="33"/>
      <c r="D73" s="25"/>
      <c r="E73" s="27"/>
      <c r="F73" s="37"/>
      <c r="G73" s="37"/>
      <c r="H73" s="37"/>
      <c r="I73" s="37"/>
      <c r="J73" s="36"/>
      <c r="K73" s="36"/>
      <c r="L73" s="36"/>
      <c r="M73" s="29"/>
      <c r="N73" s="30"/>
      <c r="O73" s="30"/>
      <c r="P73" s="30"/>
      <c r="Q73" s="30"/>
      <c r="R73" s="30"/>
      <c r="S73" s="30"/>
    </row>
    <row r="74" spans="1:19" s="21" customFormat="1" ht="30" customHeight="1">
      <c r="A74" s="78"/>
      <c r="B74" s="79" t="s">
        <v>89</v>
      </c>
      <c r="C74" s="60" t="s">
        <v>90</v>
      </c>
      <c r="D74" s="34" t="s">
        <v>177</v>
      </c>
      <c r="E74" s="35" t="s">
        <v>27</v>
      </c>
      <c r="F74" s="31">
        <f aca="true" t="shared" si="17" ref="F74:L74">F75+F76</f>
        <v>371782.1</v>
      </c>
      <c r="G74" s="31">
        <f t="shared" si="17"/>
        <v>0</v>
      </c>
      <c r="H74" s="31">
        <f t="shared" si="17"/>
        <v>0</v>
      </c>
      <c r="I74" s="31">
        <f t="shared" si="17"/>
        <v>0</v>
      </c>
      <c r="J74" s="31">
        <f t="shared" si="17"/>
        <v>0</v>
      </c>
      <c r="K74" s="31">
        <f t="shared" si="17"/>
        <v>111534.9</v>
      </c>
      <c r="L74" s="31">
        <f t="shared" si="17"/>
        <v>260247.2</v>
      </c>
      <c r="M74" s="29"/>
      <c r="N74" s="30"/>
      <c r="O74" s="30"/>
      <c r="P74" s="30"/>
      <c r="Q74" s="30"/>
      <c r="R74" s="30"/>
      <c r="S74" s="30"/>
    </row>
    <row r="75" spans="1:19" s="21" customFormat="1" ht="18.75">
      <c r="A75" s="78"/>
      <c r="B75" s="81"/>
      <c r="C75" s="61"/>
      <c r="D75" s="34" t="s">
        <v>177</v>
      </c>
      <c r="E75" s="35" t="s">
        <v>28</v>
      </c>
      <c r="F75" s="28">
        <f>G75+H75+I75+J75+K75+L75</f>
        <v>18589.1</v>
      </c>
      <c r="G75" s="28"/>
      <c r="H75" s="28"/>
      <c r="I75" s="28"/>
      <c r="J75" s="31"/>
      <c r="K75" s="31">
        <v>5577</v>
      </c>
      <c r="L75" s="31">
        <v>13012.1</v>
      </c>
      <c r="M75" s="29"/>
      <c r="N75" s="30"/>
      <c r="O75" s="30"/>
      <c r="P75" s="30"/>
      <c r="Q75" s="30"/>
      <c r="R75" s="30"/>
      <c r="S75" s="30"/>
    </row>
    <row r="76" spans="1:19" s="21" customFormat="1" ht="18.75">
      <c r="A76" s="78"/>
      <c r="B76" s="80"/>
      <c r="C76" s="62"/>
      <c r="D76" s="34" t="s">
        <v>177</v>
      </c>
      <c r="E76" s="35" t="s">
        <v>40</v>
      </c>
      <c r="F76" s="28">
        <f>G76+H76+I76+J76+K76+L76</f>
        <v>353193</v>
      </c>
      <c r="G76" s="28"/>
      <c r="H76" s="28"/>
      <c r="I76" s="28"/>
      <c r="J76" s="31"/>
      <c r="K76" s="31">
        <v>105957.9</v>
      </c>
      <c r="L76" s="31">
        <v>247235.1</v>
      </c>
      <c r="M76" s="29"/>
      <c r="N76" s="30"/>
      <c r="O76" s="30"/>
      <c r="P76" s="30"/>
      <c r="Q76" s="30"/>
      <c r="R76" s="30"/>
      <c r="S76" s="30"/>
    </row>
    <row r="77" spans="1:19" s="21" customFormat="1" ht="18.75">
      <c r="A77" s="24" t="s">
        <v>91</v>
      </c>
      <c r="B77" s="23" t="s">
        <v>92</v>
      </c>
      <c r="C77" s="33"/>
      <c r="D77" s="25"/>
      <c r="E77" s="27"/>
      <c r="F77" s="37"/>
      <c r="G77" s="37"/>
      <c r="H77" s="37"/>
      <c r="I77" s="37"/>
      <c r="J77" s="36"/>
      <c r="K77" s="36"/>
      <c r="L77" s="36"/>
      <c r="M77" s="29"/>
      <c r="N77" s="30"/>
      <c r="O77" s="30"/>
      <c r="P77" s="30"/>
      <c r="Q77" s="30"/>
      <c r="R77" s="30"/>
      <c r="S77" s="30"/>
    </row>
    <row r="78" spans="1:19" s="21" customFormat="1" ht="27" customHeight="1">
      <c r="A78" s="78"/>
      <c r="B78" s="79" t="s">
        <v>93</v>
      </c>
      <c r="C78" s="60" t="s">
        <v>94</v>
      </c>
      <c r="D78" s="34" t="s">
        <v>177</v>
      </c>
      <c r="E78" s="35" t="s">
        <v>27</v>
      </c>
      <c r="F78" s="31">
        <f aca="true" t="shared" si="18" ref="F78:L78">F79+F80</f>
        <v>371782.1</v>
      </c>
      <c r="G78" s="31">
        <f t="shared" si="18"/>
        <v>0</v>
      </c>
      <c r="H78" s="31">
        <f t="shared" si="18"/>
        <v>0</v>
      </c>
      <c r="I78" s="31">
        <f t="shared" si="18"/>
        <v>0</v>
      </c>
      <c r="J78" s="31">
        <f t="shared" si="18"/>
        <v>0</v>
      </c>
      <c r="K78" s="31">
        <f t="shared" si="18"/>
        <v>111534.9</v>
      </c>
      <c r="L78" s="31">
        <f t="shared" si="18"/>
        <v>260247.2</v>
      </c>
      <c r="M78" s="29"/>
      <c r="N78" s="30"/>
      <c r="O78" s="30"/>
      <c r="P78" s="30"/>
      <c r="Q78" s="30"/>
      <c r="R78" s="30"/>
      <c r="S78" s="30"/>
    </row>
    <row r="79" spans="1:19" s="21" customFormat="1" ht="18.75">
      <c r="A79" s="78"/>
      <c r="B79" s="81"/>
      <c r="C79" s="61"/>
      <c r="D79" s="34" t="s">
        <v>177</v>
      </c>
      <c r="E79" s="35" t="s">
        <v>28</v>
      </c>
      <c r="F79" s="28">
        <f>G79+H79+I79+J79+K79+L79</f>
        <v>18589.1</v>
      </c>
      <c r="G79" s="28"/>
      <c r="H79" s="28"/>
      <c r="I79" s="28"/>
      <c r="J79" s="31"/>
      <c r="K79" s="31">
        <v>5577</v>
      </c>
      <c r="L79" s="31">
        <v>13012.1</v>
      </c>
      <c r="M79" s="29"/>
      <c r="N79" s="30"/>
      <c r="O79" s="30"/>
      <c r="P79" s="30"/>
      <c r="Q79" s="30"/>
      <c r="R79" s="30"/>
      <c r="S79" s="30"/>
    </row>
    <row r="80" spans="1:19" s="21" customFormat="1" ht="18.75">
      <c r="A80" s="78"/>
      <c r="B80" s="80"/>
      <c r="C80" s="62"/>
      <c r="D80" s="34" t="s">
        <v>177</v>
      </c>
      <c r="E80" s="35" t="s">
        <v>40</v>
      </c>
      <c r="F80" s="28">
        <f>G80+H80+I80+J80+K80+L80</f>
        <v>353193</v>
      </c>
      <c r="G80" s="28"/>
      <c r="H80" s="28"/>
      <c r="I80" s="28"/>
      <c r="J80" s="31"/>
      <c r="K80" s="31">
        <v>105957.9</v>
      </c>
      <c r="L80" s="31">
        <v>247235.1</v>
      </c>
      <c r="M80" s="29"/>
      <c r="N80" s="30"/>
      <c r="O80" s="30"/>
      <c r="P80" s="30"/>
      <c r="Q80" s="30"/>
      <c r="R80" s="30"/>
      <c r="S80" s="30"/>
    </row>
    <row r="81" spans="1:19" s="21" customFormat="1" ht="18.75">
      <c r="A81" s="24" t="s">
        <v>95</v>
      </c>
      <c r="B81" s="23" t="s">
        <v>96</v>
      </c>
      <c r="C81" s="33"/>
      <c r="D81" s="25"/>
      <c r="E81" s="27"/>
      <c r="F81" s="37"/>
      <c r="G81" s="37"/>
      <c r="H81" s="37"/>
      <c r="I81" s="37"/>
      <c r="J81" s="36"/>
      <c r="K81" s="36"/>
      <c r="L81" s="36"/>
      <c r="M81" s="29"/>
      <c r="N81" s="30"/>
      <c r="O81" s="30"/>
      <c r="P81" s="30"/>
      <c r="Q81" s="30"/>
      <c r="R81" s="30"/>
      <c r="S81" s="30"/>
    </row>
    <row r="82" spans="1:19" s="21" customFormat="1" ht="37.5" customHeight="1">
      <c r="A82" s="78"/>
      <c r="B82" s="79" t="s">
        <v>97</v>
      </c>
      <c r="C82" s="60" t="s">
        <v>98</v>
      </c>
      <c r="D82" s="34" t="s">
        <v>177</v>
      </c>
      <c r="E82" s="35" t="s">
        <v>27</v>
      </c>
      <c r="F82" s="31">
        <f aca="true" t="shared" si="19" ref="F82:L82">F83+F84</f>
        <v>353193</v>
      </c>
      <c r="G82" s="31">
        <f t="shared" si="19"/>
        <v>0</v>
      </c>
      <c r="H82" s="31">
        <f t="shared" si="19"/>
        <v>0</v>
      </c>
      <c r="I82" s="31">
        <f t="shared" si="19"/>
        <v>0</v>
      </c>
      <c r="J82" s="31">
        <f t="shared" si="19"/>
        <v>0</v>
      </c>
      <c r="K82" s="31">
        <f t="shared" si="19"/>
        <v>174059</v>
      </c>
      <c r="L82" s="31">
        <f t="shared" si="19"/>
        <v>179134</v>
      </c>
      <c r="M82" s="29"/>
      <c r="N82" s="30"/>
      <c r="O82" s="30"/>
      <c r="P82" s="30"/>
      <c r="Q82" s="30"/>
      <c r="R82" s="30"/>
      <c r="S82" s="30"/>
    </row>
    <row r="83" spans="1:19" s="21" customFormat="1" ht="18.75">
      <c r="A83" s="78"/>
      <c r="B83" s="81"/>
      <c r="C83" s="61"/>
      <c r="D83" s="34" t="s">
        <v>177</v>
      </c>
      <c r="E83" s="35" t="s">
        <v>28</v>
      </c>
      <c r="F83" s="28">
        <f>G83+H83+I83+J83+K83+L83</f>
        <v>0</v>
      </c>
      <c r="G83" s="28"/>
      <c r="H83" s="28"/>
      <c r="I83" s="28"/>
      <c r="J83" s="31"/>
      <c r="K83" s="31"/>
      <c r="L83" s="31"/>
      <c r="M83" s="29"/>
      <c r="N83" s="30"/>
      <c r="O83" s="30"/>
      <c r="P83" s="30"/>
      <c r="Q83" s="30"/>
      <c r="R83" s="30"/>
      <c r="S83" s="30"/>
    </row>
    <row r="84" spans="1:19" s="21" customFormat="1" ht="18.75">
      <c r="A84" s="78"/>
      <c r="B84" s="80"/>
      <c r="C84" s="62"/>
      <c r="D84" s="34" t="s">
        <v>177</v>
      </c>
      <c r="E84" s="35" t="s">
        <v>40</v>
      </c>
      <c r="F84" s="28">
        <f>G84+H84+I84+J84+K84+L84</f>
        <v>353193</v>
      </c>
      <c r="G84" s="28"/>
      <c r="H84" s="28"/>
      <c r="I84" s="28"/>
      <c r="J84" s="31"/>
      <c r="K84" s="31">
        <v>174059</v>
      </c>
      <c r="L84" s="31">
        <v>179134</v>
      </c>
      <c r="M84" s="29"/>
      <c r="N84" s="30"/>
      <c r="O84" s="30"/>
      <c r="P84" s="30"/>
      <c r="Q84" s="30"/>
      <c r="R84" s="30"/>
      <c r="S84" s="30"/>
    </row>
    <row r="85" spans="1:19" s="21" customFormat="1" ht="18.75">
      <c r="A85" s="24" t="s">
        <v>99</v>
      </c>
      <c r="B85" s="23" t="s">
        <v>100</v>
      </c>
      <c r="C85" s="33"/>
      <c r="D85" s="25"/>
      <c r="E85" s="27"/>
      <c r="F85" s="37"/>
      <c r="G85" s="37"/>
      <c r="H85" s="37"/>
      <c r="I85" s="37"/>
      <c r="J85" s="36"/>
      <c r="K85" s="36"/>
      <c r="L85" s="36"/>
      <c r="M85" s="29"/>
      <c r="N85" s="30"/>
      <c r="O85" s="30"/>
      <c r="P85" s="30"/>
      <c r="Q85" s="30"/>
      <c r="R85" s="30"/>
      <c r="S85" s="30"/>
    </row>
    <row r="86" spans="1:19" s="21" customFormat="1" ht="86.25" customHeight="1">
      <c r="A86" s="78"/>
      <c r="B86" s="79" t="s">
        <v>101</v>
      </c>
      <c r="C86" s="60" t="s">
        <v>102</v>
      </c>
      <c r="D86" s="34" t="s">
        <v>177</v>
      </c>
      <c r="E86" s="35" t="s">
        <v>27</v>
      </c>
      <c r="F86" s="31">
        <f aca="true" t="shared" si="20" ref="F86:L86">F87+F88</f>
        <v>1040000</v>
      </c>
      <c r="G86" s="31">
        <f t="shared" si="20"/>
        <v>0</v>
      </c>
      <c r="H86" s="31">
        <f t="shared" si="20"/>
        <v>0</v>
      </c>
      <c r="I86" s="31">
        <f t="shared" si="20"/>
        <v>0</v>
      </c>
      <c r="J86" s="31">
        <f t="shared" si="20"/>
        <v>0</v>
      </c>
      <c r="K86" s="31">
        <f t="shared" si="20"/>
        <v>500192.6</v>
      </c>
      <c r="L86" s="31">
        <f t="shared" si="20"/>
        <v>539807.4</v>
      </c>
      <c r="M86" s="29"/>
      <c r="N86" s="30"/>
      <c r="O86" s="30"/>
      <c r="P86" s="30"/>
      <c r="Q86" s="30"/>
      <c r="R86" s="30"/>
      <c r="S86" s="30"/>
    </row>
    <row r="87" spans="1:19" s="21" customFormat="1" ht="18.75">
      <c r="A87" s="78"/>
      <c r="B87" s="81"/>
      <c r="C87" s="61"/>
      <c r="D87" s="34" t="s">
        <v>177</v>
      </c>
      <c r="E87" s="35" t="s">
        <v>28</v>
      </c>
      <c r="F87" s="28">
        <f>G87+H87+I87+J87+K87+L87</f>
        <v>52000</v>
      </c>
      <c r="G87" s="28"/>
      <c r="H87" s="28"/>
      <c r="I87" s="28"/>
      <c r="J87" s="31"/>
      <c r="K87" s="31">
        <v>38355.1</v>
      </c>
      <c r="L87" s="31">
        <v>13644.9</v>
      </c>
      <c r="M87" s="29"/>
      <c r="N87" s="30"/>
      <c r="O87" s="30"/>
      <c r="P87" s="30"/>
      <c r="Q87" s="30"/>
      <c r="R87" s="30"/>
      <c r="S87" s="30"/>
    </row>
    <row r="88" spans="1:19" s="21" customFormat="1" ht="18.75">
      <c r="A88" s="78"/>
      <c r="B88" s="80"/>
      <c r="C88" s="62"/>
      <c r="D88" s="34" t="s">
        <v>177</v>
      </c>
      <c r="E88" s="35" t="s">
        <v>40</v>
      </c>
      <c r="F88" s="28">
        <f>G88+H88+I88+J88+K88+L88</f>
        <v>988000</v>
      </c>
      <c r="G88" s="28"/>
      <c r="H88" s="28"/>
      <c r="I88" s="28"/>
      <c r="J88" s="31"/>
      <c r="K88" s="31">
        <v>461837.5</v>
      </c>
      <c r="L88" s="31">
        <v>526162.5</v>
      </c>
      <c r="M88" s="29"/>
      <c r="N88" s="30"/>
      <c r="O88" s="30"/>
      <c r="P88" s="30"/>
      <c r="Q88" s="30"/>
      <c r="R88" s="30"/>
      <c r="S88" s="30"/>
    </row>
    <row r="89" spans="1:19" s="21" customFormat="1" ht="18.75">
      <c r="A89" s="24" t="s">
        <v>103</v>
      </c>
      <c r="B89" s="23" t="s">
        <v>104</v>
      </c>
      <c r="C89" s="33"/>
      <c r="D89" s="25"/>
      <c r="E89" s="27"/>
      <c r="F89" s="37"/>
      <c r="G89" s="37"/>
      <c r="H89" s="37"/>
      <c r="I89" s="37"/>
      <c r="J89" s="36"/>
      <c r="K89" s="36"/>
      <c r="L89" s="36"/>
      <c r="M89" s="29"/>
      <c r="N89" s="30"/>
      <c r="O89" s="30"/>
      <c r="P89" s="30"/>
      <c r="Q89" s="30"/>
      <c r="R89" s="30"/>
      <c r="S89" s="30"/>
    </row>
    <row r="90" spans="1:19" s="21" customFormat="1" ht="38.25" customHeight="1">
      <c r="A90" s="78"/>
      <c r="B90" s="79" t="s">
        <v>172</v>
      </c>
      <c r="C90" s="60" t="s">
        <v>102</v>
      </c>
      <c r="D90" s="34" t="s">
        <v>177</v>
      </c>
      <c r="E90" s="35" t="s">
        <v>27</v>
      </c>
      <c r="F90" s="31">
        <f aca="true" t="shared" si="21" ref="F90:L90">F91+F92</f>
        <v>1040000</v>
      </c>
      <c r="G90" s="31">
        <f t="shared" si="21"/>
        <v>0</v>
      </c>
      <c r="H90" s="31">
        <f t="shared" si="21"/>
        <v>0</v>
      </c>
      <c r="I90" s="31">
        <f t="shared" si="21"/>
        <v>0</v>
      </c>
      <c r="J90" s="31">
        <f t="shared" si="21"/>
        <v>0</v>
      </c>
      <c r="K90" s="31">
        <f t="shared" si="21"/>
        <v>500192.6</v>
      </c>
      <c r="L90" s="31">
        <f t="shared" si="21"/>
        <v>539807.4</v>
      </c>
      <c r="M90" s="29"/>
      <c r="N90" s="30"/>
      <c r="O90" s="30"/>
      <c r="P90" s="30"/>
      <c r="Q90" s="30"/>
      <c r="R90" s="30"/>
      <c r="S90" s="30"/>
    </row>
    <row r="91" spans="1:19" s="21" customFormat="1" ht="18.75">
      <c r="A91" s="78"/>
      <c r="B91" s="81"/>
      <c r="C91" s="61"/>
      <c r="D91" s="34" t="s">
        <v>177</v>
      </c>
      <c r="E91" s="35" t="s">
        <v>28</v>
      </c>
      <c r="F91" s="28">
        <f>G91+H91+I91+J91+K91+L91</f>
        <v>52000</v>
      </c>
      <c r="G91" s="28"/>
      <c r="H91" s="28"/>
      <c r="I91" s="28"/>
      <c r="J91" s="31"/>
      <c r="K91" s="31">
        <v>38355.1</v>
      </c>
      <c r="L91" s="31">
        <v>13644.9</v>
      </c>
      <c r="M91" s="29"/>
      <c r="N91" s="30"/>
      <c r="O91" s="30"/>
      <c r="P91" s="30"/>
      <c r="Q91" s="30"/>
      <c r="R91" s="30"/>
      <c r="S91" s="30"/>
    </row>
    <row r="92" spans="1:19" s="21" customFormat="1" ht="18.75">
      <c r="A92" s="78"/>
      <c r="B92" s="80"/>
      <c r="C92" s="62"/>
      <c r="D92" s="34" t="s">
        <v>177</v>
      </c>
      <c r="E92" s="35" t="s">
        <v>40</v>
      </c>
      <c r="F92" s="28">
        <f>G92+H92+I92+J92+K92+L92</f>
        <v>988000</v>
      </c>
      <c r="G92" s="28"/>
      <c r="H92" s="28"/>
      <c r="I92" s="28"/>
      <c r="J92" s="31"/>
      <c r="K92" s="31">
        <v>461837.5</v>
      </c>
      <c r="L92" s="31">
        <v>526162.5</v>
      </c>
      <c r="M92" s="29"/>
      <c r="N92" s="30"/>
      <c r="O92" s="30"/>
      <c r="P92" s="30"/>
      <c r="Q92" s="30"/>
      <c r="R92" s="30"/>
      <c r="S92" s="30"/>
    </row>
    <row r="93" spans="1:19" s="21" customFormat="1" ht="18.75">
      <c r="A93" s="24" t="s">
        <v>105</v>
      </c>
      <c r="B93" s="23" t="s">
        <v>106</v>
      </c>
      <c r="C93" s="33"/>
      <c r="D93" s="25"/>
      <c r="E93" s="27"/>
      <c r="F93" s="37"/>
      <c r="G93" s="37"/>
      <c r="H93" s="37"/>
      <c r="I93" s="37"/>
      <c r="J93" s="36"/>
      <c r="K93" s="36"/>
      <c r="L93" s="36"/>
      <c r="M93" s="29"/>
      <c r="N93" s="30"/>
      <c r="O93" s="30"/>
      <c r="P93" s="30"/>
      <c r="Q93" s="30"/>
      <c r="R93" s="30"/>
      <c r="S93" s="30"/>
    </row>
    <row r="94" spans="1:19" s="21" customFormat="1" ht="27.75" customHeight="1">
      <c r="A94" s="78"/>
      <c r="B94" s="79" t="s">
        <v>107</v>
      </c>
      <c r="C94" s="60" t="s">
        <v>108</v>
      </c>
      <c r="D94" s="34" t="s">
        <v>177</v>
      </c>
      <c r="E94" s="35" t="s">
        <v>27</v>
      </c>
      <c r="F94" s="31">
        <f aca="true" t="shared" si="22" ref="F94:L94">F95+F96</f>
        <v>1009745</v>
      </c>
      <c r="G94" s="31">
        <f t="shared" si="22"/>
        <v>0</v>
      </c>
      <c r="H94" s="31">
        <f t="shared" si="22"/>
        <v>0</v>
      </c>
      <c r="I94" s="31">
        <f t="shared" si="22"/>
        <v>0</v>
      </c>
      <c r="J94" s="31">
        <f t="shared" si="22"/>
        <v>0</v>
      </c>
      <c r="K94" s="31">
        <f t="shared" si="22"/>
        <v>500192.6</v>
      </c>
      <c r="L94" s="31">
        <f t="shared" si="22"/>
        <v>509552.39999999997</v>
      </c>
      <c r="M94" s="29"/>
      <c r="N94" s="30"/>
      <c r="O94" s="30"/>
      <c r="P94" s="30"/>
      <c r="Q94" s="30"/>
      <c r="R94" s="30"/>
      <c r="S94" s="30"/>
    </row>
    <row r="95" spans="1:19" s="21" customFormat="1" ht="21.75" customHeight="1">
      <c r="A95" s="78"/>
      <c r="B95" s="81"/>
      <c r="C95" s="61"/>
      <c r="D95" s="34" t="s">
        <v>177</v>
      </c>
      <c r="E95" s="35" t="s">
        <v>28</v>
      </c>
      <c r="F95" s="28">
        <f>G95+H95+I95+J95+K95+L95</f>
        <v>50487.2</v>
      </c>
      <c r="G95" s="28"/>
      <c r="H95" s="28"/>
      <c r="I95" s="28"/>
      <c r="J95" s="31"/>
      <c r="K95" s="31">
        <v>38355.1</v>
      </c>
      <c r="L95" s="31">
        <v>12132.1</v>
      </c>
      <c r="M95" s="29"/>
      <c r="N95" s="30"/>
      <c r="O95" s="30"/>
      <c r="P95" s="30"/>
      <c r="Q95" s="30"/>
      <c r="R95" s="30"/>
      <c r="S95" s="30"/>
    </row>
    <row r="96" spans="1:19" s="21" customFormat="1" ht="29.25" customHeight="1">
      <c r="A96" s="78"/>
      <c r="B96" s="80"/>
      <c r="C96" s="62"/>
      <c r="D96" s="34" t="s">
        <v>21</v>
      </c>
      <c r="E96" s="35" t="s">
        <v>40</v>
      </c>
      <c r="F96" s="28">
        <f>G96+H96+I96+J96+K96+L96</f>
        <v>959257.8</v>
      </c>
      <c r="G96" s="28"/>
      <c r="H96" s="28"/>
      <c r="I96" s="28"/>
      <c r="J96" s="31"/>
      <c r="K96" s="31">
        <v>461837.5</v>
      </c>
      <c r="L96" s="31">
        <v>497420.3</v>
      </c>
      <c r="M96" s="29"/>
      <c r="N96" s="30"/>
      <c r="O96" s="30"/>
      <c r="P96" s="30"/>
      <c r="Q96" s="30"/>
      <c r="R96" s="30"/>
      <c r="S96" s="30"/>
    </row>
    <row r="97" spans="1:19" s="21" customFormat="1" ht="18.75">
      <c r="A97" s="24" t="s">
        <v>109</v>
      </c>
      <c r="B97" s="23" t="s">
        <v>110</v>
      </c>
      <c r="C97" s="33"/>
      <c r="D97" s="25"/>
      <c r="E97" s="27"/>
      <c r="F97" s="37"/>
      <c r="G97" s="37"/>
      <c r="H97" s="37"/>
      <c r="I97" s="37"/>
      <c r="J97" s="36"/>
      <c r="K97" s="36"/>
      <c r="L97" s="36"/>
      <c r="M97" s="29"/>
      <c r="N97" s="30"/>
      <c r="O97" s="30"/>
      <c r="P97" s="30"/>
      <c r="Q97" s="30"/>
      <c r="R97" s="30"/>
      <c r="S97" s="30"/>
    </row>
    <row r="98" spans="1:19" s="21" customFormat="1" ht="26.25" customHeight="1">
      <c r="A98" s="78"/>
      <c r="B98" s="79" t="s">
        <v>111</v>
      </c>
      <c r="C98" s="60" t="s">
        <v>102</v>
      </c>
      <c r="D98" s="34" t="s">
        <v>21</v>
      </c>
      <c r="E98" s="35" t="s">
        <v>27</v>
      </c>
      <c r="F98" s="31">
        <f aca="true" t="shared" si="23" ref="F98:L98">F99+F100</f>
        <v>1040000</v>
      </c>
      <c r="G98" s="31">
        <f t="shared" si="23"/>
        <v>0</v>
      </c>
      <c r="H98" s="31">
        <f t="shared" si="23"/>
        <v>0</v>
      </c>
      <c r="I98" s="31">
        <f t="shared" si="23"/>
        <v>0</v>
      </c>
      <c r="J98" s="31">
        <f t="shared" si="23"/>
        <v>0</v>
      </c>
      <c r="K98" s="31">
        <f t="shared" si="23"/>
        <v>500192.6</v>
      </c>
      <c r="L98" s="31">
        <f t="shared" si="23"/>
        <v>539807.4</v>
      </c>
      <c r="M98" s="29"/>
      <c r="N98" s="30"/>
      <c r="O98" s="30"/>
      <c r="P98" s="30"/>
      <c r="Q98" s="30"/>
      <c r="R98" s="30"/>
      <c r="S98" s="30"/>
    </row>
    <row r="99" spans="1:19" s="21" customFormat="1" ht="21.75" customHeight="1">
      <c r="A99" s="78"/>
      <c r="B99" s="81"/>
      <c r="C99" s="61"/>
      <c r="D99" s="34" t="s">
        <v>21</v>
      </c>
      <c r="E99" s="35" t="s">
        <v>28</v>
      </c>
      <c r="F99" s="28">
        <f>G99+H99+I99+J99+K99+L99</f>
        <v>52000</v>
      </c>
      <c r="G99" s="28"/>
      <c r="H99" s="28"/>
      <c r="I99" s="28"/>
      <c r="J99" s="31"/>
      <c r="K99" s="31">
        <v>38355.1</v>
      </c>
      <c r="L99" s="31">
        <v>13644.9</v>
      </c>
      <c r="M99" s="29"/>
      <c r="N99" s="30"/>
      <c r="O99" s="30"/>
      <c r="P99" s="30"/>
      <c r="Q99" s="30"/>
      <c r="R99" s="30"/>
      <c r="S99" s="30"/>
    </row>
    <row r="100" spans="1:19" s="21" customFormat="1" ht="23.25" customHeight="1">
      <c r="A100" s="78"/>
      <c r="B100" s="80"/>
      <c r="C100" s="62"/>
      <c r="D100" s="34" t="s">
        <v>21</v>
      </c>
      <c r="E100" s="35" t="s">
        <v>40</v>
      </c>
      <c r="F100" s="28">
        <f>G100+H100+I100+J100+K100+L100</f>
        <v>988000</v>
      </c>
      <c r="G100" s="28"/>
      <c r="H100" s="28"/>
      <c r="I100" s="28"/>
      <c r="J100" s="31"/>
      <c r="K100" s="31">
        <v>461837.5</v>
      </c>
      <c r="L100" s="31">
        <v>526162.5</v>
      </c>
      <c r="M100" s="29"/>
      <c r="N100" s="30"/>
      <c r="O100" s="30"/>
      <c r="P100" s="30"/>
      <c r="Q100" s="30"/>
      <c r="R100" s="30"/>
      <c r="S100" s="30"/>
    </row>
    <row r="101" spans="1:19" s="21" customFormat="1" ht="18.75">
      <c r="A101" s="24" t="s">
        <v>112</v>
      </c>
      <c r="B101" s="23" t="s">
        <v>113</v>
      </c>
      <c r="C101" s="33"/>
      <c r="D101" s="25"/>
      <c r="E101" s="27"/>
      <c r="F101" s="37"/>
      <c r="G101" s="37"/>
      <c r="H101" s="37"/>
      <c r="I101" s="37"/>
      <c r="J101" s="36"/>
      <c r="K101" s="36"/>
      <c r="L101" s="36"/>
      <c r="M101" s="29"/>
      <c r="N101" s="30"/>
      <c r="O101" s="30"/>
      <c r="P101" s="30"/>
      <c r="Q101" s="30"/>
      <c r="R101" s="30"/>
      <c r="S101" s="30"/>
    </row>
    <row r="102" spans="1:19" s="21" customFormat="1" ht="56.25" customHeight="1">
      <c r="A102" s="78"/>
      <c r="B102" s="56" t="s">
        <v>114</v>
      </c>
      <c r="C102" s="60" t="s">
        <v>115</v>
      </c>
      <c r="D102" s="34" t="s">
        <v>177</v>
      </c>
      <c r="E102" s="35" t="s">
        <v>27</v>
      </c>
      <c r="F102" s="31">
        <f aca="true" t="shared" si="24" ref="F102:L102">F103+F104</f>
        <v>1386612.6</v>
      </c>
      <c r="G102" s="31">
        <f t="shared" si="24"/>
        <v>0</v>
      </c>
      <c r="H102" s="31">
        <f t="shared" si="24"/>
        <v>0</v>
      </c>
      <c r="I102" s="31">
        <f t="shared" si="24"/>
        <v>0</v>
      </c>
      <c r="J102" s="31">
        <f t="shared" si="24"/>
        <v>0</v>
      </c>
      <c r="K102" s="31">
        <f t="shared" si="24"/>
        <v>693328</v>
      </c>
      <c r="L102" s="31">
        <f t="shared" si="24"/>
        <v>693284.6</v>
      </c>
      <c r="M102" s="29"/>
      <c r="N102" s="30"/>
      <c r="O102" s="30"/>
      <c r="P102" s="30"/>
      <c r="Q102" s="30"/>
      <c r="R102" s="30"/>
      <c r="S102" s="30"/>
    </row>
    <row r="103" spans="1:19" s="21" customFormat="1" ht="18.75">
      <c r="A103" s="78"/>
      <c r="B103" s="57"/>
      <c r="C103" s="61"/>
      <c r="D103" s="34" t="s">
        <v>177</v>
      </c>
      <c r="E103" s="35" t="s">
        <v>28</v>
      </c>
      <c r="F103" s="28">
        <f>G103+H103+I103+J103+K103+L103</f>
        <v>69279.33</v>
      </c>
      <c r="G103" s="28"/>
      <c r="H103" s="28"/>
      <c r="I103" s="28"/>
      <c r="J103" s="31"/>
      <c r="K103" s="31">
        <v>34664</v>
      </c>
      <c r="L103" s="31">
        <v>34615.33</v>
      </c>
      <c r="M103" s="29"/>
      <c r="N103" s="30"/>
      <c r="O103" s="30"/>
      <c r="P103" s="30"/>
      <c r="Q103" s="30"/>
      <c r="R103" s="30"/>
      <c r="S103" s="30"/>
    </row>
    <row r="104" spans="1:19" s="21" customFormat="1" ht="18.75">
      <c r="A104" s="78"/>
      <c r="B104" s="58"/>
      <c r="C104" s="62"/>
      <c r="D104" s="34" t="s">
        <v>177</v>
      </c>
      <c r="E104" s="35" t="s">
        <v>40</v>
      </c>
      <c r="F104" s="28">
        <f>G104+H104+I104+J104+K104+L104</f>
        <v>1317333.27</v>
      </c>
      <c r="G104" s="28"/>
      <c r="H104" s="28"/>
      <c r="I104" s="28"/>
      <c r="J104" s="31"/>
      <c r="K104" s="31">
        <v>658664</v>
      </c>
      <c r="L104" s="31">
        <v>658669.27</v>
      </c>
      <c r="M104" s="29"/>
      <c r="N104" s="30"/>
      <c r="O104" s="30"/>
      <c r="P104" s="30"/>
      <c r="Q104" s="30"/>
      <c r="R104" s="30"/>
      <c r="S104" s="30"/>
    </row>
    <row r="105" spans="1:19" s="21" customFormat="1" ht="18.75">
      <c r="A105" s="24"/>
      <c r="B105" s="23" t="s">
        <v>116</v>
      </c>
      <c r="C105" s="33"/>
      <c r="D105" s="25"/>
      <c r="E105" s="15"/>
      <c r="F105" s="36"/>
      <c r="G105" s="36"/>
      <c r="H105" s="36"/>
      <c r="I105" s="36"/>
      <c r="J105" s="36"/>
      <c r="K105" s="36"/>
      <c r="L105" s="36"/>
      <c r="M105" s="16"/>
      <c r="N105" s="34"/>
      <c r="O105" s="35"/>
      <c r="P105" s="34"/>
      <c r="Q105" s="34"/>
      <c r="R105" s="30"/>
      <c r="S105" s="30"/>
    </row>
    <row r="106" spans="1:19" s="21" customFormat="1" ht="87.75" customHeight="1">
      <c r="A106" s="24" t="s">
        <v>117</v>
      </c>
      <c r="B106" s="32" t="s">
        <v>118</v>
      </c>
      <c r="C106" s="33"/>
      <c r="D106" s="25"/>
      <c r="E106" s="15"/>
      <c r="F106" s="31">
        <f aca="true" t="shared" si="25" ref="F106:L106">F108+F112+F115</f>
        <v>549914</v>
      </c>
      <c r="G106" s="31">
        <f t="shared" si="25"/>
        <v>0</v>
      </c>
      <c r="H106" s="31">
        <f t="shared" si="25"/>
        <v>0</v>
      </c>
      <c r="I106" s="31">
        <f t="shared" si="25"/>
        <v>0</v>
      </c>
      <c r="J106" s="31">
        <f t="shared" si="25"/>
        <v>0</v>
      </c>
      <c r="K106" s="31">
        <f t="shared" si="25"/>
        <v>330000</v>
      </c>
      <c r="L106" s="31">
        <f t="shared" si="25"/>
        <v>219914</v>
      </c>
      <c r="M106" s="16"/>
      <c r="N106" s="34"/>
      <c r="O106" s="35"/>
      <c r="P106" s="34"/>
      <c r="Q106" s="34"/>
      <c r="R106" s="30"/>
      <c r="S106" s="30"/>
    </row>
    <row r="107" spans="1:19" s="21" customFormat="1" ht="18.75">
      <c r="A107" s="24" t="s">
        <v>119</v>
      </c>
      <c r="B107" s="23" t="s">
        <v>120</v>
      </c>
      <c r="C107" s="33"/>
      <c r="D107" s="25"/>
      <c r="E107" s="15"/>
      <c r="F107" s="36"/>
      <c r="G107" s="36"/>
      <c r="H107" s="36"/>
      <c r="I107" s="36"/>
      <c r="J107" s="36"/>
      <c r="K107" s="36"/>
      <c r="L107" s="36"/>
      <c r="M107" s="16"/>
      <c r="N107" s="34"/>
      <c r="O107" s="35"/>
      <c r="P107" s="34"/>
      <c r="Q107" s="34"/>
      <c r="R107" s="30"/>
      <c r="S107" s="30"/>
    </row>
    <row r="108" spans="1:19" s="21" customFormat="1" ht="18.75">
      <c r="A108" s="78"/>
      <c r="B108" s="82" t="s">
        <v>173</v>
      </c>
      <c r="C108" s="85" t="s">
        <v>121</v>
      </c>
      <c r="D108" s="25" t="s">
        <v>177</v>
      </c>
      <c r="E108" s="27" t="s">
        <v>27</v>
      </c>
      <c r="F108" s="38">
        <f aca="true" t="shared" si="26" ref="F108:L108">F109+F110</f>
        <v>210611</v>
      </c>
      <c r="G108" s="38">
        <f t="shared" si="26"/>
        <v>0</v>
      </c>
      <c r="H108" s="38">
        <f t="shared" si="26"/>
        <v>0</v>
      </c>
      <c r="I108" s="38">
        <f t="shared" si="26"/>
        <v>0</v>
      </c>
      <c r="J108" s="38">
        <f t="shared" si="26"/>
        <v>0</v>
      </c>
      <c r="K108" s="38">
        <f t="shared" si="26"/>
        <v>100000</v>
      </c>
      <c r="L108" s="38">
        <f t="shared" si="26"/>
        <v>110611</v>
      </c>
      <c r="M108" s="29"/>
      <c r="N108" s="30"/>
      <c r="O108" s="30"/>
      <c r="P108" s="30"/>
      <c r="Q108" s="30"/>
      <c r="R108" s="30"/>
      <c r="S108" s="30"/>
    </row>
    <row r="109" spans="1:19" s="21" customFormat="1" ht="18.75">
      <c r="A109" s="78"/>
      <c r="B109" s="83"/>
      <c r="C109" s="86"/>
      <c r="D109" s="25" t="s">
        <v>177</v>
      </c>
      <c r="E109" s="27" t="s">
        <v>28</v>
      </c>
      <c r="F109" s="37">
        <f>G109+H109+I109+J109+K109+L109</f>
        <v>210611</v>
      </c>
      <c r="G109" s="37"/>
      <c r="H109" s="37"/>
      <c r="I109" s="37"/>
      <c r="J109" s="31"/>
      <c r="K109" s="31">
        <v>100000</v>
      </c>
      <c r="L109" s="31">
        <v>110611</v>
      </c>
      <c r="M109" s="29"/>
      <c r="N109" s="30"/>
      <c r="O109" s="30"/>
      <c r="P109" s="30"/>
      <c r="Q109" s="30"/>
      <c r="R109" s="30"/>
      <c r="S109" s="30"/>
    </row>
    <row r="110" spans="1:19" s="21" customFormat="1" ht="18.75">
      <c r="A110" s="78"/>
      <c r="B110" s="84"/>
      <c r="C110" s="87"/>
      <c r="D110" s="25" t="s">
        <v>177</v>
      </c>
      <c r="E110" s="27" t="s">
        <v>40</v>
      </c>
      <c r="F110" s="37">
        <f>G110+H110+I110+J110+K110+L110</f>
        <v>0</v>
      </c>
      <c r="G110" s="37"/>
      <c r="H110" s="37"/>
      <c r="I110" s="37"/>
      <c r="J110" s="31"/>
      <c r="K110" s="31"/>
      <c r="L110" s="36"/>
      <c r="M110" s="29"/>
      <c r="N110" s="30"/>
      <c r="O110" s="30"/>
      <c r="P110" s="30"/>
      <c r="Q110" s="30"/>
      <c r="R110" s="30"/>
      <c r="S110" s="30"/>
    </row>
    <row r="111" spans="1:19" s="21" customFormat="1" ht="18.75">
      <c r="A111" s="24" t="s">
        <v>122</v>
      </c>
      <c r="B111" s="23" t="s">
        <v>123</v>
      </c>
      <c r="C111" s="39"/>
      <c r="D111" s="25"/>
      <c r="E111" s="27"/>
      <c r="F111" s="37"/>
      <c r="G111" s="37"/>
      <c r="H111" s="37"/>
      <c r="I111" s="37"/>
      <c r="J111" s="36"/>
      <c r="K111" s="36"/>
      <c r="L111" s="36"/>
      <c r="M111" s="29"/>
      <c r="N111" s="30"/>
      <c r="O111" s="30"/>
      <c r="P111" s="30"/>
      <c r="Q111" s="30"/>
      <c r="R111" s="30"/>
      <c r="S111" s="30"/>
    </row>
    <row r="112" spans="1:19" s="21" customFormat="1" ht="24" customHeight="1">
      <c r="A112" s="78"/>
      <c r="B112" s="79" t="s">
        <v>124</v>
      </c>
      <c r="C112" s="60" t="s">
        <v>121</v>
      </c>
      <c r="D112" s="34" t="s">
        <v>177</v>
      </c>
      <c r="E112" s="35" t="s">
        <v>27</v>
      </c>
      <c r="F112" s="37">
        <f aca="true" t="shared" si="27" ref="F112:L112">F113</f>
        <v>209303</v>
      </c>
      <c r="G112" s="37">
        <f t="shared" si="27"/>
        <v>0</v>
      </c>
      <c r="H112" s="37">
        <f t="shared" si="27"/>
        <v>0</v>
      </c>
      <c r="I112" s="37">
        <f t="shared" si="27"/>
        <v>0</v>
      </c>
      <c r="J112" s="37">
        <f t="shared" si="27"/>
        <v>0</v>
      </c>
      <c r="K112" s="37">
        <f t="shared" si="27"/>
        <v>100000</v>
      </c>
      <c r="L112" s="37">
        <f t="shared" si="27"/>
        <v>109303</v>
      </c>
      <c r="M112" s="29"/>
      <c r="N112" s="30"/>
      <c r="O112" s="30"/>
      <c r="P112" s="30"/>
      <c r="Q112" s="30"/>
      <c r="R112" s="30"/>
      <c r="S112" s="30"/>
    </row>
    <row r="113" spans="1:19" s="21" customFormat="1" ht="24.75" customHeight="1">
      <c r="A113" s="78"/>
      <c r="B113" s="80"/>
      <c r="C113" s="62"/>
      <c r="D113" s="34" t="s">
        <v>177</v>
      </c>
      <c r="E113" s="27" t="s">
        <v>28</v>
      </c>
      <c r="F113" s="37">
        <f>G113+H113+I113+J113+K113+L113</f>
        <v>209303</v>
      </c>
      <c r="G113" s="37"/>
      <c r="H113" s="37"/>
      <c r="I113" s="28"/>
      <c r="J113" s="31"/>
      <c r="K113" s="31">
        <v>100000</v>
      </c>
      <c r="L113" s="31">
        <v>109303</v>
      </c>
      <c r="M113" s="29"/>
      <c r="N113" s="30"/>
      <c r="O113" s="30"/>
      <c r="P113" s="30"/>
      <c r="Q113" s="30"/>
      <c r="R113" s="30"/>
      <c r="S113" s="30"/>
    </row>
    <row r="114" spans="1:19" s="21" customFormat="1" ht="18.75">
      <c r="A114" s="24" t="s">
        <v>125</v>
      </c>
      <c r="B114" s="23" t="s">
        <v>126</v>
      </c>
      <c r="C114" s="39"/>
      <c r="D114" s="25"/>
      <c r="E114" s="27"/>
      <c r="F114" s="37"/>
      <c r="G114" s="37"/>
      <c r="H114" s="37"/>
      <c r="I114" s="37"/>
      <c r="J114" s="36"/>
      <c r="K114" s="36"/>
      <c r="L114" s="36"/>
      <c r="M114" s="29"/>
      <c r="N114" s="30"/>
      <c r="O114" s="30"/>
      <c r="P114" s="30"/>
      <c r="Q114" s="30"/>
      <c r="R114" s="30"/>
      <c r="S114" s="30"/>
    </row>
    <row r="115" spans="1:19" s="21" customFormat="1" ht="48" customHeight="1">
      <c r="A115" s="78"/>
      <c r="B115" s="79" t="s">
        <v>174</v>
      </c>
      <c r="C115" s="85" t="s">
        <v>127</v>
      </c>
      <c r="D115" s="25" t="s">
        <v>177</v>
      </c>
      <c r="E115" s="27" t="s">
        <v>27</v>
      </c>
      <c r="F115" s="37">
        <f>G115+H115+I115+J115+K115+L115</f>
        <v>130000</v>
      </c>
      <c r="G115" s="31">
        <f aca="true" t="shared" si="28" ref="G115:L115">G116</f>
        <v>0</v>
      </c>
      <c r="H115" s="31">
        <f t="shared" si="28"/>
        <v>0</v>
      </c>
      <c r="I115" s="31">
        <f t="shared" si="28"/>
        <v>0</v>
      </c>
      <c r="J115" s="31">
        <f t="shared" si="28"/>
        <v>0</v>
      </c>
      <c r="K115" s="31">
        <f t="shared" si="28"/>
        <v>130000</v>
      </c>
      <c r="L115" s="31">
        <f t="shared" si="28"/>
        <v>0</v>
      </c>
      <c r="M115" s="29"/>
      <c r="N115" s="30"/>
      <c r="O115" s="30"/>
      <c r="P115" s="30"/>
      <c r="Q115" s="30"/>
      <c r="R115" s="30"/>
      <c r="S115" s="30"/>
    </row>
    <row r="116" spans="1:19" s="21" customFormat="1" ht="18.75">
      <c r="A116" s="78"/>
      <c r="B116" s="81"/>
      <c r="C116" s="86"/>
      <c r="D116" s="25" t="s">
        <v>177</v>
      </c>
      <c r="E116" s="27" t="s">
        <v>28</v>
      </c>
      <c r="F116" s="37">
        <f>G116+H116+I116+J116+K116+L116</f>
        <v>130000</v>
      </c>
      <c r="G116" s="37"/>
      <c r="H116" s="37"/>
      <c r="I116" s="37"/>
      <c r="J116" s="31"/>
      <c r="K116" s="31">
        <v>130000</v>
      </c>
      <c r="L116" s="36"/>
      <c r="M116" s="29"/>
      <c r="N116" s="30"/>
      <c r="O116" s="30"/>
      <c r="P116" s="30"/>
      <c r="Q116" s="30"/>
      <c r="R116" s="30"/>
      <c r="S116" s="30"/>
    </row>
    <row r="117" spans="1:19" s="21" customFormat="1" ht="18.75">
      <c r="A117" s="78"/>
      <c r="B117" s="80"/>
      <c r="C117" s="87"/>
      <c r="D117" s="25" t="s">
        <v>178</v>
      </c>
      <c r="E117" s="27" t="s">
        <v>40</v>
      </c>
      <c r="F117" s="37">
        <f>G117+H117+I117+J117+K117+L117</f>
        <v>0</v>
      </c>
      <c r="G117" s="37"/>
      <c r="H117" s="37"/>
      <c r="I117" s="37"/>
      <c r="J117" s="36"/>
      <c r="K117" s="36"/>
      <c r="L117" s="36"/>
      <c r="M117" s="29"/>
      <c r="N117" s="30"/>
      <c r="O117" s="30"/>
      <c r="P117" s="30"/>
      <c r="Q117" s="30"/>
      <c r="R117" s="30"/>
      <c r="S117" s="30"/>
    </row>
    <row r="118" spans="1:19" s="21" customFormat="1" ht="18.75">
      <c r="A118" s="24"/>
      <c r="B118" s="23" t="s">
        <v>128</v>
      </c>
      <c r="C118" s="39"/>
      <c r="D118" s="25"/>
      <c r="E118" s="27"/>
      <c r="F118" s="37"/>
      <c r="G118" s="37"/>
      <c r="H118" s="37"/>
      <c r="I118" s="37"/>
      <c r="J118" s="36"/>
      <c r="K118" s="36"/>
      <c r="L118" s="36"/>
      <c r="M118" s="29"/>
      <c r="N118" s="30"/>
      <c r="O118" s="30"/>
      <c r="P118" s="30"/>
      <c r="Q118" s="30"/>
      <c r="R118" s="30"/>
      <c r="S118" s="30"/>
    </row>
    <row r="119" spans="1:19" s="21" customFormat="1" ht="30.75" customHeight="1">
      <c r="A119" s="78" t="s">
        <v>129</v>
      </c>
      <c r="B119" s="88" t="s">
        <v>130</v>
      </c>
      <c r="C119" s="90"/>
      <c r="D119" s="85"/>
      <c r="E119" s="92"/>
      <c r="F119" s="94">
        <f aca="true" t="shared" si="29" ref="F119:L119">F122+F126</f>
        <v>302000</v>
      </c>
      <c r="G119" s="94">
        <f t="shared" si="29"/>
        <v>0</v>
      </c>
      <c r="H119" s="94">
        <f t="shared" si="29"/>
        <v>0</v>
      </c>
      <c r="I119" s="94">
        <f t="shared" si="29"/>
        <v>0</v>
      </c>
      <c r="J119" s="94">
        <f t="shared" si="29"/>
        <v>0</v>
      </c>
      <c r="K119" s="94">
        <f t="shared" si="29"/>
        <v>22000</v>
      </c>
      <c r="L119" s="94">
        <f t="shared" si="29"/>
        <v>280000</v>
      </c>
      <c r="M119" s="90"/>
      <c r="N119" s="90"/>
      <c r="O119" s="90"/>
      <c r="P119" s="90"/>
      <c r="Q119" s="90"/>
      <c r="R119" s="90"/>
      <c r="S119" s="90"/>
    </row>
    <row r="120" spans="1:19" s="21" customFormat="1" ht="30.75" customHeight="1">
      <c r="A120" s="78"/>
      <c r="B120" s="89"/>
      <c r="C120" s="91"/>
      <c r="D120" s="87"/>
      <c r="E120" s="93"/>
      <c r="F120" s="95"/>
      <c r="G120" s="95"/>
      <c r="H120" s="95"/>
      <c r="I120" s="95"/>
      <c r="J120" s="95"/>
      <c r="K120" s="95"/>
      <c r="L120" s="95"/>
      <c r="M120" s="91"/>
      <c r="N120" s="91"/>
      <c r="O120" s="91"/>
      <c r="P120" s="91"/>
      <c r="Q120" s="91"/>
      <c r="R120" s="91"/>
      <c r="S120" s="91"/>
    </row>
    <row r="121" spans="1:19" s="21" customFormat="1" ht="18.75">
      <c r="A121" s="24" t="s">
        <v>131</v>
      </c>
      <c r="B121" s="23" t="s">
        <v>132</v>
      </c>
      <c r="C121" s="39"/>
      <c r="D121" s="25"/>
      <c r="E121" s="27"/>
      <c r="F121" s="37"/>
      <c r="G121" s="37"/>
      <c r="H121" s="37"/>
      <c r="I121" s="37"/>
      <c r="J121" s="36"/>
      <c r="K121" s="36"/>
      <c r="L121" s="36"/>
      <c r="M121" s="29"/>
      <c r="N121" s="30"/>
      <c r="O121" s="30"/>
      <c r="P121" s="30"/>
      <c r="Q121" s="30"/>
      <c r="R121" s="30"/>
      <c r="S121" s="30"/>
    </row>
    <row r="122" spans="1:19" s="21" customFormat="1" ht="37.5" customHeight="1">
      <c r="A122" s="78"/>
      <c r="B122" s="88" t="s">
        <v>133</v>
      </c>
      <c r="C122" s="60" t="s">
        <v>134</v>
      </c>
      <c r="D122" s="25" t="s">
        <v>177</v>
      </c>
      <c r="E122" s="27" t="s">
        <v>27</v>
      </c>
      <c r="F122" s="37">
        <f aca="true" t="shared" si="30" ref="F122:L122">F123+F124</f>
        <v>270000</v>
      </c>
      <c r="G122" s="37">
        <f t="shared" si="30"/>
        <v>0</v>
      </c>
      <c r="H122" s="37">
        <f t="shared" si="30"/>
        <v>0</v>
      </c>
      <c r="I122" s="37">
        <f t="shared" si="30"/>
        <v>0</v>
      </c>
      <c r="J122" s="37">
        <f t="shared" si="30"/>
        <v>0</v>
      </c>
      <c r="K122" s="37">
        <f t="shared" si="30"/>
        <v>0</v>
      </c>
      <c r="L122" s="37">
        <f t="shared" si="30"/>
        <v>270000</v>
      </c>
      <c r="M122" s="29"/>
      <c r="N122" s="30"/>
      <c r="O122" s="30"/>
      <c r="P122" s="30"/>
      <c r="Q122" s="30"/>
      <c r="R122" s="30"/>
      <c r="S122" s="30"/>
    </row>
    <row r="123" spans="1:19" s="21" customFormat="1" ht="18.75">
      <c r="A123" s="78"/>
      <c r="B123" s="96"/>
      <c r="C123" s="61"/>
      <c r="D123" s="25" t="s">
        <v>177</v>
      </c>
      <c r="E123" s="27" t="s">
        <v>28</v>
      </c>
      <c r="F123" s="37">
        <f>G123+H123+I123+J123+K123+L123</f>
        <v>270000</v>
      </c>
      <c r="G123" s="37"/>
      <c r="H123" s="37"/>
      <c r="I123" s="37"/>
      <c r="J123" s="31"/>
      <c r="K123" s="31"/>
      <c r="L123" s="31">
        <v>270000</v>
      </c>
      <c r="M123" s="29"/>
      <c r="N123" s="30"/>
      <c r="O123" s="30"/>
      <c r="P123" s="30"/>
      <c r="Q123" s="30"/>
      <c r="R123" s="30"/>
      <c r="S123" s="30"/>
    </row>
    <row r="124" spans="1:19" s="21" customFormat="1" ht="18.75">
      <c r="A124" s="78"/>
      <c r="B124" s="89"/>
      <c r="C124" s="62"/>
      <c r="D124" s="25" t="s">
        <v>177</v>
      </c>
      <c r="E124" s="27" t="s">
        <v>40</v>
      </c>
      <c r="F124" s="37">
        <f>G124+H124+I124+J124+K124+L124</f>
        <v>0</v>
      </c>
      <c r="G124" s="37"/>
      <c r="H124" s="37"/>
      <c r="I124" s="37"/>
      <c r="J124" s="31"/>
      <c r="K124" s="31"/>
      <c r="L124" s="31"/>
      <c r="M124" s="29"/>
      <c r="N124" s="30"/>
      <c r="O124" s="30"/>
      <c r="P124" s="30"/>
      <c r="Q124" s="30"/>
      <c r="R124" s="30"/>
      <c r="S124" s="30"/>
    </row>
    <row r="125" spans="1:19" s="21" customFormat="1" ht="18.75">
      <c r="A125" s="24" t="s">
        <v>135</v>
      </c>
      <c r="B125" s="23" t="s">
        <v>136</v>
      </c>
      <c r="C125" s="39"/>
      <c r="D125" s="25"/>
      <c r="E125" s="27"/>
      <c r="F125" s="37"/>
      <c r="G125" s="37"/>
      <c r="H125" s="37"/>
      <c r="I125" s="37"/>
      <c r="J125" s="36"/>
      <c r="K125" s="36"/>
      <c r="L125" s="36"/>
      <c r="M125" s="29"/>
      <c r="N125" s="30"/>
      <c r="O125" s="30"/>
      <c r="P125" s="30"/>
      <c r="Q125" s="30"/>
      <c r="R125" s="30"/>
      <c r="S125" s="30"/>
    </row>
    <row r="126" spans="1:19" s="21" customFormat="1" ht="18.75">
      <c r="A126" s="78"/>
      <c r="B126" s="88" t="s">
        <v>137</v>
      </c>
      <c r="C126" s="60" t="s">
        <v>138</v>
      </c>
      <c r="D126" s="25" t="s">
        <v>177</v>
      </c>
      <c r="E126" s="27" t="s">
        <v>27</v>
      </c>
      <c r="F126" s="37">
        <f aca="true" t="shared" si="31" ref="F126:L126">F127</f>
        <v>32000</v>
      </c>
      <c r="G126" s="37">
        <f t="shared" si="31"/>
        <v>0</v>
      </c>
      <c r="H126" s="37">
        <f t="shared" si="31"/>
        <v>0</v>
      </c>
      <c r="I126" s="37">
        <f t="shared" si="31"/>
        <v>0</v>
      </c>
      <c r="J126" s="37">
        <f t="shared" si="31"/>
        <v>0</v>
      </c>
      <c r="K126" s="37">
        <f t="shared" si="31"/>
        <v>22000</v>
      </c>
      <c r="L126" s="37">
        <f t="shared" si="31"/>
        <v>10000</v>
      </c>
      <c r="M126" s="29"/>
      <c r="N126" s="30"/>
      <c r="O126" s="30"/>
      <c r="P126" s="30"/>
      <c r="Q126" s="30"/>
      <c r="R126" s="30"/>
      <c r="S126" s="30"/>
    </row>
    <row r="127" spans="1:19" s="21" customFormat="1" ht="18.75">
      <c r="A127" s="78"/>
      <c r="B127" s="96"/>
      <c r="C127" s="61"/>
      <c r="D127" s="25" t="s">
        <v>177</v>
      </c>
      <c r="E127" s="27" t="s">
        <v>28</v>
      </c>
      <c r="F127" s="37">
        <f>G127+H127+I127+J127+K127+L127</f>
        <v>32000</v>
      </c>
      <c r="G127" s="37"/>
      <c r="H127" s="37"/>
      <c r="I127" s="37"/>
      <c r="J127" s="31"/>
      <c r="K127" s="31">
        <v>22000</v>
      </c>
      <c r="L127" s="31">
        <v>10000</v>
      </c>
      <c r="M127" s="29"/>
      <c r="N127" s="30"/>
      <c r="O127" s="30"/>
      <c r="P127" s="30"/>
      <c r="Q127" s="30"/>
      <c r="R127" s="30"/>
      <c r="S127" s="30"/>
    </row>
    <row r="128" spans="1:19" s="21" customFormat="1" ht="18.75">
      <c r="A128" s="78"/>
      <c r="B128" s="89"/>
      <c r="C128" s="62"/>
      <c r="D128" s="25"/>
      <c r="E128" s="27"/>
      <c r="F128" s="37"/>
      <c r="G128" s="37"/>
      <c r="H128" s="37"/>
      <c r="I128" s="37"/>
      <c r="J128" s="36"/>
      <c r="K128" s="36"/>
      <c r="L128" s="36"/>
      <c r="M128" s="29"/>
      <c r="N128" s="30"/>
      <c r="O128" s="30"/>
      <c r="P128" s="30"/>
      <c r="Q128" s="30"/>
      <c r="R128" s="30"/>
      <c r="S128" s="30"/>
    </row>
    <row r="129" spans="1:19" s="21" customFormat="1" ht="18.75">
      <c r="A129" s="24"/>
      <c r="B129" s="23" t="s">
        <v>139</v>
      </c>
      <c r="C129" s="33"/>
      <c r="D129" s="25"/>
      <c r="E129" s="15"/>
      <c r="F129" s="36"/>
      <c r="G129" s="36"/>
      <c r="H129" s="36"/>
      <c r="I129" s="36"/>
      <c r="J129" s="36"/>
      <c r="K129" s="36"/>
      <c r="L129" s="36"/>
      <c r="M129" s="16"/>
      <c r="N129" s="34"/>
      <c r="O129" s="35"/>
      <c r="P129" s="34"/>
      <c r="Q129" s="34"/>
      <c r="R129" s="30"/>
      <c r="S129" s="30"/>
    </row>
    <row r="130" spans="1:19" s="21" customFormat="1" ht="94.5" customHeight="1">
      <c r="A130" s="24" t="s">
        <v>140</v>
      </c>
      <c r="B130" s="33" t="s">
        <v>141</v>
      </c>
      <c r="C130" s="33"/>
      <c r="D130" s="25"/>
      <c r="E130" s="15"/>
      <c r="F130" s="31">
        <f aca="true" t="shared" si="32" ref="F130:L130">F132+F136+F140+F144+F148+F152+F156+F160</f>
        <v>1281210</v>
      </c>
      <c r="G130" s="31">
        <f t="shared" si="32"/>
        <v>0</v>
      </c>
      <c r="H130" s="31">
        <f t="shared" si="32"/>
        <v>0</v>
      </c>
      <c r="I130" s="31">
        <f t="shared" si="32"/>
        <v>0</v>
      </c>
      <c r="J130" s="31">
        <f t="shared" si="32"/>
        <v>5955</v>
      </c>
      <c r="K130" s="31">
        <f t="shared" si="32"/>
        <v>723142.5</v>
      </c>
      <c r="L130" s="31">
        <f t="shared" si="32"/>
        <v>552112.5</v>
      </c>
      <c r="M130" s="16"/>
      <c r="N130" s="34"/>
      <c r="O130" s="35"/>
      <c r="P130" s="34"/>
      <c r="Q130" s="34"/>
      <c r="R130" s="30"/>
      <c r="S130" s="30"/>
    </row>
    <row r="131" spans="1:19" s="21" customFormat="1" ht="18.75">
      <c r="A131" s="24" t="s">
        <v>142</v>
      </c>
      <c r="B131" s="23" t="s">
        <v>143</v>
      </c>
      <c r="C131" s="33"/>
      <c r="D131" s="25"/>
      <c r="E131" s="15"/>
      <c r="F131" s="36"/>
      <c r="G131" s="36"/>
      <c r="H131" s="36"/>
      <c r="I131" s="36"/>
      <c r="J131" s="36"/>
      <c r="K131" s="36"/>
      <c r="L131" s="36"/>
      <c r="M131" s="16"/>
      <c r="N131" s="34"/>
      <c r="O131" s="35"/>
      <c r="P131" s="34"/>
      <c r="Q131" s="34"/>
      <c r="R131" s="30"/>
      <c r="S131" s="30"/>
    </row>
    <row r="132" spans="1:19" s="21" customFormat="1" ht="56.25" customHeight="1">
      <c r="A132" s="78"/>
      <c r="B132" s="79" t="s">
        <v>144</v>
      </c>
      <c r="C132" s="60" t="s">
        <v>145</v>
      </c>
      <c r="D132" s="25" t="s">
        <v>177</v>
      </c>
      <c r="E132" s="27" t="s">
        <v>27</v>
      </c>
      <c r="F132" s="38">
        <f aca="true" t="shared" si="33" ref="F132:L132">F133+F134</f>
        <v>316299</v>
      </c>
      <c r="G132" s="38">
        <f t="shared" si="33"/>
        <v>0</v>
      </c>
      <c r="H132" s="38">
        <f t="shared" si="33"/>
        <v>0</v>
      </c>
      <c r="I132" s="38">
        <f t="shared" si="33"/>
        <v>0</v>
      </c>
      <c r="J132" s="38">
        <f t="shared" si="33"/>
        <v>5955</v>
      </c>
      <c r="K132" s="38">
        <f t="shared" si="33"/>
        <v>97687</v>
      </c>
      <c r="L132" s="38">
        <f t="shared" si="33"/>
        <v>212657</v>
      </c>
      <c r="M132" s="29"/>
      <c r="N132" s="30"/>
      <c r="O132" s="30"/>
      <c r="P132" s="30"/>
      <c r="Q132" s="30"/>
      <c r="R132" s="30"/>
      <c r="S132" s="30"/>
    </row>
    <row r="133" spans="1:19" s="21" customFormat="1" ht="18.75">
      <c r="A133" s="78"/>
      <c r="B133" s="81"/>
      <c r="C133" s="61"/>
      <c r="D133" s="25" t="s">
        <v>177</v>
      </c>
      <c r="E133" s="27" t="s">
        <v>28</v>
      </c>
      <c r="F133" s="37">
        <f>G133+H133+I133+J133+K133+L133</f>
        <v>21472</v>
      </c>
      <c r="G133" s="37"/>
      <c r="H133" s="37"/>
      <c r="I133" s="37"/>
      <c r="J133" s="31">
        <v>5955</v>
      </c>
      <c r="K133" s="31">
        <v>4884</v>
      </c>
      <c r="L133" s="31">
        <v>10633</v>
      </c>
      <c r="M133" s="29"/>
      <c r="N133" s="30"/>
      <c r="O133" s="30"/>
      <c r="P133" s="30"/>
      <c r="Q133" s="30"/>
      <c r="R133" s="30"/>
      <c r="S133" s="30"/>
    </row>
    <row r="134" spans="1:19" s="21" customFormat="1" ht="18.75">
      <c r="A134" s="78"/>
      <c r="B134" s="80"/>
      <c r="C134" s="62"/>
      <c r="D134" s="25" t="s">
        <v>177</v>
      </c>
      <c r="E134" s="27" t="s">
        <v>40</v>
      </c>
      <c r="F134" s="37">
        <f>G134+H134+I134+J134+K134+L134</f>
        <v>294827</v>
      </c>
      <c r="G134" s="37"/>
      <c r="H134" s="37"/>
      <c r="I134" s="37"/>
      <c r="J134" s="31"/>
      <c r="K134" s="31">
        <v>92803</v>
      </c>
      <c r="L134" s="31">
        <v>202024</v>
      </c>
      <c r="M134" s="29"/>
      <c r="N134" s="30"/>
      <c r="O134" s="30"/>
      <c r="P134" s="30"/>
      <c r="Q134" s="30"/>
      <c r="R134" s="30"/>
      <c r="S134" s="30"/>
    </row>
    <row r="135" spans="1:19" s="21" customFormat="1" ht="18.75">
      <c r="A135" s="24" t="s">
        <v>146</v>
      </c>
      <c r="B135" s="23" t="s">
        <v>147</v>
      </c>
      <c r="C135" s="33"/>
      <c r="D135" s="25"/>
      <c r="E135" s="27"/>
      <c r="F135" s="37"/>
      <c r="G135" s="37"/>
      <c r="H135" s="37"/>
      <c r="I135" s="37"/>
      <c r="J135" s="36"/>
      <c r="K135" s="36"/>
      <c r="L135" s="36"/>
      <c r="M135" s="29"/>
      <c r="N135" s="30"/>
      <c r="O135" s="30"/>
      <c r="P135" s="30"/>
      <c r="Q135" s="30"/>
      <c r="R135" s="30"/>
      <c r="S135" s="30"/>
    </row>
    <row r="136" spans="1:19" s="21" customFormat="1" ht="41.25" customHeight="1">
      <c r="A136" s="78"/>
      <c r="B136" s="97" t="s">
        <v>148</v>
      </c>
      <c r="C136" s="60" t="s">
        <v>149</v>
      </c>
      <c r="D136" s="25" t="s">
        <v>177</v>
      </c>
      <c r="E136" s="27" t="s">
        <v>27</v>
      </c>
      <c r="F136" s="38">
        <f aca="true" t="shared" si="34" ref="F136:L136">F137+F138</f>
        <v>500911</v>
      </c>
      <c r="G136" s="38">
        <f t="shared" si="34"/>
        <v>0</v>
      </c>
      <c r="H136" s="38">
        <f t="shared" si="34"/>
        <v>0</v>
      </c>
      <c r="I136" s="38">
        <f t="shared" si="34"/>
        <v>0</v>
      </c>
      <c r="J136" s="38">
        <f t="shared" si="34"/>
        <v>0</v>
      </c>
      <c r="K136" s="38">
        <f t="shared" si="34"/>
        <v>250455.5</v>
      </c>
      <c r="L136" s="38">
        <f t="shared" si="34"/>
        <v>250455.5</v>
      </c>
      <c r="M136" s="29"/>
      <c r="N136" s="30"/>
      <c r="O136" s="30"/>
      <c r="P136" s="30"/>
      <c r="Q136" s="30"/>
      <c r="R136" s="30"/>
      <c r="S136" s="30"/>
    </row>
    <row r="137" spans="1:19" s="21" customFormat="1" ht="24.75" customHeight="1">
      <c r="A137" s="78"/>
      <c r="B137" s="98"/>
      <c r="C137" s="61"/>
      <c r="D137" s="25" t="s">
        <v>177</v>
      </c>
      <c r="E137" s="27" t="s">
        <v>28</v>
      </c>
      <c r="F137" s="37">
        <f>G137+H137+I137+J137+K137+L137</f>
        <v>25045.6</v>
      </c>
      <c r="G137" s="37"/>
      <c r="H137" s="37"/>
      <c r="I137" s="28"/>
      <c r="J137" s="31"/>
      <c r="K137" s="31">
        <v>12522.8</v>
      </c>
      <c r="L137" s="31">
        <v>12522.8</v>
      </c>
      <c r="M137" s="29"/>
      <c r="N137" s="30"/>
      <c r="O137" s="30"/>
      <c r="P137" s="30"/>
      <c r="Q137" s="30"/>
      <c r="R137" s="30"/>
      <c r="S137" s="30"/>
    </row>
    <row r="138" spans="1:19" s="21" customFormat="1" ht="30.75" customHeight="1">
      <c r="A138" s="78"/>
      <c r="B138" s="99"/>
      <c r="C138" s="62"/>
      <c r="D138" s="25" t="s">
        <v>177</v>
      </c>
      <c r="E138" s="27" t="s">
        <v>40</v>
      </c>
      <c r="F138" s="37">
        <f>G138+H138+I138+J138+K138+L138</f>
        <v>475865.4</v>
      </c>
      <c r="G138" s="37"/>
      <c r="H138" s="37"/>
      <c r="I138" s="28"/>
      <c r="J138" s="31"/>
      <c r="K138" s="31">
        <v>237932.7</v>
      </c>
      <c r="L138" s="31">
        <v>237932.7</v>
      </c>
      <c r="M138" s="29"/>
      <c r="N138" s="30"/>
      <c r="O138" s="30"/>
      <c r="P138" s="30"/>
      <c r="Q138" s="30"/>
      <c r="R138" s="30"/>
      <c r="S138" s="30"/>
    </row>
    <row r="139" spans="1:19" s="21" customFormat="1" ht="18.75">
      <c r="A139" s="24" t="s">
        <v>150</v>
      </c>
      <c r="B139" s="23" t="s">
        <v>151</v>
      </c>
      <c r="C139" s="39"/>
      <c r="D139" s="25"/>
      <c r="E139" s="27"/>
      <c r="F139" s="37"/>
      <c r="G139" s="37"/>
      <c r="H139" s="37"/>
      <c r="I139" s="37"/>
      <c r="J139" s="36"/>
      <c r="K139" s="36"/>
      <c r="L139" s="36"/>
      <c r="M139" s="29"/>
      <c r="N139" s="30"/>
      <c r="O139" s="30"/>
      <c r="P139" s="30"/>
      <c r="Q139" s="30"/>
      <c r="R139" s="30"/>
      <c r="S139" s="30"/>
    </row>
    <row r="140" spans="1:19" s="21" customFormat="1" ht="24" customHeight="1">
      <c r="A140" s="78"/>
      <c r="B140" s="88" t="s">
        <v>152</v>
      </c>
      <c r="C140" s="85" t="s">
        <v>153</v>
      </c>
      <c r="D140" s="25" t="s">
        <v>177</v>
      </c>
      <c r="E140" s="27" t="s">
        <v>27</v>
      </c>
      <c r="F140" s="37">
        <f aca="true" t="shared" si="35" ref="F140:L140">F141+F142</f>
        <v>89000</v>
      </c>
      <c r="G140" s="37">
        <f t="shared" si="35"/>
        <v>0</v>
      </c>
      <c r="H140" s="37">
        <f t="shared" si="35"/>
        <v>0</v>
      </c>
      <c r="I140" s="37">
        <f t="shared" si="35"/>
        <v>0</v>
      </c>
      <c r="J140" s="37">
        <f t="shared" si="35"/>
        <v>0</v>
      </c>
      <c r="K140" s="37">
        <f t="shared" si="35"/>
        <v>0</v>
      </c>
      <c r="L140" s="37">
        <f t="shared" si="35"/>
        <v>89000</v>
      </c>
      <c r="M140" s="29"/>
      <c r="N140" s="30"/>
      <c r="O140" s="30"/>
      <c r="P140" s="30"/>
      <c r="Q140" s="30"/>
      <c r="R140" s="30"/>
      <c r="S140" s="30"/>
    </row>
    <row r="141" spans="1:19" s="21" customFormat="1" ht="18.75">
      <c r="A141" s="78"/>
      <c r="B141" s="96"/>
      <c r="C141" s="86"/>
      <c r="D141" s="25" t="s">
        <v>177</v>
      </c>
      <c r="E141" s="27" t="s">
        <v>28</v>
      </c>
      <c r="F141" s="37">
        <f>G141+H141+I141+J141+K141+L141</f>
        <v>89000</v>
      </c>
      <c r="G141" s="37"/>
      <c r="H141" s="37"/>
      <c r="I141" s="37"/>
      <c r="J141" s="31"/>
      <c r="K141" s="31"/>
      <c r="L141" s="31">
        <v>89000</v>
      </c>
      <c r="M141" s="29"/>
      <c r="N141" s="30"/>
      <c r="O141" s="30"/>
      <c r="P141" s="30"/>
      <c r="Q141" s="30"/>
      <c r="R141" s="30"/>
      <c r="S141" s="30"/>
    </row>
    <row r="142" spans="1:19" s="21" customFormat="1" ht="18.75">
      <c r="A142" s="78"/>
      <c r="B142" s="89"/>
      <c r="C142" s="87"/>
      <c r="D142" s="25" t="s">
        <v>21</v>
      </c>
      <c r="E142" s="27" t="s">
        <v>40</v>
      </c>
      <c r="F142" s="37">
        <f>G142+H142+I142+J142+K142+L142</f>
        <v>0</v>
      </c>
      <c r="G142" s="37"/>
      <c r="H142" s="37"/>
      <c r="I142" s="37"/>
      <c r="J142" s="31"/>
      <c r="K142" s="36"/>
      <c r="L142" s="36"/>
      <c r="M142" s="29"/>
      <c r="N142" s="30"/>
      <c r="O142" s="30"/>
      <c r="P142" s="30"/>
      <c r="Q142" s="30"/>
      <c r="R142" s="30"/>
      <c r="S142" s="30"/>
    </row>
    <row r="143" spans="1:19" s="21" customFormat="1" ht="18.75">
      <c r="A143" s="24" t="s">
        <v>154</v>
      </c>
      <c r="B143" s="23" t="s">
        <v>155</v>
      </c>
      <c r="C143" s="39"/>
      <c r="D143" s="34"/>
      <c r="E143" s="27"/>
      <c r="F143" s="37"/>
      <c r="G143" s="37"/>
      <c r="H143" s="37"/>
      <c r="I143" s="37"/>
      <c r="J143" s="31"/>
      <c r="K143" s="36"/>
      <c r="L143" s="36"/>
      <c r="M143" s="29"/>
      <c r="N143" s="30"/>
      <c r="O143" s="30"/>
      <c r="P143" s="30"/>
      <c r="Q143" s="30"/>
      <c r="R143" s="30"/>
      <c r="S143" s="30"/>
    </row>
    <row r="144" spans="1:19" s="21" customFormat="1" ht="27" customHeight="1">
      <c r="A144" s="78"/>
      <c r="B144" s="88" t="s">
        <v>156</v>
      </c>
      <c r="C144" s="85" t="s">
        <v>157</v>
      </c>
      <c r="D144" s="25" t="s">
        <v>177</v>
      </c>
      <c r="E144" s="27" t="s">
        <v>27</v>
      </c>
      <c r="F144" s="31">
        <f aca="true" t="shared" si="36" ref="F144:K144">F145</f>
        <v>75000</v>
      </c>
      <c r="G144" s="31">
        <f t="shared" si="36"/>
        <v>0</v>
      </c>
      <c r="H144" s="31">
        <f t="shared" si="36"/>
        <v>0</v>
      </c>
      <c r="I144" s="31">
        <f t="shared" si="36"/>
        <v>0</v>
      </c>
      <c r="J144" s="31">
        <f t="shared" si="36"/>
        <v>0</v>
      </c>
      <c r="K144" s="31">
        <f t="shared" si="36"/>
        <v>75000</v>
      </c>
      <c r="L144" s="36"/>
      <c r="M144" s="29"/>
      <c r="N144" s="30"/>
      <c r="O144" s="30"/>
      <c r="P144" s="30"/>
      <c r="Q144" s="30"/>
      <c r="R144" s="30"/>
      <c r="S144" s="30"/>
    </row>
    <row r="145" spans="1:19" s="21" customFormat="1" ht="18.75">
      <c r="A145" s="78"/>
      <c r="B145" s="96"/>
      <c r="C145" s="86"/>
      <c r="D145" s="25" t="s">
        <v>177</v>
      </c>
      <c r="E145" s="27" t="s">
        <v>28</v>
      </c>
      <c r="F145" s="37">
        <f>G145+H145+I145+J145+K145+L145</f>
        <v>75000</v>
      </c>
      <c r="G145" s="37"/>
      <c r="H145" s="37"/>
      <c r="I145" s="37"/>
      <c r="J145" s="31"/>
      <c r="K145" s="31">
        <v>75000</v>
      </c>
      <c r="L145" s="36"/>
      <c r="M145" s="29"/>
      <c r="N145" s="30"/>
      <c r="O145" s="30"/>
      <c r="P145" s="30"/>
      <c r="Q145" s="30"/>
      <c r="R145" s="30"/>
      <c r="S145" s="30"/>
    </row>
    <row r="146" spans="1:19" s="21" customFormat="1" ht="18.75">
      <c r="A146" s="78"/>
      <c r="B146" s="89"/>
      <c r="C146" s="87"/>
      <c r="D146" s="25" t="s">
        <v>177</v>
      </c>
      <c r="E146" s="27" t="s">
        <v>40</v>
      </c>
      <c r="F146" s="37">
        <f>G146+H146+I146+J146+K146+L146</f>
        <v>0</v>
      </c>
      <c r="G146" s="37"/>
      <c r="H146" s="37"/>
      <c r="I146" s="37"/>
      <c r="J146" s="31"/>
      <c r="K146" s="31"/>
      <c r="L146" s="36"/>
      <c r="M146" s="29"/>
      <c r="N146" s="30"/>
      <c r="O146" s="30"/>
      <c r="P146" s="30"/>
      <c r="Q146" s="30"/>
      <c r="R146" s="30"/>
      <c r="S146" s="30"/>
    </row>
    <row r="147" spans="1:19" s="21" customFormat="1" ht="18.75">
      <c r="A147" s="24" t="s">
        <v>158</v>
      </c>
      <c r="B147" s="23" t="s">
        <v>159</v>
      </c>
      <c r="C147" s="39"/>
      <c r="D147" s="34"/>
      <c r="E147" s="27"/>
      <c r="F147" s="37"/>
      <c r="G147" s="37"/>
      <c r="H147" s="37"/>
      <c r="I147" s="37"/>
      <c r="J147" s="31"/>
      <c r="K147" s="31"/>
      <c r="L147" s="36"/>
      <c r="M147" s="29"/>
      <c r="N147" s="30"/>
      <c r="O147" s="30"/>
      <c r="P147" s="30"/>
      <c r="Q147" s="30"/>
      <c r="R147" s="30"/>
      <c r="S147" s="30"/>
    </row>
    <row r="148" spans="1:19" s="21" customFormat="1" ht="28.5" customHeight="1">
      <c r="A148" s="78"/>
      <c r="B148" s="88" t="s">
        <v>175</v>
      </c>
      <c r="C148" s="85" t="s">
        <v>157</v>
      </c>
      <c r="D148" s="25" t="s">
        <v>177</v>
      </c>
      <c r="E148" s="27" t="s">
        <v>27</v>
      </c>
      <c r="F148" s="37">
        <f aca="true" t="shared" si="37" ref="F148:L148">F149+F150</f>
        <v>75000</v>
      </c>
      <c r="G148" s="37">
        <f t="shared" si="37"/>
        <v>0</v>
      </c>
      <c r="H148" s="37">
        <f t="shared" si="37"/>
        <v>0</v>
      </c>
      <c r="I148" s="37">
        <f t="shared" si="37"/>
        <v>0</v>
      </c>
      <c r="J148" s="37">
        <f t="shared" si="37"/>
        <v>0</v>
      </c>
      <c r="K148" s="28">
        <f t="shared" si="37"/>
        <v>75000</v>
      </c>
      <c r="L148" s="37">
        <f t="shared" si="37"/>
        <v>0</v>
      </c>
      <c r="M148" s="29"/>
      <c r="N148" s="30"/>
      <c r="O148" s="30"/>
      <c r="P148" s="30"/>
      <c r="Q148" s="30"/>
      <c r="R148" s="30"/>
      <c r="S148" s="30"/>
    </row>
    <row r="149" spans="1:19" s="21" customFormat="1" ht="18.75">
      <c r="A149" s="78"/>
      <c r="B149" s="96"/>
      <c r="C149" s="86"/>
      <c r="D149" s="25" t="s">
        <v>177</v>
      </c>
      <c r="E149" s="27" t="s">
        <v>28</v>
      </c>
      <c r="F149" s="37">
        <f>G149+H149+I149+J149+K149+L149</f>
        <v>75000</v>
      </c>
      <c r="G149" s="37"/>
      <c r="H149" s="37"/>
      <c r="I149" s="37"/>
      <c r="J149" s="31"/>
      <c r="K149" s="31">
        <v>75000</v>
      </c>
      <c r="L149" s="36"/>
      <c r="M149" s="29"/>
      <c r="N149" s="30"/>
      <c r="O149" s="30"/>
      <c r="P149" s="30"/>
      <c r="Q149" s="30"/>
      <c r="R149" s="30"/>
      <c r="S149" s="30"/>
    </row>
    <row r="150" spans="1:19" s="21" customFormat="1" ht="21.75" customHeight="1">
      <c r="A150" s="78"/>
      <c r="B150" s="89"/>
      <c r="C150" s="87"/>
      <c r="D150" s="25" t="s">
        <v>177</v>
      </c>
      <c r="E150" s="27" t="s">
        <v>40</v>
      </c>
      <c r="F150" s="37">
        <f>G150+H150+I150+J150+K150+L150</f>
        <v>0</v>
      </c>
      <c r="G150" s="37"/>
      <c r="H150" s="37"/>
      <c r="I150" s="37"/>
      <c r="J150" s="31"/>
      <c r="K150" s="31"/>
      <c r="L150" s="36"/>
      <c r="M150" s="29"/>
      <c r="N150" s="30"/>
      <c r="O150" s="30"/>
      <c r="P150" s="30"/>
      <c r="Q150" s="30"/>
      <c r="R150" s="30"/>
      <c r="S150" s="30"/>
    </row>
    <row r="151" spans="1:19" s="21" customFormat="1" ht="18.75">
      <c r="A151" s="24" t="s">
        <v>160</v>
      </c>
      <c r="B151" s="23" t="s">
        <v>161</v>
      </c>
      <c r="C151" s="39"/>
      <c r="D151" s="34"/>
      <c r="E151" s="27"/>
      <c r="F151" s="37"/>
      <c r="G151" s="37"/>
      <c r="H151" s="37"/>
      <c r="I151" s="37"/>
      <c r="J151" s="31"/>
      <c r="K151" s="31"/>
      <c r="L151" s="36"/>
      <c r="M151" s="29"/>
      <c r="N151" s="30"/>
      <c r="O151" s="30"/>
      <c r="P151" s="30"/>
      <c r="Q151" s="30"/>
      <c r="R151" s="30"/>
      <c r="S151" s="30"/>
    </row>
    <row r="152" spans="1:19" s="21" customFormat="1" ht="37.5" customHeight="1">
      <c r="A152" s="78"/>
      <c r="B152" s="88" t="s">
        <v>170</v>
      </c>
      <c r="C152" s="85" t="s">
        <v>157</v>
      </c>
      <c r="D152" s="25" t="s">
        <v>177</v>
      </c>
      <c r="E152" s="27" t="s">
        <v>27</v>
      </c>
      <c r="F152" s="37">
        <f aca="true" t="shared" si="38" ref="F152:L152">F153+F154</f>
        <v>75000</v>
      </c>
      <c r="G152" s="37">
        <f t="shared" si="38"/>
        <v>0</v>
      </c>
      <c r="H152" s="37">
        <f t="shared" si="38"/>
        <v>0</v>
      </c>
      <c r="I152" s="37">
        <f t="shared" si="38"/>
        <v>0</v>
      </c>
      <c r="J152" s="37">
        <f t="shared" si="38"/>
        <v>0</v>
      </c>
      <c r="K152" s="28">
        <f t="shared" si="38"/>
        <v>75000</v>
      </c>
      <c r="L152" s="37">
        <f t="shared" si="38"/>
        <v>0</v>
      </c>
      <c r="M152" s="29"/>
      <c r="N152" s="30"/>
      <c r="O152" s="30"/>
      <c r="P152" s="30"/>
      <c r="Q152" s="30"/>
      <c r="R152" s="30"/>
      <c r="S152" s="30"/>
    </row>
    <row r="153" spans="1:19" s="21" customFormat="1" ht="18.75">
      <c r="A153" s="78"/>
      <c r="B153" s="96"/>
      <c r="C153" s="86"/>
      <c r="D153" s="25" t="s">
        <v>177</v>
      </c>
      <c r="E153" s="27" t="s">
        <v>28</v>
      </c>
      <c r="F153" s="37">
        <f>G153+H153+I153+J153+K153+L153</f>
        <v>75000</v>
      </c>
      <c r="G153" s="37"/>
      <c r="H153" s="37"/>
      <c r="I153" s="37"/>
      <c r="J153" s="31"/>
      <c r="K153" s="31">
        <v>75000</v>
      </c>
      <c r="L153" s="36"/>
      <c r="M153" s="29"/>
      <c r="N153" s="30"/>
      <c r="O153" s="30"/>
      <c r="P153" s="30"/>
      <c r="Q153" s="30"/>
      <c r="R153" s="30"/>
      <c r="S153" s="30"/>
    </row>
    <row r="154" spans="1:19" s="21" customFormat="1" ht="18.75">
      <c r="A154" s="78"/>
      <c r="B154" s="89"/>
      <c r="C154" s="87"/>
      <c r="D154" s="25" t="s">
        <v>177</v>
      </c>
      <c r="E154" s="27" t="s">
        <v>40</v>
      </c>
      <c r="F154" s="37">
        <f>G154+H154+I154+J154+K154+L154</f>
        <v>0</v>
      </c>
      <c r="G154" s="37"/>
      <c r="H154" s="37"/>
      <c r="I154" s="37"/>
      <c r="J154" s="31"/>
      <c r="K154" s="31"/>
      <c r="L154" s="36"/>
      <c r="M154" s="29"/>
      <c r="N154" s="30"/>
      <c r="O154" s="30"/>
      <c r="P154" s="30"/>
      <c r="Q154" s="30"/>
      <c r="R154" s="30"/>
      <c r="S154" s="30"/>
    </row>
    <row r="155" spans="1:19" s="21" customFormat="1" ht="18.75">
      <c r="A155" s="24" t="s">
        <v>162</v>
      </c>
      <c r="B155" s="23" t="s">
        <v>163</v>
      </c>
      <c r="C155" s="39"/>
      <c r="D155" s="34"/>
      <c r="E155" s="27"/>
      <c r="F155" s="37"/>
      <c r="G155" s="37"/>
      <c r="H155" s="37"/>
      <c r="I155" s="37"/>
      <c r="J155" s="31"/>
      <c r="K155" s="36"/>
      <c r="L155" s="36"/>
      <c r="M155" s="29"/>
      <c r="N155" s="30"/>
      <c r="O155" s="30"/>
      <c r="P155" s="30"/>
      <c r="Q155" s="30"/>
      <c r="R155" s="30"/>
      <c r="S155" s="30"/>
    </row>
    <row r="156" spans="1:19" s="21" customFormat="1" ht="30" customHeight="1">
      <c r="A156" s="78"/>
      <c r="B156" s="88" t="s">
        <v>176</v>
      </c>
      <c r="C156" s="85" t="s">
        <v>157</v>
      </c>
      <c r="D156" s="25" t="s">
        <v>177</v>
      </c>
      <c r="E156" s="27" t="s">
        <v>27</v>
      </c>
      <c r="F156" s="37">
        <f aca="true" t="shared" si="39" ref="F156:L156">F157+F158</f>
        <v>75000</v>
      </c>
      <c r="G156" s="37">
        <f t="shared" si="39"/>
        <v>0</v>
      </c>
      <c r="H156" s="37">
        <f t="shared" si="39"/>
        <v>0</v>
      </c>
      <c r="I156" s="37">
        <f t="shared" si="39"/>
        <v>0</v>
      </c>
      <c r="J156" s="37">
        <f t="shared" si="39"/>
        <v>0</v>
      </c>
      <c r="K156" s="37">
        <f t="shared" si="39"/>
        <v>75000</v>
      </c>
      <c r="L156" s="37">
        <f t="shared" si="39"/>
        <v>0</v>
      </c>
      <c r="M156" s="29"/>
      <c r="N156" s="30"/>
      <c r="O156" s="30"/>
      <c r="P156" s="30"/>
      <c r="Q156" s="30"/>
      <c r="R156" s="30"/>
      <c r="S156" s="30"/>
    </row>
    <row r="157" spans="1:19" s="21" customFormat="1" ht="18.75">
      <c r="A157" s="78"/>
      <c r="B157" s="96"/>
      <c r="C157" s="86"/>
      <c r="D157" s="25" t="s">
        <v>177</v>
      </c>
      <c r="E157" s="27" t="s">
        <v>28</v>
      </c>
      <c r="F157" s="37">
        <f>G157+H157+I157+J157+K157+L157</f>
        <v>75000</v>
      </c>
      <c r="G157" s="37"/>
      <c r="H157" s="37"/>
      <c r="I157" s="37"/>
      <c r="J157" s="31"/>
      <c r="K157" s="31">
        <v>75000</v>
      </c>
      <c r="L157" s="36"/>
      <c r="M157" s="29"/>
      <c r="N157" s="30"/>
      <c r="O157" s="30"/>
      <c r="P157" s="30"/>
      <c r="Q157" s="30"/>
      <c r="R157" s="30"/>
      <c r="S157" s="30"/>
    </row>
    <row r="158" spans="1:19" s="21" customFormat="1" ht="18.75">
      <c r="A158" s="78"/>
      <c r="B158" s="89"/>
      <c r="C158" s="87"/>
      <c r="D158" s="25" t="s">
        <v>177</v>
      </c>
      <c r="E158" s="27" t="s">
        <v>40</v>
      </c>
      <c r="F158" s="37"/>
      <c r="G158" s="37"/>
      <c r="H158" s="37"/>
      <c r="I158" s="37"/>
      <c r="J158" s="31"/>
      <c r="K158" s="36"/>
      <c r="L158" s="36"/>
      <c r="M158" s="29"/>
      <c r="N158" s="30"/>
      <c r="O158" s="30"/>
      <c r="P158" s="30"/>
      <c r="Q158" s="30"/>
      <c r="R158" s="30"/>
      <c r="S158" s="30"/>
    </row>
    <row r="159" spans="1:19" s="21" customFormat="1" ht="18.75">
      <c r="A159" s="24" t="s">
        <v>164</v>
      </c>
      <c r="B159" s="23" t="s">
        <v>165</v>
      </c>
      <c r="C159" s="39"/>
      <c r="D159" s="34"/>
      <c r="E159" s="27"/>
      <c r="F159" s="37"/>
      <c r="G159" s="37"/>
      <c r="H159" s="37"/>
      <c r="I159" s="37"/>
      <c r="J159" s="31"/>
      <c r="K159" s="36"/>
      <c r="L159" s="36"/>
      <c r="M159" s="29"/>
      <c r="N159" s="30"/>
      <c r="O159" s="30"/>
      <c r="P159" s="30"/>
      <c r="Q159" s="30"/>
      <c r="R159" s="30"/>
      <c r="S159" s="30"/>
    </row>
    <row r="160" spans="1:19" s="21" customFormat="1" ht="37.5" customHeight="1">
      <c r="A160" s="78"/>
      <c r="B160" s="88" t="s">
        <v>169</v>
      </c>
      <c r="C160" s="85" t="s">
        <v>157</v>
      </c>
      <c r="D160" s="25" t="s">
        <v>177</v>
      </c>
      <c r="E160" s="27" t="s">
        <v>27</v>
      </c>
      <c r="F160" s="37">
        <f aca="true" t="shared" si="40" ref="F160:L160">F161+F162</f>
        <v>75000</v>
      </c>
      <c r="G160" s="37">
        <f t="shared" si="40"/>
        <v>0</v>
      </c>
      <c r="H160" s="37">
        <f t="shared" si="40"/>
        <v>0</v>
      </c>
      <c r="I160" s="37">
        <f t="shared" si="40"/>
        <v>0</v>
      </c>
      <c r="J160" s="37">
        <f t="shared" si="40"/>
        <v>0</v>
      </c>
      <c r="K160" s="37">
        <f t="shared" si="40"/>
        <v>75000</v>
      </c>
      <c r="L160" s="37">
        <f t="shared" si="40"/>
        <v>0</v>
      </c>
      <c r="M160" s="29"/>
      <c r="N160" s="30"/>
      <c r="O160" s="30"/>
      <c r="P160" s="30"/>
      <c r="Q160" s="30"/>
      <c r="R160" s="30"/>
      <c r="S160" s="30"/>
    </row>
    <row r="161" spans="1:19" s="21" customFormat="1" ht="18.75">
      <c r="A161" s="78"/>
      <c r="B161" s="96"/>
      <c r="C161" s="86"/>
      <c r="D161" s="25" t="s">
        <v>177</v>
      </c>
      <c r="E161" s="27" t="s">
        <v>28</v>
      </c>
      <c r="F161" s="37">
        <f>G161+H161+I161+J161+K161+L161</f>
        <v>75000</v>
      </c>
      <c r="G161" s="37"/>
      <c r="H161" s="37"/>
      <c r="I161" s="37"/>
      <c r="J161" s="31"/>
      <c r="K161" s="31">
        <v>75000</v>
      </c>
      <c r="L161" s="36"/>
      <c r="M161" s="29"/>
      <c r="N161" s="30"/>
      <c r="O161" s="30"/>
      <c r="P161" s="30"/>
      <c r="Q161" s="30"/>
      <c r="R161" s="30"/>
      <c r="S161" s="30"/>
    </row>
    <row r="162" spans="1:19" s="21" customFormat="1" ht="18.75">
      <c r="A162" s="78"/>
      <c r="B162" s="89"/>
      <c r="C162" s="87"/>
      <c r="D162" s="25" t="s">
        <v>177</v>
      </c>
      <c r="E162" s="27" t="s">
        <v>40</v>
      </c>
      <c r="F162" s="37"/>
      <c r="G162" s="37"/>
      <c r="H162" s="37"/>
      <c r="I162" s="37"/>
      <c r="J162" s="31"/>
      <c r="K162" s="36"/>
      <c r="L162" s="36"/>
      <c r="M162" s="29"/>
      <c r="N162" s="30"/>
      <c r="O162" s="30"/>
      <c r="P162" s="30"/>
      <c r="Q162" s="30"/>
      <c r="R162" s="30"/>
      <c r="S162" s="30"/>
    </row>
    <row r="163" spans="1:46" s="11" customFormat="1" ht="18.75">
      <c r="A163" s="100"/>
      <c r="B163" s="101" t="s">
        <v>166</v>
      </c>
      <c r="C163" s="60"/>
      <c r="D163" s="102" t="s">
        <v>177</v>
      </c>
      <c r="E163" s="92" t="s">
        <v>27</v>
      </c>
      <c r="F163" s="103">
        <f aca="true" t="shared" si="41" ref="F163:L163">F130+F119+F106+F17+F12</f>
        <v>14460531.329999998</v>
      </c>
      <c r="G163" s="103">
        <f t="shared" si="41"/>
        <v>0</v>
      </c>
      <c r="H163" s="103">
        <f t="shared" si="41"/>
        <v>0</v>
      </c>
      <c r="I163" s="103">
        <f t="shared" si="41"/>
        <v>0</v>
      </c>
      <c r="J163" s="103">
        <f t="shared" si="41"/>
        <v>5955</v>
      </c>
      <c r="K163" s="103">
        <f t="shared" si="41"/>
        <v>6775825.464999999</v>
      </c>
      <c r="L163" s="103">
        <f t="shared" si="41"/>
        <v>7678750.865000001</v>
      </c>
      <c r="M163" s="35"/>
      <c r="N163" s="35"/>
      <c r="O163" s="35"/>
      <c r="P163" s="35"/>
      <c r="Q163" s="35"/>
      <c r="R163" s="29"/>
      <c r="S163" s="29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</row>
    <row r="164" spans="1:46" s="11" customFormat="1" ht="18.75">
      <c r="A164" s="100"/>
      <c r="B164" s="101"/>
      <c r="C164" s="62"/>
      <c r="D164" s="102"/>
      <c r="E164" s="93"/>
      <c r="F164" s="103"/>
      <c r="G164" s="103"/>
      <c r="H164" s="103"/>
      <c r="I164" s="103"/>
      <c r="J164" s="103"/>
      <c r="K164" s="103"/>
      <c r="L164" s="103"/>
      <c r="M164" s="35"/>
      <c r="N164" s="35"/>
      <c r="O164" s="35"/>
      <c r="P164" s="35"/>
      <c r="Q164" s="35"/>
      <c r="R164" s="29"/>
      <c r="S164" s="29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</row>
    <row r="165" spans="1:46" s="11" customFormat="1" ht="26.25" customHeight="1">
      <c r="A165" s="40"/>
      <c r="B165" s="41"/>
      <c r="C165" s="41"/>
      <c r="D165" s="42"/>
      <c r="E165" s="35" t="s">
        <v>28</v>
      </c>
      <c r="F165" s="43">
        <f aca="true" t="shared" si="42" ref="F165:L165">F161+F157+F153+F149+F145+F141+F137+F133+F127+F123+F116+F113+F109+F103+F99+F95+F91+F87+F83+F79+F75+F71+F67+F63+F59+F55+F51+F47+F43+F39+F35+F31+F27+F23+F20+F15</f>
        <v>3262312.6600000006</v>
      </c>
      <c r="G165" s="43">
        <f t="shared" si="42"/>
        <v>0</v>
      </c>
      <c r="H165" s="43">
        <f t="shared" si="42"/>
        <v>0</v>
      </c>
      <c r="I165" s="43">
        <f t="shared" si="42"/>
        <v>0</v>
      </c>
      <c r="J165" s="43">
        <f t="shared" si="42"/>
        <v>5955</v>
      </c>
      <c r="K165" s="43">
        <f t="shared" si="42"/>
        <v>1653459.065</v>
      </c>
      <c r="L165" s="43">
        <f t="shared" si="42"/>
        <v>1602898.5949999997</v>
      </c>
      <c r="M165" s="44"/>
      <c r="N165" s="44"/>
      <c r="O165" s="44"/>
      <c r="P165" s="44"/>
      <c r="Q165" s="44"/>
      <c r="R165" s="29"/>
      <c r="S165" s="29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</row>
    <row r="166" spans="1:46" s="11" customFormat="1" ht="26.25" customHeight="1">
      <c r="A166" s="40"/>
      <c r="B166" s="45"/>
      <c r="C166" s="45"/>
      <c r="D166" s="42"/>
      <c r="E166" s="35" t="s">
        <v>40</v>
      </c>
      <c r="F166" s="43">
        <f aca="true" t="shared" si="43" ref="F166:L166">F138+F134+F104+F100+F96+F92+F88+F84+F80+F76+F72+F68+F64+F60+F56+F52+F48+F44+F36+F32+F28+F24</f>
        <v>11198218.669999998</v>
      </c>
      <c r="G166" s="43">
        <f t="shared" si="43"/>
        <v>0</v>
      </c>
      <c r="H166" s="43">
        <f t="shared" si="43"/>
        <v>0</v>
      </c>
      <c r="I166" s="43">
        <f t="shared" si="43"/>
        <v>0</v>
      </c>
      <c r="J166" s="43">
        <f t="shared" si="43"/>
        <v>0</v>
      </c>
      <c r="K166" s="43">
        <f t="shared" si="43"/>
        <v>5122366.4</v>
      </c>
      <c r="L166" s="43">
        <f t="shared" si="43"/>
        <v>6075852.27</v>
      </c>
      <c r="M166" s="44"/>
      <c r="N166" s="44"/>
      <c r="O166" s="44"/>
      <c r="P166" s="44"/>
      <c r="Q166" s="44"/>
      <c r="R166" s="29"/>
      <c r="S166" s="29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</row>
    <row r="167" spans="1:46" s="11" customFormat="1" ht="18.75">
      <c r="A167" s="7"/>
      <c r="B167" s="46"/>
      <c r="C167" s="46"/>
      <c r="D167" s="47"/>
      <c r="E167" s="47"/>
      <c r="F167" s="13"/>
      <c r="G167" s="13"/>
      <c r="H167" s="13"/>
      <c r="I167" s="13"/>
      <c r="J167" s="14"/>
      <c r="K167" s="14"/>
      <c r="L167" s="14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</row>
    <row r="168" spans="1:46" s="11" customFormat="1" ht="18.75">
      <c r="A168" s="7"/>
      <c r="B168" s="46"/>
      <c r="C168" s="46"/>
      <c r="D168" s="47"/>
      <c r="E168" s="47"/>
      <c r="F168" s="13"/>
      <c r="G168" s="13"/>
      <c r="H168" s="13"/>
      <c r="I168" s="13"/>
      <c r="J168" s="14"/>
      <c r="K168" s="14"/>
      <c r="L168" s="14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</row>
    <row r="169" spans="1:46" s="11" customFormat="1" ht="18.75">
      <c r="A169" s="7"/>
      <c r="B169" s="46"/>
      <c r="C169" s="46"/>
      <c r="D169" s="47"/>
      <c r="E169" s="47"/>
      <c r="F169" s="13"/>
      <c r="G169" s="13"/>
      <c r="H169" s="13"/>
      <c r="I169" s="13"/>
      <c r="J169" s="14"/>
      <c r="K169" s="14"/>
      <c r="L169" s="14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</row>
    <row r="170" spans="1:46" s="11" customFormat="1" ht="18.75">
      <c r="A170" s="7"/>
      <c r="B170" s="46"/>
      <c r="C170" s="46"/>
      <c r="D170" s="47"/>
      <c r="E170" s="47"/>
      <c r="F170" s="13"/>
      <c r="G170" s="13"/>
      <c r="H170" s="13"/>
      <c r="I170" s="13"/>
      <c r="J170" s="14"/>
      <c r="K170" s="14"/>
      <c r="L170" s="14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</row>
    <row r="171" spans="1:46" s="11" customFormat="1" ht="18.75">
      <c r="A171" s="7"/>
      <c r="B171" s="46"/>
      <c r="C171" s="46"/>
      <c r="D171" s="47"/>
      <c r="E171" s="47"/>
      <c r="F171" s="13"/>
      <c r="G171" s="13"/>
      <c r="H171" s="13"/>
      <c r="I171" s="13"/>
      <c r="J171" s="14"/>
      <c r="K171" s="14"/>
      <c r="L171" s="14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</row>
    <row r="172" spans="1:46" s="11" customFormat="1" ht="18.75">
      <c r="A172" s="7"/>
      <c r="B172" s="46"/>
      <c r="C172" s="46"/>
      <c r="D172" s="47"/>
      <c r="E172" s="47"/>
      <c r="F172" s="13"/>
      <c r="G172" s="13"/>
      <c r="H172" s="13"/>
      <c r="I172" s="13"/>
      <c r="J172" s="14"/>
      <c r="K172" s="14"/>
      <c r="L172" s="14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</row>
    <row r="173" spans="1:46" s="11" customFormat="1" ht="18.75">
      <c r="A173" s="7"/>
      <c r="B173" s="46"/>
      <c r="C173" s="46"/>
      <c r="D173" s="47"/>
      <c r="E173" s="47"/>
      <c r="F173" s="13"/>
      <c r="G173" s="13"/>
      <c r="H173" s="13"/>
      <c r="I173" s="13"/>
      <c r="J173" s="14"/>
      <c r="K173" s="14"/>
      <c r="L173" s="14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</row>
    <row r="174" spans="1:46" s="11" customFormat="1" ht="18.75">
      <c r="A174" s="7"/>
      <c r="B174" s="46"/>
      <c r="C174" s="46"/>
      <c r="D174" s="47"/>
      <c r="E174" s="47"/>
      <c r="F174" s="13"/>
      <c r="G174" s="13"/>
      <c r="H174" s="13"/>
      <c r="I174" s="13"/>
      <c r="J174" s="14"/>
      <c r="K174" s="14"/>
      <c r="L174" s="14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</row>
    <row r="175" spans="1:46" s="11" customFormat="1" ht="18.75">
      <c r="A175" s="7"/>
      <c r="B175" s="46"/>
      <c r="C175" s="46"/>
      <c r="D175" s="47"/>
      <c r="E175" s="47"/>
      <c r="F175" s="13"/>
      <c r="G175" s="13"/>
      <c r="H175" s="13"/>
      <c r="I175" s="13"/>
      <c r="J175" s="14"/>
      <c r="K175" s="14"/>
      <c r="L175" s="14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</row>
    <row r="176" spans="1:46" s="11" customFormat="1" ht="18.75">
      <c r="A176" s="7"/>
      <c r="B176" s="46"/>
      <c r="C176" s="46"/>
      <c r="D176" s="47"/>
      <c r="E176" s="47"/>
      <c r="F176" s="13"/>
      <c r="G176" s="13"/>
      <c r="H176" s="13"/>
      <c r="I176" s="13"/>
      <c r="J176" s="14"/>
      <c r="K176" s="14"/>
      <c r="L176" s="14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</row>
    <row r="177" spans="1:46" s="11" customFormat="1" ht="18.75">
      <c r="A177" s="7"/>
      <c r="B177" s="46"/>
      <c r="C177" s="46"/>
      <c r="D177" s="47"/>
      <c r="E177" s="47"/>
      <c r="F177" s="13"/>
      <c r="G177" s="13"/>
      <c r="H177" s="13"/>
      <c r="I177" s="13"/>
      <c r="J177" s="14"/>
      <c r="K177" s="14"/>
      <c r="L177" s="14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</row>
    <row r="178" spans="1:46" s="11" customFormat="1" ht="18.75">
      <c r="A178" s="7"/>
      <c r="B178" s="46"/>
      <c r="C178" s="46"/>
      <c r="D178" s="47"/>
      <c r="E178" s="47"/>
      <c r="F178" s="13"/>
      <c r="G178" s="13"/>
      <c r="H178" s="13"/>
      <c r="I178" s="13"/>
      <c r="J178" s="14"/>
      <c r="K178" s="14"/>
      <c r="L178" s="14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</row>
    <row r="179" spans="1:46" s="11" customFormat="1" ht="18.75">
      <c r="A179" s="7"/>
      <c r="B179" s="46"/>
      <c r="C179" s="46"/>
      <c r="D179" s="47"/>
      <c r="E179" s="47"/>
      <c r="F179" s="13"/>
      <c r="G179" s="13"/>
      <c r="H179" s="13"/>
      <c r="I179" s="13"/>
      <c r="J179" s="14"/>
      <c r="K179" s="14"/>
      <c r="L179" s="14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</row>
    <row r="180" spans="1:46" s="11" customFormat="1" ht="18.75">
      <c r="A180" s="7"/>
      <c r="B180" s="46"/>
      <c r="C180" s="46"/>
      <c r="D180" s="47"/>
      <c r="E180" s="47"/>
      <c r="F180" s="13"/>
      <c r="G180" s="13"/>
      <c r="H180" s="13"/>
      <c r="I180" s="13"/>
      <c r="J180" s="14"/>
      <c r="K180" s="14"/>
      <c r="L180" s="14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</row>
    <row r="181" spans="1:46" s="11" customFormat="1" ht="18.75">
      <c r="A181" s="7"/>
      <c r="B181" s="46"/>
      <c r="C181" s="46"/>
      <c r="D181" s="47"/>
      <c r="E181" s="47"/>
      <c r="F181" s="13"/>
      <c r="G181" s="13"/>
      <c r="H181" s="13"/>
      <c r="I181" s="13"/>
      <c r="J181" s="14"/>
      <c r="K181" s="14"/>
      <c r="L181" s="14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</row>
    <row r="182" spans="1:46" s="11" customFormat="1" ht="18.75">
      <c r="A182" s="7"/>
      <c r="B182" s="46"/>
      <c r="C182" s="46"/>
      <c r="D182" s="47"/>
      <c r="E182" s="47"/>
      <c r="F182" s="13"/>
      <c r="G182" s="13"/>
      <c r="H182" s="13"/>
      <c r="I182" s="13"/>
      <c r="J182" s="14"/>
      <c r="K182" s="14"/>
      <c r="L182" s="14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</row>
    <row r="183" spans="1:46" s="11" customFormat="1" ht="18.75">
      <c r="A183" s="7"/>
      <c r="B183" s="46"/>
      <c r="C183" s="46"/>
      <c r="D183" s="47"/>
      <c r="E183" s="47"/>
      <c r="F183" s="13"/>
      <c r="G183" s="13"/>
      <c r="H183" s="13"/>
      <c r="I183" s="13"/>
      <c r="J183" s="14"/>
      <c r="K183" s="14"/>
      <c r="L183" s="14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</row>
    <row r="184" spans="1:46" s="11" customFormat="1" ht="18.75">
      <c r="A184" s="7"/>
      <c r="B184" s="46"/>
      <c r="C184" s="46"/>
      <c r="D184" s="47"/>
      <c r="E184" s="47"/>
      <c r="F184" s="13"/>
      <c r="G184" s="13"/>
      <c r="H184" s="13"/>
      <c r="I184" s="13"/>
      <c r="J184" s="14"/>
      <c r="K184" s="14"/>
      <c r="L184" s="14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</row>
    <row r="185" spans="1:46" s="11" customFormat="1" ht="18.75">
      <c r="A185" s="7"/>
      <c r="B185" s="46"/>
      <c r="C185" s="46"/>
      <c r="D185" s="47"/>
      <c r="E185" s="47"/>
      <c r="F185" s="13"/>
      <c r="G185" s="13"/>
      <c r="H185" s="13"/>
      <c r="I185" s="13"/>
      <c r="J185" s="14"/>
      <c r="K185" s="14"/>
      <c r="L185" s="14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</row>
    <row r="186" spans="1:46" s="11" customFormat="1" ht="18.75">
      <c r="A186" s="7"/>
      <c r="B186" s="46"/>
      <c r="C186" s="46"/>
      <c r="D186" s="47"/>
      <c r="E186" s="47"/>
      <c r="F186" s="13"/>
      <c r="G186" s="13"/>
      <c r="H186" s="13"/>
      <c r="I186" s="13"/>
      <c r="J186" s="14"/>
      <c r="K186" s="14"/>
      <c r="L186" s="14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</row>
    <row r="187" spans="1:46" s="11" customFormat="1" ht="18.75">
      <c r="A187" s="7"/>
      <c r="B187" s="46"/>
      <c r="C187" s="46"/>
      <c r="D187" s="47"/>
      <c r="E187" s="47"/>
      <c r="F187" s="13"/>
      <c r="G187" s="13"/>
      <c r="H187" s="13"/>
      <c r="I187" s="13"/>
      <c r="J187" s="14"/>
      <c r="K187" s="14"/>
      <c r="L187" s="14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</row>
    <row r="188" spans="1:46" s="11" customFormat="1" ht="18.75">
      <c r="A188" s="7"/>
      <c r="B188" s="46"/>
      <c r="C188" s="46"/>
      <c r="D188" s="47"/>
      <c r="E188" s="47"/>
      <c r="F188" s="13"/>
      <c r="G188" s="13"/>
      <c r="H188" s="13"/>
      <c r="I188" s="13"/>
      <c r="J188" s="14"/>
      <c r="K188" s="14"/>
      <c r="L188" s="14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</row>
    <row r="189" spans="1:46" s="11" customFormat="1" ht="18.75">
      <c r="A189" s="7"/>
      <c r="B189" s="46"/>
      <c r="C189" s="46"/>
      <c r="D189" s="47"/>
      <c r="E189" s="47"/>
      <c r="F189" s="13"/>
      <c r="G189" s="13"/>
      <c r="H189" s="13"/>
      <c r="I189" s="13"/>
      <c r="J189" s="14"/>
      <c r="K189" s="14"/>
      <c r="L189" s="14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</row>
    <row r="190" spans="1:46" s="11" customFormat="1" ht="18.75">
      <c r="A190" s="7"/>
      <c r="B190" s="46"/>
      <c r="C190" s="46"/>
      <c r="D190" s="47"/>
      <c r="E190" s="47"/>
      <c r="F190" s="13"/>
      <c r="G190" s="13"/>
      <c r="H190" s="13"/>
      <c r="I190" s="13"/>
      <c r="J190" s="14"/>
      <c r="K190" s="14"/>
      <c r="L190" s="14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</row>
    <row r="191" spans="1:46" s="11" customFormat="1" ht="18.75">
      <c r="A191" s="7"/>
      <c r="B191" s="46"/>
      <c r="C191" s="46"/>
      <c r="D191" s="47"/>
      <c r="E191" s="47"/>
      <c r="F191" s="13"/>
      <c r="G191" s="13"/>
      <c r="H191" s="13"/>
      <c r="I191" s="13"/>
      <c r="J191" s="14"/>
      <c r="K191" s="14"/>
      <c r="L191" s="14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</row>
    <row r="192" spans="1:46" s="11" customFormat="1" ht="18.75">
      <c r="A192" s="7"/>
      <c r="B192" s="46"/>
      <c r="C192" s="46"/>
      <c r="D192" s="47"/>
      <c r="E192" s="47"/>
      <c r="F192" s="13"/>
      <c r="G192" s="13"/>
      <c r="H192" s="13"/>
      <c r="I192" s="13"/>
      <c r="J192" s="14"/>
      <c r="K192" s="14"/>
      <c r="L192" s="14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</row>
    <row r="193" spans="1:46" s="11" customFormat="1" ht="18.75">
      <c r="A193" s="7"/>
      <c r="B193" s="46"/>
      <c r="C193" s="46"/>
      <c r="D193" s="47"/>
      <c r="E193" s="47"/>
      <c r="F193" s="13"/>
      <c r="G193" s="13"/>
      <c r="H193" s="13"/>
      <c r="I193" s="13"/>
      <c r="J193" s="14"/>
      <c r="K193" s="14"/>
      <c r="L193" s="14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</row>
    <row r="194" spans="1:46" s="11" customFormat="1" ht="18.75">
      <c r="A194" s="7"/>
      <c r="B194" s="46"/>
      <c r="C194" s="46"/>
      <c r="D194" s="47"/>
      <c r="E194" s="47"/>
      <c r="F194" s="13"/>
      <c r="G194" s="13"/>
      <c r="H194" s="13"/>
      <c r="I194" s="13"/>
      <c r="J194" s="14"/>
      <c r="K194" s="14"/>
      <c r="L194" s="14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</row>
    <row r="195" spans="1:46" s="11" customFormat="1" ht="18.75">
      <c r="A195" s="7"/>
      <c r="B195" s="46"/>
      <c r="C195" s="46"/>
      <c r="D195" s="47"/>
      <c r="E195" s="47"/>
      <c r="F195" s="13"/>
      <c r="G195" s="13"/>
      <c r="H195" s="13"/>
      <c r="I195" s="13"/>
      <c r="J195" s="14"/>
      <c r="K195" s="14"/>
      <c r="L195" s="14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</row>
    <row r="196" spans="1:46" s="11" customFormat="1" ht="18.75">
      <c r="A196" s="7"/>
      <c r="B196" s="46"/>
      <c r="C196" s="46"/>
      <c r="D196" s="47"/>
      <c r="E196" s="47"/>
      <c r="F196" s="13"/>
      <c r="G196" s="13"/>
      <c r="H196" s="13"/>
      <c r="I196" s="13"/>
      <c r="J196" s="14"/>
      <c r="K196" s="14"/>
      <c r="L196" s="14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</row>
    <row r="197" spans="1:46" s="11" customFormat="1" ht="18.75">
      <c r="A197" s="7"/>
      <c r="B197" s="46"/>
      <c r="C197" s="46"/>
      <c r="D197" s="47"/>
      <c r="E197" s="47"/>
      <c r="F197" s="13"/>
      <c r="G197" s="13"/>
      <c r="H197" s="13"/>
      <c r="I197" s="13"/>
      <c r="J197" s="14"/>
      <c r="K197" s="14"/>
      <c r="L197" s="14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</row>
    <row r="198" spans="1:46" s="11" customFormat="1" ht="18.75">
      <c r="A198" s="7"/>
      <c r="B198" s="46"/>
      <c r="C198" s="46"/>
      <c r="D198" s="47"/>
      <c r="E198" s="47"/>
      <c r="F198" s="13"/>
      <c r="G198" s="13"/>
      <c r="H198" s="13"/>
      <c r="I198" s="13"/>
      <c r="J198" s="14"/>
      <c r="K198" s="14"/>
      <c r="L198" s="14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</row>
    <row r="199" spans="1:46" s="11" customFormat="1" ht="18.75">
      <c r="A199" s="7"/>
      <c r="B199" s="46"/>
      <c r="C199" s="46"/>
      <c r="D199" s="47"/>
      <c r="E199" s="47"/>
      <c r="F199" s="13"/>
      <c r="G199" s="13"/>
      <c r="H199" s="13"/>
      <c r="I199" s="13"/>
      <c r="J199" s="14"/>
      <c r="K199" s="14"/>
      <c r="L199" s="14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</row>
    <row r="200" spans="1:46" s="11" customFormat="1" ht="18.75">
      <c r="A200" s="7"/>
      <c r="B200" s="46"/>
      <c r="C200" s="46"/>
      <c r="D200" s="47"/>
      <c r="E200" s="47"/>
      <c r="F200" s="13"/>
      <c r="G200" s="13"/>
      <c r="H200" s="13"/>
      <c r="I200" s="13"/>
      <c r="J200" s="14"/>
      <c r="K200" s="14"/>
      <c r="L200" s="14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</row>
    <row r="201" spans="1:46" s="11" customFormat="1" ht="18.75">
      <c r="A201" s="7"/>
      <c r="B201" s="46"/>
      <c r="C201" s="46"/>
      <c r="D201" s="47"/>
      <c r="E201" s="47"/>
      <c r="F201" s="13"/>
      <c r="G201" s="13"/>
      <c r="H201" s="13"/>
      <c r="I201" s="13"/>
      <c r="J201" s="14"/>
      <c r="K201" s="14"/>
      <c r="L201" s="14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</row>
    <row r="202" spans="1:46" s="11" customFormat="1" ht="18.75">
      <c r="A202" s="7"/>
      <c r="B202" s="46"/>
      <c r="C202" s="46"/>
      <c r="D202" s="47"/>
      <c r="E202" s="47"/>
      <c r="F202" s="13"/>
      <c r="G202" s="13"/>
      <c r="H202" s="13"/>
      <c r="I202" s="13"/>
      <c r="J202" s="14"/>
      <c r="K202" s="14"/>
      <c r="L202" s="14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</row>
    <row r="203" spans="1:46" s="11" customFormat="1" ht="18.75">
      <c r="A203" s="7"/>
      <c r="B203" s="46"/>
      <c r="C203" s="46"/>
      <c r="D203" s="47"/>
      <c r="E203" s="47"/>
      <c r="F203" s="13"/>
      <c r="G203" s="13"/>
      <c r="H203" s="13"/>
      <c r="I203" s="13"/>
      <c r="J203" s="14"/>
      <c r="K203" s="14"/>
      <c r="L203" s="14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</row>
    <row r="204" spans="1:46" s="11" customFormat="1" ht="18.75">
      <c r="A204" s="7"/>
      <c r="B204" s="46"/>
      <c r="C204" s="46"/>
      <c r="D204" s="47"/>
      <c r="E204" s="47"/>
      <c r="F204" s="13"/>
      <c r="G204" s="13"/>
      <c r="H204" s="13"/>
      <c r="I204" s="13"/>
      <c r="J204" s="14"/>
      <c r="K204" s="14"/>
      <c r="L204" s="14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</row>
    <row r="205" spans="1:46" s="11" customFormat="1" ht="18.75">
      <c r="A205" s="7"/>
      <c r="B205" s="46"/>
      <c r="C205" s="46"/>
      <c r="D205" s="47"/>
      <c r="E205" s="47"/>
      <c r="F205" s="13"/>
      <c r="G205" s="13"/>
      <c r="H205" s="13"/>
      <c r="I205" s="13"/>
      <c r="J205" s="14"/>
      <c r="K205" s="14"/>
      <c r="L205" s="14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</row>
    <row r="206" spans="1:46" s="11" customFormat="1" ht="18.75">
      <c r="A206" s="7"/>
      <c r="B206" s="46"/>
      <c r="C206" s="46"/>
      <c r="D206" s="47"/>
      <c r="E206" s="47"/>
      <c r="F206" s="13"/>
      <c r="G206" s="13"/>
      <c r="H206" s="13"/>
      <c r="I206" s="13"/>
      <c r="J206" s="14"/>
      <c r="K206" s="14"/>
      <c r="L206" s="14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</row>
    <row r="207" spans="1:46" s="11" customFormat="1" ht="18.75">
      <c r="A207" s="7"/>
      <c r="B207" s="46"/>
      <c r="C207" s="46"/>
      <c r="D207" s="47"/>
      <c r="E207" s="47"/>
      <c r="F207" s="13"/>
      <c r="G207" s="13"/>
      <c r="H207" s="13"/>
      <c r="I207" s="13"/>
      <c r="J207" s="14"/>
      <c r="K207" s="14"/>
      <c r="L207" s="14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</row>
    <row r="208" spans="1:46" s="11" customFormat="1" ht="18.75">
      <c r="A208" s="7"/>
      <c r="B208" s="46"/>
      <c r="C208" s="46"/>
      <c r="D208" s="47"/>
      <c r="E208" s="47"/>
      <c r="F208" s="13"/>
      <c r="G208" s="13"/>
      <c r="H208" s="13"/>
      <c r="I208" s="13"/>
      <c r="J208" s="14"/>
      <c r="K208" s="14"/>
      <c r="L208" s="14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</row>
    <row r="209" spans="1:46" s="11" customFormat="1" ht="18.75">
      <c r="A209" s="7"/>
      <c r="B209" s="46"/>
      <c r="C209" s="46"/>
      <c r="D209" s="47"/>
      <c r="E209" s="47"/>
      <c r="F209" s="13"/>
      <c r="G209" s="13"/>
      <c r="H209" s="13"/>
      <c r="I209" s="13"/>
      <c r="J209" s="14"/>
      <c r="K209" s="14"/>
      <c r="L209" s="14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</row>
    <row r="210" spans="1:46" s="11" customFormat="1" ht="18.75">
      <c r="A210" s="7"/>
      <c r="B210" s="46"/>
      <c r="C210" s="46"/>
      <c r="D210" s="47"/>
      <c r="E210" s="47"/>
      <c r="F210" s="13"/>
      <c r="G210" s="13"/>
      <c r="H210" s="13"/>
      <c r="I210" s="13"/>
      <c r="J210" s="14"/>
      <c r="K210" s="14"/>
      <c r="L210" s="14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</row>
    <row r="211" spans="1:46" s="11" customFormat="1" ht="18.75">
      <c r="A211" s="7"/>
      <c r="B211" s="46"/>
      <c r="C211" s="46"/>
      <c r="D211" s="47"/>
      <c r="E211" s="47"/>
      <c r="F211" s="13"/>
      <c r="G211" s="13"/>
      <c r="H211" s="13"/>
      <c r="I211" s="13"/>
      <c r="J211" s="14"/>
      <c r="K211" s="14"/>
      <c r="L211" s="14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</row>
    <row r="212" spans="1:46" s="11" customFormat="1" ht="18.75">
      <c r="A212" s="7"/>
      <c r="B212" s="46"/>
      <c r="C212" s="46"/>
      <c r="D212" s="47"/>
      <c r="E212" s="47"/>
      <c r="F212" s="13"/>
      <c r="G212" s="13"/>
      <c r="H212" s="13"/>
      <c r="I212" s="13"/>
      <c r="J212" s="14"/>
      <c r="K212" s="14"/>
      <c r="L212" s="14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</row>
    <row r="213" spans="1:46" s="11" customFormat="1" ht="18.75">
      <c r="A213" s="7"/>
      <c r="B213" s="46"/>
      <c r="C213" s="46"/>
      <c r="D213" s="47"/>
      <c r="E213" s="47"/>
      <c r="F213" s="13"/>
      <c r="G213" s="13"/>
      <c r="H213" s="13"/>
      <c r="I213" s="13"/>
      <c r="J213" s="14"/>
      <c r="K213" s="14"/>
      <c r="L213" s="14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</row>
    <row r="214" spans="1:46" s="11" customFormat="1" ht="18.75">
      <c r="A214" s="7"/>
      <c r="B214" s="46"/>
      <c r="C214" s="46"/>
      <c r="D214" s="47"/>
      <c r="E214" s="47"/>
      <c r="F214" s="13"/>
      <c r="G214" s="13"/>
      <c r="H214" s="13"/>
      <c r="I214" s="13"/>
      <c r="J214" s="14"/>
      <c r="K214" s="14"/>
      <c r="L214" s="14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</row>
    <row r="215" spans="1:46" s="11" customFormat="1" ht="18.75">
      <c r="A215" s="7"/>
      <c r="B215" s="46"/>
      <c r="C215" s="46"/>
      <c r="D215" s="47"/>
      <c r="E215" s="47"/>
      <c r="F215" s="13"/>
      <c r="G215" s="13"/>
      <c r="H215" s="13"/>
      <c r="I215" s="13"/>
      <c r="J215" s="14"/>
      <c r="K215" s="14"/>
      <c r="L215" s="14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</row>
    <row r="216" spans="1:46" s="11" customFormat="1" ht="18.75">
      <c r="A216" s="7"/>
      <c r="B216" s="46"/>
      <c r="C216" s="46"/>
      <c r="D216" s="47"/>
      <c r="E216" s="47"/>
      <c r="F216" s="13"/>
      <c r="G216" s="13"/>
      <c r="H216" s="13"/>
      <c r="I216" s="13"/>
      <c r="J216" s="14"/>
      <c r="K216" s="14"/>
      <c r="L216" s="14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</row>
    <row r="217" spans="1:46" s="11" customFormat="1" ht="18.75">
      <c r="A217" s="7"/>
      <c r="B217" s="46"/>
      <c r="C217" s="46"/>
      <c r="D217" s="47"/>
      <c r="E217" s="47"/>
      <c r="F217" s="13"/>
      <c r="G217" s="13"/>
      <c r="H217" s="13"/>
      <c r="I217" s="13"/>
      <c r="J217" s="14"/>
      <c r="K217" s="14"/>
      <c r="L217" s="14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</row>
    <row r="218" spans="1:46" s="11" customFormat="1" ht="18.75">
      <c r="A218" s="7"/>
      <c r="B218" s="46"/>
      <c r="C218" s="46"/>
      <c r="D218" s="47"/>
      <c r="E218" s="47"/>
      <c r="F218" s="13"/>
      <c r="G218" s="13"/>
      <c r="H218" s="13"/>
      <c r="I218" s="13"/>
      <c r="J218" s="14"/>
      <c r="K218" s="14"/>
      <c r="L218" s="14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</row>
    <row r="219" spans="1:46" s="11" customFormat="1" ht="18.75">
      <c r="A219" s="7"/>
      <c r="B219" s="46"/>
      <c r="C219" s="46"/>
      <c r="D219" s="47"/>
      <c r="E219" s="47"/>
      <c r="F219" s="13"/>
      <c r="G219" s="13"/>
      <c r="H219" s="13"/>
      <c r="I219" s="13"/>
      <c r="J219" s="14"/>
      <c r="K219" s="14"/>
      <c r="L219" s="14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</row>
    <row r="220" spans="1:46" s="11" customFormat="1" ht="18.75">
      <c r="A220" s="7"/>
      <c r="B220" s="46"/>
      <c r="C220" s="46"/>
      <c r="D220" s="47"/>
      <c r="E220" s="47"/>
      <c r="F220" s="13"/>
      <c r="G220" s="13"/>
      <c r="H220" s="13"/>
      <c r="I220" s="13"/>
      <c r="J220" s="14"/>
      <c r="K220" s="14"/>
      <c r="L220" s="14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</row>
    <row r="221" spans="1:46" s="11" customFormat="1" ht="18.75">
      <c r="A221" s="7"/>
      <c r="B221" s="46"/>
      <c r="C221" s="46"/>
      <c r="D221" s="47"/>
      <c r="E221" s="47"/>
      <c r="F221" s="13"/>
      <c r="G221" s="13"/>
      <c r="H221" s="13"/>
      <c r="I221" s="13"/>
      <c r="J221" s="14"/>
      <c r="K221" s="14"/>
      <c r="L221" s="14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</row>
    <row r="222" spans="1:46" s="11" customFormat="1" ht="18.75">
      <c r="A222" s="7"/>
      <c r="B222" s="46"/>
      <c r="C222" s="46"/>
      <c r="D222" s="47"/>
      <c r="E222" s="47"/>
      <c r="F222" s="13"/>
      <c r="G222" s="13"/>
      <c r="H222" s="13"/>
      <c r="I222" s="13"/>
      <c r="J222" s="14"/>
      <c r="K222" s="14"/>
      <c r="L222" s="14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</row>
    <row r="223" spans="1:46" s="11" customFormat="1" ht="18.75">
      <c r="A223" s="7"/>
      <c r="B223" s="46"/>
      <c r="C223" s="46"/>
      <c r="D223" s="47"/>
      <c r="E223" s="47"/>
      <c r="F223" s="13"/>
      <c r="G223" s="13"/>
      <c r="H223" s="13"/>
      <c r="I223" s="13"/>
      <c r="J223" s="14"/>
      <c r="K223" s="14"/>
      <c r="L223" s="14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</row>
    <row r="224" spans="1:46" s="11" customFormat="1" ht="18.75">
      <c r="A224" s="7"/>
      <c r="B224" s="46"/>
      <c r="C224" s="46"/>
      <c r="D224" s="47"/>
      <c r="E224" s="47"/>
      <c r="F224" s="13"/>
      <c r="G224" s="13"/>
      <c r="H224" s="13"/>
      <c r="I224" s="13"/>
      <c r="J224" s="14"/>
      <c r="K224" s="14"/>
      <c r="L224" s="14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</row>
    <row r="225" spans="1:46" s="11" customFormat="1" ht="18.75">
      <c r="A225" s="7"/>
      <c r="B225" s="46"/>
      <c r="C225" s="46"/>
      <c r="D225" s="47"/>
      <c r="E225" s="47"/>
      <c r="F225" s="13"/>
      <c r="G225" s="13"/>
      <c r="H225" s="13"/>
      <c r="I225" s="13"/>
      <c r="J225" s="14"/>
      <c r="K225" s="14"/>
      <c r="L225" s="14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</row>
    <row r="226" spans="1:46" s="11" customFormat="1" ht="18.75">
      <c r="A226" s="7"/>
      <c r="B226" s="46"/>
      <c r="C226" s="46"/>
      <c r="D226" s="47"/>
      <c r="E226" s="47"/>
      <c r="F226" s="13"/>
      <c r="G226" s="13"/>
      <c r="H226" s="13"/>
      <c r="I226" s="13"/>
      <c r="J226" s="14"/>
      <c r="K226" s="14"/>
      <c r="L226" s="14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</row>
  </sheetData>
  <sheetProtection/>
  <mergeCells count="161">
    <mergeCell ref="G163:G164"/>
    <mergeCell ref="H163:H164"/>
    <mergeCell ref="I163:I164"/>
    <mergeCell ref="J163:J164"/>
    <mergeCell ref="K163:K164"/>
    <mergeCell ref="L163:L164"/>
    <mergeCell ref="A163:A164"/>
    <mergeCell ref="B163:B164"/>
    <mergeCell ref="C163:C164"/>
    <mergeCell ref="D163:D164"/>
    <mergeCell ref="E163:E164"/>
    <mergeCell ref="F163:F164"/>
    <mergeCell ref="A156:A158"/>
    <mergeCell ref="B156:B158"/>
    <mergeCell ref="C156:C158"/>
    <mergeCell ref="A160:A162"/>
    <mergeCell ref="B160:B162"/>
    <mergeCell ref="C160:C162"/>
    <mergeCell ref="A148:A150"/>
    <mergeCell ref="B148:B150"/>
    <mergeCell ref="C148:C150"/>
    <mergeCell ref="A152:A154"/>
    <mergeCell ref="B152:B154"/>
    <mergeCell ref="C152:C154"/>
    <mergeCell ref="A140:A142"/>
    <mergeCell ref="B140:B142"/>
    <mergeCell ref="C140:C142"/>
    <mergeCell ref="A144:A146"/>
    <mergeCell ref="B144:B146"/>
    <mergeCell ref="C144:C146"/>
    <mergeCell ref="A132:A134"/>
    <mergeCell ref="B132:B134"/>
    <mergeCell ref="C132:C134"/>
    <mergeCell ref="A136:A138"/>
    <mergeCell ref="B136:B138"/>
    <mergeCell ref="C136:C138"/>
    <mergeCell ref="S119:S120"/>
    <mergeCell ref="A122:A124"/>
    <mergeCell ref="B122:B124"/>
    <mergeCell ref="C122:C124"/>
    <mergeCell ref="A126:A128"/>
    <mergeCell ref="B126:B128"/>
    <mergeCell ref="C126:C128"/>
    <mergeCell ref="M119:M120"/>
    <mergeCell ref="N119:N120"/>
    <mergeCell ref="O119:O120"/>
    <mergeCell ref="P119:P120"/>
    <mergeCell ref="Q119:Q120"/>
    <mergeCell ref="R119:R120"/>
    <mergeCell ref="G119:G120"/>
    <mergeCell ref="H119:H120"/>
    <mergeCell ref="I119:I120"/>
    <mergeCell ref="J119:J120"/>
    <mergeCell ref="K119:K120"/>
    <mergeCell ref="L119:L120"/>
    <mergeCell ref="A119:A120"/>
    <mergeCell ref="B119:B120"/>
    <mergeCell ref="C119:C120"/>
    <mergeCell ref="D119:D120"/>
    <mergeCell ref="E119:E120"/>
    <mergeCell ref="F119:F120"/>
    <mergeCell ref="A112:A113"/>
    <mergeCell ref="B112:B113"/>
    <mergeCell ref="C112:C113"/>
    <mergeCell ref="A115:A117"/>
    <mergeCell ref="B115:B117"/>
    <mergeCell ref="C115:C117"/>
    <mergeCell ref="A102:A104"/>
    <mergeCell ref="B102:B104"/>
    <mergeCell ref="C102:C104"/>
    <mergeCell ref="A108:A110"/>
    <mergeCell ref="B108:B110"/>
    <mergeCell ref="C108:C110"/>
    <mergeCell ref="A94:A96"/>
    <mergeCell ref="B94:B96"/>
    <mergeCell ref="C94:C96"/>
    <mergeCell ref="A98:A100"/>
    <mergeCell ref="B98:B100"/>
    <mergeCell ref="C98:C100"/>
    <mergeCell ref="A86:A88"/>
    <mergeCell ref="B86:B88"/>
    <mergeCell ref="C86:C88"/>
    <mergeCell ref="A90:A92"/>
    <mergeCell ref="B90:B92"/>
    <mergeCell ref="C90:C92"/>
    <mergeCell ref="A78:A80"/>
    <mergeCell ref="B78:B80"/>
    <mergeCell ref="C78:C80"/>
    <mergeCell ref="A82:A84"/>
    <mergeCell ref="B82:B84"/>
    <mergeCell ref="C82:C84"/>
    <mergeCell ref="A70:A72"/>
    <mergeCell ref="B70:B72"/>
    <mergeCell ref="C70:C72"/>
    <mergeCell ref="A74:A76"/>
    <mergeCell ref="B74:B76"/>
    <mergeCell ref="C74:C76"/>
    <mergeCell ref="A62:A64"/>
    <mergeCell ref="B62:B64"/>
    <mergeCell ref="C62:C64"/>
    <mergeCell ref="A66:A68"/>
    <mergeCell ref="B66:B68"/>
    <mergeCell ref="C66:C68"/>
    <mergeCell ref="A54:A56"/>
    <mergeCell ref="B54:B56"/>
    <mergeCell ref="C54:C56"/>
    <mergeCell ref="A58:A60"/>
    <mergeCell ref="B58:B60"/>
    <mergeCell ref="C58:C60"/>
    <mergeCell ref="A46:A48"/>
    <mergeCell ref="B46:B48"/>
    <mergeCell ref="C46:C48"/>
    <mergeCell ref="A50:A52"/>
    <mergeCell ref="B50:B52"/>
    <mergeCell ref="C50:C52"/>
    <mergeCell ref="A38:A40"/>
    <mergeCell ref="B38:B40"/>
    <mergeCell ref="C38:C40"/>
    <mergeCell ref="A42:A44"/>
    <mergeCell ref="B42:B44"/>
    <mergeCell ref="C42:C44"/>
    <mergeCell ref="A30:A32"/>
    <mergeCell ref="B30:B32"/>
    <mergeCell ref="C30:C32"/>
    <mergeCell ref="A34:A36"/>
    <mergeCell ref="B34:B36"/>
    <mergeCell ref="C34:C36"/>
    <mergeCell ref="A22:A24"/>
    <mergeCell ref="B22:B24"/>
    <mergeCell ref="C22:C24"/>
    <mergeCell ref="A26:A28"/>
    <mergeCell ref="B26:B28"/>
    <mergeCell ref="C26:C28"/>
    <mergeCell ref="B10:S10"/>
    <mergeCell ref="A14:A15"/>
    <mergeCell ref="B14:B15"/>
    <mergeCell ref="C14:C15"/>
    <mergeCell ref="A19:A20"/>
    <mergeCell ref="B19:B20"/>
    <mergeCell ref="C19:C20"/>
    <mergeCell ref="G7:J7"/>
    <mergeCell ref="M7:M9"/>
    <mergeCell ref="N7:S8"/>
    <mergeCell ref="G8:G9"/>
    <mergeCell ref="H8:H9"/>
    <mergeCell ref="I8:I9"/>
    <mergeCell ref="J8:J9"/>
    <mergeCell ref="K8:K9"/>
    <mergeCell ref="L8:L9"/>
    <mergeCell ref="A7:A9"/>
    <mergeCell ref="B7:B9"/>
    <mergeCell ref="C7:C9"/>
    <mergeCell ref="D7:D9"/>
    <mergeCell ref="E7:E9"/>
    <mergeCell ref="F7:F9"/>
    <mergeCell ref="M1:S1"/>
    <mergeCell ref="M2:S2"/>
    <mergeCell ref="M3:S3"/>
    <mergeCell ref="M4:S4"/>
    <mergeCell ref="A5:Q5"/>
    <mergeCell ref="A6:Q6"/>
  </mergeCells>
  <printOptions/>
  <pageMargins left="0.7874015748031497" right="0" top="0.3937007874015748" bottom="0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2013-03-11T03:54:47Z</dcterms:created>
  <dcterms:modified xsi:type="dcterms:W3CDTF">2013-03-14T06:41:30Z</dcterms:modified>
  <cp:category/>
  <cp:version/>
  <cp:contentType/>
  <cp:contentStatus/>
</cp:coreProperties>
</file>