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<sst xmlns="http://schemas.openxmlformats.org/spreadsheetml/2006/main" count="79" uniqueCount="74">
  <si>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 поступлении и расходовании средств избирательного фонда</t>
  </si>
  <si>
    <t>Строка финансового отчета</t>
  </si>
  <si>
    <t>Шифр строки</t>
  </si>
  <si>
    <t>Сумма, руб.</t>
  </si>
  <si>
    <t>Примечание</t>
  </si>
  <si>
    <t>Поступило средств в избирательный фонд, всего</t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</si>
  <si>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</si>
  <si>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</si>
  <si>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</si>
  <si>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</si>
  <si>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</si>
  <si>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кандидата.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</si>
  <si>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</si>
  <si>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</si>
  <si>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</si>
  <si>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</si>
  <si>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</si>
  <si>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</si>
  <si>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</si>
  <si>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t>Поступило в избирательный фонд денежных средств, подпадающих под действие п.6 ст. 58 Федерального закона от 12.06.2002 г., № 67-ФЗ</t>
  </si>
  <si>
    <t>1.2.1</t>
  </si>
  <si>
    <r>
      <t>Собственные средства кандидата</t>
    </r>
    <r>
      <rPr>
        <sz val="10"/>
        <color indexed="12"/>
        <rFont val="Times New Roman"/>
        <family val="1"/>
      </rPr>
      <t xml:space="preserve"> </t>
    </r>
  </si>
  <si>
    <t>1.2.2</t>
  </si>
  <si>
    <t>1.2.3</t>
  </si>
  <si>
    <t>Средства гражданина</t>
  </si>
  <si>
    <t>1.2.4</t>
  </si>
  <si>
    <t>Средства юридического лица</t>
  </si>
  <si>
    <t>Возвращено денежных средств из избирательного фонда, всего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</si>
  <si>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</si>
  <si>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</si>
  <si>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</si>
  <si>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</si>
  <si>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</si>
  <si>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</si>
  <si>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</si>
  <si>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</si>
  <si>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</si>
  <si>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</si>
  <si>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</si>
  <si>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</si>
  <si>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</si>
  <si>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</si>
  <si>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</si>
  <si>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</si>
  <si>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</si>
  <si>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</si>
  <si>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</si>
  <si>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</si>
  <si>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</si>
  <si>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</si>
  <si>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</si>
  <si>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</si>
  <si>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</si>
  <si>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</si>
  <si>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</si>
  <si>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</si>
  <si>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</si>
  <si>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</si>
  <si>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</si>
  <si>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</t>
  </si>
  <si>
    <t>4.1</t>
  </si>
  <si>
    <t>Из них денежных средств, пропорционально перечисленным в избирательный фонд</t>
  </si>
  <si>
    <r>
      <t xml:space="preserve">Остаток средств фонда на дату сдачи отчета (заверяется банковской справкой) </t>
    </r>
    <r>
      <rPr>
        <b/>
        <i/>
        <vertAlign val="subscript"/>
        <sz val="10"/>
        <color indexed="8"/>
        <rFont val="Times New Roman"/>
        <family val="1"/>
      </rPr>
      <t>(стр.310=стр.10-стр.120-стр.190-стр.290)</t>
    </r>
  </si>
  <si>
    <t xml:space="preserve"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 </t>
  </si>
  <si>
    <t>Иванова Игоря Алексеевича</t>
  </si>
  <si>
    <t xml:space="preserve">По состоянию на 10 октября 2011 года </t>
  </si>
  <si>
    <t>Форма № 12</t>
  </si>
  <si>
    <t>ПЕРВЫЙ ФИНАНСОВЫЙ ОТЧЕТ</t>
  </si>
  <si>
    <t>Кандидат                  _______________________________           И.А. Иванов</t>
  </si>
  <si>
    <t xml:space="preserve">(подпись, дата) </t>
  </si>
  <si>
    <t>№ 40810810367175700004</t>
  </si>
  <si>
    <t>Сургутское отделение №5940, ОАО "Сбербанк России"</t>
  </si>
  <si>
    <t>окружная избирательная комиссия по выборам депутатов Тюменской областной Думы № 11</t>
  </si>
  <si>
    <t>кандидата в депутаты Тюменской областной думы пятого созыва Сургутский одномандатный избирательный округ  №11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</si>
</sst>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Calibri"/>
      <family val="2"/>
    </font>
    <font>
      <b/>
      <i/>
      <vertAlign val="sub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vertAlign val="superscript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justify" vertical="top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" fontId="9" fillId="0" borderId="11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justify" vertical="top" wrapText="1"/>
    </xf>
    <xf numFmtId="1" fontId="5" fillId="0" borderId="12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9" fontId="5" fillId="0" borderId="12" xfId="0" applyNumberFormat="1" applyFont="1" applyBorder="1" applyAlignment="1">
      <alignment horizontal="center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6" fillId="0" borderId="0" xfId="42" applyAlignment="1" applyProtection="1">
      <alignment/>
      <protection/>
    </xf>
    <xf numFmtId="0" fontId="16" fillId="0" borderId="0" xfId="0" applyFont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left" wrapText="1" indent="6"/>
    </xf>
    <xf numFmtId="0" fontId="9" fillId="0" borderId="14" xfId="0" applyFont="1" applyBorder="1" applyAlignment="1">
      <alignment horizontal="left" wrapText="1" indent="6"/>
    </xf>
    <xf numFmtId="0" fontId="9" fillId="0" borderId="10" xfId="0" applyFont="1" applyBorder="1" applyAlignment="1">
      <alignment horizontal="left" wrapText="1" indent="6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48;&#1053;%20&#1054;&#1058;&#1063;&#1045;&#1058;%20&#1057;&#1090;&#1072;&#1088;&#1086;&#1089;&#1090;&#1077;&#1085;&#1082;&#1086;%20&#1042;.&#105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т поступления и расходования"/>
      <sheetName val="Финансовый отчет"/>
      <sheetName val="Опись"/>
    </sheetNames>
    <sheetDataSet>
      <sheetData sheetId="0">
        <row r="16">
          <cell r="F16">
            <v>30</v>
          </cell>
          <cell r="G16">
            <v>50000</v>
          </cell>
        </row>
        <row r="17">
          <cell r="F17">
            <v>60</v>
          </cell>
          <cell r="G17">
            <v>30000</v>
          </cell>
        </row>
        <row r="18">
          <cell r="F18">
            <v>60</v>
          </cell>
          <cell r="G18">
            <v>35000</v>
          </cell>
        </row>
        <row r="19">
          <cell r="F19">
            <v>60</v>
          </cell>
          <cell r="G19">
            <v>35000</v>
          </cell>
        </row>
        <row r="20">
          <cell r="F20">
            <v>60</v>
          </cell>
          <cell r="G20">
            <v>35000</v>
          </cell>
        </row>
        <row r="21">
          <cell r="F21">
            <v>60</v>
          </cell>
          <cell r="G21">
            <v>35000</v>
          </cell>
        </row>
        <row r="22">
          <cell r="F22">
            <v>110</v>
          </cell>
          <cell r="G22">
            <v>35000</v>
          </cell>
        </row>
        <row r="23">
          <cell r="F23">
            <v>60</v>
          </cell>
          <cell r="G23">
            <v>35000</v>
          </cell>
        </row>
        <row r="24">
          <cell r="F24">
            <v>60</v>
          </cell>
          <cell r="G24">
            <v>35000</v>
          </cell>
        </row>
        <row r="25">
          <cell r="F25">
            <v>60</v>
          </cell>
          <cell r="G25">
            <v>35000</v>
          </cell>
        </row>
        <row r="26">
          <cell r="F26">
            <v>60</v>
          </cell>
          <cell r="G26">
            <v>35000</v>
          </cell>
        </row>
        <row r="27">
          <cell r="F27">
            <v>60</v>
          </cell>
          <cell r="G27">
            <v>35000</v>
          </cell>
        </row>
        <row r="28">
          <cell r="F28">
            <v>60</v>
          </cell>
          <cell r="G28">
            <v>35000</v>
          </cell>
        </row>
        <row r="29">
          <cell r="F29">
            <v>60</v>
          </cell>
          <cell r="G29">
            <v>35000</v>
          </cell>
        </row>
        <row r="30">
          <cell r="F30">
            <v>110</v>
          </cell>
          <cell r="G30">
            <v>35000</v>
          </cell>
        </row>
        <row r="31">
          <cell r="F31">
            <v>60</v>
          </cell>
          <cell r="G31">
            <v>35000</v>
          </cell>
        </row>
        <row r="52">
          <cell r="D52">
            <v>240</v>
          </cell>
          <cell r="E52">
            <v>20560</v>
          </cell>
        </row>
        <row r="53">
          <cell r="D53">
            <v>280</v>
          </cell>
          <cell r="E53">
            <v>1300</v>
          </cell>
        </row>
        <row r="54">
          <cell r="D54">
            <v>240</v>
          </cell>
          <cell r="E54">
            <v>400</v>
          </cell>
        </row>
        <row r="55">
          <cell r="D55">
            <v>240</v>
          </cell>
          <cell r="E55">
            <v>20170</v>
          </cell>
        </row>
        <row r="56">
          <cell r="D56">
            <v>240</v>
          </cell>
          <cell r="E56">
            <v>4000</v>
          </cell>
        </row>
        <row r="57">
          <cell r="D57">
            <v>220</v>
          </cell>
          <cell r="E57">
            <v>13336.6</v>
          </cell>
        </row>
        <row r="58">
          <cell r="D58">
            <v>240</v>
          </cell>
          <cell r="E58">
            <v>2000</v>
          </cell>
        </row>
        <row r="59">
          <cell r="D59">
            <v>270</v>
          </cell>
          <cell r="E59">
            <v>5000</v>
          </cell>
        </row>
        <row r="60">
          <cell r="D60">
            <v>280</v>
          </cell>
          <cell r="E60">
            <v>7000</v>
          </cell>
        </row>
        <row r="61">
          <cell r="D61">
            <v>270</v>
          </cell>
          <cell r="E61">
            <v>8000</v>
          </cell>
        </row>
        <row r="62">
          <cell r="D62">
            <v>270</v>
          </cell>
          <cell r="E62">
            <v>10800</v>
          </cell>
        </row>
        <row r="63">
          <cell r="D63">
            <v>270</v>
          </cell>
          <cell r="E63">
            <v>30000</v>
          </cell>
        </row>
        <row r="64">
          <cell r="D64">
            <v>270</v>
          </cell>
          <cell r="E64">
            <v>30000</v>
          </cell>
        </row>
        <row r="65">
          <cell r="D65">
            <v>270</v>
          </cell>
          <cell r="E65">
            <v>103000</v>
          </cell>
        </row>
        <row r="66">
          <cell r="D66">
            <v>250</v>
          </cell>
          <cell r="E66">
            <v>7421.99</v>
          </cell>
        </row>
        <row r="67">
          <cell r="D67">
            <v>240</v>
          </cell>
          <cell r="E67">
            <v>9695</v>
          </cell>
        </row>
        <row r="68">
          <cell r="D68">
            <v>240</v>
          </cell>
          <cell r="E68">
            <v>11400</v>
          </cell>
        </row>
        <row r="69">
          <cell r="D69">
            <v>240</v>
          </cell>
          <cell r="E69">
            <v>13000</v>
          </cell>
        </row>
        <row r="70">
          <cell r="D70">
            <v>240</v>
          </cell>
          <cell r="E70">
            <v>24744.6</v>
          </cell>
        </row>
        <row r="71">
          <cell r="D71">
            <v>240</v>
          </cell>
          <cell r="E71">
            <v>23600</v>
          </cell>
        </row>
        <row r="72">
          <cell r="D72">
            <v>270</v>
          </cell>
          <cell r="E72">
            <v>11800</v>
          </cell>
        </row>
        <row r="73">
          <cell r="D73">
            <v>240</v>
          </cell>
          <cell r="E73">
            <v>8920.8</v>
          </cell>
        </row>
        <row r="74">
          <cell r="D74">
            <v>240</v>
          </cell>
          <cell r="E74">
            <v>11516.8</v>
          </cell>
        </row>
        <row r="75">
          <cell r="D75">
            <v>240</v>
          </cell>
          <cell r="E75">
            <v>24744.6</v>
          </cell>
        </row>
        <row r="76">
          <cell r="D76">
            <v>270</v>
          </cell>
          <cell r="E76">
            <v>97589.61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7.140625" style="0" customWidth="1"/>
    <col min="2" max="2" width="44.57421875" style="0" customWidth="1"/>
    <col min="3" max="3" width="6.8515625" style="0" customWidth="1"/>
    <col min="4" max="4" width="16.57421875" style="0" customWidth="1"/>
    <col min="5" max="5" width="13.421875" style="0" customWidth="1"/>
  </cols>
  <sheetData>
    <row r="1" spans="1:5" ht="15.75">
      <c r="A1" s="44" t="s">
        <v>66</v>
      </c>
      <c r="B1" s="44"/>
      <c r="C1" s="44"/>
      <c r="D1" s="44"/>
      <c r="E1" s="44"/>
    </row>
    <row r="2" ht="15">
      <c r="A2" s="1"/>
    </row>
    <row r="3" spans="1:8" ht="15" customHeight="1">
      <c r="A3" s="45" t="s">
        <v>67</v>
      </c>
      <c r="B3" s="45"/>
      <c r="C3" s="45"/>
      <c r="D3" s="45"/>
      <c r="E3" s="45"/>
      <c r="F3" s="2"/>
      <c r="G3" s="2"/>
      <c r="H3" s="2"/>
    </row>
    <row r="4" spans="1:8" ht="15" customHeight="1">
      <c r="A4" s="46"/>
      <c r="B4" s="46"/>
      <c r="C4" s="46"/>
      <c r="D4" s="46"/>
      <c r="E4" s="46"/>
      <c r="F4" s="3"/>
      <c r="G4" s="3"/>
      <c r="H4" s="3"/>
    </row>
    <row r="5" spans="1:8" ht="15">
      <c r="A5" s="47" t="s">
        <v>0</v>
      </c>
      <c r="B5" s="47"/>
      <c r="C5" s="47"/>
      <c r="D5" s="47"/>
      <c r="E5" s="47"/>
      <c r="F5" s="4"/>
      <c r="G5" s="4"/>
      <c r="H5" s="4"/>
    </row>
    <row r="6" spans="1:8" ht="30.75" customHeight="1">
      <c r="A6" s="48" t="s">
        <v>73</v>
      </c>
      <c r="B6" s="48"/>
      <c r="C6" s="48"/>
      <c r="D6" s="48"/>
      <c r="E6" s="48"/>
      <c r="F6" s="4"/>
      <c r="G6" s="4"/>
      <c r="H6" s="4"/>
    </row>
    <row r="7" spans="1:8" ht="15.75" customHeight="1">
      <c r="A7" s="40" t="s">
        <v>64</v>
      </c>
      <c r="B7" s="40"/>
      <c r="C7" s="40"/>
      <c r="D7" s="40"/>
      <c r="E7" s="40"/>
      <c r="F7" s="5"/>
      <c r="G7" s="5"/>
      <c r="H7" s="5"/>
    </row>
    <row r="8" spans="1:8" ht="15.75" customHeight="1">
      <c r="A8" s="41" t="s">
        <v>70</v>
      </c>
      <c r="B8" s="41"/>
      <c r="C8" s="41"/>
      <c r="D8" s="41"/>
      <c r="E8" s="41"/>
      <c r="F8" s="6"/>
      <c r="G8" s="6"/>
      <c r="H8" s="6"/>
    </row>
    <row r="9" spans="1:8" ht="15.75" customHeight="1">
      <c r="A9" s="42" t="s">
        <v>71</v>
      </c>
      <c r="B9" s="42"/>
      <c r="C9" s="42"/>
      <c r="D9" s="42"/>
      <c r="E9" s="42"/>
      <c r="F9" s="6"/>
      <c r="G9" s="6"/>
      <c r="H9" s="6"/>
    </row>
    <row r="10" spans="1:8" ht="15.75" customHeight="1">
      <c r="A10" s="42" t="s">
        <v>72</v>
      </c>
      <c r="B10" s="42"/>
      <c r="C10" s="42"/>
      <c r="D10" s="42"/>
      <c r="E10" s="42"/>
      <c r="F10" s="6"/>
      <c r="G10" s="6"/>
      <c r="H10" s="6"/>
    </row>
    <row r="11" spans="1:8" ht="15.75" thickBot="1">
      <c r="A11" s="43" t="s">
        <v>65</v>
      </c>
      <c r="B11" s="43"/>
      <c r="C11" s="43"/>
      <c r="D11" s="43"/>
      <c r="E11" s="43"/>
      <c r="F11" s="7"/>
      <c r="G11" s="7"/>
      <c r="H11" s="7"/>
    </row>
    <row r="12" spans="1:5" ht="27" thickBot="1">
      <c r="A12" s="30" t="s">
        <v>1</v>
      </c>
      <c r="B12" s="31"/>
      <c r="C12" s="8" t="s">
        <v>2</v>
      </c>
      <c r="D12" s="8" t="s">
        <v>3</v>
      </c>
      <c r="E12" s="8" t="s">
        <v>4</v>
      </c>
    </row>
    <row r="13" spans="1:5" ht="14.25" customHeight="1" thickBot="1">
      <c r="A13" s="30">
        <v>1</v>
      </c>
      <c r="B13" s="31"/>
      <c r="C13" s="9">
        <v>2</v>
      </c>
      <c r="D13" s="9">
        <v>3</v>
      </c>
      <c r="E13" s="9">
        <v>4</v>
      </c>
    </row>
    <row r="14" spans="1:5" ht="16.5" customHeight="1" thickBot="1">
      <c r="A14" s="10">
        <v>1</v>
      </c>
      <c r="B14" s="11" t="s">
        <v>5</v>
      </c>
      <c r="C14" s="12">
        <v>10</v>
      </c>
      <c r="D14" s="13" t="e">
        <f>D16+D22</f>
        <v>#VALUE!</v>
      </c>
      <c r="E14" s="14"/>
    </row>
    <row r="15" spans="1:5" ht="15.75" thickBot="1">
      <c r="A15" s="34" t="s">
        <v>6</v>
      </c>
      <c r="B15" s="35"/>
      <c r="C15" s="35"/>
      <c r="D15" s="35"/>
      <c r="E15" s="36"/>
    </row>
    <row r="16" spans="1:5" ht="27" thickBot="1">
      <c r="A16" s="15" t="s">
        <v>7</v>
      </c>
      <c r="B16" s="16" t="s">
        <v>8</v>
      </c>
      <c r="C16" s="9">
        <v>20</v>
      </c>
      <c r="D16" s="17" t="e">
        <f>D18+D19+D20+D21</f>
        <v>#VALUE!</v>
      </c>
      <c r="E16" s="18"/>
    </row>
    <row r="17" spans="1:5" ht="15.75" thickBot="1">
      <c r="A17" s="34" t="s">
        <v>9</v>
      </c>
      <c r="B17" s="35"/>
      <c r="C17" s="35"/>
      <c r="D17" s="35"/>
      <c r="E17" s="36"/>
    </row>
    <row r="18" spans="1:5" ht="15.75" thickBot="1">
      <c r="A18" s="15" t="s">
        <v>10</v>
      </c>
      <c r="B18" s="16" t="s">
        <v>11</v>
      </c>
      <c r="C18" s="9">
        <v>30</v>
      </c>
      <c r="D18" s="17">
        <v>100000</v>
      </c>
      <c r="E18" s="19"/>
    </row>
    <row r="19" spans="1:5" ht="27" thickBot="1">
      <c r="A19" s="15" t="s">
        <v>12</v>
      </c>
      <c r="B19" s="16" t="s">
        <v>13</v>
      </c>
      <c r="C19" s="9">
        <v>40</v>
      </c>
      <c r="D19" s="17" t="e">
        <f>SUMIF('[1]Учет поступления и расходования'!F16:F31,"=40",'[1]Учет поступления и расходования'!G16:G31)</f>
        <v>#VALUE!</v>
      </c>
      <c r="E19" s="19"/>
    </row>
    <row r="20" spans="1:5" ht="15.75" thickBot="1">
      <c r="A20" s="15" t="s">
        <v>14</v>
      </c>
      <c r="B20" s="16" t="s">
        <v>15</v>
      </c>
      <c r="C20" s="9">
        <v>50</v>
      </c>
      <c r="D20" s="17" t="e">
        <f>SUMIF('[1]Учет поступления и расходования'!F16:F31,"=50",'[1]Учет поступления и расходования'!G16:G31)</f>
        <v>#VALUE!</v>
      </c>
      <c r="E20" s="19"/>
    </row>
    <row r="21" spans="1:5" ht="15.75" thickBot="1">
      <c r="A21" s="15" t="s">
        <v>16</v>
      </c>
      <c r="B21" s="16" t="s">
        <v>17</v>
      </c>
      <c r="C21" s="9">
        <v>60</v>
      </c>
      <c r="D21" s="17">
        <v>0</v>
      </c>
      <c r="E21" s="19"/>
    </row>
    <row r="22" spans="1:5" ht="39.75" thickBot="1">
      <c r="A22" s="15" t="s">
        <v>18</v>
      </c>
      <c r="B22" s="16" t="s">
        <v>19</v>
      </c>
      <c r="C22" s="9">
        <v>70</v>
      </c>
      <c r="D22" s="17">
        <v>0</v>
      </c>
      <c r="E22" s="19"/>
    </row>
    <row r="23" spans="1:5" ht="15.75" thickBot="1">
      <c r="A23" s="34" t="s">
        <v>9</v>
      </c>
      <c r="B23" s="35"/>
      <c r="C23" s="35"/>
      <c r="D23" s="35"/>
      <c r="E23" s="36"/>
    </row>
    <row r="24" spans="1:5" ht="15.75" thickBot="1">
      <c r="A24" s="15" t="s">
        <v>20</v>
      </c>
      <c r="B24" s="16" t="s">
        <v>21</v>
      </c>
      <c r="C24" s="9">
        <v>80</v>
      </c>
      <c r="D24" s="17" t="e">
        <f>SUMIF('[1]Учет поступления и расходования'!F19:F31,"=80",'[1]Учет поступления и расходования'!G19:G31)</f>
        <v>#VALUE!</v>
      </c>
      <c r="E24" s="19"/>
    </row>
    <row r="25" spans="1:5" ht="27" thickBot="1">
      <c r="A25" s="15" t="s">
        <v>22</v>
      </c>
      <c r="B25" s="16" t="s">
        <v>13</v>
      </c>
      <c r="C25" s="9">
        <v>90</v>
      </c>
      <c r="D25" s="17">
        <v>0</v>
      </c>
      <c r="E25" s="19"/>
    </row>
    <row r="26" spans="1:5" ht="15.75" thickBot="1">
      <c r="A26" s="15" t="s">
        <v>23</v>
      </c>
      <c r="B26" s="16" t="s">
        <v>24</v>
      </c>
      <c r="C26" s="9">
        <v>100</v>
      </c>
      <c r="D26" s="17" t="e">
        <f>SUMIF('[1]Учет поступления и расходования'!F19:F31,"=100",'[1]Учет поступления и расходования'!G19:G31)</f>
        <v>#VALUE!</v>
      </c>
      <c r="E26" s="19"/>
    </row>
    <row r="27" spans="1:5" ht="15.75" thickBot="1">
      <c r="A27" s="15" t="s">
        <v>25</v>
      </c>
      <c r="B27" s="16" t="s">
        <v>26</v>
      </c>
      <c r="C27" s="9">
        <v>110</v>
      </c>
      <c r="D27" s="17">
        <v>0</v>
      </c>
      <c r="E27" s="19"/>
    </row>
    <row r="28" spans="1:5" s="21" customFormat="1" ht="27" thickBot="1">
      <c r="A28" s="20">
        <v>2</v>
      </c>
      <c r="B28" s="11" t="s">
        <v>27</v>
      </c>
      <c r="C28" s="12">
        <v>120</v>
      </c>
      <c r="D28" s="13">
        <f>D30+D31+D36</f>
        <v>0</v>
      </c>
      <c r="E28" s="14"/>
    </row>
    <row r="29" spans="1:5" ht="15.75" thickBot="1">
      <c r="A29" s="37" t="s">
        <v>6</v>
      </c>
      <c r="B29" s="38"/>
      <c r="C29" s="38"/>
      <c r="D29" s="38"/>
      <c r="E29" s="39"/>
    </row>
    <row r="30" spans="1:5" ht="15.75" thickBot="1">
      <c r="A30" s="15" t="s">
        <v>28</v>
      </c>
      <c r="B30" s="16" t="s">
        <v>29</v>
      </c>
      <c r="C30" s="9">
        <v>130</v>
      </c>
      <c r="D30" s="17">
        <v>0</v>
      </c>
      <c r="E30" s="19"/>
    </row>
    <row r="31" spans="1:5" ht="39.75" thickBot="1">
      <c r="A31" s="15" t="s">
        <v>30</v>
      </c>
      <c r="B31" s="16" t="s">
        <v>31</v>
      </c>
      <c r="C31" s="9">
        <v>140</v>
      </c>
      <c r="D31" s="17">
        <v>0</v>
      </c>
      <c r="E31" s="19"/>
    </row>
    <row r="32" spans="1:5" ht="15.75" thickBot="1">
      <c r="A32" s="37" t="s">
        <v>9</v>
      </c>
      <c r="B32" s="38"/>
      <c r="C32" s="38"/>
      <c r="D32" s="38"/>
      <c r="E32" s="39"/>
    </row>
    <row r="33" spans="1:5" ht="39.75" thickBot="1">
      <c r="A33" s="15" t="s">
        <v>32</v>
      </c>
      <c r="B33" s="16" t="s">
        <v>33</v>
      </c>
      <c r="C33" s="9">
        <v>150</v>
      </c>
      <c r="D33" s="17">
        <v>0</v>
      </c>
      <c r="E33" s="19"/>
    </row>
    <row r="34" spans="1:5" ht="39.75" thickBot="1">
      <c r="A34" s="15" t="s">
        <v>34</v>
      </c>
      <c r="B34" s="16" t="s">
        <v>35</v>
      </c>
      <c r="C34" s="9">
        <v>160</v>
      </c>
      <c r="D34" s="17">
        <v>0</v>
      </c>
      <c r="E34" s="19"/>
    </row>
    <row r="35" spans="1:5" ht="27" thickBot="1">
      <c r="A35" s="15" t="s">
        <v>36</v>
      </c>
      <c r="B35" s="16" t="s">
        <v>37</v>
      </c>
      <c r="C35" s="9">
        <v>170</v>
      </c>
      <c r="D35" s="17">
        <v>0</v>
      </c>
      <c r="E35" s="19"/>
    </row>
    <row r="36" spans="1:5" ht="27" thickBot="1">
      <c r="A36" s="15" t="s">
        <v>38</v>
      </c>
      <c r="B36" s="16" t="s">
        <v>39</v>
      </c>
      <c r="C36" s="9">
        <v>180</v>
      </c>
      <c r="D36" s="17">
        <v>0</v>
      </c>
      <c r="E36" s="19"/>
    </row>
    <row r="37" spans="1:5" ht="15.75" thickBot="1">
      <c r="A37" s="20">
        <v>3</v>
      </c>
      <c r="B37" s="11" t="s">
        <v>40</v>
      </c>
      <c r="C37" s="12">
        <v>190</v>
      </c>
      <c r="D37" s="13" t="e">
        <f>SUM(D41:D47)+D39</f>
        <v>#VALUE!</v>
      </c>
      <c r="E37" s="14"/>
    </row>
    <row r="38" spans="1:5" ht="15.75" thickBot="1">
      <c r="A38" s="34" t="s">
        <v>6</v>
      </c>
      <c r="B38" s="35"/>
      <c r="C38" s="35"/>
      <c r="D38" s="35"/>
      <c r="E38" s="36"/>
    </row>
    <row r="39" spans="1:5" ht="15.75" thickBot="1">
      <c r="A39" s="15" t="s">
        <v>41</v>
      </c>
      <c r="B39" s="16" t="s">
        <v>42</v>
      </c>
      <c r="C39" s="9">
        <v>200</v>
      </c>
      <c r="D39" s="17" t="e">
        <f>D40</f>
        <v>#VALUE!</v>
      </c>
      <c r="E39" s="19"/>
    </row>
    <row r="40" spans="1:5" ht="27" thickBot="1">
      <c r="A40" s="15" t="s">
        <v>43</v>
      </c>
      <c r="B40" s="16" t="s">
        <v>44</v>
      </c>
      <c r="C40" s="9">
        <v>210</v>
      </c>
      <c r="D40" s="17" t="e">
        <f>SUMIF('[1]Учет поступления и расходования'!D52:D76,"=210",'[1]Учет поступления и расходования'!E52:E76)</f>
        <v>#VALUE!</v>
      </c>
      <c r="E40" s="19"/>
    </row>
    <row r="41" spans="1:5" ht="27" thickBot="1">
      <c r="A41" s="15" t="s">
        <v>45</v>
      </c>
      <c r="B41" s="16" t="s">
        <v>46</v>
      </c>
      <c r="C41" s="9">
        <v>220</v>
      </c>
      <c r="D41" s="17">
        <v>0</v>
      </c>
      <c r="E41" s="19"/>
    </row>
    <row r="42" spans="1:5" ht="27" thickBot="1">
      <c r="A42" s="15" t="s">
        <v>47</v>
      </c>
      <c r="B42" s="16" t="s">
        <v>48</v>
      </c>
      <c r="C42" s="9">
        <v>230</v>
      </c>
      <c r="D42" s="17" t="e">
        <f>SUMIF('[1]Учет поступления и расходования'!D52:D76,"=230",'[1]Учет поступления и расходования'!E52:E76)</f>
        <v>#VALUE!</v>
      </c>
      <c r="E42" s="19"/>
    </row>
    <row r="43" spans="1:5" ht="27" thickBot="1">
      <c r="A43" s="15" t="s">
        <v>49</v>
      </c>
      <c r="B43" s="16" t="s">
        <v>50</v>
      </c>
      <c r="C43" s="9">
        <v>240</v>
      </c>
      <c r="D43" s="17">
        <v>0</v>
      </c>
      <c r="E43" s="19"/>
    </row>
    <row r="44" spans="1:5" ht="15.75" thickBot="1">
      <c r="A44" s="15" t="s">
        <v>51</v>
      </c>
      <c r="B44" s="16" t="s">
        <v>52</v>
      </c>
      <c r="C44" s="9">
        <v>250</v>
      </c>
      <c r="D44" s="17">
        <v>0</v>
      </c>
      <c r="E44" s="19"/>
    </row>
    <row r="45" spans="1:5" ht="27" thickBot="1">
      <c r="A45" s="15" t="s">
        <v>53</v>
      </c>
      <c r="B45" s="16" t="s">
        <v>54</v>
      </c>
      <c r="C45" s="9">
        <v>260</v>
      </c>
      <c r="D45" s="17">
        <v>0</v>
      </c>
      <c r="E45" s="19"/>
    </row>
    <row r="46" spans="1:5" ht="39.75" thickBot="1">
      <c r="A46" s="15" t="s">
        <v>55</v>
      </c>
      <c r="B46" s="16" t="s">
        <v>56</v>
      </c>
      <c r="C46" s="9">
        <v>270</v>
      </c>
      <c r="D46" s="17">
        <v>0</v>
      </c>
      <c r="E46" s="19"/>
    </row>
    <row r="47" spans="1:5" ht="27" thickBot="1">
      <c r="A47" s="15" t="s">
        <v>57</v>
      </c>
      <c r="B47" s="16" t="s">
        <v>58</v>
      </c>
      <c r="C47" s="9">
        <v>280</v>
      </c>
      <c r="D47" s="17">
        <v>1200</v>
      </c>
      <c r="E47" s="19"/>
    </row>
    <row r="48" spans="1:5" ht="27" thickBot="1">
      <c r="A48" s="22">
        <v>4</v>
      </c>
      <c r="B48" s="11" t="s">
        <v>59</v>
      </c>
      <c r="C48" s="12">
        <v>290</v>
      </c>
      <c r="D48" s="13">
        <v>0</v>
      </c>
      <c r="E48" s="14"/>
    </row>
    <row r="49" spans="1:5" ht="27" thickBot="1">
      <c r="A49" s="15" t="s">
        <v>60</v>
      </c>
      <c r="B49" s="16" t="s">
        <v>61</v>
      </c>
      <c r="C49" s="9">
        <v>300</v>
      </c>
      <c r="D49" s="17">
        <v>0</v>
      </c>
      <c r="E49" s="19"/>
    </row>
    <row r="50" spans="1:5" ht="40.5" thickBot="1">
      <c r="A50" s="22">
        <v>5</v>
      </c>
      <c r="B50" s="11" t="s">
        <v>62</v>
      </c>
      <c r="C50" s="12">
        <v>310</v>
      </c>
      <c r="D50" s="13" t="e">
        <f>D14-D28-D37-D48</f>
        <v>#VALUE!</v>
      </c>
      <c r="E50" s="14"/>
    </row>
    <row r="51" ht="15">
      <c r="A51" s="23"/>
    </row>
    <row r="52" spans="1:5" ht="47.25" customHeight="1">
      <c r="A52" s="32" t="s">
        <v>63</v>
      </c>
      <c r="B52" s="32"/>
      <c r="C52" s="32"/>
      <c r="D52" s="32"/>
      <c r="E52" s="32"/>
    </row>
    <row r="53" spans="1:5" ht="15">
      <c r="A53" s="24"/>
      <c r="B53" s="24"/>
      <c r="C53" s="24"/>
      <c r="D53" s="24"/>
      <c r="E53" s="24"/>
    </row>
    <row r="54" spans="1:5" ht="16.5">
      <c r="A54" s="33" t="s">
        <v>68</v>
      </c>
      <c r="B54" s="33"/>
      <c r="C54" s="33"/>
      <c r="D54" s="33"/>
      <c r="E54" s="33"/>
    </row>
    <row r="55" spans="1:4" ht="9.75" customHeight="1">
      <c r="A55" s="25"/>
      <c r="B55" s="51" t="s">
        <v>69</v>
      </c>
      <c r="C55" s="51"/>
      <c r="D55" s="51"/>
    </row>
    <row r="56" spans="1:4" ht="15" customHeight="1">
      <c r="A56" s="25"/>
      <c r="B56" s="27"/>
      <c r="C56" s="26"/>
      <c r="D56" s="27"/>
    </row>
    <row r="57" spans="1:5" ht="15">
      <c r="A57" s="49"/>
      <c r="B57" s="50"/>
      <c r="C57" s="50"/>
      <c r="D57" s="50"/>
      <c r="E57" s="50"/>
    </row>
    <row r="58" spans="1:5" ht="15">
      <c r="A58" s="50"/>
      <c r="B58" s="50"/>
      <c r="C58" s="50"/>
      <c r="D58" s="50"/>
      <c r="E58" s="50"/>
    </row>
    <row r="59" spans="1:4" ht="9.75" customHeight="1">
      <c r="A59" s="28"/>
      <c r="B59" s="51"/>
      <c r="C59" s="51"/>
      <c r="D59" s="51"/>
    </row>
    <row r="60" ht="18.75">
      <c r="A60" s="29"/>
    </row>
  </sheetData>
  <sheetProtection/>
  <mergeCells count="24">
    <mergeCell ref="A57:E57"/>
    <mergeCell ref="B55:D55"/>
    <mergeCell ref="A58:E58"/>
    <mergeCell ref="B59:D59"/>
    <mergeCell ref="A13:B13"/>
    <mergeCell ref="A1:E1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B12"/>
    <mergeCell ref="A52:E52"/>
    <mergeCell ref="A54:E54"/>
    <mergeCell ref="A15:E15"/>
    <mergeCell ref="A17:E17"/>
    <mergeCell ref="A23:E23"/>
    <mergeCell ref="A29:E29"/>
    <mergeCell ref="A32:E32"/>
    <mergeCell ref="A38:E38"/>
  </mergeCells>
  <printOptions/>
  <pageMargins left="0.95" right="0.36" top="0.5905511811023623" bottom="0.7480314960629921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2011-10-18T10:21:07Z</dcterms:modified>
  <cp:category/>
  <cp:version/>
  <cp:contentType/>
  <cp:contentStatus/>
</cp:coreProperties>
</file>