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93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<sst xmlns="http://schemas.openxmlformats.org/spreadsheetml/2006/main" count="455" uniqueCount="272">
  <si>
    <t xml:space="preserve">Приложение </t>
  </si>
  <si>
    <t xml:space="preserve">Программные мероприятия реализации долгосрочной целевой программы и ожидаемые результаты
</t>
  </si>
  <si>
    <t>№</t>
  </si>
  <si>
    <t xml:space="preserve">Наименование </t>
  </si>
  <si>
    <t>Исполнитель</t>
  </si>
  <si>
    <t>Источник финансирования</t>
  </si>
  <si>
    <t>Объемы финансирования (тыс. руб.)</t>
  </si>
  <si>
    <t>Ожидаемые результаты</t>
  </si>
  <si>
    <t xml:space="preserve"> всего 2012-2015 годы</t>
  </si>
  <si>
    <t>в том числе</t>
  </si>
  <si>
    <t xml:space="preserve">Цель:  Создание организационных механизмов для формирования к 2016 году условий, обеспечивающих улучшение качества жизни инвалидов и повышение общего уровня комфорта городской среды во  всех  сферах жизнедеятельности людей с ограниченными  возможностями  здоровья </t>
  </si>
  <si>
    <t>Задача: 1. Реконструкция объектов социальной сферы  и  административных зданий, оснащение  переносным  оборудованием  и  приспособлениями  объектов  инфраструктуры  города.</t>
  </si>
  <si>
    <t xml:space="preserve">Мероприятие: 1.  Реконструкция, оснащение  переносным  оборудованием  и  приспособлениями  учреждений  здравоохранения.   </t>
  </si>
  <si>
    <t>1.1</t>
  </si>
  <si>
    <t>МБУЗ "Стоматологическая поликлиника №1"</t>
  </si>
  <si>
    <t>Департамент  архитектуры и градостроительства
Комитет  по  здравоохранению</t>
  </si>
  <si>
    <t>Бюджет города</t>
  </si>
  <si>
    <t>Обеспечение доступности учреждения для пациентов с ограниченными возможностями</t>
  </si>
  <si>
    <r>
      <t>Поликлиника для взрослых (Кукуевицкого д.8)</t>
    </r>
    <r>
      <rPr>
        <sz val="12"/>
        <color indexed="8"/>
        <rFont val="Times New Roman"/>
        <family val="1"/>
      </rPr>
      <t xml:space="preserve">                           - проектные и строительно-монтажные работы по устройству пандусов и поручней, монтаж подъемного устройства</t>
    </r>
  </si>
  <si>
    <t>ВСЕГО по МБУЗ "СП№1"</t>
  </si>
  <si>
    <t>1.2</t>
  </si>
  <si>
    <t xml:space="preserve">МБУЗ "КГП №1"   </t>
  </si>
  <si>
    <r>
      <t>Поликлиника для взрослых (Студенческая 18)                         -</t>
    </r>
    <r>
      <rPr>
        <sz val="12"/>
        <color indexed="8"/>
        <rFont val="Times New Roman"/>
        <family val="1"/>
      </rPr>
      <t xml:space="preserve">обустройство специальных мест для использования инвалидами и другими маломобильными группами населения (ванные комнаты, санитарные узлы, душевые кабины)  </t>
    </r>
  </si>
  <si>
    <t>ВСЕГО по МБУЗ "КГП№1"</t>
  </si>
  <si>
    <t>1.3</t>
  </si>
  <si>
    <t>МБУЗ "КГП №2"</t>
  </si>
  <si>
    <r>
      <t xml:space="preserve">Поликлиника для взрослых (Комсомольский д.10/1)  
</t>
    </r>
    <r>
      <rPr>
        <sz val="12"/>
        <rFont val="Times New Roman"/>
        <family val="1"/>
      </rPr>
      <t xml:space="preserve">проектирование и  реконструкция входной группы, пандусного съезда, сооружение специальных лифтов для перевозки инвалидов и других маломобильных групп населения                                                                                                           </t>
    </r>
  </si>
  <si>
    <r>
      <t xml:space="preserve">Детская поликлиника (Комсомольский д.16) </t>
    </r>
    <r>
      <rPr>
        <sz val="12"/>
        <rFont val="Times New Roman"/>
        <family val="1"/>
      </rPr>
      <t xml:space="preserve">
проектирование и  реконструкция входной группы, пандусного съезда</t>
    </r>
  </si>
  <si>
    <r>
      <t>Женская консультация (Федорова д.69)
п</t>
    </r>
    <r>
      <rPr>
        <sz val="12"/>
        <rFont val="Times New Roman"/>
        <family val="1"/>
      </rPr>
      <t>роектирование и реконструкция входной группы, пандусного съезда</t>
    </r>
  </si>
  <si>
    <r>
      <t>Отделение восстановительного лечения (Комсомольский д. 22)
п</t>
    </r>
    <r>
      <rPr>
        <sz val="12"/>
        <rFont val="Times New Roman"/>
        <family val="1"/>
      </rPr>
      <t>роектирование и  реконструкция входной группы, пандусного съезда</t>
    </r>
    <r>
      <rPr>
        <b/>
        <sz val="12"/>
        <rFont val="Times New Roman"/>
        <family val="1"/>
      </rPr>
      <t xml:space="preserve"> </t>
    </r>
  </si>
  <si>
    <t>ВСЕГО по МБУЗ "КГП№2"</t>
  </si>
  <si>
    <t xml:space="preserve">1.4   </t>
  </si>
  <si>
    <t>МБУЗ «ГП № 4»</t>
  </si>
  <si>
    <r>
      <t>Поликлиника для взрослых «Нефтяник» (Набережный д. 41)
к</t>
    </r>
    <r>
      <rPr>
        <sz val="12"/>
        <rFont val="Times New Roman"/>
        <family val="1"/>
      </rPr>
      <t>апитальный ремонт крыльца и пандуса,  устройство съездов, спусков  внутри здания, монтаж поручней</t>
    </r>
    <r>
      <rPr>
        <b/>
        <sz val="12"/>
        <rFont val="Times New Roman"/>
        <family val="1"/>
      </rPr>
      <t xml:space="preserve"> </t>
    </r>
  </si>
  <si>
    <r>
      <t>Детская поликлиника (Губкина д.1/1) 
к</t>
    </r>
    <r>
      <rPr>
        <sz val="12"/>
        <rFont val="Times New Roman"/>
        <family val="1"/>
      </rPr>
      <t>апитальный ремонт крыльца и пандуса</t>
    </r>
  </si>
  <si>
    <r>
      <t>ОВЛ «Росинка» (Бажова д.25)
к</t>
    </r>
    <r>
      <rPr>
        <sz val="12"/>
        <rFont val="Times New Roman"/>
        <family val="1"/>
      </rPr>
      <t>апитальный ремонт крыльца и пандуса</t>
    </r>
  </si>
  <si>
    <r>
      <t>Поликлиника п. Юность (Саянская д.15/1)
к</t>
    </r>
    <r>
      <rPr>
        <sz val="12"/>
        <rFont val="Times New Roman"/>
        <family val="1"/>
      </rPr>
      <t>апитальный ремонт крыльца и пандуса</t>
    </r>
  </si>
  <si>
    <t>ВСЕГО по МБУЗ "ГП№4"</t>
  </si>
  <si>
    <t xml:space="preserve">1.5        </t>
  </si>
  <si>
    <t>МБУЗ "КГБ №1"</t>
  </si>
  <si>
    <r>
      <t xml:space="preserve">Хирургический корпус (Губкина д.1/4) 
</t>
    </r>
    <r>
      <rPr>
        <sz val="12"/>
        <rFont val="Times New Roman"/>
        <family val="1"/>
      </rPr>
      <t>капитальный ремонт пандуса приемного отделения, проектирование и выполнение СМР по монтажу сантехнического оборудования для колясочников в туалетах и душевых комнатах (8шт)</t>
    </r>
  </si>
  <si>
    <t>Проектирование и выполнение СМР по монтажу сантехнического оборудования для колясочников в туалетах и душевых комнатах (4шт)</t>
  </si>
  <si>
    <t>ВСЕГО по МБУЗ "КГБ№1"</t>
  </si>
  <si>
    <t>1.6</t>
  </si>
  <si>
    <t>Аптеки</t>
  </si>
  <si>
    <t>Аптеки по городу Сургуту</t>
  </si>
  <si>
    <t>Собственники объектов</t>
  </si>
  <si>
    <t>Привлеченные средства</t>
  </si>
  <si>
    <t>1.7</t>
  </si>
  <si>
    <t>Бюро медико- социальной экспертизы ул.Югорская, 36</t>
  </si>
  <si>
    <t>ПИР, реконструкция входной группы (пандус, поручни) или подъемник, пандусы, съезды, поручни внутри здания, обустройство входа для особых групп инвалидов (система голосового оповещения, ориентация. Таксофон, рельефный указатель)</t>
  </si>
  <si>
    <t>Бюро Медико-социальной экспертизы  ХМАО-Югры</t>
  </si>
  <si>
    <t>Государственный бюджет</t>
  </si>
  <si>
    <t xml:space="preserve">Совершенствование механизма предоставления услуг в сфере реабилитации и государственной системы медико-социальной экспертизы </t>
  </si>
  <si>
    <t>ИТОГО  ассигнований  по  мероприятию 1:</t>
  </si>
  <si>
    <t>Показатель  результативности мероприятия 1:</t>
  </si>
  <si>
    <t>Увеличение  доступности в  учреждения здравоохранения</t>
  </si>
  <si>
    <t>Мероприятие: 2.  Реконструкция, оснащение  переносным  оборудованием  и  приспособлениями  учреждений культуры, искусства, физической культуры и спорта</t>
  </si>
  <si>
    <t>2.1</t>
  </si>
  <si>
    <t>МУК "Галерея "Стерх"</t>
  </si>
  <si>
    <t>Департамент  архитектуры и градостроительства   
Департамент  культуры,  молодежной  политики  и спорта</t>
  </si>
  <si>
    <t>Увеличение численности инвалидов и других маломобльных  групп  населения, систематически занимающихся физической культурой и спортом, посещающих  культурно- массовые мероприятия</t>
  </si>
  <si>
    <t>ПИР</t>
  </si>
  <si>
    <t xml:space="preserve">СМР (пандусы съезды, перила, автоматические двери и расширенные входные группы, специализированные санитарно-гигиенические помещения, установка звуковых и тактильных средств)
</t>
  </si>
  <si>
    <t>ВСЕГО по МУК "Галерея "Стерх"</t>
  </si>
  <si>
    <t>2.2</t>
  </si>
  <si>
    <t>МОУ ДОД «Детская школа искусств», ул. 50 лет ВЛКСМ, 6/1</t>
  </si>
  <si>
    <t>ВСЕГО по  МОУ ДОД «Детская школа искусств»</t>
  </si>
  <si>
    <t>2.3</t>
  </si>
  <si>
    <t xml:space="preserve">МАУ ДОД СДЮСШОР «Олимп» (п/б «Водолей»), ул. 30 лет Победы, 22А </t>
  </si>
  <si>
    <t xml:space="preserve">ПИР </t>
  </si>
  <si>
    <t xml:space="preserve">СМР (пандусы съезды, перила, автоматические двери и расширенные входные группы, специализированные санитарно-гигиенические помещения, подъемно-спусковое устройство, гусеничная тележка (для подъема на этаж), коляски для инвалидов, установка звуковых и тактильных средств)
</t>
  </si>
  <si>
    <t xml:space="preserve">ВСЕГО по  МАУ ДОД СДЮСШОР «Олимп» </t>
  </si>
  <si>
    <t>2.4</t>
  </si>
  <si>
    <t>МБОУДОД «Детская музыкальная школа № 2 им. Кукуевицкого»</t>
  </si>
  <si>
    <t xml:space="preserve">СМР (пандусы съезды, перила, автоматические двери и расширенные входные группы, специализированные санитарно-гигиенические помещения, специализированные лестницы, оборудование зрительных мест, установка звуковых и тактильных средств)
</t>
  </si>
  <si>
    <t>ВСЕГО по  МБОУДОД «Детская музыкальная школа № 2 им. Кукуевицкого»</t>
  </si>
  <si>
    <t>2.5</t>
  </si>
  <si>
    <t>МУ "Вариант" (Амулет) ул.Энтузиастов. 1</t>
  </si>
  <si>
    <t>ПИР и СМР (пандусы, съезды, специализированные санитарно-гигиенические помещения, установка звуковых и тактильных средств)</t>
  </si>
  <si>
    <t xml:space="preserve">ВСЕГО по  МУ "Вариант" </t>
  </si>
  <si>
    <t>2.6</t>
  </si>
  <si>
    <t>МУ "Наше время"(кафе «Собеседник», ул. Энергетиков, 45)</t>
  </si>
  <si>
    <t>ВСЕГО по МУ "Наше время"</t>
  </si>
  <si>
    <t>2.7</t>
  </si>
  <si>
    <t>МОУ ДОД «ДХШ ДПИ», ул. Ленинградская 10</t>
  </si>
  <si>
    <t>ВСЕГО по МОУ ДОД «ДХШ ДПИ»</t>
  </si>
  <si>
    <t>2.8</t>
  </si>
  <si>
    <t>МОУ ДОД «ДХШ № 1 им. Горды»</t>
  </si>
  <si>
    <t>СМР (пандусы съезды, перила, автоматические двери и расширенные входные группы, специализированные санитарно-гигиенические помещения, установка звуковых и тактильных средств)</t>
  </si>
  <si>
    <t>ВСЕГО по МОУ ДОД «ДХШ № 1 им. Горды»</t>
  </si>
  <si>
    <t>2.9</t>
  </si>
  <si>
    <t>МУК  "Сургутский краеведческий музей"</t>
  </si>
  <si>
    <t xml:space="preserve">СМР (пандусы съезды, перила, автоматические двери и расширенные входные группы, специализированные санитарно-гигиенические помещения, специализированные лестницы,  установка звуковых и тактильных средств)
</t>
  </si>
  <si>
    <t>ВСЕГО по МУК "Сургутский краеведческий музей"</t>
  </si>
  <si>
    <t>2.10</t>
  </si>
  <si>
    <r>
      <t>МБУ ЦФП "Надежда"
г</t>
    </r>
    <r>
      <rPr>
        <sz val="12"/>
        <color indexed="8"/>
        <rFont val="Times New Roman"/>
        <family val="1"/>
      </rPr>
      <t>усеничное подъёмное устройство для перемещения инвалидов по лестничному маршруту (с аккумулятором)</t>
    </r>
  </si>
  <si>
    <t>2.11</t>
  </si>
  <si>
    <r>
      <t>МБУ "Ледовый дворец спорта" 
г</t>
    </r>
    <r>
      <rPr>
        <sz val="12"/>
        <color indexed="8"/>
        <rFont val="Times New Roman"/>
        <family val="1"/>
      </rPr>
      <t>усеничный подъемник - 1 шт.; подъемно-опускное устройство в чашу бассейна - 2 шт.; сменные тележки для инвалидов - 10 шт.</t>
    </r>
  </si>
  <si>
    <t>ИТОГО  ассигнований  по  мероприятию 2:</t>
  </si>
  <si>
    <t>Показатель  результативности мероприятия 2:</t>
  </si>
  <si>
    <t>Увеличение  доступности в  учреждения  культуры, искусства, физической культуры и спорта</t>
  </si>
  <si>
    <t>Мероприятие: 3.  Реконструкция, оснащение  переносным   оборудованием  и  приспособлениями учреждений образования</t>
  </si>
  <si>
    <t>3.1</t>
  </si>
  <si>
    <t>МОУ СОШ №18</t>
  </si>
  <si>
    <t>Департамент  архитектуры и градостроительства         
Департамент образования</t>
  </si>
  <si>
    <t>Создание универсальной безбарьерной среды, позволяющей обеспечить совместное обучение инвалидов и лиц, не имеющих нарушений развития, в общем количестве общеобразовательных учреждений</t>
  </si>
  <si>
    <t>СМР (пандусы, поручни),  установка сигнальных лампочек в кабинетах детей с нарушением зрения</t>
  </si>
  <si>
    <t xml:space="preserve">ВСЕГО </t>
  </si>
  <si>
    <t>3.2</t>
  </si>
  <si>
    <t>МОУ СОШ №32</t>
  </si>
  <si>
    <t>СМР</t>
  </si>
  <si>
    <t>ВСЕГО</t>
  </si>
  <si>
    <t>3.3</t>
  </si>
  <si>
    <t>МОУ СОШ №27</t>
  </si>
  <si>
    <t>3.4</t>
  </si>
  <si>
    <t>МОУ НШДС №39 (начальная школа)</t>
  </si>
  <si>
    <t>3.5</t>
  </si>
  <si>
    <t>МОУ ДОД "Центр детского творчества"</t>
  </si>
  <si>
    <t>3.6</t>
  </si>
  <si>
    <t>МОУ ДОД ЦП "Дельфин"</t>
  </si>
  <si>
    <t>3.7</t>
  </si>
  <si>
    <t>МДОУ №89 "Крепыш"</t>
  </si>
  <si>
    <t>3.8</t>
  </si>
  <si>
    <t>МОУ НШ -ДС №37 (начальное отделение)</t>
  </si>
  <si>
    <t>3.9</t>
  </si>
  <si>
    <t>МОУ СОШ №7</t>
  </si>
  <si>
    <t>3.10</t>
  </si>
  <si>
    <t>МОУ "Центр развития образования2 (пр.Мира, 36)</t>
  </si>
  <si>
    <t>Ремонт кабинетов для организации работы отдела психолого-педагогического и медико- социального сопровождения</t>
  </si>
  <si>
    <t>ИТОГО  ассигнований  по  мероприятию 3:</t>
  </si>
  <si>
    <t>Показатель  результативности мероприятия 3:</t>
  </si>
  <si>
    <t>Увеличение  доступности в  учреждения образования</t>
  </si>
  <si>
    <t>Мероприятие: 4.  Реконструкция, оснащение  переносным  оборудованием  и  приспособлениями зданий административного назначения</t>
  </si>
  <si>
    <t>4.1</t>
  </si>
  <si>
    <r>
      <t>Здание Администрации города Сургута ул.Энгельса. 8 
п</t>
    </r>
    <r>
      <rPr>
        <sz val="12"/>
        <color indexed="8"/>
        <rFont val="Times New Roman"/>
        <family val="1"/>
      </rPr>
      <t>роектирование и строительство пандусов, съездов, перил внутри здания (либо подъемников),  установка звуковых и тактильных средств</t>
    </r>
  </si>
  <si>
    <t>Департамент архитектуры и градостроительства</t>
  </si>
  <si>
    <t>Формирование  условий для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</si>
  <si>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4.2</t>
  </si>
  <si>
    <r>
      <t xml:space="preserve">Здание департамента городского хозяйства ул.Маяковского, 15
</t>
    </r>
    <r>
      <rPr>
        <sz val="12"/>
        <color indexed="8"/>
        <rFont val="Times New Roman"/>
        <family val="1"/>
      </rPr>
      <t>проектирование и строительство пандусов, съездов, перил внутри здания (либо подъемников),  установка звуковых и тактильных средств</t>
    </r>
  </si>
  <si>
    <t>4.3</t>
  </si>
  <si>
    <r>
      <t xml:space="preserve">Административное здание департамента образования
</t>
    </r>
    <r>
      <rPr>
        <sz val="12"/>
        <color indexed="8"/>
        <rFont val="Times New Roman"/>
        <family val="1"/>
      </rPr>
      <t>проектирование и строительство пандусов, съездов, перил внутри здания (либо подъемников),  установка звуковых и тактильных средств</t>
    </r>
  </si>
  <si>
    <t>Собственник объекта</t>
  </si>
  <si>
    <t>4.4</t>
  </si>
  <si>
    <t>ГОМ-2</t>
  </si>
  <si>
    <t>4.5</t>
  </si>
  <si>
    <t>ГОМ-3</t>
  </si>
  <si>
    <t>4.6</t>
  </si>
  <si>
    <t>ГОМ-1</t>
  </si>
  <si>
    <t>4.7</t>
  </si>
  <si>
    <t>Дом Юстиции ул. Маяковского</t>
  </si>
  <si>
    <t>Проектирование и строительство пандуса, реконструкция входных групп,установка звуковых и тактильных средств, организация пандусов, съездов внутри здания,либо приобретение подъемника</t>
  </si>
  <si>
    <t>ИТОГО  ассигнований  по  мероприятию 4:</t>
  </si>
  <si>
    <t>Показатель  результативности мероприятия 4:</t>
  </si>
  <si>
    <t>Увеличение  доступности в  здания административного назначения</t>
  </si>
  <si>
    <r>
      <rPr>
        <b/>
        <i/>
        <u val="single"/>
        <sz val="12"/>
        <rFont val="Times New Roman"/>
        <family val="1"/>
      </rPr>
      <t>Примечание:</t>
    </r>
    <r>
      <rPr>
        <b/>
        <i/>
        <sz val="12"/>
        <rFont val="Times New Roman"/>
        <family val="1"/>
      </rPr>
      <t xml:space="preserve"> Перечень необходимых работ по благоустройству прилегающей территории, реконструкции объектов и оснащению оборудованием определяется на основании обследований</t>
    </r>
  </si>
  <si>
    <t>Мероприятие: 5. Обустройство предприятий торговли, бытового обслуживания</t>
  </si>
  <si>
    <t>5.1</t>
  </si>
  <si>
    <t>Торговые центры, магазины, предприятия бытового обслуживания населения</t>
  </si>
  <si>
    <t>Собстенники объектов</t>
  </si>
  <si>
    <t>при  необходимости,  по  мере  реализации  программы</t>
  </si>
  <si>
    <t>ИТОГО  ассигнований  по  мероприятию 5:</t>
  </si>
  <si>
    <t>ИТОГО  ассигнований  по  Задаче 1</t>
  </si>
  <si>
    <t>Задача: 2. Оснащение объектов транспортной инфраструктуры.</t>
  </si>
  <si>
    <t>Мероприятие: 1. Оснащение  автодорог  местного значения</t>
  </si>
  <si>
    <t>Обустройство пониженных бордюров на подходах к пешеходным переходам</t>
  </si>
  <si>
    <t>Департамент городского хозяйства</t>
  </si>
  <si>
    <t>Обустройство пониженных бордюров на 80 пешеходных переходах</t>
  </si>
  <si>
    <t>Устройство и ремонт тротуаров для обеспечения безопасных походов к объектам (в границах автодорог и проездов общего пользования)</t>
  </si>
  <si>
    <t>Устройство и ремонт 5000 м2 тротуаров</t>
  </si>
  <si>
    <t>Устройство посадочных площадок на остановочных пунктах на автодорогах местного значения</t>
  </si>
  <si>
    <t>Устройство посадочных площадок на 22 остановочных пунктах</t>
  </si>
  <si>
    <t>1.4</t>
  </si>
  <si>
    <t>Оборудование регулируемых  пешеходных переходов  табло  обратного  отсчета  времени и  звуковой  сигнализацией</t>
  </si>
  <si>
    <t>Установка 32 пешеходных  колонок  с  табло  обратного  отсчета  времени и звуковой  сигнализацией</t>
  </si>
  <si>
    <t xml:space="preserve">ИТОГО  ассигнований  по  Задаче 2: </t>
  </si>
  <si>
    <t>Увеличение  доступности  автодрог</t>
  </si>
  <si>
    <t>Задача: 3. Оснащение  автомобильного  парка оборудованием для перевозки лиц с ограниченными возможностями здоровья.</t>
  </si>
  <si>
    <t>Мероприятие: 1. Приобретение   автотранспорта  для  перевозки  пассажиров с ограниченными возможностями здоровья.</t>
  </si>
  <si>
    <t>Поэтапная замена городских автобусов на  низкопольные автобусы, адаптированные для перевозки инвалидов и  маломобильных групп населения, осуществляющих перевозку пассажиров на 5 регулярных автобусных маршрутах.</t>
  </si>
  <si>
    <t>Автоперевозчики</t>
  </si>
  <si>
    <t>Внебюджетные средства</t>
  </si>
  <si>
    <t>-</t>
  </si>
  <si>
    <t xml:space="preserve">Организация системы транспортного обслу­живания инвалидов по аналогии с общественным обслуживанием на основе использования низкопольных автобусов в  соответствии с расписанием на 22 утвержденных автобусных маршрутах города. </t>
  </si>
  <si>
    <t>ИТОГО  ассигнований  по  Задаче  3:</t>
  </si>
  <si>
    <t>Увеличение  доступности   автотранспорта</t>
  </si>
  <si>
    <t xml:space="preserve"> Направление: 7.  Доступность  образовательных  услуг  </t>
  </si>
  <si>
    <t>Мероприятие: 1.Разработка и реализация индивидуальной программы обучения ребенка-инвалида</t>
  </si>
  <si>
    <t>Департамент образования, МОУ ДО "Центр развития образования", МКУ "УУиООУ"</t>
  </si>
  <si>
    <t>а)обучение педагогов сопровождения, коррекцонных педагогов;</t>
  </si>
  <si>
    <t>б) приобретение УМК и методических пособий</t>
  </si>
  <si>
    <t>МОУ НШ-ДС №39 (начальная школа)</t>
  </si>
  <si>
    <t>1.5</t>
  </si>
  <si>
    <t>МОУ ДО ДОО ЦП "Дельфин"</t>
  </si>
  <si>
    <t>1.8</t>
  </si>
  <si>
    <t>МОУ НШ-ДС №37 (школьное отделение)</t>
  </si>
  <si>
    <t>1.9</t>
  </si>
  <si>
    <t xml:space="preserve">МОУ СОШ №7 </t>
  </si>
  <si>
    <t>1.10</t>
  </si>
  <si>
    <t>МБДОУ №11 "Машенька"</t>
  </si>
  <si>
    <t>а)обучение педагогов сопровождения, воспитателей;</t>
  </si>
  <si>
    <t>1.11</t>
  </si>
  <si>
    <t>МБДОУ №56 "Искорка"</t>
  </si>
  <si>
    <t>Увеличение  доступности образовательных  услуг</t>
  </si>
  <si>
    <t>Мероприятие: 2.  Организация деятельности психолого- медико-педагогической  комиссии (ПМПК)</t>
  </si>
  <si>
    <t>ПМПК</t>
  </si>
  <si>
    <t>Департамент образования, МОУ ДО "Центр развития образования"</t>
  </si>
  <si>
    <t>а) создание центра ППМС-сопровождения (ул.Мира 36)</t>
  </si>
  <si>
    <t>б)обучение специалистов ПМПК</t>
  </si>
  <si>
    <t xml:space="preserve">Мероприятие: 3.  Оснащение  образовательных  учреждений  специальным учебным, реабилитационным, компьютерным оборудованием </t>
  </si>
  <si>
    <t xml:space="preserve">а) внедрение компьютерных технологий по коррекции речи  детей с ограниченными возможностями здоровья </t>
  </si>
  <si>
    <t>МБОУ СОШ №18</t>
  </si>
  <si>
    <t>а) приобретение компьютерного оборудования, программного обеспечения для дистанционного обучения детей инвалидов</t>
  </si>
  <si>
    <t>б)микроавтобус для перевозки детей с ограниченными возможностями</t>
  </si>
  <si>
    <t>а) приобретение сенсорной комнаты</t>
  </si>
  <si>
    <t xml:space="preserve">б) приобретение расходных материалов для занятий </t>
  </si>
  <si>
    <t>МОУ НОШ №39</t>
  </si>
  <si>
    <t>б) приобретение оборудования для занятий корригирующей гимнастикой</t>
  </si>
  <si>
    <t>в)микроавтобус для перевозки детей с ограниченными возможностями</t>
  </si>
  <si>
    <t>а) приобретение оборудования для занятий корригирующей гимнастикой</t>
  </si>
  <si>
    <t xml:space="preserve">б) приобретение спортивного оборудования для занятий плаванием, корригирующей гимнастикой </t>
  </si>
  <si>
    <t>МБОУ СОШ 32</t>
  </si>
  <si>
    <t>б) приобретение сенсорной комнаты</t>
  </si>
  <si>
    <t>МБДОУ №89 "Крепыш"</t>
  </si>
  <si>
    <t>а) приобретение учебной мебели с дополнительным освещением</t>
  </si>
  <si>
    <t>МОУ НОШ №37</t>
  </si>
  <si>
    <t>МБОУ СОШ№7</t>
  </si>
  <si>
    <t>3.11</t>
  </si>
  <si>
    <t>МБОУ СОШ 27</t>
  </si>
  <si>
    <t>ИТОГО  ассигнований  по  Направлению 7:</t>
  </si>
  <si>
    <t xml:space="preserve"> Направление: 8.  Доступность   услуг  культуры,  спорта,  молодежной  политики  </t>
  </si>
  <si>
    <t xml:space="preserve">Мероприятие: 1. Развитие творческих способностей и расширение пространства восприятия мира </t>
  </si>
  <si>
    <r>
      <t xml:space="preserve">МУК "Галерея "Стерх" 
</t>
    </r>
    <r>
      <rPr>
        <sz val="12"/>
        <color indexed="8"/>
        <rFont val="Times New Roman"/>
        <family val="1"/>
      </rPr>
      <t>Специализированное компьютерное оборудование для инвалидов по зрению</t>
    </r>
  </si>
  <si>
    <t>Департамент  культуры,  молодежной  политики  и спорта</t>
  </si>
  <si>
    <t>Бюджет
 города</t>
  </si>
  <si>
    <t>Увеличение численности инвалидов и других маломобльных групп населения, систематически  посещающих культурно- массовые мероприятия</t>
  </si>
  <si>
    <r>
      <t xml:space="preserve">МОУ ДОД «Детская школа искусств», ул. 50 лет ВЛКСМ, 6/1 
</t>
    </r>
    <r>
      <rPr>
        <sz val="12"/>
        <color indexed="8"/>
        <rFont val="Times New Roman"/>
        <family val="1"/>
      </rPr>
      <t>Специализированное компьютерное оборудование для инвалидов по зрению</t>
    </r>
  </si>
  <si>
    <r>
      <t xml:space="preserve">МБОУДОД «Детская музыкальная школа № 2 им. Кукуевицкого»
</t>
    </r>
    <r>
      <rPr>
        <sz val="12"/>
        <color indexed="8"/>
        <rFont val="Times New Roman"/>
        <family val="1"/>
      </rPr>
      <t>Специализированное компьютерное оборудование для инвалидов по зрению</t>
    </r>
  </si>
  <si>
    <r>
      <t xml:space="preserve">МУК  "Сургутский краеведческий музей"
</t>
    </r>
    <r>
      <rPr>
        <sz val="12"/>
        <color indexed="8"/>
        <rFont val="Times New Roman"/>
        <family val="1"/>
      </rPr>
      <t>Специализированное компьютерное оборудование для инвалидов по зрению</t>
    </r>
  </si>
  <si>
    <r>
      <t xml:space="preserve">МУ Историко-культурный центр "Старый Сургут"                             </t>
    </r>
    <r>
      <rPr>
        <sz val="12"/>
        <rFont val="Times New Roman"/>
        <family val="1"/>
      </rPr>
      <t xml:space="preserve">Проект "Доступный туризм", установка специального оборудования для обеспечения мобильности лиц с ограниченными возможностями и их участия в познавательной, обучающей и досугово-развлекательной деятельности (изготовление сувенирной продукции и иные) </t>
    </r>
  </si>
  <si>
    <t>Увеличение численности инвалидов и других маломобльных групп населения, включённых в этнотуризм</t>
  </si>
  <si>
    <t xml:space="preserve">Увеличение  доступности   услуг  культуры </t>
  </si>
  <si>
    <t>Мероприятие: 2. Создание возможности  физической, социальной и психической реабилитации  средствами физической культуры и спорта активного отдыха и оздоровления</t>
  </si>
  <si>
    <r>
      <t xml:space="preserve">МБУ ЦФП "Надежда"
</t>
    </r>
    <r>
      <rPr>
        <sz val="12"/>
        <color indexed="8"/>
        <rFont val="Times New Roman"/>
        <family val="1"/>
      </rPr>
      <t>Специализированное  спортивное  оборудование  и инвентарь  для инвалидов  всех  категорий</t>
    </r>
  </si>
  <si>
    <t>Увеличение численности лиц  с  ограниченными  возможностями  здровья,  систематически  занимающихся  физической  культурой и  спортом</t>
  </si>
  <si>
    <r>
      <rPr>
        <b/>
        <sz val="12"/>
        <color indexed="8"/>
        <rFont val="Times New Roman"/>
        <family val="1"/>
      </rPr>
      <t>МБОУ ДОД СДЮСШОР "Аверс"</t>
    </r>
    <r>
      <rPr>
        <sz val="12"/>
        <color indexed="8"/>
        <rFont val="Times New Roman"/>
        <family val="1"/>
      </rPr>
      <t xml:space="preserve">
Специализированное  спортивное  оборудование  и инвентарь  для инвалидов  с  поражением  органов  слуха</t>
    </r>
  </si>
  <si>
    <r>
      <t xml:space="preserve">МБОУ ДОД СДЮСШОР "Кедр"
</t>
    </r>
    <r>
      <rPr>
        <sz val="12"/>
        <color indexed="8"/>
        <rFont val="Times New Roman"/>
        <family val="1"/>
      </rPr>
      <t>Специализированное  спортивное  оборудование  и инвентарь  для инвалидов  с  поражением  органов  зрения и нарушением  интеллекта</t>
    </r>
  </si>
  <si>
    <t>Увеличение  доступности   услуг  спорта</t>
  </si>
  <si>
    <t>Мероприятие: 3.  Создание возможностей развития у инвалидов  средствами культуры и искусства  психомоторных, интеллектуальных, эмоционально-чувственных, художественно-эстетических возможностей</t>
  </si>
  <si>
    <r>
      <t xml:space="preserve">МУК "Галерея современного искусства "Стерх"
Социально-творческий проект "Рельефы  цвета": </t>
    </r>
    <r>
      <rPr>
        <sz val="12"/>
        <rFont val="Times New Roman"/>
        <family val="1"/>
      </rPr>
      <t>выставки, 
творческие мастерские, экскурсии, мастер-классы, круглые столы, перформансы, творческие акции, концерты</t>
    </r>
  </si>
  <si>
    <t xml:space="preserve">Увеличение численности лиц  с  ограниченными  возможностями  здровья, систематически пользующихся услугами учреждений культуры. 
Увеличение числа педагогов, сппециалистов, прошедших обучение  по вопросам реализации индивидуальных программ обучения лиц с ограничениями здоровья
 
</t>
  </si>
  <si>
    <r>
      <t>МУК "Галерея современного искусства "Стерх"
Организация обучения по курсу "Сказкотерапия":</t>
    </r>
    <r>
      <rPr>
        <sz val="12"/>
        <rFont val="Times New Roman"/>
        <family val="1"/>
      </rPr>
      <t xml:space="preserve"> базовый курс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семинары, мастер-классы, фестиваль "Сказки Урала и Сибири"</t>
    </r>
  </si>
  <si>
    <r>
      <t>Детские школы искусств</t>
    </r>
    <r>
      <rPr>
        <sz val="12"/>
        <rFont val="Times New Roman"/>
        <family val="1"/>
      </rPr>
      <t xml:space="preserve">
Цикл семинаров-практикумов для преподавателей детских школ искусств по методике работы с детьми с ограниченными возможностями здоровья «Искусство как средство познания человека".</t>
    </r>
    <r>
      <rPr>
        <b/>
        <sz val="12"/>
        <rFont val="Times New Roman"/>
        <family val="1"/>
      </rPr>
      <t xml:space="preserve"> </t>
    </r>
  </si>
  <si>
    <r>
      <t>МУК "Централизованная бибилиотечная система"</t>
    </r>
    <r>
      <rPr>
        <sz val="12"/>
        <rFont val="Times New Roman"/>
        <family val="1"/>
      </rPr>
      <t xml:space="preserve">
Проект «Доступный формат": совместные мероприятия с регионально-общественной организацией инвалидов по зрению «Тифлопуть» - конкурс "Тифлочитатель", интернет-конференция, выставки</t>
    </r>
  </si>
  <si>
    <r>
      <t xml:space="preserve">МУ историко-культурный центр "Старый Сургут" и МУК "Сургутский краеведческий музей" Проект "Доступный туризм": </t>
    </r>
    <r>
      <rPr>
        <sz val="12"/>
        <rFont val="Times New Roman"/>
        <family val="1"/>
      </rPr>
      <t>обучение специалистов сопровождения, коррекционных педагогов с приобретением методических пособий</t>
    </r>
  </si>
  <si>
    <t>Увеличение  доступности   услуг культуры</t>
  </si>
  <si>
    <t>Мероприятие: 4 Реализация творческих  и интеллектуальных способностей, посредством участия в общегородских проектах и мероприятиях для детей и молодежи</t>
  </si>
  <si>
    <r>
      <t>МАУ "Городской культурный центр", МУК "Централизованная библиотечная система"</t>
    </r>
    <r>
      <rPr>
        <sz val="12"/>
        <rFont val="Times New Roman"/>
        <family val="1"/>
      </rPr>
      <t xml:space="preserve">
Цикл культурно-просветительских и досуговых мероприятий: концерты, программы, фестивали, благотворительные акции, новогодние утренники, литературные праздники, викторины, тематические занятия</t>
    </r>
  </si>
  <si>
    <t>Создание  возможностей для реализации творческого, интеллектуального и духовно-нравственного потенциала</t>
  </si>
  <si>
    <r>
      <t xml:space="preserve">МУК "Сургутский краеведческий музей" 
</t>
    </r>
    <r>
      <rPr>
        <sz val="12"/>
        <rFont val="Times New Roman"/>
        <family val="1"/>
      </rPr>
      <t xml:space="preserve">Комплексная программа «Куклы и сказки Нёрым ЯХ»: мастер-классы, ролевые игры, этнотеатр и тематические программы </t>
    </r>
  </si>
  <si>
    <r>
      <t xml:space="preserve">МУ "Вариант"                                                                       </t>
    </r>
    <r>
      <rPr>
        <sz val="12"/>
        <rFont val="Times New Roman"/>
        <family val="1"/>
      </rPr>
      <t>Организация информационно-консультационных пунков для молодых людей с ограниченными возможностями риобретение компюторной техники - 2 рабочих места. Приобретение выставочного оборудования, изготовление раздаточного материала и полиграфической продукции</t>
    </r>
  </si>
  <si>
    <t>Увеличение  доступности   услуг  для  детей и молодежи</t>
  </si>
  <si>
    <t>ИТОГО  ассигнований  по  Направлению 8:</t>
  </si>
  <si>
    <t xml:space="preserve">Направление: 9.  Доступность  услуг  здравоохранения  </t>
  </si>
  <si>
    <t xml:space="preserve">Мероприятие: 1. Обеспечивающее  беспрепятственный доступ инвалидов к медицинским услугам в учреждениях здравоохранения </t>
  </si>
  <si>
    <t>Оборудование 15  зданий МБУЗ кнопкой вызова "помощника" (работника учреждения, оказывающего помощь инвалиду при предоставлении ему муниципальной услуги)</t>
  </si>
  <si>
    <t>Комитет по здравоохранению</t>
  </si>
  <si>
    <t>Обеспечение доступности учреждений здравоохранения для пациентов с ограниченными возможностями</t>
  </si>
  <si>
    <t>Оснащение бассейна детской поликлиники МБУЗ "ГП №5" электрическим подъемником для проведения индивидуальных занятий по лечебной физкультуре с детьми-инвалидами</t>
  </si>
  <si>
    <t>ИТОГО  ассигнований  по  Направлению 9:</t>
  </si>
  <si>
    <t>Увеличение  доступности  услуг  здравоохранения</t>
  </si>
  <si>
    <t>ВСЕГО  ассигнований  по  всем мероприятиям  Программы: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</si>
</sst>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Calibri"/>
      <family val="2"/>
    </font>
    <font>
      <sz val="13"/>
      <color indexed="8"/>
      <name val="Times New Roman"/>
      <family val="1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49" fontId="7" fillId="0" borderId="1" xfId="0" applyNumberFormat="1" applyFont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/>
    </xf>
    <xf numFmtId="49" fontId="3" fillId="0" borderId="1" xfId="0" applyNumberFormat="1" applyFont="1" applyBorder="1" applyAlignment="1" applyProtection="1">
      <alignment horizontal="left" vertical="top"/>
      <protection locked="0"/>
    </xf>
    <xf numFmtId="3" fontId="10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/>
    </xf>
    <xf numFmtId="9" fontId="7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/>
    </xf>
    <xf numFmtId="0" fontId="7" fillId="0" borderId="1" xfId="0" applyFont="1" applyBorder="1" applyAlignment="1">
      <alignment vertical="top" shrinkToFit="1"/>
    </xf>
    <xf numFmtId="49" fontId="7" fillId="3" borderId="1" xfId="0" applyNumberFormat="1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/>
    </xf>
    <xf numFmtId="3" fontId="7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/>
    </xf>
    <xf numFmtId="0" fontId="7" fillId="0" borderId="4" xfId="0" applyFont="1" applyBorder="1" applyAlignment="1">
      <alignment horizontal="center" vertical="top" wrapText="1" shrinkToFit="1"/>
    </xf>
    <xf numFmtId="0" fontId="7" fillId="0" borderId="2" xfId="0" applyFont="1" applyBorder="1" applyAlignment="1">
      <alignment horizontal="center" vertical="top" wrapText="1" shrinkToFit="1"/>
    </xf>
    <xf numFmtId="0" fontId="14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7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/>
    </xf>
    <xf numFmtId="0" fontId="20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 shrinkToFit="1"/>
    </xf>
    <xf numFmtId="44" fontId="7" fillId="3" borderId="1" xfId="15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justify"/>
    </xf>
    <xf numFmtId="0" fontId="12" fillId="3" borderId="1" xfId="0" applyFont="1" applyFill="1" applyBorder="1" applyAlignment="1">
      <alignment/>
    </xf>
    <xf numFmtId="49" fontId="9" fillId="3" borderId="1" xfId="0" applyNumberFormat="1" applyFont="1" applyFill="1" applyBorder="1" applyAlignment="1" applyProtection="1">
      <alignment horizontal="left" vertical="top"/>
      <protection locked="0"/>
    </xf>
    <xf numFmtId="0" fontId="10" fillId="3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top" wrapText="1"/>
    </xf>
    <xf numFmtId="3" fontId="9" fillId="3" borderId="1" xfId="0" applyNumberFormat="1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/>
    </xf>
    <xf numFmtId="0" fontId="9" fillId="3" borderId="5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 shrinkToFit="1"/>
    </xf>
    <xf numFmtId="0" fontId="11" fillId="3" borderId="3" xfId="0" applyFont="1" applyFill="1" applyBorder="1" applyAlignment="1">
      <alignment/>
    </xf>
    <xf numFmtId="0" fontId="9" fillId="3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 shrinkToFit="1"/>
    </xf>
    <xf numFmtId="49" fontId="10" fillId="3" borderId="1" xfId="0" applyNumberFormat="1" applyFont="1" applyFill="1" applyBorder="1" applyAlignment="1" applyProtection="1">
      <alignment horizontal="left" vertical="top"/>
      <protection locked="0"/>
    </xf>
    <xf numFmtId="0" fontId="22" fillId="3" borderId="1" xfId="0" applyFont="1" applyFill="1" applyBorder="1" applyAlignment="1">
      <alignment/>
    </xf>
    <xf numFmtId="0" fontId="9" fillId="3" borderId="2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 shrinkToFit="1"/>
    </xf>
    <xf numFmtId="0" fontId="9" fillId="3" borderId="4" xfId="0" applyFont="1" applyFill="1" applyBorder="1" applyAlignment="1">
      <alignment horizontal="center" vertical="top" wrapText="1" shrinkToFit="1"/>
    </xf>
    <xf numFmtId="0" fontId="21" fillId="3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 applyProtection="1">
      <alignment horizontal="left" vertical="top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/>
    </xf>
    <xf numFmtId="0" fontId="22" fillId="4" borderId="1" xfId="0" applyFont="1" applyFill="1" applyBorder="1" applyAlignment="1">
      <alignment/>
    </xf>
    <xf numFmtId="0" fontId="7" fillId="0" borderId="1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/>
    </xf>
    <xf numFmtId="49" fontId="10" fillId="2" borderId="1" xfId="0" applyNumberFormat="1" applyFont="1" applyFill="1" applyBorder="1" applyAlignment="1" applyProtection="1">
      <alignment horizontal="left" vertical="top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1"/>
  <sheetViews>
    <sheetView tabSelected="1" workbookViewId="0" topLeftCell="A1">
      <selection activeCell="B3" sqref="B3:B5"/>
    </sheetView>
  </sheetViews>
  <sheetFormatPr defaultColWidth="9.00390625" defaultRowHeight="12.75"/>
  <cols>
    <col min="1" max="1" width="6.00390625" style="1" customWidth="1"/>
    <col min="2" max="2" width="65.50390625" style="1" customWidth="1"/>
    <col min="3" max="3" width="15.375" style="1" customWidth="1"/>
    <col min="4" max="4" width="15.00390625" style="1" customWidth="1"/>
    <col min="5" max="5" width="11.625" style="124" customWidth="1"/>
    <col min="6" max="6" width="11.00390625" style="124" customWidth="1"/>
    <col min="7" max="7" width="10.50390625" style="124" customWidth="1"/>
    <col min="8" max="8" width="10.625" style="124" customWidth="1"/>
    <col min="9" max="9" width="10.50390625" style="124" customWidth="1"/>
    <col min="10" max="10" width="32.00390625" style="1" customWidth="1"/>
    <col min="11" max="16384" width="9.125" style="1" customWidth="1"/>
  </cols>
  <sheetData>
    <row r="1" spans="1:10" ht="34.5" customHeight="1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8"/>
    </row>
    <row r="2" spans="1:10" ht="48.75" customHeight="1">
      <c r="A2" s="159" t="s">
        <v>1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48.75" customHeight="1">
      <c r="A3" s="161" t="s">
        <v>2</v>
      </c>
      <c r="B3" s="161" t="s">
        <v>3</v>
      </c>
      <c r="C3" s="148" t="s">
        <v>4</v>
      </c>
      <c r="D3" s="162" t="s">
        <v>5</v>
      </c>
      <c r="E3" s="148" t="s">
        <v>6</v>
      </c>
      <c r="F3" s="148"/>
      <c r="G3" s="148"/>
      <c r="H3" s="148"/>
      <c r="I3" s="148"/>
      <c r="J3" s="161" t="s">
        <v>7</v>
      </c>
    </row>
    <row r="4" spans="1:10" ht="27" customHeight="1">
      <c r="A4" s="161"/>
      <c r="B4" s="161"/>
      <c r="C4" s="148"/>
      <c r="D4" s="163"/>
      <c r="E4" s="148" t="s">
        <v>8</v>
      </c>
      <c r="F4" s="148" t="s">
        <v>9</v>
      </c>
      <c r="G4" s="148"/>
      <c r="H4" s="148"/>
      <c r="I4" s="148"/>
      <c r="J4" s="161"/>
    </row>
    <row r="5" spans="1:10" ht="28.5" customHeight="1">
      <c r="A5" s="161"/>
      <c r="B5" s="161"/>
      <c r="C5" s="148"/>
      <c r="D5" s="164"/>
      <c r="E5" s="148"/>
      <c r="F5" s="3">
        <v>2012</v>
      </c>
      <c r="G5" s="3">
        <v>2013</v>
      </c>
      <c r="H5" s="3">
        <v>2014</v>
      </c>
      <c r="I5" s="3">
        <v>2015</v>
      </c>
      <c r="J5" s="161"/>
    </row>
    <row r="6" spans="1:10" s="4" customFormat="1" ht="50.25" customHeight="1">
      <c r="A6" s="141" t="s">
        <v>10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s="4" customFormat="1" ht="50.25" customHeight="1">
      <c r="A7" s="141" t="s">
        <v>11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 s="4" customFormat="1" ht="44.25" customHeight="1">
      <c r="A8" s="130" t="s">
        <v>12</v>
      </c>
      <c r="B8" s="141"/>
      <c r="C8" s="141"/>
      <c r="D8" s="141"/>
      <c r="E8" s="141"/>
      <c r="F8" s="141"/>
      <c r="G8" s="141"/>
      <c r="H8" s="141"/>
      <c r="I8" s="141"/>
      <c r="J8" s="141"/>
    </row>
    <row r="9" spans="1:10" ht="60.75" customHeight="1">
      <c r="A9" s="5" t="s">
        <v>13</v>
      </c>
      <c r="B9" s="6" t="s">
        <v>14</v>
      </c>
      <c r="C9" s="152" t="s">
        <v>15</v>
      </c>
      <c r="D9" s="147" t="s">
        <v>16</v>
      </c>
      <c r="E9" s="8"/>
      <c r="F9" s="9"/>
      <c r="G9" s="9"/>
      <c r="H9" s="9"/>
      <c r="I9" s="9"/>
      <c r="J9" s="147" t="s">
        <v>17</v>
      </c>
    </row>
    <row r="10" spans="1:10" ht="54" customHeight="1">
      <c r="A10" s="10"/>
      <c r="B10" s="6" t="s">
        <v>18</v>
      </c>
      <c r="C10" s="153"/>
      <c r="D10" s="147"/>
      <c r="E10" s="8">
        <v>6000</v>
      </c>
      <c r="F10" s="9">
        <v>6000</v>
      </c>
      <c r="G10" s="9"/>
      <c r="H10" s="9"/>
      <c r="I10" s="9"/>
      <c r="J10" s="147"/>
    </row>
    <row r="11" spans="1:10" ht="28.5" customHeight="1">
      <c r="A11" s="10"/>
      <c r="B11" s="11" t="s">
        <v>19</v>
      </c>
      <c r="C11" s="153"/>
      <c r="D11" s="147"/>
      <c r="E11" s="12">
        <v>6000</v>
      </c>
      <c r="F11" s="13">
        <v>6000</v>
      </c>
      <c r="G11" s="14"/>
      <c r="H11" s="13"/>
      <c r="I11" s="13"/>
      <c r="J11" s="147"/>
    </row>
    <row r="12" spans="1:10" ht="28.5" customHeight="1">
      <c r="A12" s="5" t="s">
        <v>20</v>
      </c>
      <c r="B12" s="2" t="s">
        <v>21</v>
      </c>
      <c r="C12" s="153"/>
      <c r="D12" s="3"/>
      <c r="E12" s="3"/>
      <c r="F12" s="3"/>
      <c r="G12" s="3"/>
      <c r="H12" s="3"/>
      <c r="I12" s="3"/>
      <c r="J12" s="3"/>
    </row>
    <row r="13" spans="1:10" ht="67.5" customHeight="1">
      <c r="A13" s="10"/>
      <c r="B13" s="2" t="s">
        <v>22</v>
      </c>
      <c r="C13" s="153"/>
      <c r="D13" s="125" t="s">
        <v>16</v>
      </c>
      <c r="E13" s="15">
        <v>2000</v>
      </c>
      <c r="F13" s="13"/>
      <c r="G13" s="14"/>
      <c r="H13" s="13"/>
      <c r="I13" s="16">
        <v>2000</v>
      </c>
      <c r="J13" s="147" t="s">
        <v>17</v>
      </c>
    </row>
    <row r="14" spans="1:10" ht="24" customHeight="1">
      <c r="A14" s="17"/>
      <c r="B14" s="11" t="s">
        <v>23</v>
      </c>
      <c r="C14" s="153"/>
      <c r="D14" s="126"/>
      <c r="E14" s="12">
        <f>SUM(E13)</f>
        <v>2000</v>
      </c>
      <c r="F14" s="12">
        <f>SUM(F13)</f>
        <v>0</v>
      </c>
      <c r="G14" s="12">
        <f>SUM(G13)</f>
        <v>0</v>
      </c>
      <c r="H14" s="12">
        <f>SUM(H13)</f>
        <v>0</v>
      </c>
      <c r="I14" s="12">
        <f>SUM(I13)</f>
        <v>2000</v>
      </c>
      <c r="J14" s="155"/>
    </row>
    <row r="15" spans="1:10" ht="24" customHeight="1">
      <c r="A15" s="5" t="s">
        <v>24</v>
      </c>
      <c r="B15" s="11" t="s">
        <v>25</v>
      </c>
      <c r="C15" s="153"/>
      <c r="D15" s="11"/>
      <c r="E15" s="11"/>
      <c r="F15" s="11"/>
      <c r="G15" s="11"/>
      <c r="H15" s="11"/>
      <c r="I15" s="11"/>
      <c r="J15" s="19"/>
    </row>
    <row r="16" spans="1:10" s="23" customFormat="1" ht="65.25" customHeight="1">
      <c r="A16" s="20"/>
      <c r="B16" s="21" t="s">
        <v>26</v>
      </c>
      <c r="C16" s="153"/>
      <c r="D16" s="147" t="s">
        <v>16</v>
      </c>
      <c r="E16" s="22">
        <v>6400</v>
      </c>
      <c r="F16" s="22"/>
      <c r="G16" s="22">
        <v>300</v>
      </c>
      <c r="H16" s="22">
        <v>6100</v>
      </c>
      <c r="I16" s="22"/>
      <c r="J16" s="147" t="s">
        <v>17</v>
      </c>
    </row>
    <row r="17" spans="1:10" s="23" customFormat="1" ht="51" customHeight="1">
      <c r="A17" s="20"/>
      <c r="B17" s="21" t="s">
        <v>27</v>
      </c>
      <c r="C17" s="153"/>
      <c r="D17" s="147"/>
      <c r="E17" s="22">
        <v>2100</v>
      </c>
      <c r="F17" s="22"/>
      <c r="G17" s="22"/>
      <c r="H17" s="22">
        <v>300</v>
      </c>
      <c r="I17" s="22">
        <v>1800</v>
      </c>
      <c r="J17" s="147"/>
    </row>
    <row r="18" spans="1:10" s="23" customFormat="1" ht="51.75" customHeight="1">
      <c r="A18" s="20"/>
      <c r="B18" s="21" t="s">
        <v>28</v>
      </c>
      <c r="C18" s="153"/>
      <c r="D18" s="147"/>
      <c r="E18" s="22">
        <v>1100</v>
      </c>
      <c r="F18" s="22"/>
      <c r="G18" s="22">
        <v>300</v>
      </c>
      <c r="H18" s="22">
        <v>800</v>
      </c>
      <c r="I18" s="22"/>
      <c r="J18" s="147"/>
    </row>
    <row r="19" spans="1:10" s="23" customFormat="1" ht="52.5" customHeight="1">
      <c r="A19" s="20"/>
      <c r="B19" s="21" t="s">
        <v>29</v>
      </c>
      <c r="C19" s="153"/>
      <c r="D19" s="147"/>
      <c r="E19" s="22">
        <v>1100</v>
      </c>
      <c r="F19" s="22"/>
      <c r="G19" s="22"/>
      <c r="H19" s="22">
        <v>300</v>
      </c>
      <c r="I19" s="22">
        <v>800</v>
      </c>
      <c r="J19" s="147"/>
    </row>
    <row r="20" spans="1:10" ht="24" customHeight="1">
      <c r="A20" s="17"/>
      <c r="B20" s="2" t="s">
        <v>30</v>
      </c>
      <c r="C20" s="153"/>
      <c r="D20" s="147"/>
      <c r="E20" s="12">
        <f>SUM(E16:E19)</f>
        <v>10700</v>
      </c>
      <c r="F20" s="12">
        <f>SUM(F16:F19)</f>
        <v>0</v>
      </c>
      <c r="G20" s="12">
        <f>SUM(G16:G19)</f>
        <v>600</v>
      </c>
      <c r="H20" s="12">
        <f>SUM(H16:H19)</f>
        <v>7500</v>
      </c>
      <c r="I20" s="12">
        <f>SUM(I16:I19)</f>
        <v>2600</v>
      </c>
      <c r="J20" s="147"/>
    </row>
    <row r="21" spans="1:10" ht="18.75" customHeight="1">
      <c r="A21" s="5" t="s">
        <v>31</v>
      </c>
      <c r="B21" s="24" t="s">
        <v>32</v>
      </c>
      <c r="C21" s="153"/>
      <c r="D21" s="5"/>
      <c r="E21" s="5"/>
      <c r="F21" s="5"/>
      <c r="G21" s="5"/>
      <c r="H21" s="5"/>
      <c r="I21" s="5"/>
      <c r="J21" s="5"/>
    </row>
    <row r="22" spans="1:10" s="23" customFormat="1" ht="49.5" customHeight="1">
      <c r="A22" s="20"/>
      <c r="B22" s="21" t="s">
        <v>33</v>
      </c>
      <c r="C22" s="153"/>
      <c r="D22" s="147" t="s">
        <v>16</v>
      </c>
      <c r="E22" s="22">
        <f>SUM(F22:I22)</f>
        <v>1050</v>
      </c>
      <c r="F22" s="22">
        <v>750</v>
      </c>
      <c r="G22" s="22">
        <v>300</v>
      </c>
      <c r="H22" s="25"/>
      <c r="I22" s="25"/>
      <c r="J22" s="151" t="s">
        <v>17</v>
      </c>
    </row>
    <row r="23" spans="1:10" s="23" customFormat="1" ht="30.75">
      <c r="A23" s="20"/>
      <c r="B23" s="27" t="s">
        <v>34</v>
      </c>
      <c r="C23" s="153"/>
      <c r="D23" s="147"/>
      <c r="E23" s="22">
        <f>SUM(F23:I23)</f>
        <v>2000</v>
      </c>
      <c r="F23" s="22">
        <v>200</v>
      </c>
      <c r="G23" s="22">
        <v>1800</v>
      </c>
      <c r="H23" s="25"/>
      <c r="I23" s="25"/>
      <c r="J23" s="151"/>
    </row>
    <row r="24" spans="1:10" s="23" customFormat="1" ht="30.75">
      <c r="A24" s="20"/>
      <c r="B24" s="27" t="s">
        <v>35</v>
      </c>
      <c r="C24" s="153"/>
      <c r="D24" s="147"/>
      <c r="E24" s="22">
        <f>SUM(F24:I24)</f>
        <v>6500</v>
      </c>
      <c r="F24" s="22">
        <v>6500</v>
      </c>
      <c r="G24" s="25"/>
      <c r="H24" s="25"/>
      <c r="I24" s="25"/>
      <c r="J24" s="151"/>
    </row>
    <row r="25" spans="1:10" s="23" customFormat="1" ht="30.75">
      <c r="A25" s="20"/>
      <c r="B25" s="27" t="s">
        <v>36</v>
      </c>
      <c r="C25" s="153"/>
      <c r="D25" s="147"/>
      <c r="E25" s="22">
        <f>SUM(F25:I25)</f>
        <v>8300</v>
      </c>
      <c r="F25" s="22">
        <v>300</v>
      </c>
      <c r="G25" s="22">
        <v>2000</v>
      </c>
      <c r="H25" s="22">
        <v>2000</v>
      </c>
      <c r="I25" s="22">
        <v>4000</v>
      </c>
      <c r="J25" s="151"/>
    </row>
    <row r="26" spans="1:10" ht="15">
      <c r="A26" s="17"/>
      <c r="B26" s="6" t="s">
        <v>37</v>
      </c>
      <c r="C26" s="153"/>
      <c r="D26" s="147"/>
      <c r="E26" s="12">
        <f>SUM(E22:E25)</f>
        <v>17850</v>
      </c>
      <c r="F26" s="12">
        <f>SUM(F22:F25)</f>
        <v>7750</v>
      </c>
      <c r="G26" s="12">
        <f>SUM(G22:G25)</f>
        <v>4100</v>
      </c>
      <c r="H26" s="12">
        <f>SUM(H22:H25)</f>
        <v>2000</v>
      </c>
      <c r="I26" s="12">
        <f>SUM(I22:I25)</f>
        <v>4000</v>
      </c>
      <c r="J26" s="28"/>
    </row>
    <row r="27" spans="1:10" ht="15.75" customHeight="1">
      <c r="A27" s="5" t="s">
        <v>38</v>
      </c>
      <c r="B27" s="24" t="s">
        <v>39</v>
      </c>
      <c r="C27" s="153"/>
      <c r="D27" s="5"/>
      <c r="E27" s="5"/>
      <c r="F27" s="5"/>
      <c r="G27" s="5"/>
      <c r="H27" s="5"/>
      <c r="I27" s="5"/>
      <c r="J27" s="5"/>
    </row>
    <row r="28" spans="1:10" s="23" customFormat="1" ht="72" customHeight="1">
      <c r="A28" s="30"/>
      <c r="B28" s="27" t="s">
        <v>40</v>
      </c>
      <c r="C28" s="153"/>
      <c r="D28" s="147" t="s">
        <v>16</v>
      </c>
      <c r="E28" s="22">
        <f>SUM(F28:I28)</f>
        <v>4000</v>
      </c>
      <c r="F28" s="22">
        <v>1000</v>
      </c>
      <c r="G28" s="22">
        <v>1000</v>
      </c>
      <c r="H28" s="22">
        <v>1000</v>
      </c>
      <c r="I28" s="22">
        <v>1000</v>
      </c>
      <c r="J28" s="147" t="s">
        <v>17</v>
      </c>
    </row>
    <row r="29" spans="1:10" s="23" customFormat="1" ht="46.5">
      <c r="A29" s="20"/>
      <c r="B29" s="31" t="s">
        <v>41</v>
      </c>
      <c r="C29" s="153"/>
      <c r="D29" s="147"/>
      <c r="E29" s="22">
        <v>5400</v>
      </c>
      <c r="F29" s="22">
        <v>400</v>
      </c>
      <c r="G29" s="22">
        <v>3800</v>
      </c>
      <c r="H29" s="22">
        <v>600</v>
      </c>
      <c r="I29" s="22">
        <v>600</v>
      </c>
      <c r="J29" s="147"/>
    </row>
    <row r="30" spans="1:10" ht="15">
      <c r="A30" s="17"/>
      <c r="B30" s="6" t="s">
        <v>42</v>
      </c>
      <c r="C30" s="154"/>
      <c r="D30" s="147"/>
      <c r="E30" s="12">
        <f>SUM(E28:E29)</f>
        <v>9400</v>
      </c>
      <c r="F30" s="12">
        <f>SUM(F28:F29)</f>
        <v>1400</v>
      </c>
      <c r="G30" s="12">
        <f>SUM(G28:G29)</f>
        <v>4800</v>
      </c>
      <c r="H30" s="12">
        <f>SUM(H28:H29)</f>
        <v>1600</v>
      </c>
      <c r="I30" s="12">
        <f>SUM(I28:I29)</f>
        <v>1600</v>
      </c>
      <c r="J30" s="147"/>
    </row>
    <row r="31" spans="1:10" ht="21" customHeight="1">
      <c r="A31" s="5" t="s">
        <v>43</v>
      </c>
      <c r="B31" s="150" t="s">
        <v>44</v>
      </c>
      <c r="C31" s="150"/>
      <c r="D31" s="150"/>
      <c r="E31" s="150"/>
      <c r="F31" s="150"/>
      <c r="G31" s="150"/>
      <c r="H31" s="150"/>
      <c r="I31" s="150"/>
      <c r="J31" s="150"/>
    </row>
    <row r="32" spans="1:10" ht="59.25" customHeight="1">
      <c r="A32" s="17"/>
      <c r="B32" s="32" t="s">
        <v>45</v>
      </c>
      <c r="C32" s="17" t="s">
        <v>46</v>
      </c>
      <c r="D32" s="17" t="s">
        <v>47</v>
      </c>
      <c r="E32" s="12"/>
      <c r="F32" s="12"/>
      <c r="G32" s="12"/>
      <c r="H32" s="12"/>
      <c r="I32" s="12"/>
      <c r="J32" s="17" t="s">
        <v>17</v>
      </c>
    </row>
    <row r="33" spans="1:10" ht="15">
      <c r="A33" s="5" t="s">
        <v>48</v>
      </c>
      <c r="B33" s="150" t="s">
        <v>49</v>
      </c>
      <c r="C33" s="150"/>
      <c r="D33" s="150"/>
      <c r="E33" s="150"/>
      <c r="F33" s="150"/>
      <c r="G33" s="150"/>
      <c r="H33" s="150"/>
      <c r="I33" s="150"/>
      <c r="J33" s="150"/>
    </row>
    <row r="34" spans="1:10" ht="78.75" customHeight="1">
      <c r="A34" s="17"/>
      <c r="B34" s="32" t="s">
        <v>50</v>
      </c>
      <c r="C34" s="7" t="s">
        <v>51</v>
      </c>
      <c r="D34" s="20" t="s">
        <v>52</v>
      </c>
      <c r="E34" s="12"/>
      <c r="F34" s="15"/>
      <c r="G34" s="12"/>
      <c r="H34" s="12"/>
      <c r="I34" s="12"/>
      <c r="J34" s="7" t="s">
        <v>53</v>
      </c>
    </row>
    <row r="35" spans="1:10" s="38" customFormat="1" ht="30.75">
      <c r="A35" s="33" t="s">
        <v>54</v>
      </c>
      <c r="B35" s="34"/>
      <c r="C35" s="35"/>
      <c r="D35" s="36" t="s">
        <v>16</v>
      </c>
      <c r="E35" s="37">
        <f>E30+E26+E20+E14+E11</f>
        <v>45950</v>
      </c>
      <c r="F35" s="37">
        <f>F30+F26+F20+F14+F11</f>
        <v>15150</v>
      </c>
      <c r="G35" s="37">
        <f>G30+G26+G20+G14+G11</f>
        <v>9500</v>
      </c>
      <c r="H35" s="37">
        <f>H30+H26+H20+H14+H11</f>
        <v>11100</v>
      </c>
      <c r="I35" s="37">
        <f>I30+I26+I20+I14+I11</f>
        <v>10200</v>
      </c>
      <c r="J35" s="35"/>
    </row>
    <row r="36" spans="1:10" ht="15.75" customHeight="1">
      <c r="A36" s="140" t="s">
        <v>55</v>
      </c>
      <c r="B36" s="140"/>
      <c r="C36" s="140"/>
      <c r="D36" s="140"/>
      <c r="E36" s="140"/>
      <c r="F36" s="140"/>
      <c r="G36" s="140"/>
      <c r="H36" s="140"/>
      <c r="I36" s="140"/>
      <c r="J36" s="140"/>
    </row>
    <row r="37" spans="1:10" ht="24.75" customHeight="1">
      <c r="A37" s="140" t="s">
        <v>56</v>
      </c>
      <c r="B37" s="140"/>
      <c r="C37" s="140"/>
      <c r="D37" s="140"/>
      <c r="E37" s="39">
        <v>1</v>
      </c>
      <c r="F37" s="39">
        <v>0.8</v>
      </c>
      <c r="G37" s="39">
        <v>0.85</v>
      </c>
      <c r="H37" s="39">
        <v>0.9</v>
      </c>
      <c r="I37" s="39">
        <v>1</v>
      </c>
      <c r="J37" s="7"/>
    </row>
    <row r="38" spans="1:10" s="40" customFormat="1" ht="34.5" customHeight="1">
      <c r="A38" s="146" t="s">
        <v>57</v>
      </c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 ht="24" customHeight="1">
      <c r="A39" s="5" t="s">
        <v>58</v>
      </c>
      <c r="B39" s="6" t="s">
        <v>59</v>
      </c>
      <c r="C39" s="125" t="s">
        <v>60</v>
      </c>
      <c r="D39" s="41" t="s">
        <v>16</v>
      </c>
      <c r="E39" s="12"/>
      <c r="F39" s="12"/>
      <c r="G39" s="12"/>
      <c r="H39" s="12"/>
      <c r="I39" s="12"/>
      <c r="J39" s="55" t="s">
        <v>61</v>
      </c>
    </row>
    <row r="40" spans="1:10" ht="15.75" customHeight="1">
      <c r="A40" s="5"/>
      <c r="B40" s="32" t="s">
        <v>62</v>
      </c>
      <c r="C40" s="149"/>
      <c r="D40" s="11"/>
      <c r="E40" s="15">
        <v>300</v>
      </c>
      <c r="F40" s="15">
        <v>300</v>
      </c>
      <c r="G40" s="12"/>
      <c r="H40" s="12"/>
      <c r="I40" s="12"/>
      <c r="J40" s="56"/>
    </row>
    <row r="41" spans="1:10" s="47" customFormat="1" ht="75" customHeight="1">
      <c r="A41" s="42"/>
      <c r="B41" s="43" t="s">
        <v>63</v>
      </c>
      <c r="C41" s="149"/>
      <c r="D41" s="44"/>
      <c r="E41" s="45">
        <v>2900</v>
      </c>
      <c r="F41" s="45">
        <v>2900</v>
      </c>
      <c r="G41" s="46"/>
      <c r="H41" s="46"/>
      <c r="I41" s="46"/>
      <c r="J41" s="56"/>
    </row>
    <row r="42" spans="1:10" ht="24" customHeight="1">
      <c r="A42" s="5"/>
      <c r="B42" s="6" t="s">
        <v>64</v>
      </c>
      <c r="C42" s="149"/>
      <c r="D42" s="2"/>
      <c r="E42" s="12">
        <f>SUM(E40:E41)</f>
        <v>3200</v>
      </c>
      <c r="F42" s="12">
        <f>SUM(F40:F41)</f>
        <v>3200</v>
      </c>
      <c r="G42" s="12"/>
      <c r="H42" s="12"/>
      <c r="I42" s="12"/>
      <c r="J42" s="56"/>
    </row>
    <row r="43" spans="1:10" ht="29.25" customHeight="1">
      <c r="A43" s="5" t="s">
        <v>65</v>
      </c>
      <c r="B43" s="6" t="s">
        <v>66</v>
      </c>
      <c r="C43" s="149"/>
      <c r="D43" s="28"/>
      <c r="E43" s="12"/>
      <c r="F43" s="12"/>
      <c r="G43" s="12"/>
      <c r="H43" s="12"/>
      <c r="I43" s="12"/>
      <c r="J43" s="56"/>
    </row>
    <row r="44" spans="1:10" ht="15">
      <c r="A44" s="5"/>
      <c r="B44" s="32" t="s">
        <v>62</v>
      </c>
      <c r="C44" s="149"/>
      <c r="D44" s="11"/>
      <c r="E44" s="15">
        <v>500</v>
      </c>
      <c r="F44" s="15">
        <v>500</v>
      </c>
      <c r="G44" s="12"/>
      <c r="H44" s="12"/>
      <c r="I44" s="12"/>
      <c r="J44" s="56"/>
    </row>
    <row r="45" spans="1:10" s="47" customFormat="1" ht="75.75" customHeight="1">
      <c r="A45" s="42"/>
      <c r="B45" s="43" t="s">
        <v>63</v>
      </c>
      <c r="C45" s="149"/>
      <c r="D45" s="44"/>
      <c r="E45" s="45">
        <v>3347</v>
      </c>
      <c r="F45" s="45">
        <v>3347</v>
      </c>
      <c r="G45" s="46"/>
      <c r="H45" s="46"/>
      <c r="I45" s="46"/>
      <c r="J45" s="56"/>
    </row>
    <row r="46" spans="1:10" ht="15">
      <c r="A46" s="5"/>
      <c r="B46" s="6" t="s">
        <v>67</v>
      </c>
      <c r="C46" s="149"/>
      <c r="D46" s="11"/>
      <c r="E46" s="12">
        <f>SUM(E44:E45)</f>
        <v>3847</v>
      </c>
      <c r="F46" s="12">
        <f>SUM(F44:F45)</f>
        <v>3847</v>
      </c>
      <c r="G46" s="12"/>
      <c r="H46" s="12"/>
      <c r="I46" s="12"/>
      <c r="J46" s="56"/>
    </row>
    <row r="47" spans="1:10" ht="30.75">
      <c r="A47" s="5" t="s">
        <v>68</v>
      </c>
      <c r="B47" s="6" t="s">
        <v>69</v>
      </c>
      <c r="C47" s="149"/>
      <c r="D47" s="11"/>
      <c r="E47" s="12"/>
      <c r="F47" s="12"/>
      <c r="G47" s="12"/>
      <c r="H47" s="12"/>
      <c r="I47" s="12"/>
      <c r="J47" s="56"/>
    </row>
    <row r="48" spans="1:10" ht="15">
      <c r="A48" s="5"/>
      <c r="B48" s="32" t="s">
        <v>70</v>
      </c>
      <c r="C48" s="149"/>
      <c r="D48" s="11"/>
      <c r="E48" s="15">
        <v>300</v>
      </c>
      <c r="F48" s="48">
        <v>300</v>
      </c>
      <c r="G48" s="15"/>
      <c r="H48" s="12"/>
      <c r="I48" s="12"/>
      <c r="J48" s="56"/>
    </row>
    <row r="49" spans="1:10" s="47" customFormat="1" ht="92.25" customHeight="1">
      <c r="A49" s="42"/>
      <c r="B49" s="43" t="s">
        <v>71</v>
      </c>
      <c r="C49" s="149"/>
      <c r="D49" s="44"/>
      <c r="E49" s="45">
        <v>2500</v>
      </c>
      <c r="F49" s="45"/>
      <c r="G49" s="45">
        <v>2500</v>
      </c>
      <c r="H49" s="46"/>
      <c r="I49" s="46"/>
      <c r="J49" s="56"/>
    </row>
    <row r="50" spans="1:10" ht="15">
      <c r="A50" s="5"/>
      <c r="B50" s="6" t="s">
        <v>72</v>
      </c>
      <c r="C50" s="149"/>
      <c r="D50" s="11"/>
      <c r="E50" s="12">
        <f>SUM(E48:E49)</f>
        <v>2800</v>
      </c>
      <c r="F50" s="12">
        <f>SUM(F48:F49)</f>
        <v>300</v>
      </c>
      <c r="G50" s="12">
        <f>SUM(G48:G49)</f>
        <v>2500</v>
      </c>
      <c r="H50" s="12"/>
      <c r="I50" s="12"/>
      <c r="J50" s="56"/>
    </row>
    <row r="51" spans="1:10" ht="15">
      <c r="A51" s="5" t="s">
        <v>73</v>
      </c>
      <c r="B51" s="49" t="s">
        <v>74</v>
      </c>
      <c r="C51" s="149"/>
      <c r="D51" s="11"/>
      <c r="E51" s="12"/>
      <c r="F51" s="12"/>
      <c r="G51" s="15"/>
      <c r="H51" s="12"/>
      <c r="I51" s="12"/>
      <c r="J51" s="56"/>
    </row>
    <row r="52" spans="1:10" ht="15">
      <c r="A52" s="5"/>
      <c r="B52" s="32" t="s">
        <v>62</v>
      </c>
      <c r="C52" s="149"/>
      <c r="D52" s="11"/>
      <c r="E52" s="15">
        <v>200</v>
      </c>
      <c r="F52" s="48">
        <v>200</v>
      </c>
      <c r="G52" s="15"/>
      <c r="H52" s="12"/>
      <c r="I52" s="12"/>
      <c r="J52" s="56"/>
    </row>
    <row r="53" spans="1:10" s="47" customFormat="1" ht="93">
      <c r="A53" s="42"/>
      <c r="B53" s="43" t="s">
        <v>75</v>
      </c>
      <c r="C53" s="149"/>
      <c r="D53" s="44"/>
      <c r="E53" s="45">
        <v>1950</v>
      </c>
      <c r="F53" s="46"/>
      <c r="G53" s="45">
        <v>1950</v>
      </c>
      <c r="H53" s="46"/>
      <c r="I53" s="46"/>
      <c r="J53" s="56"/>
    </row>
    <row r="54" spans="1:10" ht="30.75">
      <c r="A54" s="5"/>
      <c r="B54" s="6" t="s">
        <v>76</v>
      </c>
      <c r="C54" s="149"/>
      <c r="D54" s="148"/>
      <c r="E54" s="12">
        <f>SUM(E52:E53)</f>
        <v>2150</v>
      </c>
      <c r="F54" s="12">
        <f>SUM(F52:F53)</f>
        <v>200</v>
      </c>
      <c r="G54" s="12">
        <f>SUM(G52:G53)</f>
        <v>1950</v>
      </c>
      <c r="H54" s="12"/>
      <c r="I54" s="12"/>
      <c r="J54" s="56"/>
    </row>
    <row r="55" spans="1:10" ht="15">
      <c r="A55" s="5" t="s">
        <v>77</v>
      </c>
      <c r="B55" s="6" t="s">
        <v>78</v>
      </c>
      <c r="C55" s="149"/>
      <c r="D55" s="148"/>
      <c r="E55" s="12"/>
      <c r="F55" s="12"/>
      <c r="G55" s="15"/>
      <c r="H55" s="12"/>
      <c r="I55" s="12"/>
      <c r="J55" s="56"/>
    </row>
    <row r="56" spans="1:10" s="47" customFormat="1" ht="46.5">
      <c r="A56" s="42"/>
      <c r="B56" s="43" t="s">
        <v>79</v>
      </c>
      <c r="C56" s="149"/>
      <c r="D56" s="148"/>
      <c r="E56" s="45">
        <v>2050</v>
      </c>
      <c r="F56" s="46"/>
      <c r="G56" s="48">
        <v>300</v>
      </c>
      <c r="H56" s="48">
        <v>1750</v>
      </c>
      <c r="I56" s="46"/>
      <c r="J56" s="56"/>
    </row>
    <row r="57" spans="1:10" ht="15">
      <c r="A57" s="5"/>
      <c r="B57" s="6" t="s">
        <v>80</v>
      </c>
      <c r="C57" s="149"/>
      <c r="D57" s="148"/>
      <c r="E57" s="12">
        <f>SUM(E56)</f>
        <v>2050</v>
      </c>
      <c r="F57" s="12">
        <f>SUM(F56)</f>
        <v>0</v>
      </c>
      <c r="G57" s="12">
        <f>SUM(G56)</f>
        <v>300</v>
      </c>
      <c r="H57" s="12">
        <f>SUM(H56)</f>
        <v>1750</v>
      </c>
      <c r="I57" s="12"/>
      <c r="J57" s="56"/>
    </row>
    <row r="58" spans="1:10" ht="15">
      <c r="A58" s="5" t="s">
        <v>81</v>
      </c>
      <c r="B58" s="6" t="s">
        <v>82</v>
      </c>
      <c r="C58" s="149"/>
      <c r="D58" s="148"/>
      <c r="E58" s="12"/>
      <c r="F58" s="12"/>
      <c r="G58" s="15"/>
      <c r="H58" s="12"/>
      <c r="I58" s="12"/>
      <c r="J58" s="56"/>
    </row>
    <row r="59" spans="1:10" ht="15">
      <c r="A59" s="5"/>
      <c r="B59" s="32" t="s">
        <v>62</v>
      </c>
      <c r="C59" s="149"/>
      <c r="D59" s="148"/>
      <c r="E59" s="15">
        <v>300</v>
      </c>
      <c r="F59" s="12"/>
      <c r="G59" s="48">
        <v>300</v>
      </c>
      <c r="H59" s="15"/>
      <c r="I59" s="12"/>
      <c r="J59" s="56"/>
    </row>
    <row r="60" spans="1:10" s="47" customFormat="1" ht="78">
      <c r="A60" s="42"/>
      <c r="B60" s="43" t="s">
        <v>63</v>
      </c>
      <c r="C60" s="149"/>
      <c r="D60" s="148"/>
      <c r="E60" s="45">
        <v>1250</v>
      </c>
      <c r="F60" s="46"/>
      <c r="G60" s="45"/>
      <c r="H60" s="45">
        <v>1250</v>
      </c>
      <c r="I60" s="46"/>
      <c r="J60" s="56"/>
    </row>
    <row r="61" spans="1:10" ht="15">
      <c r="A61" s="5"/>
      <c r="B61" s="6" t="s">
        <v>83</v>
      </c>
      <c r="C61" s="149"/>
      <c r="D61" s="148"/>
      <c r="E61" s="12">
        <f>SUM(E59:E60)</f>
        <v>1550</v>
      </c>
      <c r="F61" s="12">
        <f>SUM(F59:F60)</f>
        <v>0</v>
      </c>
      <c r="G61" s="12">
        <f>SUM(G59:G60)</f>
        <v>300</v>
      </c>
      <c r="H61" s="12">
        <f>SUM(H59:H60)</f>
        <v>1250</v>
      </c>
      <c r="I61" s="12"/>
      <c r="J61" s="56"/>
    </row>
    <row r="62" spans="1:10" ht="15">
      <c r="A62" s="5" t="s">
        <v>84</v>
      </c>
      <c r="B62" s="6" t="s">
        <v>85</v>
      </c>
      <c r="C62" s="149"/>
      <c r="D62" s="148"/>
      <c r="E62" s="12"/>
      <c r="F62" s="12"/>
      <c r="G62" s="15"/>
      <c r="H62" s="12"/>
      <c r="I62" s="12"/>
      <c r="J62" s="56"/>
    </row>
    <row r="63" spans="1:10" ht="15">
      <c r="A63" s="5"/>
      <c r="B63" s="32" t="s">
        <v>62</v>
      </c>
      <c r="C63" s="149"/>
      <c r="D63" s="148"/>
      <c r="E63" s="15">
        <v>300</v>
      </c>
      <c r="F63" s="12"/>
      <c r="G63" s="15"/>
      <c r="H63" s="48">
        <v>300</v>
      </c>
      <c r="I63" s="15"/>
      <c r="J63" s="56"/>
    </row>
    <row r="64" spans="1:10" s="47" customFormat="1" ht="78">
      <c r="A64" s="42"/>
      <c r="B64" s="43" t="s">
        <v>63</v>
      </c>
      <c r="C64" s="149"/>
      <c r="D64" s="148"/>
      <c r="E64" s="45">
        <v>2041</v>
      </c>
      <c r="F64" s="46"/>
      <c r="G64" s="45"/>
      <c r="H64" s="45"/>
      <c r="I64" s="45">
        <v>2041</v>
      </c>
      <c r="J64" s="56"/>
    </row>
    <row r="65" spans="1:10" ht="15">
      <c r="A65" s="5"/>
      <c r="B65" s="6" t="s">
        <v>86</v>
      </c>
      <c r="C65" s="149"/>
      <c r="D65" s="148"/>
      <c r="E65" s="12">
        <f>SUM(E63:E64)</f>
        <v>2341</v>
      </c>
      <c r="F65" s="12">
        <f>SUM(F63:F64)</f>
        <v>0</v>
      </c>
      <c r="G65" s="12">
        <f>SUM(G63:G64)</f>
        <v>0</v>
      </c>
      <c r="H65" s="12">
        <f>SUM(H63:H64)</f>
        <v>300</v>
      </c>
      <c r="I65" s="12">
        <f>SUM(I63:I64)</f>
        <v>2041</v>
      </c>
      <c r="J65" s="56"/>
    </row>
    <row r="66" spans="1:10" ht="15">
      <c r="A66" s="5" t="s">
        <v>87</v>
      </c>
      <c r="B66" s="49" t="s">
        <v>88</v>
      </c>
      <c r="C66" s="149"/>
      <c r="D66" s="148"/>
      <c r="E66" s="12"/>
      <c r="F66" s="12"/>
      <c r="G66" s="15"/>
      <c r="H66" s="12"/>
      <c r="I66" s="12"/>
      <c r="J66" s="56"/>
    </row>
    <row r="67" spans="1:10" ht="15">
      <c r="A67" s="5"/>
      <c r="B67" s="32" t="s">
        <v>62</v>
      </c>
      <c r="C67" s="149"/>
      <c r="D67" s="148"/>
      <c r="E67" s="15">
        <v>200</v>
      </c>
      <c r="F67" s="12"/>
      <c r="G67" s="15"/>
      <c r="H67" s="48">
        <v>200</v>
      </c>
      <c r="I67" s="15"/>
      <c r="J67" s="56"/>
    </row>
    <row r="68" spans="1:10" s="47" customFormat="1" ht="75" customHeight="1">
      <c r="A68" s="42"/>
      <c r="B68" s="43" t="s">
        <v>89</v>
      </c>
      <c r="C68" s="149"/>
      <c r="D68" s="148"/>
      <c r="E68" s="45">
        <v>1850</v>
      </c>
      <c r="F68" s="46"/>
      <c r="G68" s="45"/>
      <c r="H68" s="45"/>
      <c r="I68" s="45">
        <v>1850</v>
      </c>
      <c r="J68" s="56"/>
    </row>
    <row r="69" spans="1:10" ht="15">
      <c r="A69" s="5"/>
      <c r="B69" s="6" t="s">
        <v>90</v>
      </c>
      <c r="C69" s="149"/>
      <c r="D69" s="148"/>
      <c r="E69" s="12">
        <f>SUM(E67:E68)</f>
        <v>2050</v>
      </c>
      <c r="F69" s="12">
        <f>SUM(F67:F68)</f>
        <v>0</v>
      </c>
      <c r="G69" s="12">
        <f>SUM(G67:G68)</f>
        <v>0</v>
      </c>
      <c r="H69" s="12">
        <f>SUM(H67:H68)</f>
        <v>200</v>
      </c>
      <c r="I69" s="12">
        <f>SUM(I67:I68)</f>
        <v>1850</v>
      </c>
      <c r="J69" s="56"/>
    </row>
    <row r="70" spans="1:10" s="47" customFormat="1" ht="15">
      <c r="A70" s="42" t="s">
        <v>91</v>
      </c>
      <c r="B70" s="50" t="s">
        <v>92</v>
      </c>
      <c r="C70" s="149"/>
      <c r="D70" s="44"/>
      <c r="E70" s="46"/>
      <c r="F70" s="46"/>
      <c r="G70" s="46"/>
      <c r="H70" s="46"/>
      <c r="I70" s="46"/>
      <c r="J70" s="56"/>
    </row>
    <row r="71" spans="1:10" s="52" customFormat="1" ht="15">
      <c r="A71" s="42"/>
      <c r="B71" s="43" t="s">
        <v>62</v>
      </c>
      <c r="C71" s="149"/>
      <c r="D71" s="51"/>
      <c r="E71" s="45">
        <f>SUM(F71:H71)</f>
        <v>600</v>
      </c>
      <c r="F71" s="45">
        <v>600</v>
      </c>
      <c r="G71" s="45"/>
      <c r="H71" s="45"/>
      <c r="I71" s="45"/>
      <c r="J71" s="56"/>
    </row>
    <row r="72" spans="1:10" s="47" customFormat="1" ht="78">
      <c r="A72" s="42"/>
      <c r="B72" s="43" t="s">
        <v>93</v>
      </c>
      <c r="C72" s="149"/>
      <c r="D72" s="44"/>
      <c r="E72" s="45">
        <f>SUM(F72:H72)</f>
        <v>6000</v>
      </c>
      <c r="F72" s="45">
        <v>6000</v>
      </c>
      <c r="G72" s="46"/>
      <c r="H72" s="46"/>
      <c r="I72" s="46"/>
      <c r="J72" s="56"/>
    </row>
    <row r="73" spans="1:10" s="47" customFormat="1" ht="15">
      <c r="A73" s="42"/>
      <c r="B73" s="50" t="s">
        <v>94</v>
      </c>
      <c r="C73" s="126"/>
      <c r="D73" s="44"/>
      <c r="E73" s="46">
        <f>SUM(E71:E72)</f>
        <v>6600</v>
      </c>
      <c r="F73" s="46">
        <f>SUM(F71:F72)</f>
        <v>6600</v>
      </c>
      <c r="G73" s="46">
        <f>SUM(G71:G72)</f>
        <v>0</v>
      </c>
      <c r="H73" s="46">
        <f>SUM(H71:H72)</f>
        <v>0</v>
      </c>
      <c r="I73" s="46">
        <f>SUM(I71:I72)</f>
        <v>0</v>
      </c>
      <c r="J73" s="56"/>
    </row>
    <row r="74" spans="1:10" s="47" customFormat="1" ht="46.5">
      <c r="A74" s="42" t="s">
        <v>95</v>
      </c>
      <c r="B74" s="50" t="s">
        <v>96</v>
      </c>
      <c r="C74" s="18"/>
      <c r="D74" s="44"/>
      <c r="E74" s="46">
        <f>SUM(F74:I74)</f>
        <v>354</v>
      </c>
      <c r="F74" s="46">
        <v>354</v>
      </c>
      <c r="G74" s="46"/>
      <c r="H74" s="46"/>
      <c r="I74" s="46"/>
      <c r="J74" s="56"/>
    </row>
    <row r="75" spans="1:10" s="47" customFormat="1" ht="62.25" customHeight="1">
      <c r="A75" s="57" t="s">
        <v>97</v>
      </c>
      <c r="B75" s="58" t="s">
        <v>98</v>
      </c>
      <c r="C75" s="59"/>
      <c r="D75" s="60"/>
      <c r="E75" s="61">
        <f>SUM(F75:I75)</f>
        <v>1350</v>
      </c>
      <c r="F75" s="48">
        <v>1350</v>
      </c>
      <c r="G75" s="48"/>
      <c r="H75" s="48"/>
      <c r="I75" s="48"/>
      <c r="J75" s="29"/>
    </row>
    <row r="76" spans="1:10" s="38" customFormat="1" ht="30.75">
      <c r="A76" s="33" t="s">
        <v>99</v>
      </c>
      <c r="B76" s="34"/>
      <c r="C76" s="35"/>
      <c r="D76" s="35" t="s">
        <v>16</v>
      </c>
      <c r="E76" s="37">
        <f>E69+E65+E61+E57+E54+E50+E46+E42+E73+E74+E75</f>
        <v>28292</v>
      </c>
      <c r="F76" s="37">
        <f>F69+F65+F61+F57+F54+F50+F46+F42+F73+F74+F75</f>
        <v>15851</v>
      </c>
      <c r="G76" s="37">
        <f>G69+G65+G61+G57+G54+G50+G46+G42+G73+G74+G75</f>
        <v>5050</v>
      </c>
      <c r="H76" s="37">
        <f>H69+H65+H61+H57+H54+H50+H46+H42+H73+H74+H75</f>
        <v>3500</v>
      </c>
      <c r="I76" s="37">
        <f>I69+I65+I61+I57+I54+I50+I46+I42+I73+I74+I75</f>
        <v>3891</v>
      </c>
      <c r="J76" s="35"/>
    </row>
    <row r="77" spans="1:10" ht="15.75" customHeight="1">
      <c r="A77" s="140" t="s">
        <v>100</v>
      </c>
      <c r="B77" s="140"/>
      <c r="C77" s="140"/>
      <c r="D77" s="140"/>
      <c r="E77" s="140"/>
      <c r="F77" s="140"/>
      <c r="G77" s="140"/>
      <c r="H77" s="140"/>
      <c r="I77" s="140"/>
      <c r="J77" s="140"/>
    </row>
    <row r="78" spans="1:10" ht="24.75" customHeight="1">
      <c r="A78" s="140" t="s">
        <v>101</v>
      </c>
      <c r="B78" s="140"/>
      <c r="C78" s="140"/>
      <c r="D78" s="140"/>
      <c r="E78" s="39">
        <v>0.5</v>
      </c>
      <c r="F78" s="39">
        <v>0.25</v>
      </c>
      <c r="G78" s="39">
        <v>0.3</v>
      </c>
      <c r="H78" s="39">
        <v>0.4</v>
      </c>
      <c r="I78" s="39">
        <v>0.5</v>
      </c>
      <c r="J78" s="7"/>
    </row>
    <row r="79" spans="1:10" s="4" customFormat="1" ht="28.5" customHeight="1">
      <c r="A79" s="130" t="s">
        <v>102</v>
      </c>
      <c r="B79" s="130"/>
      <c r="C79" s="130"/>
      <c r="D79" s="130"/>
      <c r="E79" s="130"/>
      <c r="F79" s="130"/>
      <c r="G79" s="130"/>
      <c r="H79" s="130"/>
      <c r="I79" s="130"/>
      <c r="J79" s="130"/>
    </row>
    <row r="80" spans="1:10" ht="15">
      <c r="A80" s="5" t="s">
        <v>103</v>
      </c>
      <c r="B80" s="6" t="s">
        <v>104</v>
      </c>
      <c r="C80" s="147" t="s">
        <v>105</v>
      </c>
      <c r="D80" s="147" t="s">
        <v>16</v>
      </c>
      <c r="E80" s="12"/>
      <c r="F80" s="12"/>
      <c r="G80" s="12"/>
      <c r="H80" s="12"/>
      <c r="I80" s="12"/>
      <c r="J80" s="147" t="s">
        <v>106</v>
      </c>
    </row>
    <row r="81" spans="1:10" ht="30.75">
      <c r="A81" s="5"/>
      <c r="B81" s="32" t="s">
        <v>107</v>
      </c>
      <c r="C81" s="148"/>
      <c r="D81" s="148"/>
      <c r="E81" s="15">
        <f>SUM(F81:I81)</f>
        <v>6300</v>
      </c>
      <c r="F81" s="15">
        <v>6300</v>
      </c>
      <c r="G81" s="12"/>
      <c r="H81" s="12"/>
      <c r="I81" s="12"/>
      <c r="J81" s="147"/>
    </row>
    <row r="82" spans="1:10" ht="15">
      <c r="A82" s="5"/>
      <c r="B82" s="6" t="s">
        <v>108</v>
      </c>
      <c r="C82" s="148"/>
      <c r="D82" s="148"/>
      <c r="E82" s="12">
        <f>SUM(F82:I82)</f>
        <v>6300</v>
      </c>
      <c r="F82" s="12">
        <v>6300</v>
      </c>
      <c r="G82" s="12"/>
      <c r="H82" s="12"/>
      <c r="I82" s="12"/>
      <c r="J82" s="147"/>
    </row>
    <row r="83" spans="1:10" ht="15">
      <c r="A83" s="5" t="s">
        <v>109</v>
      </c>
      <c r="B83" s="6" t="s">
        <v>110</v>
      </c>
      <c r="C83" s="148"/>
      <c r="D83" s="148"/>
      <c r="E83" s="15"/>
      <c r="F83" s="12"/>
      <c r="G83" s="12"/>
      <c r="H83" s="12"/>
      <c r="I83" s="12"/>
      <c r="J83" s="147"/>
    </row>
    <row r="84" spans="1:10" ht="15">
      <c r="A84" s="5"/>
      <c r="B84" s="32" t="s">
        <v>62</v>
      </c>
      <c r="C84" s="148"/>
      <c r="D84" s="148"/>
      <c r="E84" s="15">
        <f>SUM(F84:I84)</f>
        <v>450</v>
      </c>
      <c r="F84" s="15">
        <v>450</v>
      </c>
      <c r="G84" s="15"/>
      <c r="H84" s="12"/>
      <c r="I84" s="12"/>
      <c r="J84" s="147"/>
    </row>
    <row r="85" spans="1:10" ht="15">
      <c r="A85" s="5"/>
      <c r="B85" s="32" t="s">
        <v>111</v>
      </c>
      <c r="C85" s="148"/>
      <c r="D85" s="148"/>
      <c r="E85" s="15">
        <f>SUM(F85:I85)</f>
        <v>3000</v>
      </c>
      <c r="F85" s="12"/>
      <c r="G85" s="15">
        <v>3000</v>
      </c>
      <c r="H85" s="12"/>
      <c r="I85" s="12"/>
      <c r="J85" s="147"/>
    </row>
    <row r="86" spans="1:10" ht="15">
      <c r="A86" s="5"/>
      <c r="B86" s="6" t="s">
        <v>112</v>
      </c>
      <c r="C86" s="148"/>
      <c r="D86" s="148"/>
      <c r="E86" s="12">
        <f>SUM(F86:I86)</f>
        <v>3450</v>
      </c>
      <c r="F86" s="12">
        <v>450</v>
      </c>
      <c r="G86" s="12">
        <v>3000</v>
      </c>
      <c r="H86" s="12"/>
      <c r="I86" s="12"/>
      <c r="J86" s="147"/>
    </row>
    <row r="87" spans="1:10" ht="15">
      <c r="A87" s="5" t="s">
        <v>113</v>
      </c>
      <c r="B87" s="6" t="s">
        <v>114</v>
      </c>
      <c r="C87" s="148"/>
      <c r="D87" s="148"/>
      <c r="E87" s="15"/>
      <c r="F87" s="12"/>
      <c r="G87" s="12"/>
      <c r="H87" s="12"/>
      <c r="I87" s="12"/>
      <c r="J87" s="147"/>
    </row>
    <row r="88" spans="1:10" ht="15">
      <c r="A88" s="5"/>
      <c r="B88" s="32" t="s">
        <v>62</v>
      </c>
      <c r="C88" s="148"/>
      <c r="D88" s="148"/>
      <c r="E88" s="15">
        <f>SUM(F88:I88)</f>
        <v>450</v>
      </c>
      <c r="F88" s="15">
        <v>450</v>
      </c>
      <c r="G88" s="12"/>
      <c r="H88" s="12"/>
      <c r="I88" s="12"/>
      <c r="J88" s="147"/>
    </row>
    <row r="89" spans="1:10" ht="15">
      <c r="A89" s="5"/>
      <c r="B89" s="32" t="s">
        <v>111</v>
      </c>
      <c r="C89" s="148"/>
      <c r="D89" s="148"/>
      <c r="E89" s="15">
        <f>SUM(F89:I89)</f>
        <v>6000</v>
      </c>
      <c r="F89" s="12"/>
      <c r="G89" s="12"/>
      <c r="H89" s="15">
        <v>6000</v>
      </c>
      <c r="I89" s="12"/>
      <c r="J89" s="147"/>
    </row>
    <row r="90" spans="1:10" ht="15">
      <c r="A90" s="5"/>
      <c r="B90" s="6" t="s">
        <v>112</v>
      </c>
      <c r="C90" s="148"/>
      <c r="D90" s="148"/>
      <c r="E90" s="12">
        <f>SUM(F90:I90)</f>
        <v>6450</v>
      </c>
      <c r="F90" s="12">
        <v>450</v>
      </c>
      <c r="G90" s="12"/>
      <c r="H90" s="12">
        <v>6000</v>
      </c>
      <c r="I90" s="12"/>
      <c r="J90" s="147"/>
    </row>
    <row r="91" spans="1:10" ht="15">
      <c r="A91" s="5" t="s">
        <v>115</v>
      </c>
      <c r="B91" s="6" t="s">
        <v>116</v>
      </c>
      <c r="C91" s="148"/>
      <c r="D91" s="148"/>
      <c r="E91" s="15"/>
      <c r="F91" s="12"/>
      <c r="G91" s="15"/>
      <c r="H91" s="15"/>
      <c r="I91" s="12"/>
      <c r="J91" s="147"/>
    </row>
    <row r="92" spans="1:10" ht="15">
      <c r="A92" s="5"/>
      <c r="B92" s="32" t="s">
        <v>62</v>
      </c>
      <c r="C92" s="148"/>
      <c r="D92" s="148"/>
      <c r="E92" s="15">
        <f>SUM(F92:I92)</f>
        <v>500</v>
      </c>
      <c r="F92" s="12"/>
      <c r="G92" s="15">
        <v>500</v>
      </c>
      <c r="H92" s="12"/>
      <c r="I92" s="12"/>
      <c r="J92" s="147"/>
    </row>
    <row r="93" spans="1:10" ht="15">
      <c r="A93" s="5"/>
      <c r="B93" s="32" t="s">
        <v>111</v>
      </c>
      <c r="C93" s="148"/>
      <c r="D93" s="148"/>
      <c r="E93" s="15">
        <f>SUM(F93:I93)</f>
        <v>6600</v>
      </c>
      <c r="F93" s="12"/>
      <c r="G93" s="12"/>
      <c r="H93" s="15">
        <v>6600</v>
      </c>
      <c r="I93" s="12"/>
      <c r="J93" s="147"/>
    </row>
    <row r="94" spans="1:10" ht="15">
      <c r="A94" s="5"/>
      <c r="B94" s="6" t="s">
        <v>112</v>
      </c>
      <c r="C94" s="148"/>
      <c r="D94" s="148"/>
      <c r="E94" s="12">
        <f>SUM(F94:I94)</f>
        <v>7100</v>
      </c>
      <c r="F94" s="12">
        <f>SUM(F92:F93)</f>
        <v>0</v>
      </c>
      <c r="G94" s="12">
        <f>SUM(G92:G93)</f>
        <v>500</v>
      </c>
      <c r="H94" s="12">
        <f>SUM(H92:H93)</f>
        <v>6600</v>
      </c>
      <c r="I94" s="12"/>
      <c r="J94" s="147"/>
    </row>
    <row r="95" spans="1:10" ht="15">
      <c r="A95" s="5" t="s">
        <v>117</v>
      </c>
      <c r="B95" s="6" t="s">
        <v>118</v>
      </c>
      <c r="C95" s="148"/>
      <c r="D95" s="148"/>
      <c r="E95" s="15"/>
      <c r="F95" s="12"/>
      <c r="G95" s="12"/>
      <c r="H95" s="12"/>
      <c r="I95" s="12"/>
      <c r="J95" s="147"/>
    </row>
    <row r="96" spans="1:10" ht="15">
      <c r="A96" s="5"/>
      <c r="B96" s="32" t="s">
        <v>62</v>
      </c>
      <c r="C96" s="148"/>
      <c r="D96" s="148"/>
      <c r="E96" s="15">
        <f>SUM(F96:I96)</f>
        <v>1000</v>
      </c>
      <c r="F96" s="12"/>
      <c r="G96" s="12"/>
      <c r="H96" s="15">
        <v>1000</v>
      </c>
      <c r="I96" s="15"/>
      <c r="J96" s="147"/>
    </row>
    <row r="97" spans="1:10" ht="15">
      <c r="A97" s="5"/>
      <c r="B97" s="32" t="s">
        <v>111</v>
      </c>
      <c r="C97" s="148"/>
      <c r="D97" s="148"/>
      <c r="E97" s="15">
        <f>SUM(F97:I97)</f>
        <v>6600</v>
      </c>
      <c r="F97" s="12"/>
      <c r="G97" s="12"/>
      <c r="H97" s="12"/>
      <c r="I97" s="15">
        <v>6600</v>
      </c>
      <c r="J97" s="147"/>
    </row>
    <row r="98" spans="1:10" ht="15">
      <c r="A98" s="5"/>
      <c r="B98" s="6" t="s">
        <v>112</v>
      </c>
      <c r="C98" s="148"/>
      <c r="D98" s="148"/>
      <c r="E98" s="12">
        <f>SUM(F98:I98)</f>
        <v>7600</v>
      </c>
      <c r="F98" s="12">
        <f>SUM(F96:F97)</f>
        <v>0</v>
      </c>
      <c r="G98" s="12">
        <f>SUM(G96:G97)</f>
        <v>0</v>
      </c>
      <c r="H98" s="12">
        <f>SUM(H96:H97)</f>
        <v>1000</v>
      </c>
      <c r="I98" s="12">
        <f>SUM(I96:I97)</f>
        <v>6600</v>
      </c>
      <c r="J98" s="147"/>
    </row>
    <row r="99" spans="1:10" ht="15">
      <c r="A99" s="5" t="s">
        <v>119</v>
      </c>
      <c r="B99" s="6" t="s">
        <v>120</v>
      </c>
      <c r="C99" s="148"/>
      <c r="D99" s="148"/>
      <c r="E99" s="15"/>
      <c r="F99" s="12"/>
      <c r="G99" s="12"/>
      <c r="H99" s="12"/>
      <c r="I99" s="12"/>
      <c r="J99" s="147"/>
    </row>
    <row r="100" spans="1:10" ht="15">
      <c r="A100" s="5"/>
      <c r="B100" s="32" t="s">
        <v>62</v>
      </c>
      <c r="C100" s="148"/>
      <c r="D100" s="148"/>
      <c r="E100" s="15">
        <f>SUM(F100:I100)</f>
        <v>900</v>
      </c>
      <c r="F100" s="12"/>
      <c r="G100" s="15">
        <v>900</v>
      </c>
      <c r="H100" s="12"/>
      <c r="I100" s="12"/>
      <c r="J100" s="147"/>
    </row>
    <row r="101" spans="1:10" ht="15">
      <c r="A101" s="5"/>
      <c r="B101" s="32" t="s">
        <v>111</v>
      </c>
      <c r="C101" s="148"/>
      <c r="D101" s="148"/>
      <c r="E101" s="15">
        <f>SUM(F101:I101)</f>
        <v>6000</v>
      </c>
      <c r="F101" s="12"/>
      <c r="G101" s="12"/>
      <c r="H101" s="15">
        <v>6000</v>
      </c>
      <c r="I101" s="12"/>
      <c r="J101" s="147"/>
    </row>
    <row r="102" spans="1:10" ht="15">
      <c r="A102" s="5"/>
      <c r="B102" s="6" t="s">
        <v>112</v>
      </c>
      <c r="C102" s="148"/>
      <c r="D102" s="148"/>
      <c r="E102" s="12">
        <f>SUM(F102:I102)</f>
        <v>6900</v>
      </c>
      <c r="F102" s="12">
        <f>SUM(F100:F101)</f>
        <v>0</v>
      </c>
      <c r="G102" s="12">
        <f>SUM(G100:G101)</f>
        <v>900</v>
      </c>
      <c r="H102" s="12">
        <f>SUM(H100:H101)</f>
        <v>6000</v>
      </c>
      <c r="I102" s="12"/>
      <c r="J102" s="147"/>
    </row>
    <row r="103" spans="1:10" ht="15">
      <c r="A103" s="5" t="s">
        <v>121</v>
      </c>
      <c r="B103" s="6" t="s">
        <v>122</v>
      </c>
      <c r="C103" s="148"/>
      <c r="D103" s="148"/>
      <c r="E103" s="15"/>
      <c r="F103" s="12"/>
      <c r="G103" s="12"/>
      <c r="H103" s="12"/>
      <c r="I103" s="12"/>
      <c r="J103" s="147"/>
    </row>
    <row r="104" spans="1:10" ht="15">
      <c r="A104" s="5"/>
      <c r="B104" s="32" t="s">
        <v>62</v>
      </c>
      <c r="C104" s="148"/>
      <c r="D104" s="148"/>
      <c r="E104" s="15">
        <f>SUM(F104:I104)</f>
        <v>100</v>
      </c>
      <c r="F104" s="15">
        <v>100</v>
      </c>
      <c r="G104" s="15"/>
      <c r="H104" s="12"/>
      <c r="I104" s="12"/>
      <c r="J104" s="147"/>
    </row>
    <row r="105" spans="1:10" ht="15">
      <c r="A105" s="5"/>
      <c r="B105" s="32" t="s">
        <v>111</v>
      </c>
      <c r="C105" s="148"/>
      <c r="D105" s="148"/>
      <c r="E105" s="15">
        <f>SUM(F105:I105)</f>
        <v>1000</v>
      </c>
      <c r="F105" s="12"/>
      <c r="G105" s="15">
        <v>1000</v>
      </c>
      <c r="H105" s="12"/>
      <c r="I105" s="12"/>
      <c r="J105" s="147"/>
    </row>
    <row r="106" spans="1:10" ht="15">
      <c r="A106" s="5"/>
      <c r="B106" s="6" t="s">
        <v>112</v>
      </c>
      <c r="C106" s="148"/>
      <c r="D106" s="148"/>
      <c r="E106" s="12">
        <f>SUM(F106:I106)</f>
        <v>1100</v>
      </c>
      <c r="F106" s="12">
        <f>SUM(F104:F105)</f>
        <v>100</v>
      </c>
      <c r="G106" s="12">
        <f>SUM(G104:G105)</f>
        <v>1000</v>
      </c>
      <c r="H106" s="12"/>
      <c r="I106" s="12"/>
      <c r="J106" s="147"/>
    </row>
    <row r="107" spans="1:10" ht="15">
      <c r="A107" s="5" t="s">
        <v>123</v>
      </c>
      <c r="B107" s="6" t="s">
        <v>124</v>
      </c>
      <c r="C107" s="148"/>
      <c r="D107" s="148"/>
      <c r="E107" s="15"/>
      <c r="F107" s="12"/>
      <c r="G107" s="12"/>
      <c r="H107" s="12"/>
      <c r="I107" s="12"/>
      <c r="J107" s="147"/>
    </row>
    <row r="108" spans="1:10" ht="15">
      <c r="A108" s="5"/>
      <c r="B108" s="32" t="s">
        <v>62</v>
      </c>
      <c r="C108" s="148"/>
      <c r="D108" s="148"/>
      <c r="E108" s="15">
        <f>SUM(F108:I108)</f>
        <v>100</v>
      </c>
      <c r="F108" s="15">
        <v>100</v>
      </c>
      <c r="G108" s="12"/>
      <c r="H108" s="12"/>
      <c r="I108" s="12"/>
      <c r="J108" s="147"/>
    </row>
    <row r="109" spans="1:10" ht="15">
      <c r="A109" s="5"/>
      <c r="B109" s="32" t="s">
        <v>111</v>
      </c>
      <c r="C109" s="148"/>
      <c r="D109" s="148"/>
      <c r="E109" s="15">
        <f>SUM(F109:I109)</f>
        <v>1000</v>
      </c>
      <c r="F109" s="12"/>
      <c r="G109" s="15">
        <v>1000</v>
      </c>
      <c r="H109" s="12"/>
      <c r="I109" s="12"/>
      <c r="J109" s="147"/>
    </row>
    <row r="110" spans="1:10" ht="15">
      <c r="A110" s="5"/>
      <c r="B110" s="6" t="s">
        <v>112</v>
      </c>
      <c r="C110" s="148"/>
      <c r="D110" s="148"/>
      <c r="E110" s="12">
        <f>SUM(F110:I110)</f>
        <v>1100</v>
      </c>
      <c r="F110" s="12">
        <f>SUM(F108:F109)</f>
        <v>100</v>
      </c>
      <c r="G110" s="12">
        <f>SUM(G108:G109)</f>
        <v>1000</v>
      </c>
      <c r="H110" s="12"/>
      <c r="I110" s="12"/>
      <c r="J110" s="147"/>
    </row>
    <row r="111" spans="1:10" ht="15">
      <c r="A111" s="5" t="s">
        <v>125</v>
      </c>
      <c r="B111" s="6" t="s">
        <v>126</v>
      </c>
      <c r="C111" s="148"/>
      <c r="D111" s="148"/>
      <c r="E111" s="15"/>
      <c r="F111" s="12"/>
      <c r="G111" s="12"/>
      <c r="H111" s="12"/>
      <c r="I111" s="12"/>
      <c r="J111" s="147"/>
    </row>
    <row r="112" spans="1:10" ht="15">
      <c r="A112" s="5"/>
      <c r="B112" s="32" t="s">
        <v>62</v>
      </c>
      <c r="C112" s="148"/>
      <c r="D112" s="148"/>
      <c r="E112" s="15">
        <f>SUM(F112:I112)</f>
        <v>100</v>
      </c>
      <c r="F112" s="15">
        <v>100</v>
      </c>
      <c r="G112" s="12"/>
      <c r="H112" s="12"/>
      <c r="I112" s="12"/>
      <c r="J112" s="147"/>
    </row>
    <row r="113" spans="1:10" ht="15">
      <c r="A113" s="5"/>
      <c r="B113" s="32" t="s">
        <v>111</v>
      </c>
      <c r="C113" s="148"/>
      <c r="D113" s="148"/>
      <c r="E113" s="15">
        <f>SUM(F113:I113)</f>
        <v>1000</v>
      </c>
      <c r="F113" s="12"/>
      <c r="G113" s="15">
        <v>1000</v>
      </c>
      <c r="H113" s="12"/>
      <c r="I113" s="12"/>
      <c r="J113" s="147"/>
    </row>
    <row r="114" spans="1:10" ht="15">
      <c r="A114" s="5"/>
      <c r="B114" s="6" t="s">
        <v>112</v>
      </c>
      <c r="C114" s="148"/>
      <c r="D114" s="148"/>
      <c r="E114" s="12">
        <f>SUM(F114:I114)</f>
        <v>1100</v>
      </c>
      <c r="F114" s="12">
        <f>SUM(F112:F113)</f>
        <v>100</v>
      </c>
      <c r="G114" s="12">
        <f>SUM(G112:G113)</f>
        <v>1000</v>
      </c>
      <c r="H114" s="12"/>
      <c r="I114" s="12"/>
      <c r="J114" s="147"/>
    </row>
    <row r="115" spans="1:10" ht="15">
      <c r="A115" s="5" t="s">
        <v>127</v>
      </c>
      <c r="B115" s="6" t="s">
        <v>128</v>
      </c>
      <c r="C115" s="148"/>
      <c r="D115" s="148"/>
      <c r="E115" s="15"/>
      <c r="F115" s="15"/>
      <c r="G115" s="12"/>
      <c r="H115" s="12"/>
      <c r="I115" s="12"/>
      <c r="J115" s="147"/>
    </row>
    <row r="116" spans="1:10" ht="54.75" customHeight="1">
      <c r="A116" s="5"/>
      <c r="B116" s="6" t="s">
        <v>129</v>
      </c>
      <c r="C116" s="148"/>
      <c r="D116" s="148"/>
      <c r="E116" s="12">
        <f>SUM(F116:I116)</f>
        <v>3000</v>
      </c>
      <c r="F116" s="12">
        <v>3000</v>
      </c>
      <c r="G116" s="12"/>
      <c r="H116" s="12"/>
      <c r="I116" s="12"/>
      <c r="J116" s="147"/>
    </row>
    <row r="117" spans="1:10" s="38" customFormat="1" ht="30.75">
      <c r="A117" s="33" t="s">
        <v>130</v>
      </c>
      <c r="B117" s="34"/>
      <c r="C117" s="35"/>
      <c r="D117" s="36" t="s">
        <v>16</v>
      </c>
      <c r="E117" s="37">
        <f>E116+E114+E110+E106+E102+E98+E94+E90+E86+E82</f>
        <v>44100</v>
      </c>
      <c r="F117" s="37">
        <f>F116+F114+F110+F106+F102+F98+F94+F90+F86+F82</f>
        <v>10500</v>
      </c>
      <c r="G117" s="37">
        <f>G116+G114+G110+G106+G102+G98+G94+G90+G86+G82</f>
        <v>7400</v>
      </c>
      <c r="H117" s="37">
        <f>H116+H114+H110+H106+H102+H98+H94+H90+H86+H82</f>
        <v>19600</v>
      </c>
      <c r="I117" s="37">
        <f>I116+I114+I110+I106+I102+I98+I94+I90+I86+I82</f>
        <v>6600</v>
      </c>
      <c r="J117" s="35"/>
    </row>
    <row r="118" spans="1:10" ht="23.25" customHeight="1">
      <c r="A118" s="140" t="s">
        <v>131</v>
      </c>
      <c r="B118" s="140"/>
      <c r="C118" s="140"/>
      <c r="D118" s="140"/>
      <c r="E118" s="140"/>
      <c r="F118" s="140"/>
      <c r="G118" s="140"/>
      <c r="H118" s="140"/>
      <c r="I118" s="140"/>
      <c r="J118" s="140"/>
    </row>
    <row r="119" spans="1:10" ht="32.25" customHeight="1">
      <c r="A119" s="140" t="s">
        <v>132</v>
      </c>
      <c r="B119" s="140"/>
      <c r="C119" s="140"/>
      <c r="D119" s="140"/>
      <c r="E119" s="62">
        <v>0.2</v>
      </c>
      <c r="F119" s="62">
        <v>0.05</v>
      </c>
      <c r="G119" s="62">
        <v>0.1</v>
      </c>
      <c r="H119" s="62">
        <v>0.15</v>
      </c>
      <c r="I119" s="62">
        <v>0.2</v>
      </c>
      <c r="J119" s="7"/>
    </row>
    <row r="120" spans="1:10" s="4" customFormat="1" ht="42" customHeight="1">
      <c r="A120" s="130" t="s">
        <v>133</v>
      </c>
      <c r="B120" s="130"/>
      <c r="C120" s="130"/>
      <c r="D120" s="130"/>
      <c r="E120" s="130"/>
      <c r="F120" s="130"/>
      <c r="G120" s="130"/>
      <c r="H120" s="130"/>
      <c r="I120" s="130"/>
      <c r="J120" s="130"/>
    </row>
    <row r="121" spans="1:10" ht="65.25" customHeight="1">
      <c r="A121" s="5" t="s">
        <v>134</v>
      </c>
      <c r="B121" s="63" t="s">
        <v>135</v>
      </c>
      <c r="C121" s="7" t="s">
        <v>136</v>
      </c>
      <c r="D121" s="41" t="s">
        <v>16</v>
      </c>
      <c r="E121" s="15">
        <f>SUM(F121:I121)</f>
        <v>3300</v>
      </c>
      <c r="F121" s="15">
        <v>400</v>
      </c>
      <c r="G121" s="15">
        <v>2900</v>
      </c>
      <c r="H121" s="12"/>
      <c r="I121" s="12"/>
      <c r="J121" s="147" t="s">
        <v>137</v>
      </c>
    </row>
    <row r="122" spans="1:10" ht="15">
      <c r="A122" s="5"/>
      <c r="B122" s="6" t="s">
        <v>112</v>
      </c>
      <c r="C122" s="11"/>
      <c r="D122" s="11"/>
      <c r="E122" s="25">
        <f>SUM(E121)</f>
        <v>3300</v>
      </c>
      <c r="F122" s="25">
        <f>SUM(F121)</f>
        <v>400</v>
      </c>
      <c r="G122" s="25">
        <f>SUM(G121)</f>
        <v>2900</v>
      </c>
      <c r="H122" s="25"/>
      <c r="I122" s="25"/>
      <c r="J122" s="147"/>
    </row>
    <row r="123" spans="1:10" ht="62.25" customHeight="1">
      <c r="A123" s="5" t="s">
        <v>138</v>
      </c>
      <c r="B123" s="64" t="s">
        <v>139</v>
      </c>
      <c r="C123" s="7" t="s">
        <v>136</v>
      </c>
      <c r="D123" s="41" t="s">
        <v>16</v>
      </c>
      <c r="E123" s="12">
        <v>900</v>
      </c>
      <c r="F123" s="12"/>
      <c r="G123" s="15">
        <v>900</v>
      </c>
      <c r="H123" s="12"/>
      <c r="I123" s="12"/>
      <c r="J123" s="147"/>
    </row>
    <row r="124" spans="1:10" ht="15">
      <c r="A124" s="5"/>
      <c r="B124" s="6" t="s">
        <v>112</v>
      </c>
      <c r="C124" s="11"/>
      <c r="D124" s="11"/>
      <c r="E124" s="12">
        <f>SUM(E123)</f>
        <v>900</v>
      </c>
      <c r="F124" s="12">
        <f>SUM(F123)</f>
        <v>0</v>
      </c>
      <c r="G124" s="12">
        <f>SUM(G123)</f>
        <v>900</v>
      </c>
      <c r="H124" s="12"/>
      <c r="I124" s="12"/>
      <c r="J124" s="147"/>
    </row>
    <row r="125" spans="1:10" ht="66" customHeight="1">
      <c r="A125" s="5" t="s">
        <v>140</v>
      </c>
      <c r="B125" s="6" t="s">
        <v>141</v>
      </c>
      <c r="C125" s="28" t="s">
        <v>142</v>
      </c>
      <c r="D125" s="28" t="s">
        <v>47</v>
      </c>
      <c r="E125" s="12"/>
      <c r="F125" s="12"/>
      <c r="G125" s="15"/>
      <c r="H125" s="15"/>
      <c r="I125" s="12"/>
      <c r="J125" s="147"/>
    </row>
    <row r="126" spans="1:10" ht="15">
      <c r="A126" s="5"/>
      <c r="B126" s="6"/>
      <c r="C126" s="148"/>
      <c r="D126" s="147" t="s">
        <v>52</v>
      </c>
      <c r="E126" s="12"/>
      <c r="F126" s="12"/>
      <c r="G126" s="15"/>
      <c r="H126" s="12"/>
      <c r="I126" s="12"/>
      <c r="J126" s="147"/>
    </row>
    <row r="127" spans="1:10" ht="15">
      <c r="A127" s="5" t="s">
        <v>143</v>
      </c>
      <c r="B127" s="6" t="s">
        <v>144</v>
      </c>
      <c r="C127" s="148"/>
      <c r="D127" s="148"/>
      <c r="E127" s="12"/>
      <c r="F127" s="12"/>
      <c r="G127" s="15"/>
      <c r="H127" s="12"/>
      <c r="I127" s="12"/>
      <c r="J127" s="147"/>
    </row>
    <row r="128" spans="1:10" ht="15">
      <c r="A128" s="5" t="s">
        <v>145</v>
      </c>
      <c r="B128" s="6" t="s">
        <v>146</v>
      </c>
      <c r="C128" s="148"/>
      <c r="D128" s="148"/>
      <c r="E128" s="12"/>
      <c r="F128" s="12"/>
      <c r="G128" s="15"/>
      <c r="H128" s="12"/>
      <c r="I128" s="12"/>
      <c r="J128" s="147"/>
    </row>
    <row r="129" spans="1:10" ht="15">
      <c r="A129" s="5" t="s">
        <v>147</v>
      </c>
      <c r="B129" s="6" t="s">
        <v>148</v>
      </c>
      <c r="C129" s="148"/>
      <c r="D129" s="148"/>
      <c r="E129" s="12"/>
      <c r="F129" s="12"/>
      <c r="G129" s="12"/>
      <c r="H129" s="12"/>
      <c r="I129" s="12"/>
      <c r="J129" s="147"/>
    </row>
    <row r="130" spans="1:10" ht="15">
      <c r="A130" s="5"/>
      <c r="B130" s="6"/>
      <c r="C130" s="148"/>
      <c r="D130" s="148"/>
      <c r="E130" s="12"/>
      <c r="F130" s="12"/>
      <c r="G130" s="12"/>
      <c r="H130" s="12"/>
      <c r="I130" s="12"/>
      <c r="J130" s="147"/>
    </row>
    <row r="131" spans="1:10" ht="15">
      <c r="A131" s="5" t="s">
        <v>149</v>
      </c>
      <c r="B131" s="6" t="s">
        <v>150</v>
      </c>
      <c r="C131" s="148"/>
      <c r="D131" s="148"/>
      <c r="E131" s="12"/>
      <c r="F131" s="12"/>
      <c r="G131" s="12"/>
      <c r="H131" s="12"/>
      <c r="I131" s="15"/>
      <c r="J131" s="147"/>
    </row>
    <row r="132" spans="1:10" ht="62.25">
      <c r="A132" s="5"/>
      <c r="B132" s="32" t="s">
        <v>151</v>
      </c>
      <c r="C132" s="148"/>
      <c r="D132" s="148"/>
      <c r="E132" s="12"/>
      <c r="F132" s="12"/>
      <c r="G132" s="12"/>
      <c r="H132" s="12"/>
      <c r="I132" s="12"/>
      <c r="J132" s="147"/>
    </row>
    <row r="133" spans="1:10" s="38" customFormat="1" ht="30.75">
      <c r="A133" s="33" t="s">
        <v>152</v>
      </c>
      <c r="B133" s="34"/>
      <c r="C133" s="35"/>
      <c r="D133" s="36" t="s">
        <v>16</v>
      </c>
      <c r="E133" s="37">
        <f>E124+E122</f>
        <v>4200</v>
      </c>
      <c r="F133" s="37">
        <f>F124+F122</f>
        <v>400</v>
      </c>
      <c r="G133" s="37">
        <f>G124+G122</f>
        <v>3800</v>
      </c>
      <c r="H133" s="37">
        <f>H124+H122</f>
        <v>0</v>
      </c>
      <c r="I133" s="37">
        <f>I124+I122</f>
        <v>0</v>
      </c>
      <c r="J133" s="35"/>
    </row>
    <row r="134" spans="1:10" ht="27.75" customHeight="1">
      <c r="A134" s="140" t="s">
        <v>153</v>
      </c>
      <c r="B134" s="140"/>
      <c r="C134" s="140"/>
      <c r="D134" s="140"/>
      <c r="E134" s="140"/>
      <c r="F134" s="140"/>
      <c r="G134" s="140"/>
      <c r="H134" s="140"/>
      <c r="I134" s="140"/>
      <c r="J134" s="140"/>
    </row>
    <row r="135" spans="1:10" ht="24.75" customHeight="1">
      <c r="A135" s="140" t="s">
        <v>154</v>
      </c>
      <c r="B135" s="140"/>
      <c r="C135" s="140"/>
      <c r="D135" s="140"/>
      <c r="E135" s="62">
        <v>0.5</v>
      </c>
      <c r="F135" s="62">
        <v>0.2</v>
      </c>
      <c r="G135" s="62">
        <v>0.25</v>
      </c>
      <c r="H135" s="62">
        <v>0.25</v>
      </c>
      <c r="I135" s="62">
        <v>0.5</v>
      </c>
      <c r="J135" s="7"/>
    </row>
    <row r="136" spans="1:10" ht="43.5" customHeight="1">
      <c r="A136" s="143" t="s">
        <v>155</v>
      </c>
      <c r="B136" s="144"/>
      <c r="C136" s="144"/>
      <c r="D136" s="144"/>
      <c r="E136" s="144"/>
      <c r="F136" s="144"/>
      <c r="G136" s="144"/>
      <c r="H136" s="144"/>
      <c r="I136" s="144"/>
      <c r="J136" s="145"/>
    </row>
    <row r="137" spans="1:10" s="4" customFormat="1" ht="38.25" customHeight="1">
      <c r="A137" s="65"/>
      <c r="B137" s="146" t="s">
        <v>156</v>
      </c>
      <c r="C137" s="146"/>
      <c r="D137" s="146"/>
      <c r="E137" s="146"/>
      <c r="F137" s="146"/>
      <c r="G137" s="146"/>
      <c r="H137" s="146"/>
      <c r="I137" s="146"/>
      <c r="J137" s="146"/>
    </row>
    <row r="138" spans="1:10" ht="30.75">
      <c r="A138" s="5" t="s">
        <v>157</v>
      </c>
      <c r="B138" s="6" t="s">
        <v>158</v>
      </c>
      <c r="C138" s="17" t="s">
        <v>159</v>
      </c>
      <c r="D138" s="17" t="s">
        <v>47</v>
      </c>
      <c r="E138" s="142" t="s">
        <v>160</v>
      </c>
      <c r="F138" s="142"/>
      <c r="G138" s="142"/>
      <c r="H138" s="142"/>
      <c r="I138" s="142"/>
      <c r="J138" s="17"/>
    </row>
    <row r="139" spans="1:10" ht="15">
      <c r="A139" s="17"/>
      <c r="B139" s="6"/>
      <c r="C139" s="2"/>
      <c r="D139" s="2"/>
      <c r="E139" s="12"/>
      <c r="F139" s="12"/>
      <c r="G139" s="12"/>
      <c r="H139" s="12"/>
      <c r="I139" s="12"/>
      <c r="J139" s="17"/>
    </row>
    <row r="140" spans="1:10" ht="15">
      <c r="A140" s="17"/>
      <c r="B140" s="6"/>
      <c r="C140" s="2"/>
      <c r="D140" s="2"/>
      <c r="E140" s="12"/>
      <c r="F140" s="12"/>
      <c r="G140" s="12"/>
      <c r="H140" s="12"/>
      <c r="I140" s="12"/>
      <c r="J140" s="17"/>
    </row>
    <row r="141" spans="1:10" s="38" customFormat="1" ht="30.75">
      <c r="A141" s="33" t="s">
        <v>161</v>
      </c>
      <c r="B141" s="34"/>
      <c r="C141" s="35"/>
      <c r="D141" s="35" t="s">
        <v>47</v>
      </c>
      <c r="E141" s="37"/>
      <c r="F141" s="37"/>
      <c r="G141" s="37"/>
      <c r="H141" s="37"/>
      <c r="I141" s="37"/>
      <c r="J141" s="35"/>
    </row>
    <row r="142" spans="1:10" s="38" customFormat="1" ht="30.75">
      <c r="A142" s="33" t="s">
        <v>162</v>
      </c>
      <c r="B142" s="34"/>
      <c r="C142" s="35"/>
      <c r="D142" s="36" t="s">
        <v>16</v>
      </c>
      <c r="E142" s="37">
        <f>E133+E117+E76+E35</f>
        <v>122542</v>
      </c>
      <c r="F142" s="37">
        <f>F133+F117+F76+F35</f>
        <v>41901</v>
      </c>
      <c r="G142" s="37">
        <f>G133+G117+G76+G35</f>
        <v>25750</v>
      </c>
      <c r="H142" s="37">
        <f>H133+H117+H76+H35</f>
        <v>34200</v>
      </c>
      <c r="I142" s="37">
        <f>I133+I117+I76+I35</f>
        <v>20691</v>
      </c>
      <c r="J142" s="35"/>
    </row>
    <row r="143" spans="1:10" ht="25.5" customHeight="1">
      <c r="A143" s="17"/>
      <c r="B143" s="6"/>
      <c r="C143" s="2"/>
      <c r="D143" s="2"/>
      <c r="E143" s="12"/>
      <c r="F143" s="12"/>
      <c r="G143" s="12"/>
      <c r="H143" s="12"/>
      <c r="I143" s="12"/>
      <c r="J143" s="17"/>
    </row>
    <row r="144" spans="1:10" s="40" customFormat="1" ht="36" customHeight="1">
      <c r="A144" s="141" t="s">
        <v>163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  <row r="145" spans="1:10" s="40" customFormat="1" ht="36" customHeight="1">
      <c r="A145" s="130" t="s">
        <v>164</v>
      </c>
      <c r="B145" s="130"/>
      <c r="C145" s="130"/>
      <c r="D145" s="130"/>
      <c r="E145" s="130"/>
      <c r="F145" s="130"/>
      <c r="G145" s="130"/>
      <c r="H145" s="130"/>
      <c r="I145" s="130"/>
      <c r="J145" s="130"/>
    </row>
    <row r="146" spans="1:10" ht="46.5">
      <c r="A146" s="5" t="s">
        <v>13</v>
      </c>
      <c r="B146" s="66" t="s">
        <v>165</v>
      </c>
      <c r="C146" s="67" t="s">
        <v>166</v>
      </c>
      <c r="D146" s="67" t="s">
        <v>16</v>
      </c>
      <c r="E146" s="68">
        <v>920</v>
      </c>
      <c r="F146" s="67">
        <v>200</v>
      </c>
      <c r="G146" s="67">
        <v>220</v>
      </c>
      <c r="H146" s="67">
        <v>240</v>
      </c>
      <c r="I146" s="67">
        <v>260</v>
      </c>
      <c r="J146" s="66" t="s">
        <v>167</v>
      </c>
    </row>
    <row r="147" spans="1:10" ht="60" customHeight="1">
      <c r="A147" s="5" t="s">
        <v>20</v>
      </c>
      <c r="B147" s="66" t="s">
        <v>168</v>
      </c>
      <c r="C147" s="67" t="s">
        <v>166</v>
      </c>
      <c r="D147" s="67" t="s">
        <v>16</v>
      </c>
      <c r="E147" s="68">
        <v>12800</v>
      </c>
      <c r="F147" s="67">
        <v>2000</v>
      </c>
      <c r="G147" s="67">
        <v>3800</v>
      </c>
      <c r="H147" s="67">
        <v>3500</v>
      </c>
      <c r="I147" s="67">
        <v>3500</v>
      </c>
      <c r="J147" s="66" t="s">
        <v>169</v>
      </c>
    </row>
    <row r="148" spans="1:10" ht="46.5">
      <c r="A148" s="5" t="s">
        <v>24</v>
      </c>
      <c r="B148" s="66" t="s">
        <v>170</v>
      </c>
      <c r="C148" s="67" t="s">
        <v>166</v>
      </c>
      <c r="D148" s="67" t="s">
        <v>16</v>
      </c>
      <c r="E148" s="68">
        <v>44000</v>
      </c>
      <c r="F148" s="67">
        <v>14000</v>
      </c>
      <c r="G148" s="67">
        <v>10000</v>
      </c>
      <c r="H148" s="67">
        <v>10000</v>
      </c>
      <c r="I148" s="67">
        <v>10000</v>
      </c>
      <c r="J148" s="66" t="s">
        <v>171</v>
      </c>
    </row>
    <row r="149" spans="1:10" ht="62.25">
      <c r="A149" s="5" t="s">
        <v>172</v>
      </c>
      <c r="B149" s="66" t="s">
        <v>173</v>
      </c>
      <c r="C149" s="67" t="s">
        <v>166</v>
      </c>
      <c r="D149" s="67" t="s">
        <v>16</v>
      </c>
      <c r="E149" s="68">
        <v>1460</v>
      </c>
      <c r="F149" s="67">
        <v>320</v>
      </c>
      <c r="G149" s="67">
        <v>350</v>
      </c>
      <c r="H149" s="67">
        <v>380</v>
      </c>
      <c r="I149" s="67">
        <v>410</v>
      </c>
      <c r="J149" s="66" t="s">
        <v>174</v>
      </c>
    </row>
    <row r="150" spans="1:10" s="38" customFormat="1" ht="30.75">
      <c r="A150" s="33" t="s">
        <v>175</v>
      </c>
      <c r="B150" s="34"/>
      <c r="C150" s="35"/>
      <c r="D150" s="36" t="s">
        <v>16</v>
      </c>
      <c r="E150" s="37">
        <f>SUM(E146:E149)</f>
        <v>59180</v>
      </c>
      <c r="F150" s="37">
        <f>SUM(F146:F149)</f>
        <v>16520</v>
      </c>
      <c r="G150" s="37">
        <f>SUM(G146:G149)</f>
        <v>14370</v>
      </c>
      <c r="H150" s="37">
        <f>SUM(H146:H149)</f>
        <v>14120</v>
      </c>
      <c r="I150" s="37">
        <f>SUM(I146:I149)</f>
        <v>14170</v>
      </c>
      <c r="J150" s="35"/>
    </row>
    <row r="151" spans="1:10" ht="24" customHeight="1">
      <c r="A151" s="140" t="s">
        <v>55</v>
      </c>
      <c r="B151" s="140"/>
      <c r="C151" s="140"/>
      <c r="D151" s="140"/>
      <c r="E151" s="140"/>
      <c r="F151" s="140"/>
      <c r="G151" s="140"/>
      <c r="H151" s="140"/>
      <c r="I151" s="140"/>
      <c r="J151" s="140"/>
    </row>
    <row r="152" spans="1:10" ht="37.5" customHeight="1">
      <c r="A152" s="140" t="s">
        <v>176</v>
      </c>
      <c r="B152" s="140"/>
      <c r="C152" s="140"/>
      <c r="D152" s="140"/>
      <c r="E152" s="62">
        <v>0.5</v>
      </c>
      <c r="F152" s="62">
        <v>0.2</v>
      </c>
      <c r="G152" s="62">
        <v>0.3</v>
      </c>
      <c r="H152" s="62">
        <v>0.4</v>
      </c>
      <c r="I152" s="62">
        <v>0.5</v>
      </c>
      <c r="J152" s="7"/>
    </row>
    <row r="153" spans="1:10" s="40" customFormat="1" ht="36" customHeight="1">
      <c r="A153" s="141" t="s">
        <v>177</v>
      </c>
      <c r="B153" s="141"/>
      <c r="C153" s="141"/>
      <c r="D153" s="141"/>
      <c r="E153" s="141"/>
      <c r="F153" s="141"/>
      <c r="G153" s="141"/>
      <c r="H153" s="141"/>
      <c r="I153" s="141"/>
      <c r="J153" s="141"/>
    </row>
    <row r="154" spans="1:10" s="4" customFormat="1" ht="28.5" customHeight="1">
      <c r="A154" s="130" t="s">
        <v>178</v>
      </c>
      <c r="B154" s="130"/>
      <c r="C154" s="130"/>
      <c r="D154" s="130"/>
      <c r="E154" s="130"/>
      <c r="F154" s="130"/>
      <c r="G154" s="130"/>
      <c r="H154" s="130"/>
      <c r="I154" s="130"/>
      <c r="J154" s="130"/>
    </row>
    <row r="155" spans="1:10" ht="154.5" customHeight="1">
      <c r="A155" s="5"/>
      <c r="B155" s="66" t="s">
        <v>179</v>
      </c>
      <c r="C155" s="66" t="s">
        <v>180</v>
      </c>
      <c r="D155" s="66" t="s">
        <v>181</v>
      </c>
      <c r="E155" s="69">
        <v>28000</v>
      </c>
      <c r="F155" s="66" t="s">
        <v>182</v>
      </c>
      <c r="G155" s="70">
        <v>8000</v>
      </c>
      <c r="H155" s="70">
        <v>10000</v>
      </c>
      <c r="I155" s="70">
        <v>10000</v>
      </c>
      <c r="J155" s="66" t="s">
        <v>183</v>
      </c>
    </row>
    <row r="156" spans="1:10" s="38" customFormat="1" ht="30.75">
      <c r="A156" s="33" t="s">
        <v>184</v>
      </c>
      <c r="B156" s="34"/>
      <c r="C156" s="35"/>
      <c r="D156" s="35" t="s">
        <v>181</v>
      </c>
      <c r="E156" s="37">
        <f>E155</f>
        <v>28000</v>
      </c>
      <c r="F156" s="37">
        <v>0</v>
      </c>
      <c r="G156" s="37">
        <f>G155</f>
        <v>8000</v>
      </c>
      <c r="H156" s="37">
        <f>H155</f>
        <v>10000</v>
      </c>
      <c r="I156" s="37">
        <f>I155</f>
        <v>10000</v>
      </c>
      <c r="J156" s="35"/>
    </row>
    <row r="157" spans="1:10" s="23" customFormat="1" ht="15.75" customHeight="1">
      <c r="A157" s="127" t="s">
        <v>55</v>
      </c>
      <c r="B157" s="127"/>
      <c r="C157" s="127"/>
      <c r="D157" s="127"/>
      <c r="E157" s="127"/>
      <c r="F157" s="127"/>
      <c r="G157" s="127"/>
      <c r="H157" s="127"/>
      <c r="I157" s="127"/>
      <c r="J157" s="127"/>
    </row>
    <row r="158" spans="1:10" s="23" customFormat="1" ht="24.75" customHeight="1">
      <c r="A158" s="127" t="s">
        <v>185</v>
      </c>
      <c r="B158" s="127"/>
      <c r="C158" s="127"/>
      <c r="D158" s="127"/>
      <c r="E158" s="62">
        <v>0.35</v>
      </c>
      <c r="F158" s="62"/>
      <c r="G158" s="62">
        <v>0.1</v>
      </c>
      <c r="H158" s="62">
        <v>0.2</v>
      </c>
      <c r="I158" s="62">
        <v>0.35</v>
      </c>
      <c r="J158" s="26"/>
    </row>
    <row r="159" spans="1:10" s="40" customFormat="1" ht="28.5" customHeight="1">
      <c r="A159" s="129" t="s">
        <v>186</v>
      </c>
      <c r="B159" s="129"/>
      <c r="C159" s="129"/>
      <c r="D159" s="129"/>
      <c r="E159" s="129"/>
      <c r="F159" s="129"/>
      <c r="G159" s="129"/>
      <c r="H159" s="129"/>
      <c r="I159" s="129"/>
      <c r="J159" s="129"/>
    </row>
    <row r="160" spans="1:10" s="4" customFormat="1" ht="28.5" customHeight="1">
      <c r="A160" s="130" t="s">
        <v>187</v>
      </c>
      <c r="B160" s="130"/>
      <c r="C160" s="130"/>
      <c r="D160" s="130"/>
      <c r="E160" s="130"/>
      <c r="F160" s="130"/>
      <c r="G160" s="130"/>
      <c r="H160" s="130"/>
      <c r="I160" s="130"/>
      <c r="J160" s="130"/>
    </row>
    <row r="161" spans="1:9" s="72" customFormat="1" ht="15">
      <c r="A161" s="5" t="s">
        <v>13</v>
      </c>
      <c r="B161" s="71" t="s">
        <v>104</v>
      </c>
      <c r="C161" s="134" t="s">
        <v>188</v>
      </c>
      <c r="D161" s="134" t="s">
        <v>16</v>
      </c>
      <c r="E161" s="72">
        <f aca="true" t="shared" si="0" ref="E161:E193">SUM(F161:I161)</f>
        <v>3073.2</v>
      </c>
      <c r="F161" s="71">
        <f>F162+F163</f>
        <v>771.6</v>
      </c>
      <c r="G161" s="71">
        <f>G162+G163</f>
        <v>771.6</v>
      </c>
      <c r="H161" s="71">
        <f>H162+H163</f>
        <v>765</v>
      </c>
      <c r="I161" s="71">
        <f>I162+I163</f>
        <v>765</v>
      </c>
    </row>
    <row r="162" spans="1:9" s="74" customFormat="1" ht="15">
      <c r="A162" s="5"/>
      <c r="B162" s="73" t="s">
        <v>189</v>
      </c>
      <c r="C162" s="135"/>
      <c r="D162" s="135"/>
      <c r="E162" s="74">
        <f t="shared" si="0"/>
        <v>53.2</v>
      </c>
      <c r="F162" s="73">
        <v>16.6</v>
      </c>
      <c r="G162" s="73">
        <v>16.6</v>
      </c>
      <c r="H162" s="73">
        <v>10</v>
      </c>
      <c r="I162" s="73">
        <v>10</v>
      </c>
    </row>
    <row r="163" spans="1:9" s="74" customFormat="1" ht="15">
      <c r="A163" s="5"/>
      <c r="B163" s="73" t="s">
        <v>190</v>
      </c>
      <c r="C163" s="135"/>
      <c r="D163" s="135"/>
      <c r="E163" s="74">
        <f t="shared" si="0"/>
        <v>3020</v>
      </c>
      <c r="F163" s="73">
        <v>755</v>
      </c>
      <c r="G163" s="73">
        <v>755</v>
      </c>
      <c r="H163" s="73">
        <v>755</v>
      </c>
      <c r="I163" s="73">
        <v>755</v>
      </c>
    </row>
    <row r="164" spans="1:9" s="72" customFormat="1" ht="15">
      <c r="A164" s="5" t="s">
        <v>20</v>
      </c>
      <c r="B164" s="71" t="s">
        <v>110</v>
      </c>
      <c r="C164" s="135"/>
      <c r="D164" s="135"/>
      <c r="E164" s="72">
        <f t="shared" si="0"/>
        <v>253.2</v>
      </c>
      <c r="F164" s="71">
        <f>F165+F166</f>
        <v>66.6</v>
      </c>
      <c r="G164" s="71">
        <f>G165+G166</f>
        <v>66.6</v>
      </c>
      <c r="H164" s="71">
        <f>H165+H166</f>
        <v>60</v>
      </c>
      <c r="I164" s="71">
        <f>I165+I166</f>
        <v>60</v>
      </c>
    </row>
    <row r="165" spans="1:9" s="74" customFormat="1" ht="15">
      <c r="A165" s="5"/>
      <c r="B165" s="73" t="s">
        <v>189</v>
      </c>
      <c r="C165" s="135"/>
      <c r="D165" s="135"/>
      <c r="E165" s="74">
        <f t="shared" si="0"/>
        <v>53.2</v>
      </c>
      <c r="F165" s="73">
        <v>16.6</v>
      </c>
      <c r="G165" s="73">
        <v>16.6</v>
      </c>
      <c r="H165" s="73">
        <v>10</v>
      </c>
      <c r="I165" s="73">
        <v>10</v>
      </c>
    </row>
    <row r="166" spans="1:9" s="74" customFormat="1" ht="15">
      <c r="A166" s="5"/>
      <c r="B166" s="73" t="s">
        <v>190</v>
      </c>
      <c r="C166" s="135"/>
      <c r="D166" s="135"/>
      <c r="E166" s="74">
        <f t="shared" si="0"/>
        <v>200</v>
      </c>
      <c r="F166" s="73">
        <v>50</v>
      </c>
      <c r="G166" s="73">
        <v>50</v>
      </c>
      <c r="H166" s="73">
        <v>50</v>
      </c>
      <c r="I166" s="73">
        <v>50</v>
      </c>
    </row>
    <row r="167" spans="1:9" s="72" customFormat="1" ht="15">
      <c r="A167" s="5" t="s">
        <v>24</v>
      </c>
      <c r="B167" s="71" t="s">
        <v>114</v>
      </c>
      <c r="C167" s="135"/>
      <c r="D167" s="135"/>
      <c r="E167" s="72">
        <f t="shared" si="0"/>
        <v>253.2</v>
      </c>
      <c r="F167" s="71">
        <f>F168+F169</f>
        <v>66.6</v>
      </c>
      <c r="G167" s="71">
        <f>G168+G169</f>
        <v>66.6</v>
      </c>
      <c r="H167" s="71">
        <f>H168+H169</f>
        <v>60</v>
      </c>
      <c r="I167" s="71">
        <f>I168+I169</f>
        <v>60</v>
      </c>
    </row>
    <row r="168" spans="1:9" s="74" customFormat="1" ht="15">
      <c r="A168" s="5"/>
      <c r="B168" s="73" t="s">
        <v>189</v>
      </c>
      <c r="C168" s="135"/>
      <c r="D168" s="135"/>
      <c r="E168" s="74">
        <f t="shared" si="0"/>
        <v>53.2</v>
      </c>
      <c r="F168" s="73">
        <v>16.6</v>
      </c>
      <c r="G168" s="73">
        <v>16.6</v>
      </c>
      <c r="H168" s="73">
        <v>10</v>
      </c>
      <c r="I168" s="73">
        <v>10</v>
      </c>
    </row>
    <row r="169" spans="1:9" s="74" customFormat="1" ht="15">
      <c r="A169" s="5"/>
      <c r="B169" s="73" t="s">
        <v>190</v>
      </c>
      <c r="C169" s="135"/>
      <c r="D169" s="135"/>
      <c r="E169" s="74">
        <f t="shared" si="0"/>
        <v>200</v>
      </c>
      <c r="F169" s="73">
        <v>50</v>
      </c>
      <c r="G169" s="73">
        <v>50</v>
      </c>
      <c r="H169" s="73">
        <v>50</v>
      </c>
      <c r="I169" s="73">
        <v>50</v>
      </c>
    </row>
    <row r="170" spans="1:9" s="72" customFormat="1" ht="15">
      <c r="A170" s="5" t="s">
        <v>172</v>
      </c>
      <c r="B170" s="71" t="s">
        <v>191</v>
      </c>
      <c r="C170" s="135"/>
      <c r="D170" s="135"/>
      <c r="E170" s="72">
        <f t="shared" si="0"/>
        <v>333.2</v>
      </c>
      <c r="F170" s="71">
        <f>F171+F172</f>
        <v>86.6</v>
      </c>
      <c r="G170" s="71">
        <f>G171+G172</f>
        <v>86.6</v>
      </c>
      <c r="H170" s="71">
        <f>H171+H172</f>
        <v>80</v>
      </c>
      <c r="I170" s="71">
        <f>I171+I172</f>
        <v>80</v>
      </c>
    </row>
    <row r="171" spans="1:9" s="74" customFormat="1" ht="15">
      <c r="A171" s="5"/>
      <c r="B171" s="73" t="s">
        <v>189</v>
      </c>
      <c r="C171" s="135"/>
      <c r="D171" s="135"/>
      <c r="E171" s="74">
        <f t="shared" si="0"/>
        <v>53.2</v>
      </c>
      <c r="F171" s="73">
        <v>16.6</v>
      </c>
      <c r="G171" s="73">
        <v>16.6</v>
      </c>
      <c r="H171" s="73">
        <v>10</v>
      </c>
      <c r="I171" s="73">
        <v>10</v>
      </c>
    </row>
    <row r="172" spans="1:9" s="74" customFormat="1" ht="15">
      <c r="A172" s="5"/>
      <c r="B172" s="73" t="s">
        <v>190</v>
      </c>
      <c r="C172" s="135"/>
      <c r="D172" s="135"/>
      <c r="E172" s="74">
        <f t="shared" si="0"/>
        <v>280</v>
      </c>
      <c r="F172" s="73">
        <v>70</v>
      </c>
      <c r="G172" s="73">
        <v>70</v>
      </c>
      <c r="H172" s="73">
        <v>70</v>
      </c>
      <c r="I172" s="73">
        <v>70</v>
      </c>
    </row>
    <row r="173" spans="1:9" s="72" customFormat="1" ht="15">
      <c r="A173" s="5" t="s">
        <v>192</v>
      </c>
      <c r="B173" s="71" t="s">
        <v>118</v>
      </c>
      <c r="C173" s="135"/>
      <c r="D173" s="135"/>
      <c r="E173" s="72">
        <f t="shared" si="0"/>
        <v>693.2</v>
      </c>
      <c r="F173" s="71">
        <f>F174+F175</f>
        <v>176.6</v>
      </c>
      <c r="G173" s="71">
        <f>G174+G175</f>
        <v>176.6</v>
      </c>
      <c r="H173" s="71">
        <f>H174+H175</f>
        <v>170</v>
      </c>
      <c r="I173" s="71">
        <f>I174+I175</f>
        <v>170</v>
      </c>
    </row>
    <row r="174" spans="1:9" s="74" customFormat="1" ht="15">
      <c r="A174" s="5"/>
      <c r="B174" s="73" t="s">
        <v>189</v>
      </c>
      <c r="C174" s="135"/>
      <c r="D174" s="135"/>
      <c r="E174" s="74">
        <f t="shared" si="0"/>
        <v>53.2</v>
      </c>
      <c r="F174" s="73">
        <v>16.6</v>
      </c>
      <c r="G174" s="73">
        <v>16.6</v>
      </c>
      <c r="H174" s="73">
        <v>10</v>
      </c>
      <c r="I174" s="73">
        <v>10</v>
      </c>
    </row>
    <row r="175" spans="1:9" s="74" customFormat="1" ht="15">
      <c r="A175" s="5"/>
      <c r="B175" s="73" t="s">
        <v>190</v>
      </c>
      <c r="C175" s="135"/>
      <c r="D175" s="135"/>
      <c r="E175" s="74">
        <f t="shared" si="0"/>
        <v>640</v>
      </c>
      <c r="F175" s="73">
        <v>160</v>
      </c>
      <c r="G175" s="73">
        <v>160</v>
      </c>
      <c r="H175" s="73">
        <v>160</v>
      </c>
      <c r="I175" s="73">
        <v>160</v>
      </c>
    </row>
    <row r="176" spans="1:9" s="72" customFormat="1" ht="15">
      <c r="A176" s="5" t="s">
        <v>43</v>
      </c>
      <c r="B176" s="71" t="s">
        <v>193</v>
      </c>
      <c r="C176" s="135"/>
      <c r="D176" s="135"/>
      <c r="E176" s="72">
        <f t="shared" si="0"/>
        <v>1033.2</v>
      </c>
      <c r="F176" s="71">
        <f>F177+F178</f>
        <v>261.6</v>
      </c>
      <c r="G176" s="71">
        <f>G177+G178</f>
        <v>261.6</v>
      </c>
      <c r="H176" s="71">
        <f>H177+H178</f>
        <v>255</v>
      </c>
      <c r="I176" s="71">
        <f>I177+I178</f>
        <v>255</v>
      </c>
    </row>
    <row r="177" spans="1:9" s="74" customFormat="1" ht="15">
      <c r="A177" s="5"/>
      <c r="B177" s="73" t="s">
        <v>189</v>
      </c>
      <c r="C177" s="135"/>
      <c r="D177" s="135"/>
      <c r="E177" s="74">
        <f t="shared" si="0"/>
        <v>53.2</v>
      </c>
      <c r="F177" s="73">
        <v>16.6</v>
      </c>
      <c r="G177" s="73">
        <v>16.6</v>
      </c>
      <c r="H177" s="73">
        <v>10</v>
      </c>
      <c r="I177" s="73">
        <v>10</v>
      </c>
    </row>
    <row r="178" spans="1:9" s="74" customFormat="1" ht="15">
      <c r="A178" s="5"/>
      <c r="B178" s="73" t="s">
        <v>190</v>
      </c>
      <c r="C178" s="135"/>
      <c r="D178" s="135"/>
      <c r="E178" s="74">
        <f t="shared" si="0"/>
        <v>980</v>
      </c>
      <c r="F178" s="73">
        <v>245</v>
      </c>
      <c r="G178" s="73">
        <v>245</v>
      </c>
      <c r="H178" s="73">
        <v>245</v>
      </c>
      <c r="I178" s="73">
        <v>245</v>
      </c>
    </row>
    <row r="179" spans="1:9" s="72" customFormat="1" ht="15">
      <c r="A179" s="5" t="s">
        <v>48</v>
      </c>
      <c r="B179" s="71" t="s">
        <v>122</v>
      </c>
      <c r="C179" s="135"/>
      <c r="D179" s="135"/>
      <c r="E179" s="72">
        <f t="shared" si="0"/>
        <v>1437.2</v>
      </c>
      <c r="F179" s="71">
        <f>F180+F181</f>
        <v>362.6</v>
      </c>
      <c r="G179" s="71">
        <f>G180+G181</f>
        <v>362.6</v>
      </c>
      <c r="H179" s="71">
        <f>H180+H181</f>
        <v>356</v>
      </c>
      <c r="I179" s="71">
        <f>I180+I181</f>
        <v>356</v>
      </c>
    </row>
    <row r="180" spans="1:9" s="74" customFormat="1" ht="15">
      <c r="A180" s="5"/>
      <c r="B180" s="73" t="s">
        <v>189</v>
      </c>
      <c r="C180" s="135"/>
      <c r="D180" s="135"/>
      <c r="E180" s="74">
        <f t="shared" si="0"/>
        <v>53.2</v>
      </c>
      <c r="F180" s="73">
        <v>16.6</v>
      </c>
      <c r="G180" s="73">
        <v>16.6</v>
      </c>
      <c r="H180" s="73">
        <v>10</v>
      </c>
      <c r="I180" s="73">
        <v>10</v>
      </c>
    </row>
    <row r="181" spans="1:9" s="74" customFormat="1" ht="15">
      <c r="A181" s="5"/>
      <c r="B181" s="73" t="s">
        <v>190</v>
      </c>
      <c r="C181" s="135"/>
      <c r="D181" s="135"/>
      <c r="E181" s="74">
        <f t="shared" si="0"/>
        <v>1384</v>
      </c>
      <c r="F181" s="73">
        <v>346</v>
      </c>
      <c r="G181" s="73">
        <v>346</v>
      </c>
      <c r="H181" s="73">
        <v>346</v>
      </c>
      <c r="I181" s="73">
        <v>346</v>
      </c>
    </row>
    <row r="182" spans="1:9" s="72" customFormat="1" ht="15">
      <c r="A182" s="5" t="s">
        <v>194</v>
      </c>
      <c r="B182" s="71" t="s">
        <v>195</v>
      </c>
      <c r="C182" s="135"/>
      <c r="D182" s="135"/>
      <c r="E182" s="72">
        <f t="shared" si="0"/>
        <v>204</v>
      </c>
      <c r="F182" s="71">
        <f>F183+F184</f>
        <v>51</v>
      </c>
      <c r="G182" s="71">
        <f>G183+G184</f>
        <v>51</v>
      </c>
      <c r="H182" s="71">
        <f>H183+H184</f>
        <v>51</v>
      </c>
      <c r="I182" s="71">
        <f>I183+I184</f>
        <v>51</v>
      </c>
    </row>
    <row r="183" spans="1:9" s="74" customFormat="1" ht="15">
      <c r="A183" s="5"/>
      <c r="B183" s="73" t="s">
        <v>189</v>
      </c>
      <c r="C183" s="135"/>
      <c r="D183" s="135"/>
      <c r="E183" s="74">
        <f t="shared" si="0"/>
        <v>64</v>
      </c>
      <c r="F183" s="73">
        <v>16</v>
      </c>
      <c r="G183" s="73">
        <v>16</v>
      </c>
      <c r="H183" s="73">
        <v>16</v>
      </c>
      <c r="I183" s="73">
        <v>16</v>
      </c>
    </row>
    <row r="184" spans="1:9" s="74" customFormat="1" ht="15">
      <c r="A184" s="5"/>
      <c r="B184" s="73" t="s">
        <v>190</v>
      </c>
      <c r="C184" s="135"/>
      <c r="D184" s="135"/>
      <c r="E184" s="74">
        <f t="shared" si="0"/>
        <v>140</v>
      </c>
      <c r="F184" s="73">
        <v>35</v>
      </c>
      <c r="G184" s="73">
        <v>35</v>
      </c>
      <c r="H184" s="73">
        <v>35</v>
      </c>
      <c r="I184" s="73">
        <v>35</v>
      </c>
    </row>
    <row r="185" spans="1:9" s="72" customFormat="1" ht="15">
      <c r="A185" s="5" t="s">
        <v>196</v>
      </c>
      <c r="B185" s="71" t="s">
        <v>197</v>
      </c>
      <c r="C185" s="135"/>
      <c r="D185" s="135"/>
      <c r="E185" s="72">
        <f t="shared" si="0"/>
        <v>213.2</v>
      </c>
      <c r="F185" s="71">
        <f>F186+F187</f>
        <v>56.6</v>
      </c>
      <c r="G185" s="71">
        <f>G186+G187</f>
        <v>56.6</v>
      </c>
      <c r="H185" s="71">
        <f>H186+H187</f>
        <v>50</v>
      </c>
      <c r="I185" s="71">
        <f>I186+I187</f>
        <v>50</v>
      </c>
    </row>
    <row r="186" spans="1:9" s="74" customFormat="1" ht="15">
      <c r="A186" s="5"/>
      <c r="B186" s="73" t="s">
        <v>189</v>
      </c>
      <c r="C186" s="135"/>
      <c r="D186" s="135"/>
      <c r="E186" s="74">
        <f t="shared" si="0"/>
        <v>53.2</v>
      </c>
      <c r="F186" s="73">
        <v>16.6</v>
      </c>
      <c r="G186" s="73">
        <v>16.6</v>
      </c>
      <c r="H186" s="73">
        <v>10</v>
      </c>
      <c r="I186" s="73">
        <v>10</v>
      </c>
    </row>
    <row r="187" spans="1:9" s="74" customFormat="1" ht="15">
      <c r="A187" s="5"/>
      <c r="B187" s="73" t="s">
        <v>190</v>
      </c>
      <c r="C187" s="135"/>
      <c r="D187" s="135"/>
      <c r="E187" s="74">
        <f t="shared" si="0"/>
        <v>160</v>
      </c>
      <c r="F187" s="73">
        <v>40</v>
      </c>
      <c r="G187" s="73">
        <v>40</v>
      </c>
      <c r="H187" s="73">
        <v>40</v>
      </c>
      <c r="I187" s="73">
        <v>40</v>
      </c>
    </row>
    <row r="188" spans="1:9" s="72" customFormat="1" ht="15">
      <c r="A188" s="5" t="s">
        <v>198</v>
      </c>
      <c r="B188" s="75" t="s">
        <v>199</v>
      </c>
      <c r="C188" s="135"/>
      <c r="D188" s="135"/>
      <c r="E188" s="72">
        <f t="shared" si="0"/>
        <v>213.2</v>
      </c>
      <c r="F188" s="71">
        <f>F189+F190</f>
        <v>56.6</v>
      </c>
      <c r="G188" s="71">
        <f>G189+G190</f>
        <v>56.6</v>
      </c>
      <c r="H188" s="71">
        <f>H189+H190</f>
        <v>50</v>
      </c>
      <c r="I188" s="71">
        <f>I189+I190</f>
        <v>50</v>
      </c>
    </row>
    <row r="189" spans="1:9" s="74" customFormat="1" ht="15">
      <c r="A189" s="5"/>
      <c r="B189" s="73" t="s">
        <v>200</v>
      </c>
      <c r="C189" s="135"/>
      <c r="D189" s="135"/>
      <c r="E189" s="74">
        <f t="shared" si="0"/>
        <v>53.2</v>
      </c>
      <c r="F189" s="73">
        <v>16.6</v>
      </c>
      <c r="G189" s="73">
        <v>16.6</v>
      </c>
      <c r="H189" s="73">
        <v>10</v>
      </c>
      <c r="I189" s="73">
        <v>10</v>
      </c>
    </row>
    <row r="190" spans="1:9" s="74" customFormat="1" ht="15">
      <c r="A190" s="5"/>
      <c r="B190" s="73" t="s">
        <v>190</v>
      </c>
      <c r="C190" s="135"/>
      <c r="D190" s="135"/>
      <c r="E190" s="74">
        <f t="shared" si="0"/>
        <v>160</v>
      </c>
      <c r="F190" s="73">
        <v>40</v>
      </c>
      <c r="G190" s="73">
        <v>40</v>
      </c>
      <c r="H190" s="73">
        <v>40</v>
      </c>
      <c r="I190" s="73">
        <v>40</v>
      </c>
    </row>
    <row r="191" spans="1:9" s="72" customFormat="1" ht="15">
      <c r="A191" s="5" t="s">
        <v>201</v>
      </c>
      <c r="B191" s="71" t="s">
        <v>202</v>
      </c>
      <c r="C191" s="135"/>
      <c r="D191" s="135"/>
      <c r="E191" s="72">
        <f t="shared" si="0"/>
        <v>213.2</v>
      </c>
      <c r="F191" s="71">
        <f>F192+F193</f>
        <v>56.6</v>
      </c>
      <c r="G191" s="71">
        <f>G192+G193</f>
        <v>56.6</v>
      </c>
      <c r="H191" s="71">
        <f>H192+H193</f>
        <v>50</v>
      </c>
      <c r="I191" s="71">
        <f>I192+I193</f>
        <v>50</v>
      </c>
    </row>
    <row r="192" spans="1:9" s="74" customFormat="1" ht="15">
      <c r="A192" s="5"/>
      <c r="B192" s="73" t="s">
        <v>200</v>
      </c>
      <c r="C192" s="135"/>
      <c r="D192" s="135"/>
      <c r="E192" s="74">
        <f t="shared" si="0"/>
        <v>53.2</v>
      </c>
      <c r="F192" s="73">
        <v>16.6</v>
      </c>
      <c r="G192" s="73">
        <v>16.6</v>
      </c>
      <c r="H192" s="73">
        <v>10</v>
      </c>
      <c r="I192" s="73">
        <v>10</v>
      </c>
    </row>
    <row r="193" spans="1:9" s="74" customFormat="1" ht="15">
      <c r="A193" s="5"/>
      <c r="B193" s="73" t="s">
        <v>190</v>
      </c>
      <c r="C193" s="139"/>
      <c r="D193" s="139"/>
      <c r="E193" s="74">
        <f t="shared" si="0"/>
        <v>160</v>
      </c>
      <c r="F193" s="73">
        <v>40</v>
      </c>
      <c r="G193" s="73">
        <v>40</v>
      </c>
      <c r="H193" s="73">
        <v>40</v>
      </c>
      <c r="I193" s="73">
        <v>40</v>
      </c>
    </row>
    <row r="194" spans="1:10" s="38" customFormat="1" ht="30.75">
      <c r="A194" s="33" t="s">
        <v>54</v>
      </c>
      <c r="B194" s="34"/>
      <c r="C194" s="35"/>
      <c r="D194" s="36" t="s">
        <v>16</v>
      </c>
      <c r="E194" s="37">
        <f>E191+E188+E185+E182+E179+E176+E173+E170+E167+E164+E161</f>
        <v>7919.999999999999</v>
      </c>
      <c r="F194" s="37">
        <f>F191+F188+F185+F182+F179+F176+F173+F170+F167+F164+F161</f>
        <v>2013</v>
      </c>
      <c r="G194" s="37">
        <f>G191+G188+G185+G182+G179+G176+G173+G170+G167+G164+G161</f>
        <v>2013</v>
      </c>
      <c r="H194" s="37">
        <f>H191+H188+H185+H182+H179+H176+H173+H170+H167+H164+H161</f>
        <v>1947</v>
      </c>
      <c r="I194" s="37">
        <f>I191+I188+I185+I182+I179+I176+I173+I170+I167+I164+I161</f>
        <v>1947</v>
      </c>
      <c r="J194" s="35"/>
    </row>
    <row r="195" spans="1:10" s="23" customFormat="1" ht="15.75" customHeight="1">
      <c r="A195" s="127" t="s">
        <v>55</v>
      </c>
      <c r="B195" s="127"/>
      <c r="C195" s="127"/>
      <c r="D195" s="127"/>
      <c r="E195" s="127"/>
      <c r="F195" s="127"/>
      <c r="G195" s="127"/>
      <c r="H195" s="127"/>
      <c r="I195" s="127"/>
      <c r="J195" s="127"/>
    </row>
    <row r="196" spans="1:10" s="23" customFormat="1" ht="24.75" customHeight="1">
      <c r="A196" s="127" t="s">
        <v>203</v>
      </c>
      <c r="B196" s="127"/>
      <c r="C196" s="127"/>
      <c r="D196" s="127"/>
      <c r="E196" s="62">
        <v>1</v>
      </c>
      <c r="F196" s="62">
        <v>0.8</v>
      </c>
      <c r="G196" s="62">
        <v>0.85</v>
      </c>
      <c r="H196" s="62">
        <v>0.9</v>
      </c>
      <c r="I196" s="62">
        <v>1</v>
      </c>
      <c r="J196" s="26"/>
    </row>
    <row r="197" spans="1:10" s="4" customFormat="1" ht="38.25" customHeight="1">
      <c r="A197" s="130" t="s">
        <v>204</v>
      </c>
      <c r="B197" s="130"/>
      <c r="C197" s="130"/>
      <c r="D197" s="130"/>
      <c r="E197" s="130"/>
      <c r="F197" s="130"/>
      <c r="G197" s="130"/>
      <c r="H197" s="130"/>
      <c r="I197" s="130"/>
      <c r="J197" s="130"/>
    </row>
    <row r="198" spans="1:9" s="74" customFormat="1" ht="31.5" customHeight="1">
      <c r="A198" s="5" t="s">
        <v>58</v>
      </c>
      <c r="B198" s="76" t="s">
        <v>205</v>
      </c>
      <c r="C198" s="136" t="s">
        <v>206</v>
      </c>
      <c r="D198" s="134" t="s">
        <v>16</v>
      </c>
      <c r="E198" s="74">
        <f>F198+G198+H198+I198</f>
        <v>90280</v>
      </c>
      <c r="F198" s="73">
        <f>F199+F200</f>
        <v>30070</v>
      </c>
      <c r="G198" s="73">
        <f>G199+G200</f>
        <v>20070</v>
      </c>
      <c r="H198" s="73">
        <f>H199+H200</f>
        <v>20070</v>
      </c>
      <c r="I198" s="73">
        <f>I199+I200</f>
        <v>20070</v>
      </c>
    </row>
    <row r="199" spans="1:9" s="74" customFormat="1" ht="15">
      <c r="A199" s="80"/>
      <c r="B199" s="81" t="s">
        <v>207</v>
      </c>
      <c r="C199" s="137"/>
      <c r="D199" s="135"/>
      <c r="E199" s="74">
        <f>F199+G199+H199+I199</f>
        <v>90000</v>
      </c>
      <c r="F199" s="73">
        <v>30000</v>
      </c>
      <c r="G199" s="73">
        <v>20000</v>
      </c>
      <c r="H199" s="73">
        <v>20000</v>
      </c>
      <c r="I199" s="73">
        <v>20000</v>
      </c>
    </row>
    <row r="200" spans="1:9" s="74" customFormat="1" ht="66.75" customHeight="1">
      <c r="A200" s="80"/>
      <c r="B200" s="73" t="s">
        <v>208</v>
      </c>
      <c r="C200" s="138"/>
      <c r="D200" s="139"/>
      <c r="E200" s="74">
        <f>F200+G200+H200+I200</f>
        <v>280</v>
      </c>
      <c r="F200" s="73">
        <v>70</v>
      </c>
      <c r="G200" s="73">
        <v>70</v>
      </c>
      <c r="H200" s="73">
        <v>70</v>
      </c>
      <c r="I200" s="73">
        <v>70</v>
      </c>
    </row>
    <row r="201" spans="1:10" s="38" customFormat="1" ht="30.75">
      <c r="A201" s="33" t="s">
        <v>99</v>
      </c>
      <c r="B201" s="34"/>
      <c r="C201" s="35"/>
      <c r="D201" s="36" t="s">
        <v>16</v>
      </c>
      <c r="E201" s="37">
        <f>SUM(E198:E200)</f>
        <v>180560</v>
      </c>
      <c r="F201" s="37">
        <f>SUM(F198:F200)</f>
        <v>60140</v>
      </c>
      <c r="G201" s="37">
        <f>SUM(G198:G200)</f>
        <v>40140</v>
      </c>
      <c r="H201" s="37">
        <f>SUM(H198:H200)</f>
        <v>40140</v>
      </c>
      <c r="I201" s="37">
        <f>SUM(I198:I200)</f>
        <v>40140</v>
      </c>
      <c r="J201" s="35"/>
    </row>
    <row r="202" spans="1:10" s="23" customFormat="1" ht="15.75" customHeight="1">
      <c r="A202" s="127" t="s">
        <v>100</v>
      </c>
      <c r="B202" s="127"/>
      <c r="C202" s="127"/>
      <c r="D202" s="127"/>
      <c r="E202" s="127"/>
      <c r="F202" s="127"/>
      <c r="G202" s="127"/>
      <c r="H202" s="127"/>
      <c r="I202" s="127"/>
      <c r="J202" s="127"/>
    </row>
    <row r="203" spans="1:10" s="23" customFormat="1" ht="24.75" customHeight="1">
      <c r="A203" s="127" t="s">
        <v>203</v>
      </c>
      <c r="B203" s="127"/>
      <c r="C203" s="127"/>
      <c r="D203" s="127"/>
      <c r="E203" s="62">
        <v>1</v>
      </c>
      <c r="F203" s="62">
        <v>0.6</v>
      </c>
      <c r="G203" s="62">
        <v>0.75</v>
      </c>
      <c r="H203" s="62">
        <v>0.9</v>
      </c>
      <c r="I203" s="62">
        <v>1</v>
      </c>
      <c r="J203" s="26"/>
    </row>
    <row r="204" spans="1:10" s="4" customFormat="1" ht="28.5" customHeight="1">
      <c r="A204" s="130" t="s">
        <v>209</v>
      </c>
      <c r="B204" s="130"/>
      <c r="C204" s="130"/>
      <c r="D204" s="130"/>
      <c r="E204" s="130"/>
      <c r="F204" s="130"/>
      <c r="G204" s="130"/>
      <c r="H204" s="130"/>
      <c r="I204" s="130"/>
      <c r="J204" s="130"/>
    </row>
    <row r="205" spans="1:9" s="72" customFormat="1" ht="29.25" customHeight="1">
      <c r="A205" s="5" t="s">
        <v>103</v>
      </c>
      <c r="B205" s="75" t="s">
        <v>199</v>
      </c>
      <c r="C205" s="134" t="s">
        <v>188</v>
      </c>
      <c r="D205" s="134" t="s">
        <v>16</v>
      </c>
      <c r="E205" s="72">
        <f aca="true" t="shared" si="1" ref="E205:E233">F205+G205+H205+I205</f>
        <v>1050</v>
      </c>
      <c r="F205" s="71">
        <f>F206</f>
        <v>600</v>
      </c>
      <c r="G205" s="71">
        <f>G206</f>
        <v>150</v>
      </c>
      <c r="H205" s="71">
        <f>H206</f>
        <v>150</v>
      </c>
      <c r="I205" s="71">
        <f>I206</f>
        <v>150</v>
      </c>
    </row>
    <row r="206" spans="1:9" s="74" customFormat="1" ht="30.75">
      <c r="A206" s="5"/>
      <c r="B206" s="82" t="s">
        <v>210</v>
      </c>
      <c r="C206" s="135"/>
      <c r="D206" s="135"/>
      <c r="E206" s="74">
        <f t="shared" si="1"/>
        <v>1050</v>
      </c>
      <c r="F206" s="73">
        <v>600</v>
      </c>
      <c r="G206" s="73">
        <v>150</v>
      </c>
      <c r="H206" s="73">
        <v>150</v>
      </c>
      <c r="I206" s="73">
        <v>150</v>
      </c>
    </row>
    <row r="207" spans="1:9" s="72" customFormat="1" ht="15">
      <c r="A207" s="5" t="s">
        <v>109</v>
      </c>
      <c r="B207" s="71" t="s">
        <v>202</v>
      </c>
      <c r="C207" s="135"/>
      <c r="D207" s="135"/>
      <c r="E207" s="72">
        <f t="shared" si="1"/>
        <v>800</v>
      </c>
      <c r="F207" s="71">
        <f>F208</f>
        <v>500</v>
      </c>
      <c r="G207" s="71">
        <f>G208</f>
        <v>100</v>
      </c>
      <c r="H207" s="71">
        <f>H208</f>
        <v>100</v>
      </c>
      <c r="I207" s="71">
        <f>I208</f>
        <v>100</v>
      </c>
    </row>
    <row r="208" spans="1:9" s="74" customFormat="1" ht="30.75">
      <c r="A208" s="5"/>
      <c r="B208" s="82" t="s">
        <v>210</v>
      </c>
      <c r="C208" s="135"/>
      <c r="D208" s="135"/>
      <c r="E208" s="74">
        <f t="shared" si="1"/>
        <v>800</v>
      </c>
      <c r="F208" s="73">
        <v>500</v>
      </c>
      <c r="G208" s="73">
        <v>100</v>
      </c>
      <c r="H208" s="73">
        <v>100</v>
      </c>
      <c r="I208" s="73">
        <v>100</v>
      </c>
    </row>
    <row r="209" spans="1:9" s="72" customFormat="1" ht="15">
      <c r="A209" s="5" t="s">
        <v>113</v>
      </c>
      <c r="B209" s="71" t="s">
        <v>211</v>
      </c>
      <c r="C209" s="135"/>
      <c r="D209" s="135"/>
      <c r="E209" s="72">
        <f t="shared" si="1"/>
        <v>7300</v>
      </c>
      <c r="F209" s="71">
        <f>F210+F211</f>
        <v>6000</v>
      </c>
      <c r="G209" s="71">
        <f>G210+G211</f>
        <v>1100</v>
      </c>
      <c r="H209" s="71">
        <f>H210+H211</f>
        <v>100</v>
      </c>
      <c r="I209" s="71">
        <f>I210+I211</f>
        <v>100</v>
      </c>
    </row>
    <row r="210" spans="1:9" s="74" customFormat="1" ht="30.75">
      <c r="A210" s="5"/>
      <c r="B210" s="83" t="s">
        <v>212</v>
      </c>
      <c r="C210" s="135"/>
      <c r="D210" s="135"/>
      <c r="E210" s="74">
        <f t="shared" si="1"/>
        <v>5300</v>
      </c>
      <c r="F210" s="73">
        <v>5000</v>
      </c>
      <c r="G210" s="73">
        <v>100</v>
      </c>
      <c r="H210" s="73">
        <v>100</v>
      </c>
      <c r="I210" s="73">
        <v>100</v>
      </c>
    </row>
    <row r="211" spans="1:9" s="47" customFormat="1" ht="15">
      <c r="A211" s="5"/>
      <c r="B211" s="73" t="s">
        <v>213</v>
      </c>
      <c r="C211" s="135"/>
      <c r="D211" s="135"/>
      <c r="E211" s="74">
        <f t="shared" si="1"/>
        <v>2000</v>
      </c>
      <c r="F211" s="73">
        <v>1000</v>
      </c>
      <c r="G211" s="73">
        <v>1000</v>
      </c>
      <c r="H211" s="73"/>
      <c r="I211" s="73"/>
    </row>
    <row r="212" spans="1:9" s="72" customFormat="1" ht="15">
      <c r="A212" s="5" t="s">
        <v>115</v>
      </c>
      <c r="B212" s="71" t="s">
        <v>118</v>
      </c>
      <c r="C212" s="135"/>
      <c r="D212" s="135"/>
      <c r="E212" s="72">
        <f t="shared" si="1"/>
        <v>400</v>
      </c>
      <c r="F212" s="71">
        <f>F213+F214</f>
        <v>200</v>
      </c>
      <c r="G212" s="71">
        <f>G213+G214</f>
        <v>100</v>
      </c>
      <c r="H212" s="71">
        <f>H213+H214</f>
        <v>50</v>
      </c>
      <c r="I212" s="71">
        <f>I213+I214</f>
        <v>50</v>
      </c>
    </row>
    <row r="213" spans="1:9" s="74" customFormat="1" ht="15">
      <c r="A213" s="5"/>
      <c r="B213" s="73" t="s">
        <v>214</v>
      </c>
      <c r="C213" s="135"/>
      <c r="D213" s="135"/>
      <c r="E213" s="74">
        <f t="shared" si="1"/>
        <v>200</v>
      </c>
      <c r="F213" s="73">
        <v>150</v>
      </c>
      <c r="G213" s="73">
        <v>50</v>
      </c>
      <c r="H213" s="73"/>
      <c r="I213" s="73"/>
    </row>
    <row r="214" spans="1:9" s="74" customFormat="1" ht="15">
      <c r="A214" s="5"/>
      <c r="B214" s="73" t="s">
        <v>215</v>
      </c>
      <c r="C214" s="135"/>
      <c r="D214" s="135"/>
      <c r="E214" s="74">
        <f t="shared" si="1"/>
        <v>200</v>
      </c>
      <c r="F214" s="73">
        <v>50</v>
      </c>
      <c r="G214" s="73">
        <v>50</v>
      </c>
      <c r="H214" s="73">
        <v>50</v>
      </c>
      <c r="I214" s="73">
        <v>50</v>
      </c>
    </row>
    <row r="215" spans="1:9" s="72" customFormat="1" ht="15">
      <c r="A215" s="5" t="s">
        <v>117</v>
      </c>
      <c r="B215" s="71" t="s">
        <v>216</v>
      </c>
      <c r="C215" s="135"/>
      <c r="D215" s="135"/>
      <c r="E215" s="72">
        <f t="shared" si="1"/>
        <v>2650.3</v>
      </c>
      <c r="F215" s="71">
        <f>F216+F217+F218</f>
        <v>1474.8</v>
      </c>
      <c r="G215" s="71">
        <f>G216+G217+G218</f>
        <v>1058.5</v>
      </c>
      <c r="H215" s="71">
        <f>H216+H217+H218</f>
        <v>58.5</v>
      </c>
      <c r="I215" s="71">
        <f>I216+I217+I218</f>
        <v>58.5</v>
      </c>
    </row>
    <row r="216" spans="1:9" s="74" customFormat="1" ht="15">
      <c r="A216" s="5"/>
      <c r="B216" s="73" t="s">
        <v>214</v>
      </c>
      <c r="C216" s="135"/>
      <c r="D216" s="135"/>
      <c r="E216" s="74">
        <f t="shared" si="1"/>
        <v>150</v>
      </c>
      <c r="F216" s="73">
        <v>150</v>
      </c>
      <c r="G216" s="73"/>
      <c r="H216" s="73"/>
      <c r="I216" s="73"/>
    </row>
    <row r="217" spans="1:9" s="74" customFormat="1" ht="28.5" customHeight="1">
      <c r="A217" s="5"/>
      <c r="B217" s="82" t="s">
        <v>217</v>
      </c>
      <c r="C217" s="135"/>
      <c r="D217" s="135"/>
      <c r="E217" s="74">
        <f t="shared" si="1"/>
        <v>500.3</v>
      </c>
      <c r="F217" s="73">
        <v>324.8</v>
      </c>
      <c r="G217" s="73">
        <v>58.5</v>
      </c>
      <c r="H217" s="73">
        <v>58.5</v>
      </c>
      <c r="I217" s="73">
        <v>58.5</v>
      </c>
    </row>
    <row r="218" spans="1:9" s="47" customFormat="1" ht="15">
      <c r="A218" s="5"/>
      <c r="B218" s="73" t="s">
        <v>218</v>
      </c>
      <c r="C218" s="135"/>
      <c r="D218" s="135"/>
      <c r="E218" s="74">
        <f t="shared" si="1"/>
        <v>2000</v>
      </c>
      <c r="F218" s="73">
        <v>1000</v>
      </c>
      <c r="G218" s="73">
        <v>1000</v>
      </c>
      <c r="H218" s="73"/>
      <c r="I218" s="73"/>
    </row>
    <row r="219" spans="1:9" s="72" customFormat="1" ht="15">
      <c r="A219" s="5" t="s">
        <v>119</v>
      </c>
      <c r="B219" s="71" t="s">
        <v>193</v>
      </c>
      <c r="C219" s="135"/>
      <c r="D219" s="135"/>
      <c r="E219" s="72">
        <f t="shared" si="1"/>
        <v>1644.9</v>
      </c>
      <c r="F219" s="71">
        <f>F220+F221</f>
        <v>808.4</v>
      </c>
      <c r="G219" s="71">
        <f>G220+G221</f>
        <v>436.5</v>
      </c>
      <c r="H219" s="71">
        <f>H220+H221</f>
        <v>200</v>
      </c>
      <c r="I219" s="71">
        <f>I220+I221</f>
        <v>200</v>
      </c>
    </row>
    <row r="220" spans="1:9" s="74" customFormat="1" ht="30.75">
      <c r="A220" s="5"/>
      <c r="B220" s="82" t="s">
        <v>219</v>
      </c>
      <c r="C220" s="135"/>
      <c r="D220" s="135"/>
      <c r="E220" s="74">
        <f t="shared" si="1"/>
        <v>1054.9</v>
      </c>
      <c r="F220" s="73">
        <v>568.4</v>
      </c>
      <c r="G220" s="73">
        <v>286.5</v>
      </c>
      <c r="H220" s="73">
        <v>100</v>
      </c>
      <c r="I220" s="73">
        <v>100</v>
      </c>
    </row>
    <row r="221" spans="1:9" s="74" customFormat="1" ht="30.75">
      <c r="A221" s="5"/>
      <c r="B221" s="82" t="s">
        <v>220</v>
      </c>
      <c r="C221" s="135"/>
      <c r="D221" s="135"/>
      <c r="E221" s="74">
        <f t="shared" si="1"/>
        <v>590</v>
      </c>
      <c r="F221" s="73">
        <v>240</v>
      </c>
      <c r="G221" s="73">
        <v>150</v>
      </c>
      <c r="H221" s="73">
        <v>100</v>
      </c>
      <c r="I221" s="73">
        <v>100</v>
      </c>
    </row>
    <row r="222" spans="1:9" s="84" customFormat="1" ht="15">
      <c r="A222" s="5" t="s">
        <v>121</v>
      </c>
      <c r="B222" s="71" t="s">
        <v>221</v>
      </c>
      <c r="C222" s="135"/>
      <c r="D222" s="135"/>
      <c r="E222" s="72">
        <f t="shared" si="1"/>
        <v>598</v>
      </c>
      <c r="F222" s="71">
        <f>F223+F224</f>
        <v>382</v>
      </c>
      <c r="G222" s="71">
        <f>G223+G224</f>
        <v>116</v>
      </c>
      <c r="H222" s="71">
        <f>H223+H224</f>
        <v>50</v>
      </c>
      <c r="I222" s="71">
        <f>I223+I224</f>
        <v>50</v>
      </c>
    </row>
    <row r="223" spans="1:9" s="47" customFormat="1" ht="30.75">
      <c r="A223" s="5"/>
      <c r="B223" s="82" t="s">
        <v>219</v>
      </c>
      <c r="C223" s="135"/>
      <c r="D223" s="135"/>
      <c r="E223" s="74">
        <f t="shared" si="1"/>
        <v>448</v>
      </c>
      <c r="F223" s="73">
        <v>232</v>
      </c>
      <c r="G223" s="73">
        <v>116</v>
      </c>
      <c r="H223" s="73">
        <v>50</v>
      </c>
      <c r="I223" s="73">
        <v>50</v>
      </c>
    </row>
    <row r="224" spans="1:9" s="47" customFormat="1" ht="15">
      <c r="A224" s="5"/>
      <c r="B224" s="73" t="s">
        <v>222</v>
      </c>
      <c r="C224" s="135"/>
      <c r="D224" s="135"/>
      <c r="E224" s="74">
        <f t="shared" si="1"/>
        <v>150</v>
      </c>
      <c r="F224" s="73">
        <v>150</v>
      </c>
      <c r="G224" s="73"/>
      <c r="H224" s="73"/>
      <c r="I224" s="73"/>
    </row>
    <row r="225" spans="1:9" s="84" customFormat="1" ht="15">
      <c r="A225" s="5" t="s">
        <v>123</v>
      </c>
      <c r="B225" s="75" t="s">
        <v>223</v>
      </c>
      <c r="C225" s="135"/>
      <c r="D225" s="135"/>
      <c r="E225" s="72">
        <f t="shared" si="1"/>
        <v>429</v>
      </c>
      <c r="F225" s="71">
        <f>F226</f>
        <v>229</v>
      </c>
      <c r="G225" s="71">
        <f>G226</f>
        <v>100</v>
      </c>
      <c r="H225" s="71">
        <f>H226</f>
        <v>50</v>
      </c>
      <c r="I225" s="71">
        <f>I226</f>
        <v>50</v>
      </c>
    </row>
    <row r="226" spans="1:9" s="47" customFormat="1" ht="15">
      <c r="A226" s="5"/>
      <c r="B226" s="82" t="s">
        <v>224</v>
      </c>
      <c r="C226" s="135"/>
      <c r="D226" s="135"/>
      <c r="E226" s="74">
        <f t="shared" si="1"/>
        <v>429</v>
      </c>
      <c r="F226" s="73">
        <v>229</v>
      </c>
      <c r="G226" s="73">
        <v>100</v>
      </c>
      <c r="H226" s="73">
        <v>50</v>
      </c>
      <c r="I226" s="73">
        <v>50</v>
      </c>
    </row>
    <row r="227" spans="1:9" s="84" customFormat="1" ht="15">
      <c r="A227" s="5" t="s">
        <v>125</v>
      </c>
      <c r="B227" s="71" t="s">
        <v>225</v>
      </c>
      <c r="C227" s="135"/>
      <c r="D227" s="135"/>
      <c r="E227" s="72">
        <f t="shared" si="1"/>
        <v>46.6</v>
      </c>
      <c r="F227" s="71">
        <f>F228</f>
        <v>26.6</v>
      </c>
      <c r="G227" s="71">
        <f>G228</f>
        <v>10</v>
      </c>
      <c r="H227" s="71">
        <f>H228</f>
        <v>5</v>
      </c>
      <c r="I227" s="71">
        <f>I228</f>
        <v>5</v>
      </c>
    </row>
    <row r="228" spans="1:9" s="47" customFormat="1" ht="15">
      <c r="A228" s="5"/>
      <c r="B228" s="82" t="s">
        <v>224</v>
      </c>
      <c r="C228" s="135"/>
      <c r="D228" s="135"/>
      <c r="E228" s="74">
        <f t="shared" si="1"/>
        <v>46.6</v>
      </c>
      <c r="F228" s="73">
        <v>26.6</v>
      </c>
      <c r="G228" s="73">
        <v>10</v>
      </c>
      <c r="H228" s="73">
        <v>5</v>
      </c>
      <c r="I228" s="73">
        <v>5</v>
      </c>
    </row>
    <row r="229" spans="1:9" s="84" customFormat="1" ht="15">
      <c r="A229" s="5" t="s">
        <v>127</v>
      </c>
      <c r="B229" s="75" t="s">
        <v>226</v>
      </c>
      <c r="C229" s="135"/>
      <c r="D229" s="135"/>
      <c r="E229" s="72">
        <f t="shared" si="1"/>
        <v>46.6</v>
      </c>
      <c r="F229" s="71">
        <f>F230</f>
        <v>26.6</v>
      </c>
      <c r="G229" s="71">
        <f>G230</f>
        <v>10</v>
      </c>
      <c r="H229" s="71">
        <f>H230</f>
        <v>5</v>
      </c>
      <c r="I229" s="71">
        <f>I230</f>
        <v>5</v>
      </c>
    </row>
    <row r="230" spans="1:9" s="47" customFormat="1" ht="15">
      <c r="A230" s="5"/>
      <c r="B230" s="82" t="s">
        <v>224</v>
      </c>
      <c r="C230" s="135"/>
      <c r="D230" s="135"/>
      <c r="E230" s="74">
        <f t="shared" si="1"/>
        <v>46.6</v>
      </c>
      <c r="F230" s="73">
        <v>26.6</v>
      </c>
      <c r="G230" s="73">
        <v>10</v>
      </c>
      <c r="H230" s="73">
        <v>5</v>
      </c>
      <c r="I230" s="73">
        <v>5</v>
      </c>
    </row>
    <row r="231" spans="1:9" s="84" customFormat="1" ht="15">
      <c r="A231" s="5" t="s">
        <v>227</v>
      </c>
      <c r="B231" s="71" t="s">
        <v>228</v>
      </c>
      <c r="C231" s="135"/>
      <c r="D231" s="135"/>
      <c r="E231" s="72">
        <f t="shared" si="1"/>
        <v>598</v>
      </c>
      <c r="F231" s="71">
        <f>F232+F233</f>
        <v>382</v>
      </c>
      <c r="G231" s="71">
        <f>G232+G233</f>
        <v>116</v>
      </c>
      <c r="H231" s="71">
        <f>H232+H233</f>
        <v>50</v>
      </c>
      <c r="I231" s="71">
        <f>I232+I233</f>
        <v>50</v>
      </c>
    </row>
    <row r="232" spans="1:9" s="47" customFormat="1" ht="30.75">
      <c r="A232" s="5"/>
      <c r="B232" s="82" t="s">
        <v>219</v>
      </c>
      <c r="C232" s="135"/>
      <c r="D232" s="135"/>
      <c r="E232" s="74">
        <f t="shared" si="1"/>
        <v>448</v>
      </c>
      <c r="F232" s="73">
        <v>232</v>
      </c>
      <c r="G232" s="73">
        <v>116</v>
      </c>
      <c r="H232" s="73">
        <v>50</v>
      </c>
      <c r="I232" s="73">
        <v>50</v>
      </c>
    </row>
    <row r="233" spans="1:9" s="47" customFormat="1" ht="15">
      <c r="A233" s="5"/>
      <c r="B233" s="73" t="s">
        <v>222</v>
      </c>
      <c r="C233" s="135"/>
      <c r="D233" s="135"/>
      <c r="E233" s="74">
        <f t="shared" si="1"/>
        <v>150</v>
      </c>
      <c r="F233" s="73">
        <v>150</v>
      </c>
      <c r="G233" s="73"/>
      <c r="H233" s="73"/>
      <c r="I233" s="73"/>
    </row>
    <row r="234" spans="1:10" s="38" customFormat="1" ht="30.75">
      <c r="A234" s="33" t="s">
        <v>130</v>
      </c>
      <c r="B234" s="34"/>
      <c r="C234" s="35"/>
      <c r="D234" s="36" t="s">
        <v>16</v>
      </c>
      <c r="E234" s="37">
        <f>E231+E229+E227+E225+E222+E219+E215+E212+E209+E207+E205</f>
        <v>15563.400000000001</v>
      </c>
      <c r="F234" s="37">
        <f>F231+F229+F227+F225+F222+F219+F215+F212+F209+F207+F205</f>
        <v>10629.4</v>
      </c>
      <c r="G234" s="37">
        <f>G231+G229+G227+G225+G222+G219+G215+G212+G209+G207+G205</f>
        <v>3297</v>
      </c>
      <c r="H234" s="37">
        <f>H231+H229+H227+H225+H222+H219+H215+H212+H209+H207+H205</f>
        <v>818.5</v>
      </c>
      <c r="I234" s="37">
        <f>I231+I229+I227+I225+I222+I219+I215+I212+I209+I207+I205</f>
        <v>818.5</v>
      </c>
      <c r="J234" s="35"/>
    </row>
    <row r="235" spans="1:10" s="23" customFormat="1" ht="15.75" customHeight="1">
      <c r="A235" s="127" t="s">
        <v>131</v>
      </c>
      <c r="B235" s="127"/>
      <c r="C235" s="127"/>
      <c r="D235" s="127"/>
      <c r="E235" s="127"/>
      <c r="F235" s="127"/>
      <c r="G235" s="127"/>
      <c r="H235" s="127"/>
      <c r="I235" s="127"/>
      <c r="J235" s="127"/>
    </row>
    <row r="236" spans="1:10" s="23" customFormat="1" ht="24.75" customHeight="1">
      <c r="A236" s="127" t="s">
        <v>203</v>
      </c>
      <c r="B236" s="127"/>
      <c r="C236" s="127"/>
      <c r="D236" s="127"/>
      <c r="E236" s="62">
        <v>1</v>
      </c>
      <c r="F236" s="62">
        <v>0.7</v>
      </c>
      <c r="G236" s="62">
        <v>0.85</v>
      </c>
      <c r="H236" s="62">
        <v>0.9</v>
      </c>
      <c r="I236" s="62">
        <v>1</v>
      </c>
      <c r="J236" s="26"/>
    </row>
    <row r="237" spans="1:10" s="38" customFormat="1" ht="30.75">
      <c r="A237" s="33" t="s">
        <v>229</v>
      </c>
      <c r="B237" s="34"/>
      <c r="C237" s="35"/>
      <c r="D237" s="36" t="s">
        <v>16</v>
      </c>
      <c r="E237" s="37">
        <f>E234+E201+E194</f>
        <v>204043.4</v>
      </c>
      <c r="F237" s="37">
        <f>F234+F201+F194</f>
        <v>72782.4</v>
      </c>
      <c r="G237" s="37">
        <f>G234+G201+G194</f>
        <v>45450</v>
      </c>
      <c r="H237" s="37">
        <f>H234+H201+H194</f>
        <v>42905.5</v>
      </c>
      <c r="I237" s="37">
        <f>I234+I201+I194</f>
        <v>42905.5</v>
      </c>
      <c r="J237" s="35"/>
    </row>
    <row r="238" spans="1:10" s="40" customFormat="1" ht="28.5" customHeight="1">
      <c r="A238" s="129" t="s">
        <v>230</v>
      </c>
      <c r="B238" s="129"/>
      <c r="C238" s="129"/>
      <c r="D238" s="129"/>
      <c r="E238" s="129"/>
      <c r="F238" s="129"/>
      <c r="G238" s="129"/>
      <c r="H238" s="129"/>
      <c r="I238" s="129"/>
      <c r="J238" s="129"/>
    </row>
    <row r="239" spans="1:10" s="4" customFormat="1" ht="28.5" customHeight="1">
      <c r="A239" s="130" t="s">
        <v>231</v>
      </c>
      <c r="B239" s="130"/>
      <c r="C239" s="130"/>
      <c r="D239" s="130"/>
      <c r="E239" s="130"/>
      <c r="F239" s="130"/>
      <c r="G239" s="130"/>
      <c r="H239" s="130"/>
      <c r="I239" s="130"/>
      <c r="J239" s="130"/>
    </row>
    <row r="240" spans="1:10" ht="51.75" customHeight="1">
      <c r="A240" s="5" t="s">
        <v>13</v>
      </c>
      <c r="B240" s="6" t="s">
        <v>232</v>
      </c>
      <c r="C240" s="102" t="s">
        <v>233</v>
      </c>
      <c r="D240" s="79" t="s">
        <v>234</v>
      </c>
      <c r="E240" s="12">
        <f>SUM(F240:I240)</f>
        <v>200</v>
      </c>
      <c r="F240" s="15">
        <v>200</v>
      </c>
      <c r="G240" s="12"/>
      <c r="H240" s="12"/>
      <c r="I240" s="12"/>
      <c r="J240" s="55" t="s">
        <v>235</v>
      </c>
    </row>
    <row r="241" spans="1:10" ht="43.5" customHeight="1">
      <c r="A241" s="5" t="s">
        <v>20</v>
      </c>
      <c r="B241" s="6" t="s">
        <v>236</v>
      </c>
      <c r="C241" s="77"/>
      <c r="D241" s="53"/>
      <c r="E241" s="12">
        <f>SUM(F241:I241)</f>
        <v>200</v>
      </c>
      <c r="F241" s="15">
        <v>200</v>
      </c>
      <c r="G241" s="12"/>
      <c r="H241" s="12"/>
      <c r="I241" s="12"/>
      <c r="J241" s="56"/>
    </row>
    <row r="242" spans="1:10" ht="62.25">
      <c r="A242" s="5" t="s">
        <v>24</v>
      </c>
      <c r="B242" s="63" t="s">
        <v>237</v>
      </c>
      <c r="C242" s="77"/>
      <c r="D242" s="53"/>
      <c r="E242" s="12">
        <f>SUM(F242:I242)</f>
        <v>200</v>
      </c>
      <c r="F242" s="12"/>
      <c r="G242" s="15">
        <v>200</v>
      </c>
      <c r="H242" s="12"/>
      <c r="I242" s="12"/>
      <c r="J242" s="56"/>
    </row>
    <row r="243" spans="1:10" s="47" customFormat="1" ht="46.5">
      <c r="A243" s="42" t="s">
        <v>172</v>
      </c>
      <c r="B243" s="50" t="s">
        <v>238</v>
      </c>
      <c r="C243" s="77"/>
      <c r="D243" s="53"/>
      <c r="E243" s="46">
        <f>SUM(F243:I243)</f>
        <v>704</v>
      </c>
      <c r="F243" s="45">
        <v>356</v>
      </c>
      <c r="G243" s="45">
        <v>348</v>
      </c>
      <c r="H243" s="46"/>
      <c r="I243" s="46"/>
      <c r="J243" s="29"/>
    </row>
    <row r="244" spans="1:10" s="90" customFormat="1" ht="93">
      <c r="A244" s="85" t="s">
        <v>192</v>
      </c>
      <c r="B244" s="86" t="s">
        <v>239</v>
      </c>
      <c r="C244" s="78"/>
      <c r="D244" s="54"/>
      <c r="E244" s="87">
        <f>SUM(F244:I244)</f>
        <v>1480</v>
      </c>
      <c r="F244" s="88">
        <v>980</v>
      </c>
      <c r="G244" s="88">
        <v>500</v>
      </c>
      <c r="H244" s="88">
        <v>0</v>
      </c>
      <c r="I244" s="87">
        <v>0</v>
      </c>
      <c r="J244" s="89" t="s">
        <v>240</v>
      </c>
    </row>
    <row r="245" spans="1:10" s="38" customFormat="1" ht="30.75">
      <c r="A245" s="33" t="s">
        <v>54</v>
      </c>
      <c r="B245" s="34"/>
      <c r="C245" s="35"/>
      <c r="D245" s="36" t="s">
        <v>16</v>
      </c>
      <c r="E245" s="37">
        <f>SUM(E240:E244)</f>
        <v>2784</v>
      </c>
      <c r="F245" s="37">
        <f>SUM(F240:F244)</f>
        <v>1736</v>
      </c>
      <c r="G245" s="37">
        <f>SUM(G240:G244)</f>
        <v>1048</v>
      </c>
      <c r="H245" s="37">
        <f>SUM(H240:H244)</f>
        <v>0</v>
      </c>
      <c r="I245" s="37">
        <f>SUM(I240:I244)</f>
        <v>0</v>
      </c>
      <c r="J245" s="35"/>
    </row>
    <row r="246" spans="1:10" s="23" customFormat="1" ht="15.75" customHeight="1">
      <c r="A246" s="127" t="s">
        <v>55</v>
      </c>
      <c r="B246" s="127"/>
      <c r="C246" s="127"/>
      <c r="D246" s="127"/>
      <c r="E246" s="127"/>
      <c r="F246" s="127"/>
      <c r="G246" s="127"/>
      <c r="H246" s="127"/>
      <c r="I246" s="127"/>
      <c r="J246" s="127"/>
    </row>
    <row r="247" spans="1:10" s="23" customFormat="1" ht="24.75" customHeight="1">
      <c r="A247" s="127" t="s">
        <v>241</v>
      </c>
      <c r="B247" s="127"/>
      <c r="C247" s="127"/>
      <c r="D247" s="127"/>
      <c r="E247" s="62">
        <v>1</v>
      </c>
      <c r="F247" s="62">
        <v>0.7</v>
      </c>
      <c r="G247" s="62">
        <v>1</v>
      </c>
      <c r="H247" s="62"/>
      <c r="I247" s="62"/>
      <c r="J247" s="26"/>
    </row>
    <row r="248" spans="1:10" s="4" customFormat="1" ht="39.75" customHeight="1">
      <c r="A248" s="130" t="s">
        <v>242</v>
      </c>
      <c r="B248" s="130"/>
      <c r="C248" s="130"/>
      <c r="D248" s="130"/>
      <c r="E248" s="130"/>
      <c r="F248" s="130"/>
      <c r="G248" s="130"/>
      <c r="H248" s="130"/>
      <c r="I248" s="130"/>
      <c r="J248" s="130"/>
    </row>
    <row r="249" spans="1:10" ht="51.75" customHeight="1">
      <c r="A249" s="5" t="s">
        <v>58</v>
      </c>
      <c r="B249" s="6" t="s">
        <v>243</v>
      </c>
      <c r="C249" s="102" t="s">
        <v>233</v>
      </c>
      <c r="D249" s="79" t="s">
        <v>234</v>
      </c>
      <c r="E249" s="12">
        <f>SUM(F249:I249)</f>
        <v>550</v>
      </c>
      <c r="F249" s="15">
        <v>200</v>
      </c>
      <c r="G249" s="15">
        <v>200</v>
      </c>
      <c r="H249" s="15">
        <v>100</v>
      </c>
      <c r="I249" s="15">
        <v>50</v>
      </c>
      <c r="J249" s="55" t="s">
        <v>244</v>
      </c>
    </row>
    <row r="250" spans="1:10" ht="43.5" customHeight="1">
      <c r="A250" s="5" t="s">
        <v>65</v>
      </c>
      <c r="B250" s="32" t="s">
        <v>245</v>
      </c>
      <c r="C250" s="77"/>
      <c r="D250" s="53"/>
      <c r="E250" s="12">
        <f>SUM(F250:I250)</f>
        <v>275</v>
      </c>
      <c r="F250" s="15">
        <v>80</v>
      </c>
      <c r="G250" s="15">
        <v>50</v>
      </c>
      <c r="H250" s="15">
        <v>70</v>
      </c>
      <c r="I250" s="15">
        <v>75</v>
      </c>
      <c r="J250" s="56"/>
    </row>
    <row r="251" spans="1:10" ht="63.75" customHeight="1">
      <c r="A251" s="5" t="s">
        <v>73</v>
      </c>
      <c r="B251" s="6" t="s">
        <v>246</v>
      </c>
      <c r="C251" s="78"/>
      <c r="D251" s="54"/>
      <c r="E251" s="12">
        <f>SUM(F251:I251)</f>
        <v>670</v>
      </c>
      <c r="F251" s="15">
        <v>200</v>
      </c>
      <c r="G251" s="15">
        <v>100</v>
      </c>
      <c r="H251" s="15">
        <v>100</v>
      </c>
      <c r="I251" s="15">
        <v>270</v>
      </c>
      <c r="J251" s="29"/>
    </row>
    <row r="252" spans="1:10" s="38" customFormat="1" ht="30.75">
      <c r="A252" s="33" t="s">
        <v>99</v>
      </c>
      <c r="B252" s="34"/>
      <c r="C252" s="35"/>
      <c r="D252" s="36" t="s">
        <v>16</v>
      </c>
      <c r="E252" s="37">
        <f>SUM(E249:E251)</f>
        <v>1495</v>
      </c>
      <c r="F252" s="37">
        <f>SUM(F249:F251)</f>
        <v>480</v>
      </c>
      <c r="G252" s="37">
        <f>SUM(G249:G251)</f>
        <v>350</v>
      </c>
      <c r="H252" s="37">
        <f>SUM(H249:H251)</f>
        <v>270</v>
      </c>
      <c r="I252" s="37">
        <f>SUM(I249:I251)</f>
        <v>395</v>
      </c>
      <c r="J252" s="35"/>
    </row>
    <row r="253" spans="1:10" s="23" customFormat="1" ht="15.75" customHeight="1">
      <c r="A253" s="127" t="s">
        <v>100</v>
      </c>
      <c r="B253" s="127"/>
      <c r="C253" s="127"/>
      <c r="D253" s="127"/>
      <c r="E253" s="127"/>
      <c r="F253" s="127"/>
      <c r="G253" s="127"/>
      <c r="H253" s="127"/>
      <c r="I253" s="127"/>
      <c r="J253" s="127"/>
    </row>
    <row r="254" spans="1:10" s="23" customFormat="1" ht="24.75" customHeight="1">
      <c r="A254" s="127" t="s">
        <v>247</v>
      </c>
      <c r="B254" s="127"/>
      <c r="C254" s="127"/>
      <c r="D254" s="127"/>
      <c r="E254" s="62">
        <v>1</v>
      </c>
      <c r="F254" s="62">
        <v>0.5</v>
      </c>
      <c r="G254" s="62">
        <v>0.7</v>
      </c>
      <c r="H254" s="62">
        <v>0.9</v>
      </c>
      <c r="I254" s="62">
        <v>1</v>
      </c>
      <c r="J254" s="26"/>
    </row>
    <row r="255" spans="1:10" s="4" customFormat="1" ht="39.75" customHeight="1">
      <c r="A255" s="130" t="s">
        <v>248</v>
      </c>
      <c r="B255" s="130"/>
      <c r="C255" s="130"/>
      <c r="D255" s="130"/>
      <c r="E255" s="130"/>
      <c r="F255" s="130"/>
      <c r="G255" s="130"/>
      <c r="H255" s="130"/>
      <c r="I255" s="131"/>
      <c r="J255" s="131"/>
    </row>
    <row r="256" spans="1:11" s="90" customFormat="1" ht="78" customHeight="1">
      <c r="A256" s="85" t="s">
        <v>103</v>
      </c>
      <c r="B256" s="86" t="s">
        <v>249</v>
      </c>
      <c r="C256" s="132" t="s">
        <v>233</v>
      </c>
      <c r="D256" s="99" t="s">
        <v>234</v>
      </c>
      <c r="E256" s="87">
        <f>SUM(F256:I256)</f>
        <v>2300</v>
      </c>
      <c r="F256" s="88">
        <v>500</v>
      </c>
      <c r="G256" s="88">
        <v>600</v>
      </c>
      <c r="H256" s="88">
        <v>600</v>
      </c>
      <c r="I256" s="88">
        <v>600</v>
      </c>
      <c r="J256" s="101" t="s">
        <v>250</v>
      </c>
      <c r="K256" s="93"/>
    </row>
    <row r="257" spans="1:11" s="90" customFormat="1" ht="78" customHeight="1">
      <c r="A257" s="85" t="s">
        <v>109</v>
      </c>
      <c r="B257" s="86" t="s">
        <v>251</v>
      </c>
      <c r="C257" s="133"/>
      <c r="D257" s="100"/>
      <c r="E257" s="87">
        <f>SUM(F257:I257)</f>
        <v>1200</v>
      </c>
      <c r="F257" s="88">
        <v>300</v>
      </c>
      <c r="G257" s="88">
        <v>300</v>
      </c>
      <c r="H257" s="88">
        <v>300</v>
      </c>
      <c r="I257" s="88">
        <v>300</v>
      </c>
      <c r="J257" s="101"/>
      <c r="K257" s="93"/>
    </row>
    <row r="258" spans="1:11" s="90" customFormat="1" ht="92.25" customHeight="1">
      <c r="A258" s="85" t="s">
        <v>113</v>
      </c>
      <c r="B258" s="86" t="s">
        <v>252</v>
      </c>
      <c r="C258" s="133"/>
      <c r="D258" s="100"/>
      <c r="E258" s="87">
        <f>SUM(F258:I258)</f>
        <v>1500</v>
      </c>
      <c r="F258" s="88">
        <v>0</v>
      </c>
      <c r="G258" s="88">
        <v>500</v>
      </c>
      <c r="H258" s="88">
        <v>500</v>
      </c>
      <c r="I258" s="88">
        <v>500</v>
      </c>
      <c r="J258" s="101"/>
      <c r="K258" s="93"/>
    </row>
    <row r="259" spans="1:11" s="90" customFormat="1" ht="97.5" customHeight="1">
      <c r="A259" s="85" t="s">
        <v>115</v>
      </c>
      <c r="B259" s="86" t="s">
        <v>253</v>
      </c>
      <c r="C259" s="133"/>
      <c r="D259" s="100"/>
      <c r="E259" s="87">
        <f>SUM(F259:I259)</f>
        <v>200</v>
      </c>
      <c r="F259" s="88">
        <v>50</v>
      </c>
      <c r="G259" s="88">
        <v>50</v>
      </c>
      <c r="H259" s="88">
        <v>50</v>
      </c>
      <c r="I259" s="88">
        <v>50</v>
      </c>
      <c r="J259" s="101"/>
      <c r="K259" s="93"/>
    </row>
    <row r="260" spans="1:11" s="90" customFormat="1" ht="82.5" customHeight="1">
      <c r="A260" s="85" t="s">
        <v>117</v>
      </c>
      <c r="B260" s="86" t="s">
        <v>254</v>
      </c>
      <c r="C260" s="94"/>
      <c r="D260" s="95"/>
      <c r="E260" s="87">
        <f>SUM(F260:I260)</f>
        <v>480</v>
      </c>
      <c r="F260" s="88">
        <v>195</v>
      </c>
      <c r="G260" s="88">
        <v>95</v>
      </c>
      <c r="H260" s="88">
        <v>95</v>
      </c>
      <c r="I260" s="88">
        <v>95</v>
      </c>
      <c r="J260" s="89" t="s">
        <v>240</v>
      </c>
      <c r="K260" s="93"/>
    </row>
    <row r="261" spans="1:10" s="38" customFormat="1" ht="30.75">
      <c r="A261" s="33" t="s">
        <v>130</v>
      </c>
      <c r="B261" s="34"/>
      <c r="C261" s="35"/>
      <c r="D261" s="36" t="s">
        <v>16</v>
      </c>
      <c r="E261" s="37">
        <f>SUM(E256:E260)</f>
        <v>5680</v>
      </c>
      <c r="F261" s="37">
        <f>SUM(F256:F260)</f>
        <v>1045</v>
      </c>
      <c r="G261" s="37">
        <f>SUM(G256:G260)</f>
        <v>1545</v>
      </c>
      <c r="H261" s="37">
        <f>SUM(H256:H260)</f>
        <v>1545</v>
      </c>
      <c r="I261" s="37">
        <f>SUM(I256:I260)</f>
        <v>1545</v>
      </c>
      <c r="J261" s="35"/>
    </row>
    <row r="262" spans="1:10" s="23" customFormat="1" ht="23.25" customHeight="1">
      <c r="A262" s="127" t="s">
        <v>131</v>
      </c>
      <c r="B262" s="127"/>
      <c r="C262" s="127"/>
      <c r="D262" s="127"/>
      <c r="E262" s="127"/>
      <c r="F262" s="127"/>
      <c r="G262" s="127"/>
      <c r="H262" s="127"/>
      <c r="I262" s="127"/>
      <c r="J262" s="127"/>
    </row>
    <row r="263" spans="1:10" s="23" customFormat="1" ht="24.75" customHeight="1">
      <c r="A263" s="127" t="s">
        <v>255</v>
      </c>
      <c r="B263" s="127"/>
      <c r="C263" s="127"/>
      <c r="D263" s="127"/>
      <c r="E263" s="62">
        <v>1</v>
      </c>
      <c r="F263" s="62">
        <v>0.5</v>
      </c>
      <c r="G263" s="62">
        <v>0.7</v>
      </c>
      <c r="H263" s="62">
        <v>0.9</v>
      </c>
      <c r="I263" s="62">
        <v>1</v>
      </c>
      <c r="J263" s="26"/>
    </row>
    <row r="264" spans="1:10" s="4" customFormat="1" ht="39.75" customHeight="1">
      <c r="A264" s="130" t="s">
        <v>256</v>
      </c>
      <c r="B264" s="130"/>
      <c r="C264" s="130"/>
      <c r="D264" s="130"/>
      <c r="E264" s="130"/>
      <c r="F264" s="130"/>
      <c r="G264" s="130"/>
      <c r="H264" s="130"/>
      <c r="I264" s="131"/>
      <c r="J264" s="131"/>
    </row>
    <row r="265" spans="1:10" s="97" customFormat="1" ht="93">
      <c r="A265" s="96" t="s">
        <v>134</v>
      </c>
      <c r="B265" s="86" t="s">
        <v>257</v>
      </c>
      <c r="C265" s="91" t="s">
        <v>233</v>
      </c>
      <c r="D265" s="92" t="s">
        <v>234</v>
      </c>
      <c r="E265" s="87">
        <f>SUM(F265:I265)</f>
        <v>650</v>
      </c>
      <c r="F265" s="88">
        <v>150</v>
      </c>
      <c r="G265" s="88">
        <v>150</v>
      </c>
      <c r="H265" s="88">
        <v>150</v>
      </c>
      <c r="I265" s="88">
        <v>200</v>
      </c>
      <c r="J265" s="132" t="s">
        <v>258</v>
      </c>
    </row>
    <row r="266" spans="1:10" s="97" customFormat="1" ht="63" customHeight="1">
      <c r="A266" s="96" t="s">
        <v>138</v>
      </c>
      <c r="B266" s="86" t="s">
        <v>259</v>
      </c>
      <c r="C266" s="94"/>
      <c r="D266" s="95"/>
      <c r="E266" s="87">
        <f>SUM(F266:I266)</f>
        <v>590</v>
      </c>
      <c r="F266" s="88">
        <v>380</v>
      </c>
      <c r="G266" s="88">
        <v>70</v>
      </c>
      <c r="H266" s="88">
        <v>70</v>
      </c>
      <c r="I266" s="88">
        <v>70</v>
      </c>
      <c r="J266" s="133"/>
    </row>
    <row r="267" spans="1:10" s="97" customFormat="1" ht="102.75" customHeight="1">
      <c r="A267" s="96" t="s">
        <v>140</v>
      </c>
      <c r="B267" s="86" t="s">
        <v>260</v>
      </c>
      <c r="C267" s="94"/>
      <c r="D267" s="95"/>
      <c r="E267" s="87">
        <f>SUM(F267:I267)</f>
        <v>650</v>
      </c>
      <c r="F267" s="88">
        <v>650</v>
      </c>
      <c r="G267" s="88"/>
      <c r="H267" s="88"/>
      <c r="I267" s="88"/>
      <c r="J267" s="98"/>
    </row>
    <row r="268" spans="1:11" s="110" customFormat="1" ht="36" customHeight="1">
      <c r="A268" s="103" t="s">
        <v>152</v>
      </c>
      <c r="B268" s="104"/>
      <c r="C268" s="105"/>
      <c r="D268" s="106" t="s">
        <v>16</v>
      </c>
      <c r="E268" s="107">
        <f>SUM(E265:E267)</f>
        <v>1890</v>
      </c>
      <c r="F268" s="107">
        <f>SUM(F265:F267)</f>
        <v>1180</v>
      </c>
      <c r="G268" s="107">
        <f>SUM(G265:G267)</f>
        <v>220</v>
      </c>
      <c r="H268" s="107">
        <f>SUM(H265:H267)</f>
        <v>220</v>
      </c>
      <c r="I268" s="107">
        <f>SUM(I265:I267)</f>
        <v>270</v>
      </c>
      <c r="J268" s="108"/>
      <c r="K268" s="109"/>
    </row>
    <row r="269" spans="1:10" s="23" customFormat="1" ht="15.75" customHeight="1">
      <c r="A269" s="127" t="s">
        <v>131</v>
      </c>
      <c r="B269" s="127"/>
      <c r="C269" s="127"/>
      <c r="D269" s="127"/>
      <c r="E269" s="127"/>
      <c r="F269" s="127"/>
      <c r="G269" s="127"/>
      <c r="H269" s="127"/>
      <c r="I269" s="127"/>
      <c r="J269" s="127"/>
    </row>
    <row r="270" spans="1:10" s="23" customFormat="1" ht="24.75" customHeight="1">
      <c r="A270" s="127" t="s">
        <v>261</v>
      </c>
      <c r="B270" s="127"/>
      <c r="C270" s="127"/>
      <c r="D270" s="127"/>
      <c r="E270" s="62">
        <v>1</v>
      </c>
      <c r="F270" s="62">
        <v>0.5</v>
      </c>
      <c r="G270" s="62">
        <v>0.7</v>
      </c>
      <c r="H270" s="62">
        <v>0.9</v>
      </c>
      <c r="I270" s="62">
        <v>1</v>
      </c>
      <c r="J270" s="26"/>
    </row>
    <row r="271" spans="1:10" s="109" customFormat="1" ht="30.75">
      <c r="A271" s="103" t="s">
        <v>262</v>
      </c>
      <c r="B271" s="104"/>
      <c r="C271" s="105"/>
      <c r="D271" s="106" t="s">
        <v>16</v>
      </c>
      <c r="E271" s="107">
        <f>E252+E245+E261+E268</f>
        <v>11849</v>
      </c>
      <c r="F271" s="107">
        <f>F252+F245+F261+F268</f>
        <v>4441</v>
      </c>
      <c r="G271" s="107">
        <f>G252+G245+G261+G268</f>
        <v>3163</v>
      </c>
      <c r="H271" s="107">
        <f>H252+H245+H261+H268</f>
        <v>2035</v>
      </c>
      <c r="I271" s="107">
        <f>I252+I245+I261+I268</f>
        <v>2210</v>
      </c>
      <c r="J271" s="105"/>
    </row>
    <row r="272" spans="1:10" s="40" customFormat="1" ht="28.5" customHeight="1">
      <c r="A272" s="129" t="s">
        <v>263</v>
      </c>
      <c r="B272" s="129"/>
      <c r="C272" s="129"/>
      <c r="D272" s="129"/>
      <c r="E272" s="129"/>
      <c r="F272" s="129"/>
      <c r="G272" s="129"/>
      <c r="H272" s="129"/>
      <c r="I272" s="129"/>
      <c r="J272" s="129"/>
    </row>
    <row r="273" spans="1:10" s="40" customFormat="1" ht="28.5" customHeight="1">
      <c r="A273" s="130" t="s">
        <v>264</v>
      </c>
      <c r="B273" s="130"/>
      <c r="C273" s="130"/>
      <c r="D273" s="130"/>
      <c r="E273" s="130"/>
      <c r="F273" s="130"/>
      <c r="G273" s="130"/>
      <c r="H273" s="130"/>
      <c r="I273" s="130"/>
      <c r="J273" s="130"/>
    </row>
    <row r="274" spans="1:10" s="112" customFormat="1" ht="78.75" customHeight="1">
      <c r="A274" s="5" t="s">
        <v>13</v>
      </c>
      <c r="B274" s="32" t="s">
        <v>265</v>
      </c>
      <c r="C274" s="67" t="s">
        <v>266</v>
      </c>
      <c r="D274" s="111" t="s">
        <v>234</v>
      </c>
      <c r="E274" s="69">
        <v>450</v>
      </c>
      <c r="F274" s="8">
        <v>450</v>
      </c>
      <c r="G274" s="8"/>
      <c r="H274" s="8"/>
      <c r="I274" s="8"/>
      <c r="J274" s="125" t="s">
        <v>267</v>
      </c>
    </row>
    <row r="275" spans="1:10" s="112" customFormat="1" ht="63" customHeight="1">
      <c r="A275" s="5" t="s">
        <v>20</v>
      </c>
      <c r="B275" s="66" t="s">
        <v>268</v>
      </c>
      <c r="C275" s="67" t="s">
        <v>266</v>
      </c>
      <c r="D275" s="111" t="s">
        <v>234</v>
      </c>
      <c r="E275" s="69">
        <v>100</v>
      </c>
      <c r="F275" s="8">
        <v>100</v>
      </c>
      <c r="G275" s="8"/>
      <c r="H275" s="8"/>
      <c r="I275" s="8"/>
      <c r="J275" s="126"/>
    </row>
    <row r="276" spans="1:10" s="38" customFormat="1" ht="30.75">
      <c r="A276" s="33" t="s">
        <v>269</v>
      </c>
      <c r="B276" s="34"/>
      <c r="C276" s="35"/>
      <c r="D276" s="36" t="s">
        <v>16</v>
      </c>
      <c r="E276" s="37">
        <f>SUM(E274:E275)</f>
        <v>550</v>
      </c>
      <c r="F276" s="37">
        <f>SUM(F274:F275)</f>
        <v>550</v>
      </c>
      <c r="G276" s="37">
        <f>SUM(G274:G275)</f>
        <v>0</v>
      </c>
      <c r="H276" s="37">
        <f>SUM(H274:H275)</f>
        <v>0</v>
      </c>
      <c r="I276" s="37">
        <f>SUM(I274:I275)</f>
        <v>0</v>
      </c>
      <c r="J276" s="35"/>
    </row>
    <row r="277" spans="1:10" s="23" customFormat="1" ht="15.75" customHeight="1">
      <c r="A277" s="127" t="s">
        <v>55</v>
      </c>
      <c r="B277" s="127"/>
      <c r="C277" s="127"/>
      <c r="D277" s="127"/>
      <c r="E277" s="127"/>
      <c r="F277" s="127"/>
      <c r="G277" s="127"/>
      <c r="H277" s="127"/>
      <c r="I277" s="127"/>
      <c r="J277" s="127"/>
    </row>
    <row r="278" spans="1:10" s="23" customFormat="1" ht="24.75" customHeight="1">
      <c r="A278" s="127" t="s">
        <v>270</v>
      </c>
      <c r="B278" s="127"/>
      <c r="C278" s="127"/>
      <c r="D278" s="127"/>
      <c r="E278" s="62">
        <v>1</v>
      </c>
      <c r="F278" s="62">
        <v>1</v>
      </c>
      <c r="G278" s="62"/>
      <c r="H278" s="62"/>
      <c r="I278" s="62"/>
      <c r="J278" s="26"/>
    </row>
    <row r="279" spans="1:10" s="112" customFormat="1" ht="15">
      <c r="A279" s="17"/>
      <c r="B279" s="128"/>
      <c r="C279" s="128"/>
      <c r="D279" s="68"/>
      <c r="E279" s="69"/>
      <c r="F279" s="69"/>
      <c r="G279" s="69"/>
      <c r="H279" s="69"/>
      <c r="I279" s="69"/>
      <c r="J279" s="2"/>
    </row>
    <row r="280" spans="1:10" s="109" customFormat="1" ht="31.5" thickBot="1">
      <c r="A280" s="113" t="s">
        <v>271</v>
      </c>
      <c r="B280" s="114"/>
      <c r="C280" s="108"/>
      <c r="D280" s="115" t="s">
        <v>16</v>
      </c>
      <c r="E280" s="107">
        <f>E142+E150+E237+E276+E271</f>
        <v>398164.4</v>
      </c>
      <c r="F280" s="107">
        <f>F142+F150+F237+F276+F271</f>
        <v>136194.4</v>
      </c>
      <c r="G280" s="107">
        <f>G142+G150+G237+G276+G271</f>
        <v>88733</v>
      </c>
      <c r="H280" s="107">
        <f>H142+H150+H237+H276+H271</f>
        <v>93260.5</v>
      </c>
      <c r="I280" s="107">
        <f>I142+I150+I237+I276+I271</f>
        <v>79976.5</v>
      </c>
      <c r="J280" s="108"/>
    </row>
    <row r="281" spans="1:10" ht="36.75" customHeight="1" thickBot="1">
      <c r="A281" s="17"/>
      <c r="B281" s="6"/>
      <c r="C281" s="3"/>
      <c r="D281" s="35" t="s">
        <v>181</v>
      </c>
      <c r="E281" s="37">
        <f>E156</f>
        <v>28000</v>
      </c>
      <c r="F281" s="116"/>
      <c r="G281" s="117"/>
      <c r="H281" s="117"/>
      <c r="I281" s="117"/>
      <c r="J281" s="7"/>
    </row>
    <row r="282" spans="1:10" ht="28.5" customHeight="1">
      <c r="A282" s="118"/>
      <c r="B282" s="66"/>
      <c r="C282" s="66"/>
      <c r="D282" s="66"/>
      <c r="E282" s="119"/>
      <c r="F282" s="66"/>
      <c r="G282" s="70"/>
      <c r="H282" s="70"/>
      <c r="I282" s="70"/>
      <c r="J282" s="66"/>
    </row>
    <row r="283" spans="1:10" ht="28.5" customHeight="1">
      <c r="A283" s="118"/>
      <c r="B283" s="66"/>
      <c r="C283" s="66"/>
      <c r="D283" s="66"/>
      <c r="E283" s="119"/>
      <c r="F283" s="66"/>
      <c r="G283" s="70"/>
      <c r="H283" s="70"/>
      <c r="I283" s="70"/>
      <c r="J283" s="66"/>
    </row>
    <row r="284" spans="1:10" ht="28.5" customHeight="1">
      <c r="A284" s="118"/>
      <c r="B284" s="66"/>
      <c r="C284" s="66"/>
      <c r="D284" s="66"/>
      <c r="E284" s="119"/>
      <c r="F284" s="66"/>
      <c r="G284" s="70"/>
      <c r="H284" s="70"/>
      <c r="I284" s="70"/>
      <c r="J284" s="66"/>
    </row>
    <row r="285" spans="1:10" ht="28.5" customHeight="1">
      <c r="A285" s="118"/>
      <c r="B285" s="66"/>
      <c r="C285" s="66"/>
      <c r="D285" s="66"/>
      <c r="E285" s="119"/>
      <c r="F285" s="66"/>
      <c r="G285" s="70"/>
      <c r="H285" s="70"/>
      <c r="I285" s="70"/>
      <c r="J285" s="66"/>
    </row>
    <row r="286" spans="1:10" ht="28.5" customHeight="1">
      <c r="A286" s="118"/>
      <c r="B286" s="66"/>
      <c r="C286" s="66"/>
      <c r="D286" s="66"/>
      <c r="E286" s="119"/>
      <c r="F286" s="66"/>
      <c r="G286" s="70"/>
      <c r="H286" s="70"/>
      <c r="I286" s="70"/>
      <c r="J286" s="66"/>
    </row>
    <row r="287" spans="1:10" ht="28.5" customHeight="1">
      <c r="A287" s="118"/>
      <c r="B287" s="66"/>
      <c r="C287" s="66"/>
      <c r="D287" s="66"/>
      <c r="E287" s="119"/>
      <c r="F287" s="66"/>
      <c r="G287" s="70"/>
      <c r="H287" s="70"/>
      <c r="I287" s="70"/>
      <c r="J287" s="66"/>
    </row>
    <row r="288" spans="1:10" ht="28.5" customHeight="1">
      <c r="A288" s="118"/>
      <c r="B288" s="66"/>
      <c r="C288" s="66"/>
      <c r="D288" s="66"/>
      <c r="E288" s="119"/>
      <c r="F288" s="66"/>
      <c r="G288" s="70"/>
      <c r="H288" s="70"/>
      <c r="I288" s="70"/>
      <c r="J288" s="66"/>
    </row>
    <row r="289" spans="1:10" ht="28.5" customHeight="1">
      <c r="A289" s="118"/>
      <c r="B289" s="66"/>
      <c r="C289" s="66"/>
      <c r="D289" s="66"/>
      <c r="E289" s="119"/>
      <c r="F289" s="66"/>
      <c r="G289" s="70"/>
      <c r="H289" s="70"/>
      <c r="I289" s="70"/>
      <c r="J289" s="66"/>
    </row>
    <row r="290" spans="1:10" ht="15">
      <c r="A290" s="118"/>
      <c r="B290" s="66"/>
      <c r="C290" s="66"/>
      <c r="D290" s="66"/>
      <c r="E290" s="119"/>
      <c r="F290" s="66"/>
      <c r="G290" s="70"/>
      <c r="H290" s="70"/>
      <c r="I290" s="70"/>
      <c r="J290" s="66"/>
    </row>
    <row r="291" spans="1:10" ht="18">
      <c r="A291" s="65"/>
      <c r="B291" s="120"/>
      <c r="C291" s="121"/>
      <c r="D291" s="122"/>
      <c r="E291" s="68"/>
      <c r="F291" s="123"/>
      <c r="G291" s="123"/>
      <c r="H291" s="123"/>
      <c r="I291" s="123"/>
      <c r="J291" s="65"/>
    </row>
  </sheetData>
  <mergeCells count="102">
    <mergeCell ref="A1:J1"/>
    <mergeCell ref="A2:J2"/>
    <mergeCell ref="A3:A5"/>
    <mergeCell ref="B3:B5"/>
    <mergeCell ref="C3:C5"/>
    <mergeCell ref="D3:D5"/>
    <mergeCell ref="E3:I3"/>
    <mergeCell ref="J3:J5"/>
    <mergeCell ref="E4:E5"/>
    <mergeCell ref="F4:I4"/>
    <mergeCell ref="A6:J6"/>
    <mergeCell ref="A7:J7"/>
    <mergeCell ref="A8:J8"/>
    <mergeCell ref="C9:C30"/>
    <mergeCell ref="D9:D11"/>
    <mergeCell ref="J9:J11"/>
    <mergeCell ref="D13:D14"/>
    <mergeCell ref="J13:J14"/>
    <mergeCell ref="D16:D20"/>
    <mergeCell ref="J16:J20"/>
    <mergeCell ref="D22:D26"/>
    <mergeCell ref="J22:J25"/>
    <mergeCell ref="D28:D30"/>
    <mergeCell ref="J28:J30"/>
    <mergeCell ref="B31:J31"/>
    <mergeCell ref="B33:J33"/>
    <mergeCell ref="A36:J36"/>
    <mergeCell ref="A37:D37"/>
    <mergeCell ref="A38:J38"/>
    <mergeCell ref="C39:C73"/>
    <mergeCell ref="J39:J75"/>
    <mergeCell ref="D54:D69"/>
    <mergeCell ref="A77:J77"/>
    <mergeCell ref="A78:D78"/>
    <mergeCell ref="A79:J79"/>
    <mergeCell ref="C80:C116"/>
    <mergeCell ref="D80:D116"/>
    <mergeCell ref="J80:J116"/>
    <mergeCell ref="A118:J118"/>
    <mergeCell ref="A119:D119"/>
    <mergeCell ref="A120:J120"/>
    <mergeCell ref="J121:J132"/>
    <mergeCell ref="C126:C132"/>
    <mergeCell ref="D126:D132"/>
    <mergeCell ref="A134:J134"/>
    <mergeCell ref="A135:D135"/>
    <mergeCell ref="A136:J136"/>
    <mergeCell ref="B137:J137"/>
    <mergeCell ref="E138:I138"/>
    <mergeCell ref="A144:J144"/>
    <mergeCell ref="A145:J145"/>
    <mergeCell ref="A151:J151"/>
    <mergeCell ref="A152:D152"/>
    <mergeCell ref="A153:J153"/>
    <mergeCell ref="A154:J154"/>
    <mergeCell ref="A157:J157"/>
    <mergeCell ref="A158:D158"/>
    <mergeCell ref="A159:J159"/>
    <mergeCell ref="A160:J160"/>
    <mergeCell ref="C161:C193"/>
    <mergeCell ref="D161:D193"/>
    <mergeCell ref="A195:J195"/>
    <mergeCell ref="A196:D196"/>
    <mergeCell ref="A197:J197"/>
    <mergeCell ref="C198:C200"/>
    <mergeCell ref="D198:D200"/>
    <mergeCell ref="A202:J202"/>
    <mergeCell ref="A203:D203"/>
    <mergeCell ref="A204:J204"/>
    <mergeCell ref="C205:C233"/>
    <mergeCell ref="D205:D233"/>
    <mergeCell ref="A235:J235"/>
    <mergeCell ref="A236:D236"/>
    <mergeCell ref="A238:J238"/>
    <mergeCell ref="A239:J239"/>
    <mergeCell ref="C240:C244"/>
    <mergeCell ref="D240:D244"/>
    <mergeCell ref="J240:J243"/>
    <mergeCell ref="A246:J246"/>
    <mergeCell ref="A247:D247"/>
    <mergeCell ref="A248:J248"/>
    <mergeCell ref="C249:C251"/>
    <mergeCell ref="D249:D251"/>
    <mergeCell ref="J249:J251"/>
    <mergeCell ref="A253:J253"/>
    <mergeCell ref="A254:D254"/>
    <mergeCell ref="A255:J255"/>
    <mergeCell ref="C256:C259"/>
    <mergeCell ref="D256:D259"/>
    <mergeCell ref="J256:J259"/>
    <mergeCell ref="A262:J262"/>
    <mergeCell ref="A263:D263"/>
    <mergeCell ref="A264:J264"/>
    <mergeCell ref="J265:J267"/>
    <mergeCell ref="A269:J269"/>
    <mergeCell ref="A270:D270"/>
    <mergeCell ref="A272:J272"/>
    <mergeCell ref="A273:J273"/>
    <mergeCell ref="J274:J275"/>
    <mergeCell ref="A277:J277"/>
    <mergeCell ref="A278:D278"/>
    <mergeCell ref="B279:C27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2011-09-07T04:28:33Z</dcterms:created>
  <dcterms:modified xsi:type="dcterms:W3CDTF">2011-09-12T09:37:34Z</dcterms:modified>
  <cp:category/>
  <cp:version/>
  <cp:contentType/>
  <cp:contentStatus/>
</cp:coreProperties>
</file>