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<sst xmlns="http://schemas.openxmlformats.org/spreadsheetml/2006/main" count="470" uniqueCount="87">
  <si>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</si>
  <si>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</si>
  <si>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</si>
  <si>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</si>
  <si>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</si>
  <si>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</si>
  <si>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</si>
  <si>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</si>
  <si>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</si>
  <si>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</si>
  <si>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</si>
  <si>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</si>
  <si>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</si>
  <si>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</si>
  <si>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</si>
  <si>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</si>
  <si>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</si>
  <si>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</si>
  <si>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</si>
  <si>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</si>
  <si>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</si>
  <si>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</si>
  <si>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</si>
  <si>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</si>
  <si>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</si>
  <si>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</si>
  <si>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</si>
  <si>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</si>
  <si>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</si>
  <si>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</si>
  <si>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</si>
  <si>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</si>
  <si>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</si>
  <si>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</si>
  <si>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</si>
  <si>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</si>
  <si>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</si>
  <si>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</si>
  <si>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</si>
  <si>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</si>
  <si>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</si>
  <si>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</si>
  <si>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</si>
  <si>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</si>
  <si>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</si>
  <si>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</si>
  <si>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</si>
  <si>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</si>
  <si>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</si>
  <si>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</si>
  <si>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</si>
  <si>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</si>
  <si>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</si>
  <si>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</si>
  <si>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</si>
  <si>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</si>
  <si>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</si>
  <si>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</si>
  <si>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</si>
  <si>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</si>
  <si>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</si>
  <si>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</si>
  <si>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</si>
  <si>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</si>
  <si>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</si>
  <si>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</si>
  <si>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</si>
  <si>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</si>
  <si>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</si>
  <si>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</si>
  <si>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</si>
  <si>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</si>
  <si>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</si>
  <si>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</si>
  <si>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</si>
  <si>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</si>
  <si>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</si>
  <si>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Исраилов Шамиль Магомедович</t>
  </si>
  <si>
    <t>Кобылинская Юлия Викторовна</t>
  </si>
  <si>
    <t>Паскалов Денис Витальевич</t>
  </si>
  <si>
    <t>Поздеев Олег Гермонович</t>
  </si>
  <si>
    <t>Полуян  Сергей Сергеевич</t>
  </si>
  <si>
    <t>Симонов Виталий Владимирович</t>
  </si>
  <si>
    <t>Тагиров Тофик Тагирович</t>
  </si>
  <si>
    <t>Шамрай Сергей Владимирович</t>
  </si>
  <si>
    <t>Шарипов Венер Валиевич</t>
  </si>
  <si>
    <t>Колодезнев Андрей Леонидович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</si>
</sst>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6" t="s">
        <v>12</v>
      </c>
    </row>
    <row r="13" spans="1:14" s="23" customFormat="1" ht="33" customHeight="1">
      <c r="A13" s="84"/>
      <c r="B13" s="76"/>
      <c r="C13" s="8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7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 s="23" customFormat="1" ht="24" customHeight="1">
      <c r="A15" s="85"/>
      <c r="B15" s="77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8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44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M58" sqref="M58"/>
    </sheetView>
  </sheetViews>
  <sheetFormatPr defaultColWidth="9.00390625" defaultRowHeight="12.75"/>
  <cols>
    <col min="1" max="1" width="4.375" style="1" customWidth="1"/>
    <col min="2" max="2" width="38.625" style="2" customWidth="1"/>
    <col min="3" max="3" width="4.375" style="3" customWidth="1"/>
    <col min="4" max="5" width="9.375" style="3" customWidth="1"/>
    <col min="6" max="6" width="9.25390625" style="3" customWidth="1"/>
    <col min="7" max="7" width="9.00390625" style="3" customWidth="1"/>
    <col min="8" max="8" width="9.625" style="3" customWidth="1"/>
    <col min="9" max="11" width="9.25390625" style="3" customWidth="1"/>
    <col min="12" max="13" width="8.875" style="3" customWidth="1"/>
    <col min="14" max="14" width="6.6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76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4.25" customHeight="1">
      <c r="A13" s="84"/>
      <c r="B13" s="76"/>
      <c r="C13" s="82"/>
      <c r="D13" s="66" t="s">
        <v>77</v>
      </c>
      <c r="E13" s="66" t="s">
        <v>78</v>
      </c>
      <c r="F13" s="66" t="s">
        <v>79</v>
      </c>
      <c r="G13" s="66" t="s">
        <v>80</v>
      </c>
      <c r="H13" s="66" t="s">
        <v>81</v>
      </c>
      <c r="I13" s="66" t="s">
        <v>82</v>
      </c>
      <c r="J13" s="66" t="s">
        <v>83</v>
      </c>
      <c r="K13" s="66" t="s">
        <v>84</v>
      </c>
      <c r="L13" s="66" t="s">
        <v>85</v>
      </c>
      <c r="M13" s="66" t="s">
        <v>86</v>
      </c>
      <c r="N13" s="90"/>
    </row>
    <row r="14" spans="1:14" s="23" customFormat="1" ht="10.5" customHeight="1">
      <c r="A14" s="84"/>
      <c r="B14" s="76"/>
      <c r="C14" s="42" t="s">
        <v>44</v>
      </c>
      <c r="D14" s="16">
        <v>40637</v>
      </c>
      <c r="E14" s="16">
        <v>40646</v>
      </c>
      <c r="F14" s="16">
        <v>40647</v>
      </c>
      <c r="G14" s="16">
        <v>40626</v>
      </c>
      <c r="H14" s="16">
        <v>40647</v>
      </c>
      <c r="I14" s="16">
        <v>40644</v>
      </c>
      <c r="J14" s="16">
        <v>40604</v>
      </c>
      <c r="K14" s="16">
        <v>40633</v>
      </c>
      <c r="L14" s="16">
        <v>40617</v>
      </c>
      <c r="M14" s="16">
        <v>40625</v>
      </c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>K16+1</f>
        <v>12</v>
      </c>
      <c r="M16" s="24">
        <f>L16+1</f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K17">D19+D25</f>
        <v>11500</v>
      </c>
      <c r="E17" s="56">
        <f t="shared" si="1"/>
        <v>3000</v>
      </c>
      <c r="F17" s="56">
        <f t="shared" si="1"/>
        <v>175575.2</v>
      </c>
      <c r="G17" s="56">
        <f t="shared" si="1"/>
        <v>47986</v>
      </c>
      <c r="H17" s="56">
        <f t="shared" si="1"/>
        <v>3000</v>
      </c>
      <c r="I17" s="56">
        <f t="shared" si="1"/>
        <v>166000</v>
      </c>
      <c r="J17" s="56">
        <f t="shared" si="1"/>
        <v>37000</v>
      </c>
      <c r="K17" s="56">
        <f t="shared" si="1"/>
        <v>116500</v>
      </c>
      <c r="L17" s="56">
        <f>L19+L25</f>
        <v>65000</v>
      </c>
      <c r="M17" s="56">
        <f>M19+M25</f>
        <v>39391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K19">SUM(D21:D24)</f>
        <v>11500</v>
      </c>
      <c r="E19" s="58">
        <f t="shared" si="2"/>
        <v>3000</v>
      </c>
      <c r="F19" s="58">
        <f t="shared" si="2"/>
        <v>140575.2</v>
      </c>
      <c r="G19" s="58">
        <f t="shared" si="2"/>
        <v>47986</v>
      </c>
      <c r="H19" s="58">
        <f t="shared" si="2"/>
        <v>3000</v>
      </c>
      <c r="I19" s="58">
        <f t="shared" si="2"/>
        <v>166000</v>
      </c>
      <c r="J19" s="58">
        <f t="shared" si="2"/>
        <v>37000</v>
      </c>
      <c r="K19" s="58">
        <f t="shared" si="2"/>
        <v>116500</v>
      </c>
      <c r="L19" s="58">
        <f>SUM(L21:L24)</f>
        <v>65000</v>
      </c>
      <c r="M19" s="58">
        <f>SUM(M21:M24)</f>
        <v>39391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11500</v>
      </c>
      <c r="E21" s="60">
        <v>3000</v>
      </c>
      <c r="F21" s="60">
        <v>35575.2</v>
      </c>
      <c r="G21" s="60">
        <v>47986</v>
      </c>
      <c r="H21" s="60">
        <v>3000</v>
      </c>
      <c r="I21" s="60">
        <v>50000</v>
      </c>
      <c r="J21" s="60">
        <v>37000</v>
      </c>
      <c r="K21" s="60">
        <v>50000</v>
      </c>
      <c r="L21" s="60">
        <v>50000</v>
      </c>
      <c r="M21" s="60">
        <v>39391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116000</v>
      </c>
      <c r="J23" s="61">
        <v>0</v>
      </c>
      <c r="K23" s="61">
        <v>66500</v>
      </c>
      <c r="L23" s="61">
        <v>15000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105000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v>0</v>
      </c>
      <c r="E25" s="62">
        <v>0</v>
      </c>
      <c r="F25" s="62">
        <v>35000</v>
      </c>
      <c r="G25" s="62">
        <v>0</v>
      </c>
      <c r="H25" s="62">
        <f>SUM(H27:H30)</f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2">
        <v>0</v>
      </c>
      <c r="G28" s="62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2">
        <v>0</v>
      </c>
      <c r="G29" s="62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2">
        <v>35000</v>
      </c>
      <c r="G30" s="62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3" ref="D31:K31">D33+D34+D39</f>
        <v>0</v>
      </c>
      <c r="E31" s="56">
        <f t="shared" si="3"/>
        <v>0</v>
      </c>
      <c r="F31" s="56">
        <f t="shared" si="3"/>
        <v>35000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31140.79</v>
      </c>
      <c r="K31" s="56">
        <f t="shared" si="3"/>
        <v>0</v>
      </c>
      <c r="L31" s="56">
        <f>L33+L34+L39</f>
        <v>0</v>
      </c>
      <c r="M31" s="56">
        <f>M33+M34+M39</f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v>0</v>
      </c>
      <c r="E34" s="61">
        <v>0</v>
      </c>
      <c r="F34" s="61">
        <f>SUM(F36:F38)</f>
        <v>35000</v>
      </c>
      <c r="G34" s="61">
        <f>SUM(G36:G38)</f>
        <v>0</v>
      </c>
      <c r="H34" s="61">
        <f>SUM(H36:H38)</f>
        <v>0</v>
      </c>
      <c r="I34" s="61">
        <f>SUM(I36:I38)</f>
        <v>0</v>
      </c>
      <c r="J34" s="61">
        <v>0</v>
      </c>
      <c r="K34" s="61">
        <v>0</v>
      </c>
      <c r="L34" s="61">
        <v>0</v>
      </c>
      <c r="M34" s="61"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35000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31140.79</v>
      </c>
      <c r="K39" s="61">
        <v>0</v>
      </c>
      <c r="L39" s="61">
        <v>0</v>
      </c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4" ref="D40:K40">D42+D45+D46+D47+D48+D49+D50+D51</f>
        <v>11460</v>
      </c>
      <c r="E40" s="56">
        <f t="shared" si="4"/>
        <v>2840</v>
      </c>
      <c r="F40" s="56">
        <f t="shared" si="4"/>
        <v>140575.2</v>
      </c>
      <c r="G40" s="56">
        <f t="shared" si="4"/>
        <v>47986</v>
      </c>
      <c r="H40" s="56">
        <f t="shared" si="4"/>
        <v>2999.99</v>
      </c>
      <c r="I40" s="56">
        <f t="shared" si="4"/>
        <v>166000</v>
      </c>
      <c r="J40" s="56">
        <f t="shared" si="4"/>
        <v>5859.21</v>
      </c>
      <c r="K40" s="56">
        <f t="shared" si="4"/>
        <v>101441</v>
      </c>
      <c r="L40" s="56">
        <f>L42+L45+L46+L47+L48+L49+L50+L51</f>
        <v>58630</v>
      </c>
      <c r="M40" s="56">
        <f>M42+M45+M46+M47+M48+M49+M50+M51</f>
        <v>39391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5859.21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20700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19560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11460</v>
      </c>
      <c r="E47" s="61">
        <v>2840</v>
      </c>
      <c r="F47" s="61">
        <v>22500</v>
      </c>
      <c r="G47" s="61">
        <v>13460</v>
      </c>
      <c r="H47" s="61">
        <v>2999.99</v>
      </c>
      <c r="I47" s="61">
        <v>158335</v>
      </c>
      <c r="J47" s="61">
        <v>0</v>
      </c>
      <c r="K47" s="61">
        <v>64235</v>
      </c>
      <c r="L47" s="61">
        <v>39070</v>
      </c>
      <c r="M47" s="61">
        <v>20560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49379</v>
      </c>
      <c r="G50" s="61">
        <v>34526</v>
      </c>
      <c r="H50" s="61">
        <v>0</v>
      </c>
      <c r="I50" s="61">
        <v>5914.4</v>
      </c>
      <c r="J50" s="61">
        <v>0</v>
      </c>
      <c r="K50" s="61">
        <v>34206</v>
      </c>
      <c r="L50" s="61">
        <v>0</v>
      </c>
      <c r="M50" s="61">
        <v>18831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47996.2</v>
      </c>
      <c r="G51" s="61">
        <v>0</v>
      </c>
      <c r="H51" s="61">
        <v>0</v>
      </c>
      <c r="I51" s="61">
        <v>1750.6</v>
      </c>
      <c r="J51" s="61">
        <v>0</v>
      </c>
      <c r="K51" s="61">
        <v>3000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5" ref="D52:K52">D54</f>
        <v>40</v>
      </c>
      <c r="E52" s="56">
        <f t="shared" si="5"/>
        <v>160</v>
      </c>
      <c r="F52" s="56">
        <f t="shared" si="5"/>
        <v>0</v>
      </c>
      <c r="G52" s="56">
        <f t="shared" si="5"/>
        <v>0</v>
      </c>
      <c r="H52" s="56">
        <f t="shared" si="5"/>
        <v>0.01</v>
      </c>
      <c r="I52" s="56">
        <f t="shared" si="5"/>
        <v>0</v>
      </c>
      <c r="J52" s="56">
        <f t="shared" si="5"/>
        <v>0</v>
      </c>
      <c r="K52" s="56">
        <f t="shared" si="5"/>
        <v>15059</v>
      </c>
      <c r="L52" s="56">
        <f>L54</f>
        <v>6370</v>
      </c>
      <c r="M52" s="56">
        <f>M54</f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40</v>
      </c>
      <c r="E54" s="60">
        <v>160</v>
      </c>
      <c r="F54" s="60">
        <v>0</v>
      </c>
      <c r="G54" s="60">
        <v>0</v>
      </c>
      <c r="H54" s="60">
        <v>0.01</v>
      </c>
      <c r="I54" s="60">
        <v>0</v>
      </c>
      <c r="J54" s="60">
        <v>0</v>
      </c>
      <c r="K54" s="60">
        <v>15059</v>
      </c>
      <c r="L54" s="60">
        <v>6370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6" ref="D55:K55">D17-D31-D40-D52</f>
        <v>0</v>
      </c>
      <c r="E55" s="56">
        <f t="shared" si="6"/>
        <v>0</v>
      </c>
      <c r="F55" s="56">
        <f t="shared" si="6"/>
        <v>0</v>
      </c>
      <c r="G55" s="56">
        <f t="shared" si="6"/>
        <v>0</v>
      </c>
      <c r="H55" s="56">
        <f t="shared" si="6"/>
        <v>2.1827852025868566E-13</v>
      </c>
      <c r="I55" s="56">
        <f t="shared" si="6"/>
        <v>0</v>
      </c>
      <c r="J55" s="56">
        <f t="shared" si="6"/>
        <v>-9.094947017729282E-13</v>
      </c>
      <c r="K55" s="56">
        <f t="shared" si="6"/>
        <v>0</v>
      </c>
      <c r="L55" s="56">
        <f>L17-L31-L40-L52</f>
        <v>0</v>
      </c>
      <c r="M55" s="56">
        <f>M17-M31-M40-M52</f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N12:N15"/>
    <mergeCell ref="B12:B15"/>
    <mergeCell ref="D12:M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1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2011-04-18T13:32:48Z</cp:lastPrinted>
  <dcterms:created xsi:type="dcterms:W3CDTF">2005-02-22T15:31:57Z</dcterms:created>
  <dcterms:modified xsi:type="dcterms:W3CDTF">2011-04-18T13:33:37Z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