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<sst xmlns="http://schemas.openxmlformats.org/spreadsheetml/2006/main" count="128" uniqueCount="32">
  <si>
    <t>Информация о кредиторской и дебиторской задолженности предприятий жилищно-коммунального комплекса города Сургута</t>
  </si>
  <si>
    <t>по состоянию на 1 октября 2006 года и 1 января 2007 года</t>
  </si>
  <si>
    <t>2002 год</t>
  </si>
  <si>
    <t>2003 год</t>
  </si>
  <si>
    <t>2004 год</t>
  </si>
  <si>
    <t>2005 год</t>
  </si>
  <si>
    <t>1 квартал 2006 года</t>
  </si>
  <si>
    <t xml:space="preserve">на 01.07.2006 </t>
  </si>
  <si>
    <t>на 01.10.2006</t>
  </si>
  <si>
    <t>на 01.01.2007</t>
  </si>
  <si>
    <t>объем кредиторской задолженности всего (тыс. рублей):</t>
  </si>
  <si>
    <t>в том числе</t>
  </si>
  <si>
    <t xml:space="preserve"> - небюджетные средства</t>
  </si>
  <si>
    <t xml:space="preserve"> - бюджетные средства</t>
  </si>
  <si>
    <t>Газоснабжение жителей города</t>
  </si>
  <si>
    <t>Всего</t>
  </si>
  <si>
    <t xml:space="preserve"> - небюджетные</t>
  </si>
  <si>
    <t>Теплоснабжение жителей и организаций города</t>
  </si>
  <si>
    <t>Водоснабжение и водоотведение жителей и организаций города</t>
  </si>
  <si>
    <t>Электроснабжение жителей и организаций города</t>
  </si>
  <si>
    <t>Бани</t>
  </si>
  <si>
    <t>Благоустройство придомовой территории муниципального жилищного фонда (тротуаров и внутриквартальных проездов; зеленых зон; площадок для игр детей дошкольного возраста, для отдыха взрослого населения, для занятия физкультурой, для выгула собак)</t>
  </si>
  <si>
    <t>Обустройство и содержание городского кладбища</t>
  </si>
  <si>
    <t>Благоустройство территорий, занятых временным и ветхим жилищным фондом</t>
  </si>
  <si>
    <t>Капитальный ремонт мест общего пользования в муниципальном жилищном фонде</t>
  </si>
  <si>
    <t>Содержание временного жилищного фонда</t>
  </si>
  <si>
    <t xml:space="preserve">Содержание капитального жилищного фонда </t>
  </si>
  <si>
    <t>Содержание частного сектора</t>
  </si>
  <si>
    <t>Отлов безнадзорных животных</t>
  </si>
  <si>
    <t>объем дебиторской задолженности всего (тыс. рублей):</t>
  </si>
  <si>
    <t>Благоустройство придомовой территории муниципального жилищного фонда (тротуаров и внутриквартальных проездов; зеленых зон; площадок для игр детей дошкольного возраста, для отдыха взрослого населения, для занятия физкультурой, для выгула собак, для стоянки</t>
  </si>
  <si>
    <t>Отлов бесхозяйных животных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</si>
</sst>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Fill="1" applyBorder="1" applyAlignment="1" applyProtection="1">
      <alignment vertical="center" wrapText="1"/>
      <protection hidden="1"/>
    </xf>
    <xf numFmtId="0" fontId="4" fillId="0" borderId="0" xfId="17" applyFont="1" applyFill="1" applyBorder="1" applyAlignment="1" applyProtection="1">
      <alignment horizontal="center" vertical="center"/>
      <protection hidden="1"/>
    </xf>
    <xf numFmtId="0" fontId="3" fillId="0" borderId="0" xfId="17" applyFont="1" applyFill="1" applyBorder="1" applyAlignment="1" applyProtection="1">
      <alignment vertical="center" wrapText="1"/>
      <protection hidden="1"/>
    </xf>
    <xf numFmtId="0" fontId="3" fillId="0" borderId="1" xfId="17" applyFont="1" applyFill="1" applyBorder="1" applyAlignment="1" applyProtection="1">
      <alignment vertical="center" wrapText="1"/>
      <protection hidden="1"/>
    </xf>
    <xf numFmtId="1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7" applyFont="1" applyFill="1" applyBorder="1" applyAlignment="1" applyProtection="1">
      <alignment horizontal="center" vertical="center" wrapText="1"/>
      <protection hidden="1"/>
    </xf>
    <xf numFmtId="0" fontId="3" fillId="0" borderId="1" xfId="17" applyFont="1" applyFill="1" applyBorder="1" applyAlignment="1" applyProtection="1">
      <alignment horizontal="center" vertical="center" wrapText="1"/>
      <protection hidden="1"/>
    </xf>
    <xf numFmtId="0" fontId="3" fillId="0" borderId="2" xfId="17" applyFont="1" applyFill="1" applyBorder="1" applyAlignment="1" applyProtection="1">
      <alignment horizontal="center" vertical="center" wrapText="1"/>
      <protection hidden="1"/>
    </xf>
    <xf numFmtId="0" fontId="4" fillId="2" borderId="1" xfId="17" applyFont="1" applyFill="1" applyBorder="1" applyAlignment="1" applyProtection="1">
      <alignment vertical="center" wrapText="1"/>
      <protection hidden="1"/>
    </xf>
    <xf numFmtId="1" fontId="4" fillId="2" borderId="1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7" applyFont="1" applyFill="1" applyBorder="1" applyAlignment="1" applyProtection="1">
      <alignment vertical="center" wrapText="1"/>
      <protection hidden="1"/>
    </xf>
    <xf numFmtId="0" fontId="5" fillId="0" borderId="1" xfId="17" applyFont="1" applyFill="1" applyBorder="1" applyAlignment="1" applyProtection="1">
      <alignment horizontal="left" vertical="center" wrapText="1"/>
      <protection hidden="1"/>
    </xf>
    <xf numFmtId="1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7" applyFont="1" applyFill="1" applyBorder="1" applyAlignment="1" applyProtection="1">
      <alignment vertical="center" wrapText="1"/>
      <protection hidden="1"/>
    </xf>
    <xf numFmtId="0" fontId="6" fillId="0" borderId="1" xfId="17" applyFont="1" applyFill="1" applyBorder="1" applyAlignment="1" applyProtection="1">
      <alignment horizontal="left" vertical="center" wrapText="1"/>
      <protection hidden="1"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0" xfId="17" applyFont="1" applyFill="1" applyBorder="1" applyAlignment="1">
      <alignment horizontal="center" vertical="center" wrapText="1"/>
      <protection/>
    </xf>
    <xf numFmtId="0" fontId="7" fillId="0" borderId="1" xfId="17" applyFont="1" applyFill="1" applyBorder="1" applyAlignment="1" applyProtection="1">
      <alignment horizontal="center" vertical="center" wrapText="1"/>
      <protection hidden="1"/>
    </xf>
    <xf numFmtId="1" fontId="7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1" xfId="17" applyFont="1" applyFill="1" applyBorder="1" applyAlignment="1" applyProtection="1">
      <alignment horizontal="left" vertical="center" wrapText="1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8" fillId="0" borderId="1" xfId="17" applyFont="1" applyFill="1" applyBorder="1" applyAlignment="1" applyProtection="1">
      <alignment horizontal="center" vertical="center" wrapText="1"/>
      <protection hidden="1"/>
    </xf>
    <xf numFmtId="1" fontId="8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8" fillId="0" borderId="1" xfId="17" applyFont="1" applyFill="1" applyBorder="1" applyAlignment="1" applyProtection="1">
      <alignment horizontal="left" vertical="center" wrapText="1"/>
      <protection hidden="1"/>
    </xf>
    <xf numFmtId="0" fontId="4" fillId="0" borderId="1" xfId="17" applyFont="1" applyFill="1" applyBorder="1" applyAlignment="1" applyProtection="1">
      <alignment horizontal="left" vertical="center" wrapText="1"/>
      <protection hidden="1"/>
    </xf>
    <xf numFmtId="0" fontId="4" fillId="0" borderId="1" xfId="17" applyFont="1" applyFill="1" applyBorder="1" applyAlignment="1" applyProtection="1">
      <alignment horizontal="center" vertical="center" wrapText="1"/>
      <protection hidden="1"/>
    </xf>
    <xf numFmtId="0" fontId="4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1" xfId="17" applyFont="1" applyFill="1" applyBorder="1" applyAlignment="1" applyProtection="1">
      <alignment vertical="center" wrapText="1"/>
      <protection hidden="1"/>
    </xf>
    <xf numFmtId="1" fontId="7" fillId="0" borderId="1" xfId="17" applyNumberFormat="1" applyFont="1" applyFill="1" applyBorder="1" applyAlignment="1" applyProtection="1">
      <alignment horizontal="right" vertical="center" wrapText="1"/>
      <protection hidden="1"/>
    </xf>
    <xf numFmtId="1" fontId="4" fillId="0" borderId="1" xfId="17" applyNumberFormat="1" applyFont="1" applyFill="1" applyBorder="1" applyAlignment="1" applyProtection="1">
      <alignment horizontal="right" vertical="center" wrapText="1"/>
      <protection hidden="1"/>
    </xf>
    <xf numFmtId="1" fontId="7" fillId="0" borderId="2" xfId="17" applyNumberFormat="1" applyFont="1" applyFill="1" applyBorder="1" applyAlignment="1">
      <alignment horizontal="center" vertical="center" wrapText="1"/>
      <protection/>
    </xf>
    <xf numFmtId="0" fontId="7" fillId="0" borderId="0" xfId="17" applyFont="1" applyFill="1" applyBorder="1" applyAlignment="1" applyProtection="1">
      <alignment horizontal="right" vertical="center" wrapText="1"/>
      <protection hidden="1"/>
    </xf>
    <xf numFmtId="0" fontId="3" fillId="0" borderId="2" xfId="17" applyFont="1" applyFill="1" applyBorder="1" applyAlignment="1" applyProtection="1">
      <alignment horizontal="center" vertical="center" wrapText="1"/>
      <protection hidden="1"/>
    </xf>
    <xf numFmtId="0" fontId="3" fillId="0" borderId="3" xfId="17" applyFont="1" applyFill="1" applyBorder="1" applyAlignment="1" applyProtection="1">
      <alignment horizontal="center" vertical="center" wrapText="1"/>
      <protection hidden="1"/>
    </xf>
    <xf numFmtId="1" fontId="4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7" applyFont="1" applyFill="1" applyBorder="1" applyAlignment="1" applyProtection="1">
      <alignment horizontal="center" vertical="center" wrapText="1"/>
      <protection hidden="1"/>
    </xf>
    <xf numFmtId="1" fontId="3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7" applyFont="1" applyFill="1" applyBorder="1" applyAlignment="1" applyProtection="1">
      <alignment horizontal="left" vertical="center" wrapText="1"/>
      <protection hidden="1"/>
    </xf>
    <xf numFmtId="1" fontId="4" fillId="0" borderId="1" xfId="17" applyNumberFormat="1" applyFont="1" applyFill="1" applyBorder="1" applyAlignment="1">
      <alignment horizontal="center" vertical="center" wrapText="1"/>
      <protection/>
    </xf>
    <xf numFmtId="1" fontId="3" fillId="0" borderId="1" xfId="17" applyNumberFormat="1" applyFont="1" applyFill="1" applyBorder="1" applyAlignment="1">
      <alignment horizontal="center" vertical="center" wrapText="1"/>
      <protection/>
    </xf>
    <xf numFmtId="1" fontId="4" fillId="0" borderId="2" xfId="17" applyNumberFormat="1" applyFont="1" applyFill="1" applyBorder="1" applyAlignment="1">
      <alignment horizontal="center" vertical="center" wrapText="1"/>
      <protection/>
    </xf>
    <xf numFmtId="1" fontId="7" fillId="0" borderId="1" xfId="17" applyNumberFormat="1" applyFont="1" applyFill="1" applyBorder="1" applyAlignment="1" applyProtection="1">
      <alignment horizontal="center" vertical="center"/>
      <protection hidden="1"/>
    </xf>
    <xf numFmtId="1" fontId="3" fillId="0" borderId="1" xfId="17" applyNumberFormat="1" applyFont="1" applyFill="1" applyBorder="1" applyAlignment="1" applyProtection="1">
      <alignment horizontal="center" vertical="center"/>
      <protection hidden="1"/>
    </xf>
    <xf numFmtId="1" fontId="8" fillId="0" borderId="1" xfId="17" applyNumberFormat="1" applyFont="1" applyFill="1" applyBorder="1" applyAlignment="1" applyProtection="1">
      <alignment horizontal="center" vertical="center"/>
      <protection hidden="1"/>
    </xf>
    <xf numFmtId="0" fontId="7" fillId="0" borderId="0" xfId="17" applyFont="1" applyFill="1" applyBorder="1" applyAlignment="1" applyProtection="1">
      <alignment vertical="center" wrapText="1"/>
      <protection hidden="1"/>
    </xf>
    <xf numFmtId="0" fontId="4" fillId="2" borderId="1" xfId="17" applyFont="1" applyFill="1" applyBorder="1" applyAlignment="1" applyProtection="1">
      <alignment horizontal="left" vertical="center" wrapText="1"/>
      <protection hidden="1"/>
    </xf>
    <xf numFmtId="1" fontId="5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7" applyFont="1" applyFill="1" applyBorder="1" applyAlignment="1" applyProtection="1">
      <alignment horizontal="center" vertical="center" wrapText="1"/>
      <protection hidden="1"/>
    </xf>
    <xf numFmtId="0" fontId="5" fillId="0" borderId="0" xfId="17" applyFont="1" applyFill="1" applyBorder="1" applyAlignment="1" applyProtection="1">
      <alignment horizontal="center" vertical="center" wrapText="1"/>
      <protection hidden="1"/>
    </xf>
    <xf numFmtId="1" fontId="6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7" applyFont="1" applyFill="1" applyBorder="1" applyAlignment="1" applyProtection="1">
      <alignment horizontal="center" vertical="center" wrapText="1"/>
      <protection hidden="1"/>
    </xf>
    <xf numFmtId="1" fontId="3" fillId="0" borderId="0" xfId="17" applyNumberFormat="1" applyFont="1" applyFill="1" applyBorder="1" applyAlignment="1" applyProtection="1">
      <alignment vertical="center" wrapText="1"/>
      <protection hidden="1"/>
    </xf>
    <xf numFmtId="1" fontId="3" fillId="0" borderId="0" xfId="17" applyNumberFormat="1" applyFont="1" applyFill="1" applyBorder="1" applyAlignment="1" applyProtection="1">
      <alignment vertical="center" wrapText="1"/>
      <protection hidden="1"/>
    </xf>
    <xf numFmtId="0" fontId="9" fillId="0" borderId="0" xfId="17" applyFont="1" applyFill="1" applyBorder="1" applyAlignment="1" applyProtection="1">
      <alignment wrapText="1"/>
      <protection hidden="1"/>
    </xf>
    <xf numFmtId="1" fontId="9" fillId="0" borderId="0" xfId="17" applyNumberFormat="1" applyFont="1" applyFill="1" applyBorder="1" applyAlignment="1" applyProtection="1">
      <alignment wrapText="1"/>
      <protection hidden="1"/>
    </xf>
    <xf numFmtId="0" fontId="3" fillId="0" borderId="4" xfId="17" applyFont="1" applyFill="1" applyBorder="1" applyAlignment="1" applyProtection="1">
      <alignment horizontal="center" vertical="center" wrapText="1"/>
      <protection hidden="1"/>
    </xf>
    <xf numFmtId="0" fontId="3" fillId="0" borderId="2" xfId="17" applyFont="1" applyFill="1" applyBorder="1" applyAlignment="1" applyProtection="1">
      <alignment horizontal="center" vertical="center" wrapText="1"/>
      <protection hidden="1"/>
    </xf>
    <xf numFmtId="0" fontId="3" fillId="0" borderId="3" xfId="17" applyFont="1" applyFill="1" applyBorder="1" applyAlignment="1" applyProtection="1">
      <alignment horizontal="center" vertical="center" wrapText="1"/>
      <protection hidden="1"/>
    </xf>
    <xf numFmtId="0" fontId="3" fillId="0" borderId="4" xfId="17" applyFont="1" applyFill="1" applyBorder="1" applyAlignment="1" applyProtection="1">
      <alignment horizontal="center" vertical="center" wrapText="1"/>
      <protection hidden="1"/>
    </xf>
    <xf numFmtId="0" fontId="3" fillId="0" borderId="3" xfId="17" applyFont="1" applyFill="1" applyBorder="1" applyAlignment="1" applyProtection="1">
      <alignment horizontal="center" vertical="center" wrapText="1"/>
      <protection hidden="1"/>
    </xf>
    <xf numFmtId="0" fontId="3" fillId="0" borderId="1" xfId="17" applyFont="1" applyFill="1" applyBorder="1" applyAlignment="1" applyProtection="1">
      <alignment horizontal="center" vertical="center" wrapText="1"/>
      <protection hidden="1"/>
    </xf>
    <xf numFmtId="0" fontId="8" fillId="0" borderId="4" xfId="17" applyFont="1" applyFill="1" applyBorder="1" applyAlignment="1" applyProtection="1">
      <alignment horizontal="center" vertical="center" wrapText="1"/>
      <protection hidden="1"/>
    </xf>
    <xf numFmtId="0" fontId="8" fillId="0" borderId="2" xfId="17" applyFont="1" applyFill="1" applyBorder="1" applyAlignment="1" applyProtection="1">
      <alignment horizontal="center" vertical="center" wrapText="1"/>
      <protection hidden="1"/>
    </xf>
    <xf numFmtId="0" fontId="8" fillId="0" borderId="3" xfId="17" applyFont="1" applyFill="1" applyBorder="1" applyAlignment="1" applyProtection="1">
      <alignment horizontal="center" vertical="center" wrapText="1"/>
      <protection hidden="1"/>
    </xf>
    <xf numFmtId="0" fontId="1" fillId="0" borderId="0" xfId="17" applyFont="1" applyFill="1" applyBorder="1" applyAlignment="1" applyProtection="1">
      <alignment horizontal="center" vertical="center" wrapText="1"/>
      <protection hidden="1"/>
    </xf>
    <xf numFmtId="0" fontId="4" fillId="0" borderId="0" xfId="17" applyFont="1" applyFill="1" applyBorder="1" applyAlignment="1" applyProtection="1">
      <alignment horizontal="center" vertical="center"/>
      <protection hidden="1"/>
    </xf>
    <xf numFmtId="0" fontId="3" fillId="0" borderId="4" xfId="17" applyFont="1" applyFill="1" applyBorder="1" applyAlignment="1">
      <alignment horizontal="center" vertical="center" wrapText="1"/>
      <protection/>
    </xf>
    <xf numFmtId="0" fontId="3" fillId="0" borderId="2" xfId="17" applyFont="1" applyFill="1" applyBorder="1" applyAlignment="1">
      <alignment horizontal="center" vertical="center" wrapText="1"/>
      <protection/>
    </xf>
    <xf numFmtId="0" fontId="3" fillId="0" borderId="3" xfId="17" applyFont="1" applyFill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Дополнительные таблицы для предоставления данных ФРРФ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2%20%20&#1085;&#1072;%2001.01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54;&#1056;\D2%20%20&#1092;&#1072;&#1082;&#1090;&#1086;&#1084;%201&#1087;&#1086;&#1083;&#1091;&#1075;.06%20-%20&#1080;&#1089;&#1087;&#1088;&#1072;&#1074;&#1083;&#1077;&#1085;&#1080;&#1077;%2002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блик"/>
      <sheetName val="свод"/>
      <sheetName val="расчет"/>
      <sheetName val="отправленное за 9 мес."/>
      <sheetName val="проверка кз по предпр"/>
      <sheetName val="дз по предпр"/>
    </sheetNames>
    <sheetDataSet>
      <sheetData sheetId="1">
        <row r="10">
          <cell r="I10">
            <v>1433</v>
          </cell>
        </row>
        <row r="12">
          <cell r="I12">
            <v>0</v>
          </cell>
        </row>
        <row r="13">
          <cell r="I13">
            <v>1433</v>
          </cell>
        </row>
        <row r="16">
          <cell r="I16">
            <v>259647</v>
          </cell>
        </row>
        <row r="18">
          <cell r="I18">
            <v>255970</v>
          </cell>
        </row>
        <row r="19">
          <cell r="I19">
            <v>3677</v>
          </cell>
        </row>
        <row r="22">
          <cell r="I22">
            <v>62579</v>
          </cell>
        </row>
        <row r="24">
          <cell r="I24">
            <v>61842</v>
          </cell>
        </row>
        <row r="25">
          <cell r="I25">
            <v>737</v>
          </cell>
        </row>
        <row r="28">
          <cell r="I28">
            <v>79007</v>
          </cell>
        </row>
        <row r="30">
          <cell r="I30">
            <v>78852</v>
          </cell>
        </row>
        <row r="31">
          <cell r="I31">
            <v>155</v>
          </cell>
        </row>
        <row r="33">
          <cell r="I33">
            <v>1162</v>
          </cell>
        </row>
        <row r="35">
          <cell r="I35">
            <v>0</v>
          </cell>
        </row>
        <row r="36">
          <cell r="I36">
            <v>1162</v>
          </cell>
        </row>
        <row r="39">
          <cell r="I39">
            <v>1673</v>
          </cell>
        </row>
        <row r="41">
          <cell r="I41">
            <v>0</v>
          </cell>
        </row>
        <row r="42">
          <cell r="I42">
            <v>1673</v>
          </cell>
        </row>
        <row r="45">
          <cell r="I45">
            <v>6778</v>
          </cell>
        </row>
        <row r="47">
          <cell r="I47">
            <v>2169</v>
          </cell>
        </row>
        <row r="48">
          <cell r="I48">
            <v>4609</v>
          </cell>
        </row>
        <row r="51">
          <cell r="I51">
            <v>2791</v>
          </cell>
        </row>
        <row r="53">
          <cell r="I53">
            <v>0</v>
          </cell>
        </row>
        <row r="54">
          <cell r="I54">
            <v>2791</v>
          </cell>
        </row>
        <row r="57">
          <cell r="I57">
            <v>1866</v>
          </cell>
        </row>
        <row r="59">
          <cell r="I59">
            <v>0</v>
          </cell>
        </row>
        <row r="60">
          <cell r="I60">
            <v>1866</v>
          </cell>
        </row>
        <row r="63">
          <cell r="I63">
            <v>0</v>
          </cell>
        </row>
        <row r="65">
          <cell r="I65">
            <v>-196</v>
          </cell>
        </row>
        <row r="66">
          <cell r="I66">
            <v>196</v>
          </cell>
        </row>
        <row r="69">
          <cell r="I69">
            <v>64544</v>
          </cell>
        </row>
        <row r="71">
          <cell r="I71">
            <v>59454</v>
          </cell>
        </row>
        <row r="72">
          <cell r="I72">
            <v>5090</v>
          </cell>
        </row>
        <row r="75">
          <cell r="I75">
            <v>0</v>
          </cell>
        </row>
        <row r="77">
          <cell r="I77">
            <v>0</v>
          </cell>
        </row>
        <row r="78">
          <cell r="I78">
            <v>0</v>
          </cell>
        </row>
        <row r="81">
          <cell r="I81">
            <v>290</v>
          </cell>
        </row>
        <row r="83">
          <cell r="I83">
            <v>0</v>
          </cell>
        </row>
        <row r="84">
          <cell r="I84">
            <v>290</v>
          </cell>
        </row>
        <row r="97">
          <cell r="I97">
            <v>742635</v>
          </cell>
        </row>
        <row r="100">
          <cell r="I100">
            <v>883.134</v>
          </cell>
        </row>
        <row r="103">
          <cell r="I103">
            <v>594863</v>
          </cell>
        </row>
        <row r="106">
          <cell r="I106">
            <v>7</v>
          </cell>
        </row>
        <row r="109">
          <cell r="I109">
            <v>243953</v>
          </cell>
        </row>
        <row r="112">
          <cell r="I112">
            <v>0</v>
          </cell>
        </row>
        <row r="116">
          <cell r="I116">
            <v>0</v>
          </cell>
        </row>
        <row r="119">
          <cell r="I119">
            <v>0</v>
          </cell>
        </row>
        <row r="122">
          <cell r="I122">
            <v>0</v>
          </cell>
        </row>
        <row r="125">
          <cell r="I125">
            <v>0</v>
          </cell>
        </row>
        <row r="128">
          <cell r="I128">
            <v>6155</v>
          </cell>
        </row>
        <row r="131">
          <cell r="I131">
            <v>0</v>
          </cell>
        </row>
        <row r="134">
          <cell r="I134">
            <v>0</v>
          </cell>
        </row>
        <row r="137">
          <cell r="I137">
            <v>0</v>
          </cell>
        </row>
        <row r="140">
          <cell r="I140">
            <v>55765</v>
          </cell>
        </row>
        <row r="143">
          <cell r="I143">
            <v>0</v>
          </cell>
        </row>
      </sheetData>
      <sheetData sheetId="2">
        <row r="25">
          <cell r="G25">
            <v>3745</v>
          </cell>
        </row>
        <row r="31">
          <cell r="G31">
            <v>3745</v>
          </cell>
        </row>
        <row r="139">
          <cell r="G139">
            <v>403</v>
          </cell>
        </row>
        <row r="144">
          <cell r="G144">
            <v>80</v>
          </cell>
        </row>
        <row r="150">
          <cell r="G150">
            <v>80</v>
          </cell>
        </row>
        <row r="155">
          <cell r="G155">
            <v>9841</v>
          </cell>
        </row>
        <row r="165">
          <cell r="G165">
            <v>9841</v>
          </cell>
        </row>
        <row r="193">
          <cell r="G193">
            <v>521</v>
          </cell>
        </row>
        <row r="199">
          <cell r="G199">
            <v>521</v>
          </cell>
        </row>
        <row r="206">
          <cell r="G206">
            <v>287</v>
          </cell>
        </row>
        <row r="212">
          <cell r="G212">
            <v>287</v>
          </cell>
        </row>
        <row r="262">
          <cell r="G262">
            <v>0</v>
          </cell>
        </row>
        <row r="271">
          <cell r="G271">
            <v>593519</v>
          </cell>
        </row>
        <row r="283">
          <cell r="G283">
            <v>0</v>
          </cell>
        </row>
        <row r="301">
          <cell r="G301">
            <v>0</v>
          </cell>
        </row>
        <row r="309">
          <cell r="G309">
            <v>130</v>
          </cell>
        </row>
        <row r="316">
          <cell r="G316">
            <v>130</v>
          </cell>
        </row>
        <row r="322">
          <cell r="G322">
            <v>0</v>
          </cell>
        </row>
        <row r="329">
          <cell r="G329">
            <v>0</v>
          </cell>
          <cell r="I329">
            <v>0</v>
          </cell>
        </row>
        <row r="336">
          <cell r="G336">
            <v>9482</v>
          </cell>
        </row>
        <row r="342">
          <cell r="G342">
            <v>0</v>
          </cell>
        </row>
        <row r="349">
          <cell r="G349">
            <v>0</v>
          </cell>
          <cell r="I349">
            <v>0</v>
          </cell>
        </row>
        <row r="356">
          <cell r="G356">
            <v>0</v>
          </cell>
          <cell r="I356">
            <v>0</v>
          </cell>
        </row>
        <row r="382">
          <cell r="G382">
            <v>0</v>
          </cell>
        </row>
      </sheetData>
      <sheetData sheetId="3">
        <row r="10">
          <cell r="H10">
            <v>586</v>
          </cell>
        </row>
        <row r="15">
          <cell r="H15">
            <v>586</v>
          </cell>
        </row>
        <row r="18">
          <cell r="H18">
            <v>205910</v>
          </cell>
        </row>
        <row r="27">
          <cell r="H27">
            <v>38671</v>
          </cell>
        </row>
        <row r="36">
          <cell r="H36">
            <v>104059</v>
          </cell>
        </row>
        <row r="45">
          <cell r="H45">
            <v>9403</v>
          </cell>
        </row>
        <row r="54">
          <cell r="H54">
            <v>72273</v>
          </cell>
        </row>
        <row r="60">
          <cell r="H60">
            <v>1814</v>
          </cell>
        </row>
        <row r="66">
          <cell r="H66">
            <v>1541.369</v>
          </cell>
        </row>
        <row r="70">
          <cell r="H70">
            <v>1541.369</v>
          </cell>
        </row>
        <row r="74">
          <cell r="H74">
            <v>5483</v>
          </cell>
        </row>
        <row r="77">
          <cell r="H77">
            <v>5483</v>
          </cell>
        </row>
        <row r="82">
          <cell r="H82">
            <v>6810</v>
          </cell>
        </row>
        <row r="85">
          <cell r="H85">
            <v>2615</v>
          </cell>
        </row>
        <row r="88">
          <cell r="H88">
            <v>2791</v>
          </cell>
        </row>
        <row r="91">
          <cell r="H91">
            <v>2791</v>
          </cell>
        </row>
        <row r="94">
          <cell r="H94">
            <v>17561</v>
          </cell>
        </row>
        <row r="97">
          <cell r="H97">
            <v>17561</v>
          </cell>
        </row>
        <row r="100">
          <cell r="H100">
            <v>16488</v>
          </cell>
        </row>
        <row r="103">
          <cell r="H103">
            <v>16488</v>
          </cell>
        </row>
        <row r="106">
          <cell r="H106">
            <v>48189</v>
          </cell>
        </row>
        <row r="115">
          <cell r="H115">
            <v>12946</v>
          </cell>
        </row>
        <row r="118">
          <cell r="H118">
            <v>15</v>
          </cell>
        </row>
        <row r="121">
          <cell r="H121">
            <v>15</v>
          </cell>
        </row>
        <row r="124">
          <cell r="H124">
            <v>201</v>
          </cell>
        </row>
        <row r="127">
          <cell r="H127">
            <v>201</v>
          </cell>
        </row>
        <row r="135">
          <cell r="H135">
            <v>0</v>
          </cell>
        </row>
        <row r="140">
          <cell r="H140">
            <v>0</v>
          </cell>
          <cell r="I140">
            <v>0</v>
          </cell>
        </row>
        <row r="143">
          <cell r="H143">
            <v>519196</v>
          </cell>
        </row>
        <row r="152">
          <cell r="H152">
            <v>0</v>
          </cell>
        </row>
        <row r="159">
          <cell r="H159">
            <v>583476</v>
          </cell>
        </row>
        <row r="168">
          <cell r="H168">
            <v>0</v>
          </cell>
        </row>
        <row r="175">
          <cell r="H175">
            <v>238077</v>
          </cell>
        </row>
        <row r="181">
          <cell r="H181">
            <v>0</v>
          </cell>
        </row>
        <row r="187">
          <cell r="H187">
            <v>0</v>
          </cell>
        </row>
        <row r="199">
          <cell r="H199">
            <v>9778</v>
          </cell>
        </row>
        <row r="203">
          <cell r="H203">
            <v>0</v>
          </cell>
        </row>
        <row r="221">
          <cell r="H221">
            <v>28220</v>
          </cell>
        </row>
        <row r="230">
          <cell r="H2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бюджет"/>
      <sheetName val="бюджет"/>
      <sheetName val="свод"/>
    </sheetNames>
    <sheetDataSet>
      <sheetData sheetId="2">
        <row r="40">
          <cell r="G40">
            <v>116738.93899999998</v>
          </cell>
        </row>
        <row r="43">
          <cell r="G43">
            <v>47115.0881665</v>
          </cell>
        </row>
        <row r="70">
          <cell r="G70">
            <v>106053.78200000002</v>
          </cell>
        </row>
        <row r="73">
          <cell r="G73">
            <v>3238.5695845</v>
          </cell>
        </row>
        <row r="83">
          <cell r="G83">
            <v>43668.2856</v>
          </cell>
        </row>
        <row r="86">
          <cell r="G86">
            <v>1027.132249</v>
          </cell>
        </row>
        <row r="94">
          <cell r="G94">
            <v>1416.0279999999993</v>
          </cell>
        </row>
        <row r="97">
          <cell r="G97">
            <v>1416.0279999999993</v>
          </cell>
        </row>
        <row r="102">
          <cell r="G102">
            <v>8358</v>
          </cell>
        </row>
        <row r="105">
          <cell r="G105">
            <v>2884.25</v>
          </cell>
        </row>
        <row r="111">
          <cell r="G111">
            <v>402.929</v>
          </cell>
        </row>
        <row r="149">
          <cell r="G149">
            <v>142940.86740000002</v>
          </cell>
        </row>
        <row r="152">
          <cell r="G152">
            <v>137638.678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tabSelected="1" workbookViewId="0" topLeftCell="A1">
      <selection activeCell="L3" sqref="L3"/>
    </sheetView>
  </sheetViews>
  <sheetFormatPr defaultColWidth="9.140625" defaultRowHeight="12.75"/>
  <cols>
    <col min="1" max="1" width="35.57421875" style="2" customWidth="1"/>
    <col min="2" max="2" width="19.28125" style="57" hidden="1" customWidth="1"/>
    <col min="3" max="4" width="17.140625" style="57" hidden="1" customWidth="1"/>
    <col min="5" max="5" width="13.8515625" style="58" hidden="1" customWidth="1"/>
    <col min="6" max="6" width="12.7109375" style="2" hidden="1" customWidth="1"/>
    <col min="7" max="7" width="17.57421875" style="2" hidden="1" customWidth="1"/>
    <col min="8" max="8" width="16.7109375" style="2" customWidth="1"/>
    <col min="9" max="9" width="16.421875" style="4" customWidth="1"/>
    <col min="10" max="16384" width="9.140625" style="2" customWidth="1"/>
  </cols>
  <sheetData>
    <row r="1" spans="1:11" ht="31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1"/>
      <c r="K1" s="1"/>
    </row>
    <row r="2" spans="1:11" ht="15.7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3"/>
      <c r="K2" s="3"/>
    </row>
    <row r="3" spans="1:8" ht="15.75" customHeight="1">
      <c r="A3" s="3"/>
      <c r="B3" s="3"/>
      <c r="C3" s="3"/>
      <c r="D3" s="3"/>
      <c r="E3" s="3"/>
      <c r="F3" s="3"/>
      <c r="G3" s="3"/>
      <c r="H3" s="3"/>
    </row>
    <row r="4" spans="1:9" ht="25.5">
      <c r="A4" s="5"/>
      <c r="B4" s="6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8" t="s">
        <v>7</v>
      </c>
      <c r="H4" s="8" t="s">
        <v>8</v>
      </c>
      <c r="I4" s="9" t="s">
        <v>9</v>
      </c>
    </row>
    <row r="5" spans="1:9" s="13" customFormat="1" ht="25.5">
      <c r="A5" s="11" t="s">
        <v>10</v>
      </c>
      <c r="B5" s="12">
        <v>425536</v>
      </c>
      <c r="C5" s="12">
        <v>449586</v>
      </c>
      <c r="D5" s="12">
        <v>354843</v>
      </c>
      <c r="E5" s="12">
        <v>548533</v>
      </c>
      <c r="F5" s="12">
        <v>509979</v>
      </c>
      <c r="G5" s="12" t="e">
        <f>G11+G17+G23+G29+G34+G40+G46+G52+G58+G64+G70+G76+G82-1</f>
        <v>#REF!</v>
      </c>
      <c r="H5" s="12">
        <f>H11+H17+H23+H29+H34+H40+H46+H52+H58+H64+H70+H76+H82</f>
        <v>481907.369</v>
      </c>
      <c r="I5" s="12">
        <f>I11+I17+I23+I29+I34+I40+I46+I52+I58+I64+I70+I76+I82</f>
        <v>481770</v>
      </c>
    </row>
    <row r="6" spans="1:9" s="13" customFormat="1" ht="12.75">
      <c r="A6" s="14" t="s">
        <v>11</v>
      </c>
      <c r="B6" s="15"/>
      <c r="C6" s="15"/>
      <c r="D6" s="15"/>
      <c r="E6" s="15"/>
      <c r="F6" s="15"/>
      <c r="G6" s="15"/>
      <c r="H6" s="15"/>
      <c r="I6" s="16"/>
    </row>
    <row r="7" spans="1:9" s="13" customFormat="1" ht="12.75" hidden="1">
      <c r="A7" s="17" t="s">
        <v>12</v>
      </c>
      <c r="B7" s="15">
        <v>0</v>
      </c>
      <c r="C7" s="15">
        <v>0</v>
      </c>
      <c r="D7" s="15">
        <v>0</v>
      </c>
      <c r="E7" s="15">
        <v>435491</v>
      </c>
      <c r="F7" s="15"/>
      <c r="G7" s="15" t="e">
        <f>G13+G19+G25+G31+G36+G48+G54+G60+G66+G72+G78+G84+G42</f>
        <v>#REF!</v>
      </c>
      <c r="H7" s="15">
        <f>H13+H19+H25+H31+H36+H48+H54+H60+H66+H72+H78+H84+H42</f>
        <v>371792</v>
      </c>
      <c r="I7" s="16"/>
    </row>
    <row r="8" spans="1:9" s="13" customFormat="1" ht="12.75">
      <c r="A8" s="17" t="s">
        <v>13</v>
      </c>
      <c r="B8" s="15">
        <v>79462</v>
      </c>
      <c r="C8" s="15">
        <v>37953</v>
      </c>
      <c r="D8" s="15">
        <v>17695</v>
      </c>
      <c r="E8" s="15">
        <v>113042</v>
      </c>
      <c r="F8" s="15">
        <v>193700</v>
      </c>
      <c r="G8" s="15" t="e">
        <f>G14+G20+G26+G32+G37+G43+G49+G55+G61+G67+G73+G79+G85-1</f>
        <v>#REF!</v>
      </c>
      <c r="H8" s="15">
        <f>H14+H20+H26+H32+H37+H43+H49+H55+H61+H67+H73+H79+H85</f>
        <v>110115.369</v>
      </c>
      <c r="I8" s="15">
        <f>I14+I20+I26+I32+I37+I43+I49+I55+I61+I67+I73+I79+I85</f>
        <v>23679</v>
      </c>
    </row>
    <row r="9" spans="1:9" s="13" customFormat="1" ht="12.75">
      <c r="A9" s="17"/>
      <c r="B9" s="15"/>
      <c r="C9" s="15"/>
      <c r="D9" s="15"/>
      <c r="E9" s="15"/>
      <c r="F9" s="15"/>
      <c r="G9" s="15"/>
      <c r="H9" s="15"/>
      <c r="I9" s="16"/>
    </row>
    <row r="10" spans="1:9" s="19" customFormat="1" ht="12.75" customHeight="1">
      <c r="A10" s="72" t="s">
        <v>14</v>
      </c>
      <c r="B10" s="73"/>
      <c r="C10" s="73"/>
      <c r="D10" s="73"/>
      <c r="E10" s="73"/>
      <c r="F10" s="73"/>
      <c r="G10" s="73"/>
      <c r="H10" s="74"/>
      <c r="I10" s="18"/>
    </row>
    <row r="11" spans="1:9" s="22" customFormat="1" ht="12.75" customHeight="1">
      <c r="A11" s="20" t="s">
        <v>15</v>
      </c>
      <c r="B11" s="21">
        <v>266</v>
      </c>
      <c r="C11" s="21">
        <v>0</v>
      </c>
      <c r="D11" s="21">
        <v>1104</v>
      </c>
      <c r="E11" s="15">
        <v>838</v>
      </c>
      <c r="F11" s="15">
        <v>2181</v>
      </c>
      <c r="G11" s="15">
        <f>'[1]расчет'!G25</f>
        <v>3745</v>
      </c>
      <c r="H11" s="15">
        <f>'[1]отправленное за 9 мес.'!H10</f>
        <v>586</v>
      </c>
      <c r="I11" s="15">
        <f>'[1]свод'!I10</f>
        <v>1433</v>
      </c>
    </row>
    <row r="12" spans="1:9" s="24" customFormat="1" ht="12.75">
      <c r="A12" s="23" t="s">
        <v>11</v>
      </c>
      <c r="B12" s="7"/>
      <c r="C12" s="7"/>
      <c r="D12" s="7"/>
      <c r="E12" s="7"/>
      <c r="F12" s="9"/>
      <c r="G12" s="9"/>
      <c r="H12" s="9"/>
      <c r="I12" s="15"/>
    </row>
    <row r="13" spans="1:9" s="24" customFormat="1" ht="12.75" hidden="1">
      <c r="A13" s="23" t="s">
        <v>16</v>
      </c>
      <c r="B13" s="7"/>
      <c r="C13" s="7"/>
      <c r="D13" s="7"/>
      <c r="E13" s="7">
        <v>658</v>
      </c>
      <c r="F13" s="9">
        <v>691</v>
      </c>
      <c r="G13" s="7">
        <f>G11-G14</f>
        <v>0</v>
      </c>
      <c r="H13" s="7">
        <f>H11-H14</f>
        <v>0</v>
      </c>
      <c r="I13" s="15">
        <f>'[1]свод'!I12</f>
        <v>0</v>
      </c>
    </row>
    <row r="14" spans="1:9" s="24" customFormat="1" ht="12.75">
      <c r="A14" s="23" t="s">
        <v>13</v>
      </c>
      <c r="B14" s="7">
        <v>266</v>
      </c>
      <c r="C14" s="7">
        <v>0</v>
      </c>
      <c r="D14" s="7">
        <v>1014</v>
      </c>
      <c r="E14" s="7">
        <v>180</v>
      </c>
      <c r="F14" s="7">
        <v>1490</v>
      </c>
      <c r="G14" s="7">
        <f>'[1]расчет'!G31</f>
        <v>3745</v>
      </c>
      <c r="H14" s="7">
        <f>'[1]отправленное за 9 мес.'!H15</f>
        <v>586</v>
      </c>
      <c r="I14" s="7">
        <f>'[1]свод'!I13</f>
        <v>1433</v>
      </c>
    </row>
    <row r="15" spans="1:9" s="27" customFormat="1" ht="12.75">
      <c r="A15" s="25"/>
      <c r="B15" s="26"/>
      <c r="C15" s="26"/>
      <c r="D15" s="26"/>
      <c r="E15" s="7"/>
      <c r="F15" s="25"/>
      <c r="G15" s="25"/>
      <c r="H15" s="25"/>
      <c r="I15" s="9"/>
    </row>
    <row r="16" spans="1:9" s="28" customFormat="1" ht="12.75" customHeight="1">
      <c r="A16" s="64" t="s">
        <v>17</v>
      </c>
      <c r="B16" s="10"/>
      <c r="C16" s="10"/>
      <c r="D16" s="10"/>
      <c r="E16" s="10"/>
      <c r="F16" s="10"/>
      <c r="G16" s="10"/>
      <c r="H16" s="65"/>
      <c r="I16" s="9"/>
    </row>
    <row r="17" spans="1:9" s="22" customFormat="1" ht="13.5">
      <c r="A17" s="20" t="s">
        <v>15</v>
      </c>
      <c r="B17" s="21">
        <v>197324</v>
      </c>
      <c r="C17" s="21">
        <v>196048</v>
      </c>
      <c r="D17" s="21">
        <v>189040</v>
      </c>
      <c r="E17" s="15">
        <v>218059</v>
      </c>
      <c r="F17" s="15">
        <v>193403</v>
      </c>
      <c r="G17" s="15">
        <f>'[2]свод'!$G$40</f>
        <v>116738.93899999998</v>
      </c>
      <c r="H17" s="15">
        <f>'[1]отправленное за 9 мес.'!H18</f>
        <v>205910</v>
      </c>
      <c r="I17" s="15">
        <f>'[1]свод'!I16</f>
        <v>259647</v>
      </c>
    </row>
    <row r="18" spans="1:9" s="24" customFormat="1" ht="12.75">
      <c r="A18" s="29" t="s">
        <v>11</v>
      </c>
      <c r="B18" s="7"/>
      <c r="C18" s="7"/>
      <c r="D18" s="7"/>
      <c r="E18" s="7"/>
      <c r="F18" s="9"/>
      <c r="G18" s="9"/>
      <c r="H18" s="9"/>
      <c r="I18" s="15"/>
    </row>
    <row r="19" spans="1:9" s="32" customFormat="1" ht="12.75" hidden="1">
      <c r="A19" s="30" t="s">
        <v>16</v>
      </c>
      <c r="B19" s="15"/>
      <c r="C19" s="15"/>
      <c r="D19" s="15"/>
      <c r="E19" s="15">
        <v>188236</v>
      </c>
      <c r="F19" s="31">
        <v>193403</v>
      </c>
      <c r="G19" s="15">
        <f>G17-G20</f>
        <v>69623.85083349998</v>
      </c>
      <c r="H19" s="15">
        <f>H17-H20</f>
        <v>167239</v>
      </c>
      <c r="I19" s="15">
        <f>'[1]свод'!I18</f>
        <v>255970</v>
      </c>
    </row>
    <row r="20" spans="1:9" s="24" customFormat="1" ht="12.75">
      <c r="A20" s="23" t="s">
        <v>13</v>
      </c>
      <c r="B20" s="7">
        <v>31502</v>
      </c>
      <c r="C20" s="7">
        <v>6249</v>
      </c>
      <c r="D20" s="7">
        <v>9465</v>
      </c>
      <c r="E20" s="7">
        <v>29823</v>
      </c>
      <c r="F20" s="7">
        <v>72699</v>
      </c>
      <c r="G20" s="7">
        <f>'[2]свод'!$G$43</f>
        <v>47115.0881665</v>
      </c>
      <c r="H20" s="7">
        <f>'[1]отправленное за 9 мес.'!H27</f>
        <v>38671</v>
      </c>
      <c r="I20" s="7">
        <f>'[1]свод'!I19</f>
        <v>3677</v>
      </c>
    </row>
    <row r="21" spans="1:9" ht="12.75">
      <c r="A21" s="23"/>
      <c r="B21" s="6"/>
      <c r="C21" s="6"/>
      <c r="D21" s="6"/>
      <c r="E21" s="7"/>
      <c r="F21" s="8"/>
      <c r="G21" s="8"/>
      <c r="H21" s="8"/>
      <c r="I21" s="33"/>
    </row>
    <row r="22" spans="1:9" s="28" customFormat="1" ht="12.75" customHeight="1">
      <c r="A22" s="64" t="s">
        <v>18</v>
      </c>
      <c r="B22" s="10"/>
      <c r="C22" s="10"/>
      <c r="D22" s="10"/>
      <c r="E22" s="10"/>
      <c r="F22" s="10"/>
      <c r="G22" s="10"/>
      <c r="H22" s="65"/>
      <c r="I22" s="9"/>
    </row>
    <row r="23" spans="1:9" s="22" customFormat="1" ht="13.5">
      <c r="A23" s="20" t="s">
        <v>15</v>
      </c>
      <c r="B23" s="21">
        <v>81005</v>
      </c>
      <c r="C23" s="21">
        <v>120274</v>
      </c>
      <c r="D23" s="21">
        <v>111917</v>
      </c>
      <c r="E23" s="15">
        <v>165657</v>
      </c>
      <c r="F23" s="15">
        <v>115640</v>
      </c>
      <c r="G23" s="15">
        <f>'[2]свод'!$G$70</f>
        <v>106053.78200000002</v>
      </c>
      <c r="H23" s="15">
        <f>'[1]отправленное за 9 мес.'!H36</f>
        <v>104059</v>
      </c>
      <c r="I23" s="15">
        <f>'[1]свод'!I22</f>
        <v>62579</v>
      </c>
    </row>
    <row r="24" spans="1:9" s="27" customFormat="1" ht="12.75">
      <c r="A24" s="29" t="s">
        <v>11</v>
      </c>
      <c r="B24" s="26"/>
      <c r="C24" s="26"/>
      <c r="D24" s="26"/>
      <c r="E24" s="26"/>
      <c r="F24" s="25"/>
      <c r="G24" s="25"/>
      <c r="H24" s="25"/>
      <c r="I24" s="15"/>
    </row>
    <row r="25" spans="1:9" s="32" customFormat="1" ht="12.75" hidden="1">
      <c r="A25" s="30" t="s">
        <v>16</v>
      </c>
      <c r="B25" s="15"/>
      <c r="C25" s="15"/>
      <c r="D25" s="15"/>
      <c r="E25" s="15">
        <v>160369</v>
      </c>
      <c r="F25" s="31">
        <v>115640</v>
      </c>
      <c r="G25" s="15">
        <f>G23-G26</f>
        <v>102815.21241550002</v>
      </c>
      <c r="H25" s="15">
        <f>H23-H26</f>
        <v>94656</v>
      </c>
      <c r="I25" s="15">
        <f>'[1]свод'!I24</f>
        <v>61842</v>
      </c>
    </row>
    <row r="26" spans="1:9" s="24" customFormat="1" ht="12.75">
      <c r="A26" s="23" t="s">
        <v>13</v>
      </c>
      <c r="B26" s="7">
        <v>4446</v>
      </c>
      <c r="C26" s="7">
        <v>15670</v>
      </c>
      <c r="D26" s="7">
        <v>2345</v>
      </c>
      <c r="E26" s="7">
        <v>5288</v>
      </c>
      <c r="F26" s="7">
        <v>9581</v>
      </c>
      <c r="G26" s="7">
        <f>'[2]свод'!$G$73</f>
        <v>3238.5695845</v>
      </c>
      <c r="H26" s="7">
        <f>'[1]отправленное за 9 мес.'!H45</f>
        <v>9403</v>
      </c>
      <c r="I26" s="7">
        <f>'[1]свод'!I25</f>
        <v>737</v>
      </c>
    </row>
    <row r="27" spans="1:9" s="27" customFormat="1" ht="12.75">
      <c r="A27" s="25"/>
      <c r="B27" s="26"/>
      <c r="C27" s="26"/>
      <c r="D27" s="26"/>
      <c r="E27" s="7"/>
      <c r="F27" s="25"/>
      <c r="G27" s="25"/>
      <c r="H27" s="25"/>
      <c r="I27" s="9"/>
    </row>
    <row r="28" spans="1:9" s="27" customFormat="1" ht="12.75">
      <c r="A28" s="67" t="s">
        <v>19</v>
      </c>
      <c r="B28" s="68"/>
      <c r="C28" s="68"/>
      <c r="D28" s="68"/>
      <c r="E28" s="68"/>
      <c r="F28" s="68"/>
      <c r="G28" s="68"/>
      <c r="H28" s="69"/>
      <c r="I28" s="9"/>
    </row>
    <row r="29" spans="1:9" s="37" customFormat="1" ht="13.5">
      <c r="A29" s="20" t="s">
        <v>15</v>
      </c>
      <c r="B29" s="34">
        <v>80784</v>
      </c>
      <c r="C29" s="34">
        <v>67828</v>
      </c>
      <c r="D29" s="34">
        <v>18586</v>
      </c>
      <c r="E29" s="35">
        <v>47740</v>
      </c>
      <c r="F29" s="35">
        <v>64322</v>
      </c>
      <c r="G29" s="36">
        <f>'[2]свод'!$G$83</f>
        <v>43668.2856</v>
      </c>
      <c r="H29" s="15">
        <f>'[1]отправленное за 9 мес.'!H54</f>
        <v>72273</v>
      </c>
      <c r="I29" s="15">
        <f>'[1]свод'!I28</f>
        <v>79007</v>
      </c>
    </row>
    <row r="30" spans="1:9" s="27" customFormat="1" ht="12.75">
      <c r="A30" s="23" t="s">
        <v>11</v>
      </c>
      <c r="B30" s="26"/>
      <c r="C30" s="26"/>
      <c r="D30" s="26"/>
      <c r="E30" s="7"/>
      <c r="F30" s="25"/>
      <c r="G30" s="25"/>
      <c r="H30" s="25"/>
      <c r="I30" s="15"/>
    </row>
    <row r="31" spans="1:9" s="22" customFormat="1" ht="13.5" hidden="1">
      <c r="A31" s="30" t="s">
        <v>16</v>
      </c>
      <c r="B31" s="21"/>
      <c r="C31" s="21"/>
      <c r="D31" s="21"/>
      <c r="E31" s="15">
        <v>45450</v>
      </c>
      <c r="F31" s="20">
        <v>64322</v>
      </c>
      <c r="G31" s="21">
        <f>G29-G32</f>
        <v>42641.153351</v>
      </c>
      <c r="H31" s="21">
        <f>H29-H32</f>
        <v>70459</v>
      </c>
      <c r="I31" s="15">
        <f>'[1]свод'!I30</f>
        <v>78852</v>
      </c>
    </row>
    <row r="32" spans="1:9" s="24" customFormat="1" ht="12.75">
      <c r="A32" s="23" t="s">
        <v>13</v>
      </c>
      <c r="B32" s="7">
        <v>1508</v>
      </c>
      <c r="C32" s="7">
        <v>3877</v>
      </c>
      <c r="D32" s="7">
        <v>1896</v>
      </c>
      <c r="E32" s="7">
        <v>2290</v>
      </c>
      <c r="F32" s="7">
        <v>3413</v>
      </c>
      <c r="G32" s="7">
        <f>'[2]свод'!$G$86</f>
        <v>1027.132249</v>
      </c>
      <c r="H32" s="7">
        <f>'[1]отправленное за 9 мес.'!H60</f>
        <v>1814</v>
      </c>
      <c r="I32" s="7">
        <f>'[1]свод'!I31</f>
        <v>155</v>
      </c>
    </row>
    <row r="33" spans="1:9" s="24" customFormat="1" ht="12.75">
      <c r="A33" s="61" t="s">
        <v>20</v>
      </c>
      <c r="B33" s="62"/>
      <c r="C33" s="62"/>
      <c r="D33" s="62"/>
      <c r="E33" s="62"/>
      <c r="F33" s="62"/>
      <c r="G33" s="62"/>
      <c r="H33" s="63"/>
      <c r="I33" s="9"/>
    </row>
    <row r="34" spans="1:9" s="13" customFormat="1" ht="13.5">
      <c r="A34" s="20" t="s">
        <v>15</v>
      </c>
      <c r="B34" s="40"/>
      <c r="C34" s="40"/>
      <c r="D34" s="40"/>
      <c r="E34" s="40"/>
      <c r="F34" s="41"/>
      <c r="G34" s="41" t="e">
        <f>'[1]расчет'!G95</f>
        <v>#REF!</v>
      </c>
      <c r="H34" s="15">
        <f>'[1]отправленное за 9 мес.'!H66</f>
        <v>1541.369</v>
      </c>
      <c r="I34" s="15">
        <f>'[1]свод'!I33</f>
        <v>1162</v>
      </c>
    </row>
    <row r="35" spans="1:9" s="4" customFormat="1" ht="12.75">
      <c r="A35" s="23" t="s">
        <v>11</v>
      </c>
      <c r="B35" s="42"/>
      <c r="C35" s="42"/>
      <c r="D35" s="42"/>
      <c r="E35" s="42"/>
      <c r="F35" s="38"/>
      <c r="G35" s="38"/>
      <c r="H35" s="39"/>
      <c r="I35" s="15"/>
    </row>
    <row r="36" spans="1:9" s="4" customFormat="1" ht="12.75" hidden="1">
      <c r="A36" s="23" t="s">
        <v>16</v>
      </c>
      <c r="B36" s="42"/>
      <c r="C36" s="42"/>
      <c r="D36" s="42"/>
      <c r="E36" s="42"/>
      <c r="F36" s="38"/>
      <c r="G36" s="38" t="e">
        <f>G34-G37</f>
        <v>#REF!</v>
      </c>
      <c r="H36" s="39">
        <f>H34-H37</f>
        <v>0</v>
      </c>
      <c r="I36" s="15">
        <f>'[1]свод'!I35</f>
        <v>0</v>
      </c>
    </row>
    <row r="37" spans="1:9" s="4" customFormat="1" ht="12.75">
      <c r="A37" s="23" t="s">
        <v>13</v>
      </c>
      <c r="B37" s="42"/>
      <c r="C37" s="42"/>
      <c r="D37" s="42"/>
      <c r="E37" s="42"/>
      <c r="F37" s="38"/>
      <c r="G37" s="38" t="e">
        <f>'[1]расчет'!G102</f>
        <v>#REF!</v>
      </c>
      <c r="H37" s="7">
        <f>'[1]отправленное за 9 мес.'!H70</f>
        <v>1541.369</v>
      </c>
      <c r="I37" s="7">
        <f>'[1]свод'!I36</f>
        <v>1162</v>
      </c>
    </row>
    <row r="38" spans="1:9" s="4" customFormat="1" ht="12.75">
      <c r="A38" s="43"/>
      <c r="B38" s="42"/>
      <c r="C38" s="42"/>
      <c r="D38" s="42"/>
      <c r="E38" s="42"/>
      <c r="F38" s="38"/>
      <c r="G38" s="38"/>
      <c r="H38" s="39"/>
      <c r="I38" s="33"/>
    </row>
    <row r="39" spans="1:9" s="24" customFormat="1" ht="52.5" customHeight="1">
      <c r="A39" s="61" t="s">
        <v>21</v>
      </c>
      <c r="B39" s="62"/>
      <c r="C39" s="62"/>
      <c r="D39" s="62"/>
      <c r="E39" s="62"/>
      <c r="F39" s="62"/>
      <c r="G39" s="62"/>
      <c r="H39" s="62"/>
      <c r="I39" s="63"/>
    </row>
    <row r="40" spans="1:9" s="22" customFormat="1" ht="13.5">
      <c r="A40" s="20" t="s">
        <v>15</v>
      </c>
      <c r="B40" s="21">
        <v>164</v>
      </c>
      <c r="C40" s="21">
        <v>511</v>
      </c>
      <c r="D40" s="21">
        <v>223</v>
      </c>
      <c r="E40" s="15">
        <v>4870</v>
      </c>
      <c r="F40" s="15">
        <v>6241</v>
      </c>
      <c r="G40" s="44">
        <f>'[2]свод'!$G$94</f>
        <v>1416.0279999999993</v>
      </c>
      <c r="H40" s="15">
        <f>'[1]отправленное за 9 мес.'!H74</f>
        <v>5483</v>
      </c>
      <c r="I40" s="15">
        <f>'[1]свод'!I39</f>
        <v>1673</v>
      </c>
    </row>
    <row r="41" spans="1:9" s="27" customFormat="1" ht="12.75">
      <c r="A41" s="23" t="s">
        <v>11</v>
      </c>
      <c r="B41" s="26"/>
      <c r="C41" s="26"/>
      <c r="D41" s="26"/>
      <c r="E41" s="7"/>
      <c r="F41" s="25"/>
      <c r="G41" s="25"/>
      <c r="H41" s="25"/>
      <c r="I41" s="15"/>
    </row>
    <row r="42" spans="1:9" s="27" customFormat="1" ht="12.75" hidden="1">
      <c r="A42" s="23" t="s">
        <v>16</v>
      </c>
      <c r="B42" s="26"/>
      <c r="C42" s="26"/>
      <c r="D42" s="26"/>
      <c r="E42" s="7"/>
      <c r="F42" s="25"/>
      <c r="G42" s="26">
        <f>G40-G43</f>
        <v>0</v>
      </c>
      <c r="H42" s="26">
        <f>H40-H43</f>
        <v>0</v>
      </c>
      <c r="I42" s="15">
        <f>'[1]свод'!I41</f>
        <v>0</v>
      </c>
    </row>
    <row r="43" spans="1:9" s="24" customFormat="1" ht="12.75">
      <c r="A43" s="23" t="s">
        <v>13</v>
      </c>
      <c r="B43" s="7">
        <v>360</v>
      </c>
      <c r="C43" s="7">
        <v>714</v>
      </c>
      <c r="D43" s="7">
        <v>301</v>
      </c>
      <c r="E43" s="7">
        <v>4870</v>
      </c>
      <c r="F43" s="7">
        <v>6241</v>
      </c>
      <c r="G43" s="45">
        <f>'[2]свод'!$G$97</f>
        <v>1416.0279999999993</v>
      </c>
      <c r="H43" s="7">
        <f>'[1]отправленное за 9 мес.'!H77</f>
        <v>5483</v>
      </c>
      <c r="I43" s="7">
        <f>'[1]свод'!I42</f>
        <v>1673</v>
      </c>
    </row>
    <row r="44" spans="1:9" s="27" customFormat="1" ht="12.75">
      <c r="A44" s="25"/>
      <c r="B44" s="26"/>
      <c r="C44" s="26"/>
      <c r="D44" s="26"/>
      <c r="E44" s="7"/>
      <c r="F44" s="25"/>
      <c r="G44" s="25"/>
      <c r="H44" s="25"/>
      <c r="I44" s="9"/>
    </row>
    <row r="45" spans="1:9" s="24" customFormat="1" ht="12.75">
      <c r="A45" s="61" t="s">
        <v>22</v>
      </c>
      <c r="B45" s="62"/>
      <c r="C45" s="62"/>
      <c r="D45" s="62"/>
      <c r="E45" s="62"/>
      <c r="F45" s="62"/>
      <c r="G45" s="62"/>
      <c r="H45" s="63"/>
      <c r="I45" s="9"/>
    </row>
    <row r="46" spans="1:9" s="22" customFormat="1" ht="13.5">
      <c r="A46" s="20" t="s">
        <v>15</v>
      </c>
      <c r="B46" s="21">
        <v>2825</v>
      </c>
      <c r="C46" s="21">
        <v>945</v>
      </c>
      <c r="D46" s="21">
        <v>1094</v>
      </c>
      <c r="E46" s="15">
        <v>1293</v>
      </c>
      <c r="F46" s="15">
        <v>2609</v>
      </c>
      <c r="G46" s="46">
        <f>'[2]свод'!$G$102</f>
        <v>8358</v>
      </c>
      <c r="H46" s="15">
        <f>'[1]отправленное за 9 мес.'!H82</f>
        <v>6810</v>
      </c>
      <c r="I46" s="15">
        <f>'[1]свод'!I45</f>
        <v>6778</v>
      </c>
    </row>
    <row r="47" spans="1:9" s="27" customFormat="1" ht="12.75">
      <c r="A47" s="23" t="s">
        <v>11</v>
      </c>
      <c r="B47" s="26"/>
      <c r="C47" s="26"/>
      <c r="D47" s="26"/>
      <c r="E47" s="7"/>
      <c r="F47" s="25"/>
      <c r="G47" s="25"/>
      <c r="H47" s="25"/>
      <c r="I47" s="15"/>
    </row>
    <row r="48" spans="1:9" s="27" customFormat="1" ht="12.75" hidden="1">
      <c r="A48" s="23" t="s">
        <v>16</v>
      </c>
      <c r="B48" s="26"/>
      <c r="C48" s="26"/>
      <c r="D48" s="26"/>
      <c r="E48" s="7">
        <v>1085</v>
      </c>
      <c r="F48" s="25">
        <v>2609</v>
      </c>
      <c r="G48" s="26">
        <f>G46-G49</f>
        <v>5473.75</v>
      </c>
      <c r="H48" s="26">
        <f>H46-H49</f>
        <v>4195</v>
      </c>
      <c r="I48" s="15">
        <f>'[1]свод'!I47</f>
        <v>2169</v>
      </c>
    </row>
    <row r="49" spans="1:9" s="24" customFormat="1" ht="12.75">
      <c r="A49" s="23" t="s">
        <v>13</v>
      </c>
      <c r="B49" s="7">
        <v>0</v>
      </c>
      <c r="C49" s="7">
        <v>0</v>
      </c>
      <c r="D49" s="7">
        <v>0</v>
      </c>
      <c r="E49" s="7">
        <v>207</v>
      </c>
      <c r="F49" s="7">
        <v>207</v>
      </c>
      <c r="G49" s="45">
        <f>'[2]свод'!$G$105</f>
        <v>2884.25</v>
      </c>
      <c r="H49" s="7">
        <f>'[1]отправленное за 9 мес.'!H85</f>
        <v>2615</v>
      </c>
      <c r="I49" s="7">
        <f>'[1]свод'!I48</f>
        <v>4609</v>
      </c>
    </row>
    <row r="50" spans="1:9" s="27" customFormat="1" ht="12.75">
      <c r="A50" s="25"/>
      <c r="B50" s="26"/>
      <c r="C50" s="26"/>
      <c r="D50" s="26"/>
      <c r="E50" s="7"/>
      <c r="F50" s="25"/>
      <c r="G50" s="25"/>
      <c r="H50" s="25"/>
      <c r="I50" s="9"/>
    </row>
    <row r="51" spans="1:9" s="24" customFormat="1" ht="18" customHeight="1">
      <c r="A51" s="61" t="s">
        <v>23</v>
      </c>
      <c r="B51" s="62"/>
      <c r="C51" s="62"/>
      <c r="D51" s="62"/>
      <c r="E51" s="62"/>
      <c r="F51" s="62"/>
      <c r="G51" s="62"/>
      <c r="H51" s="62"/>
      <c r="I51" s="63"/>
    </row>
    <row r="52" spans="1:9" s="22" customFormat="1" ht="13.5">
      <c r="A52" s="20" t="s">
        <v>15</v>
      </c>
      <c r="B52" s="47">
        <v>0</v>
      </c>
      <c r="C52" s="47">
        <v>1376</v>
      </c>
      <c r="D52" s="47">
        <v>613</v>
      </c>
      <c r="E52" s="15">
        <v>1098</v>
      </c>
      <c r="F52" s="15">
        <v>0</v>
      </c>
      <c r="G52" s="44">
        <f>'[2]свод'!$G$111</f>
        <v>402.929</v>
      </c>
      <c r="H52" s="15">
        <f>'[1]отправленное за 9 мес.'!H88</f>
        <v>2791</v>
      </c>
      <c r="I52" s="15">
        <f>'[1]свод'!I51</f>
        <v>2791</v>
      </c>
    </row>
    <row r="53" spans="1:9" s="24" customFormat="1" ht="12.75">
      <c r="A53" s="23" t="s">
        <v>11</v>
      </c>
      <c r="B53" s="48"/>
      <c r="C53" s="48"/>
      <c r="D53" s="48"/>
      <c r="E53" s="7"/>
      <c r="F53" s="9"/>
      <c r="G53" s="9"/>
      <c r="H53" s="9"/>
      <c r="I53" s="15"/>
    </row>
    <row r="54" spans="1:9" s="24" customFormat="1" ht="12.75" hidden="1">
      <c r="A54" s="23" t="s">
        <v>16</v>
      </c>
      <c r="B54" s="48"/>
      <c r="C54" s="48"/>
      <c r="D54" s="48"/>
      <c r="E54" s="7"/>
      <c r="F54" s="9"/>
      <c r="G54" s="7">
        <f>G52-G55</f>
        <v>-0.07100000000002638</v>
      </c>
      <c r="H54" s="7">
        <f>H52-H55</f>
        <v>0</v>
      </c>
      <c r="I54" s="15">
        <f>'[1]свод'!I53</f>
        <v>0</v>
      </c>
    </row>
    <row r="55" spans="1:9" s="24" customFormat="1" ht="12.75">
      <c r="A55" s="23" t="s">
        <v>13</v>
      </c>
      <c r="B55" s="48">
        <v>0</v>
      </c>
      <c r="C55" s="48">
        <v>1376</v>
      </c>
      <c r="D55" s="48">
        <v>613</v>
      </c>
      <c r="E55" s="7">
        <v>1098</v>
      </c>
      <c r="F55" s="9">
        <v>0</v>
      </c>
      <c r="G55" s="45">
        <f>'[1]расчет'!G139</f>
        <v>403</v>
      </c>
      <c r="H55" s="7">
        <f>'[1]отправленное за 9 мес.'!H91</f>
        <v>2791</v>
      </c>
      <c r="I55" s="7">
        <f>'[1]свод'!I54</f>
        <v>2791</v>
      </c>
    </row>
    <row r="56" spans="1:9" s="27" customFormat="1" ht="12.75">
      <c r="A56" s="25"/>
      <c r="B56" s="49"/>
      <c r="C56" s="49"/>
      <c r="D56" s="49"/>
      <c r="E56" s="7"/>
      <c r="F56" s="25"/>
      <c r="G56" s="25"/>
      <c r="H56" s="25"/>
      <c r="I56" s="9"/>
    </row>
    <row r="57" spans="1:9" s="24" customFormat="1" ht="12.75">
      <c r="A57" s="61" t="s">
        <v>24</v>
      </c>
      <c r="B57" s="62"/>
      <c r="C57" s="62"/>
      <c r="D57" s="62"/>
      <c r="E57" s="62"/>
      <c r="F57" s="62"/>
      <c r="G57" s="62"/>
      <c r="H57" s="62"/>
      <c r="I57" s="63"/>
    </row>
    <row r="58" spans="1:9" s="22" customFormat="1" ht="13.5">
      <c r="A58" s="20" t="s">
        <v>15</v>
      </c>
      <c r="B58" s="47">
        <v>65</v>
      </c>
      <c r="C58" s="47">
        <v>0</v>
      </c>
      <c r="D58" s="47">
        <v>0</v>
      </c>
      <c r="E58" s="15">
        <v>0</v>
      </c>
      <c r="F58" s="15">
        <v>432</v>
      </c>
      <c r="G58" s="44">
        <f>'[1]расчет'!G144</f>
        <v>80</v>
      </c>
      <c r="H58" s="15">
        <f>'[1]отправленное за 9 мес.'!H94</f>
        <v>17561</v>
      </c>
      <c r="I58" s="15">
        <f>'[1]свод'!I57</f>
        <v>1866</v>
      </c>
    </row>
    <row r="59" spans="1:9" s="24" customFormat="1" ht="12.75">
      <c r="A59" s="23" t="s">
        <v>11</v>
      </c>
      <c r="B59" s="48"/>
      <c r="C59" s="48"/>
      <c r="D59" s="48"/>
      <c r="E59" s="7"/>
      <c r="F59" s="9"/>
      <c r="G59" s="9"/>
      <c r="H59" s="9"/>
      <c r="I59" s="15"/>
    </row>
    <row r="60" spans="1:9" s="24" customFormat="1" ht="12.75" hidden="1">
      <c r="A60" s="23" t="s">
        <v>16</v>
      </c>
      <c r="B60" s="48"/>
      <c r="C60" s="48"/>
      <c r="D60" s="48"/>
      <c r="E60" s="7"/>
      <c r="F60" s="9"/>
      <c r="G60" s="7">
        <f>G58-G61</f>
        <v>0</v>
      </c>
      <c r="H60" s="7">
        <f>H58-H61</f>
        <v>0</v>
      </c>
      <c r="I60" s="15">
        <f>'[1]свод'!I59</f>
        <v>0</v>
      </c>
    </row>
    <row r="61" spans="1:9" s="24" customFormat="1" ht="12.75">
      <c r="A61" s="23" t="s">
        <v>13</v>
      </c>
      <c r="B61" s="48">
        <v>81</v>
      </c>
      <c r="C61" s="48">
        <v>0</v>
      </c>
      <c r="D61" s="48">
        <v>0</v>
      </c>
      <c r="E61" s="7">
        <v>0</v>
      </c>
      <c r="F61" s="7">
        <v>432</v>
      </c>
      <c r="G61" s="45">
        <f>'[1]расчет'!G150</f>
        <v>80</v>
      </c>
      <c r="H61" s="7">
        <f>'[1]отправленное за 9 мес.'!H97</f>
        <v>17561</v>
      </c>
      <c r="I61" s="7">
        <f>'[1]свод'!I60</f>
        <v>1866</v>
      </c>
    </row>
    <row r="62" spans="1:9" s="24" customFormat="1" ht="12.75">
      <c r="A62" s="9"/>
      <c r="B62" s="48"/>
      <c r="C62" s="48"/>
      <c r="D62" s="48"/>
      <c r="E62" s="7"/>
      <c r="F62" s="9"/>
      <c r="G62" s="9"/>
      <c r="H62" s="9"/>
      <c r="I62" s="9"/>
    </row>
    <row r="63" spans="1:9" s="24" customFormat="1" ht="12.75">
      <c r="A63" s="61" t="s">
        <v>25</v>
      </c>
      <c r="B63" s="62"/>
      <c r="C63" s="62"/>
      <c r="D63" s="62"/>
      <c r="E63" s="62"/>
      <c r="F63" s="62"/>
      <c r="G63" s="62"/>
      <c r="H63" s="63"/>
      <c r="I63" s="9"/>
    </row>
    <row r="64" spans="1:9" s="50" customFormat="1" ht="13.5">
      <c r="A64" s="20" t="s">
        <v>15</v>
      </c>
      <c r="B64" s="21">
        <v>10982</v>
      </c>
      <c r="C64" s="21">
        <v>2485</v>
      </c>
      <c r="D64" s="21">
        <v>1141</v>
      </c>
      <c r="E64" s="15">
        <v>12195</v>
      </c>
      <c r="F64" s="15">
        <v>4570</v>
      </c>
      <c r="G64" s="44">
        <f>'[1]расчет'!G155</f>
        <v>9841</v>
      </c>
      <c r="H64" s="15">
        <f>'[1]отправленное за 9 мес.'!H100</f>
        <v>16488</v>
      </c>
      <c r="I64" s="15">
        <f>'[1]свод'!I63</f>
        <v>0</v>
      </c>
    </row>
    <row r="65" spans="1:9" s="4" customFormat="1" ht="12.75">
      <c r="A65" s="23" t="s">
        <v>11</v>
      </c>
      <c r="B65" s="7"/>
      <c r="C65" s="7"/>
      <c r="D65" s="7"/>
      <c r="E65" s="7"/>
      <c r="F65" s="9"/>
      <c r="G65" s="9"/>
      <c r="H65" s="9"/>
      <c r="I65" s="15"/>
    </row>
    <row r="66" spans="1:9" s="4" customFormat="1" ht="12.75" hidden="1">
      <c r="A66" s="23" t="s">
        <v>16</v>
      </c>
      <c r="B66" s="7"/>
      <c r="C66" s="7"/>
      <c r="D66" s="7"/>
      <c r="E66" s="7"/>
      <c r="F66" s="9"/>
      <c r="G66" s="7">
        <f>G64-G67</f>
        <v>0</v>
      </c>
      <c r="H66" s="7">
        <f>H64-H67</f>
        <v>0</v>
      </c>
      <c r="I66" s="15">
        <f>'[1]свод'!I65</f>
        <v>-196</v>
      </c>
    </row>
    <row r="67" spans="1:9" s="4" customFormat="1" ht="12.75">
      <c r="A67" s="23" t="s">
        <v>13</v>
      </c>
      <c r="B67" s="7">
        <v>10993</v>
      </c>
      <c r="C67" s="7">
        <v>2485</v>
      </c>
      <c r="D67" s="7">
        <v>1141</v>
      </c>
      <c r="E67" s="7">
        <v>12195</v>
      </c>
      <c r="F67" s="7">
        <v>4570</v>
      </c>
      <c r="G67" s="45">
        <f>'[1]расчет'!G165</f>
        <v>9841</v>
      </c>
      <c r="H67" s="7">
        <f>'[1]отправленное за 9 мес.'!H103</f>
        <v>16488</v>
      </c>
      <c r="I67" s="7">
        <f>'[1]свод'!I66</f>
        <v>196</v>
      </c>
    </row>
    <row r="68" spans="1:9" s="4" customFormat="1" ht="12.75">
      <c r="A68" s="9"/>
      <c r="B68" s="7"/>
      <c r="C68" s="7"/>
      <c r="D68" s="7"/>
      <c r="E68" s="7"/>
      <c r="F68" s="9"/>
      <c r="G68" s="9"/>
      <c r="H68" s="9"/>
      <c r="I68" s="33"/>
    </row>
    <row r="69" spans="1:9" s="24" customFormat="1" ht="12.75">
      <c r="A69" s="61" t="s">
        <v>26</v>
      </c>
      <c r="B69" s="62"/>
      <c r="C69" s="62"/>
      <c r="D69" s="62"/>
      <c r="E69" s="62"/>
      <c r="F69" s="62"/>
      <c r="G69" s="62"/>
      <c r="H69" s="63"/>
      <c r="I69" s="9"/>
    </row>
    <row r="70" spans="1:9" s="50" customFormat="1" ht="13.5">
      <c r="A70" s="20" t="s">
        <v>15</v>
      </c>
      <c r="B70" s="21">
        <v>51757</v>
      </c>
      <c r="C70" s="21">
        <v>59695</v>
      </c>
      <c r="D70" s="21">
        <v>30935</v>
      </c>
      <c r="E70" s="15">
        <v>96784</v>
      </c>
      <c r="F70" s="15">
        <v>120554</v>
      </c>
      <c r="G70" s="15">
        <f>'[2]свод'!$G$149+403</f>
        <v>143343.86740000002</v>
      </c>
      <c r="H70" s="15">
        <f>'[1]отправленное за 9 мес.'!H106</f>
        <v>48189</v>
      </c>
      <c r="I70" s="15">
        <f>'[1]свод'!I69</f>
        <v>64544</v>
      </c>
    </row>
    <row r="71" spans="1:9" s="4" customFormat="1" ht="12.75">
      <c r="A71" s="23" t="s">
        <v>11</v>
      </c>
      <c r="B71" s="7"/>
      <c r="C71" s="7"/>
      <c r="D71" s="7"/>
      <c r="E71" s="7"/>
      <c r="F71" s="9"/>
      <c r="G71" s="9"/>
      <c r="H71" s="9"/>
      <c r="I71" s="15"/>
    </row>
    <row r="72" spans="1:9" s="4" customFormat="1" ht="12.75" hidden="1">
      <c r="A72" s="23" t="s">
        <v>16</v>
      </c>
      <c r="B72" s="7"/>
      <c r="C72" s="7"/>
      <c r="D72" s="7"/>
      <c r="E72" s="7">
        <v>39693</v>
      </c>
      <c r="F72" s="9">
        <v>25514</v>
      </c>
      <c r="G72" s="7">
        <f>G70-G73</f>
        <v>5705.189400000003</v>
      </c>
      <c r="H72" s="7">
        <f>H70-H73</f>
        <v>35243</v>
      </c>
      <c r="I72" s="15">
        <f>'[1]свод'!I71</f>
        <v>59454</v>
      </c>
    </row>
    <row r="73" spans="1:9" s="4" customFormat="1" ht="12.75">
      <c r="A73" s="23" t="s">
        <v>13</v>
      </c>
      <c r="B73" s="7">
        <v>29943</v>
      </c>
      <c r="C73" s="7">
        <v>7158</v>
      </c>
      <c r="D73" s="7">
        <v>730</v>
      </c>
      <c r="E73" s="7">
        <v>57091</v>
      </c>
      <c r="F73" s="7">
        <v>95041</v>
      </c>
      <c r="G73" s="45">
        <f>'[2]свод'!$G$152</f>
        <v>137638.678</v>
      </c>
      <c r="H73" s="7">
        <f>'[1]отправленное за 9 мес.'!H115</f>
        <v>12946</v>
      </c>
      <c r="I73" s="7">
        <f>'[1]свод'!I72</f>
        <v>5090</v>
      </c>
    </row>
    <row r="74" spans="1:9" s="4" customFormat="1" ht="12.75">
      <c r="A74" s="9"/>
      <c r="B74" s="7"/>
      <c r="C74" s="7"/>
      <c r="D74" s="7"/>
      <c r="E74" s="7"/>
      <c r="F74" s="9"/>
      <c r="G74" s="9"/>
      <c r="H74" s="9"/>
      <c r="I74" s="33"/>
    </row>
    <row r="75" spans="1:9" s="24" customFormat="1" ht="12.75">
      <c r="A75" s="61" t="s">
        <v>27</v>
      </c>
      <c r="B75" s="62"/>
      <c r="C75" s="62"/>
      <c r="D75" s="62"/>
      <c r="E75" s="62"/>
      <c r="F75" s="62"/>
      <c r="G75" s="62"/>
      <c r="H75" s="63"/>
      <c r="I75" s="9"/>
    </row>
    <row r="76" spans="1:9" s="22" customFormat="1" ht="13.5">
      <c r="A76" s="20" t="s">
        <v>15</v>
      </c>
      <c r="B76" s="21">
        <v>364</v>
      </c>
      <c r="C76" s="21">
        <v>424</v>
      </c>
      <c r="D76" s="21">
        <v>190</v>
      </c>
      <c r="E76" s="15">
        <v>0</v>
      </c>
      <c r="F76" s="15">
        <v>25</v>
      </c>
      <c r="G76" s="44">
        <f>'[1]расчет'!G193</f>
        <v>521</v>
      </c>
      <c r="H76" s="15">
        <f>'[1]отправленное за 9 мес.'!H118</f>
        <v>15</v>
      </c>
      <c r="I76" s="15">
        <f>'[1]свод'!I75</f>
        <v>0</v>
      </c>
    </row>
    <row r="77" spans="1:9" s="24" customFormat="1" ht="12.75">
      <c r="A77" s="23" t="s">
        <v>11</v>
      </c>
      <c r="B77" s="7"/>
      <c r="C77" s="7"/>
      <c r="D77" s="7"/>
      <c r="E77" s="7"/>
      <c r="F77" s="9"/>
      <c r="G77" s="9"/>
      <c r="H77" s="9"/>
      <c r="I77" s="15"/>
    </row>
    <row r="78" spans="1:9" s="24" customFormat="1" ht="12.75" hidden="1">
      <c r="A78" s="23" t="s">
        <v>16</v>
      </c>
      <c r="B78" s="7"/>
      <c r="C78" s="7"/>
      <c r="D78" s="7"/>
      <c r="E78" s="7"/>
      <c r="F78" s="9"/>
      <c r="G78" s="7">
        <f>G76-G79</f>
        <v>0</v>
      </c>
      <c r="H78" s="7">
        <f>H76-H79</f>
        <v>0</v>
      </c>
      <c r="I78" s="15">
        <f>'[1]свод'!I77</f>
        <v>0</v>
      </c>
    </row>
    <row r="79" spans="1:9" s="24" customFormat="1" ht="12.75">
      <c r="A79" s="23" t="s">
        <v>13</v>
      </c>
      <c r="B79" s="7">
        <v>364</v>
      </c>
      <c r="C79" s="7">
        <v>424</v>
      </c>
      <c r="D79" s="7">
        <v>190</v>
      </c>
      <c r="E79" s="7">
        <v>0</v>
      </c>
      <c r="F79" s="7">
        <v>25</v>
      </c>
      <c r="G79" s="45">
        <f>'[1]расчет'!G199</f>
        <v>521</v>
      </c>
      <c r="H79" s="7">
        <f>'[1]отправленное за 9 мес.'!H121</f>
        <v>15</v>
      </c>
      <c r="I79" s="7">
        <f>'[1]свод'!I78</f>
        <v>0</v>
      </c>
    </row>
    <row r="80" spans="1:9" s="24" customFormat="1" ht="12.75">
      <c r="A80" s="23"/>
      <c r="B80" s="7"/>
      <c r="C80" s="7"/>
      <c r="D80" s="7"/>
      <c r="E80" s="7"/>
      <c r="F80" s="7"/>
      <c r="G80" s="7"/>
      <c r="H80" s="7"/>
      <c r="I80" s="9"/>
    </row>
    <row r="81" spans="1:9" s="24" customFormat="1" ht="12.75">
      <c r="A81" s="61" t="s">
        <v>28</v>
      </c>
      <c r="B81" s="62"/>
      <c r="C81" s="62"/>
      <c r="D81" s="62"/>
      <c r="E81" s="62"/>
      <c r="F81" s="62"/>
      <c r="G81" s="62"/>
      <c r="H81" s="63"/>
      <c r="I81" s="9"/>
    </row>
    <row r="82" spans="1:9" s="22" customFormat="1" ht="13.5">
      <c r="A82" s="20" t="s">
        <v>15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f>'[1]расчет'!G206</f>
        <v>287</v>
      </c>
      <c r="H82" s="15">
        <f>'[1]отправленное за 9 мес.'!H124</f>
        <v>201</v>
      </c>
      <c r="I82" s="15">
        <f>'[1]свод'!I81</f>
        <v>290</v>
      </c>
    </row>
    <row r="83" spans="1:9" s="24" customFormat="1" ht="12.75">
      <c r="A83" s="23" t="s">
        <v>11</v>
      </c>
      <c r="B83" s="7"/>
      <c r="C83" s="7"/>
      <c r="D83" s="7"/>
      <c r="E83" s="7"/>
      <c r="F83" s="9"/>
      <c r="G83" s="9"/>
      <c r="H83" s="9"/>
      <c r="I83" s="15"/>
    </row>
    <row r="84" spans="1:9" s="24" customFormat="1" ht="12.75" hidden="1">
      <c r="A84" s="23" t="s">
        <v>16</v>
      </c>
      <c r="B84" s="7"/>
      <c r="C84" s="7"/>
      <c r="D84" s="7"/>
      <c r="E84" s="7"/>
      <c r="F84" s="9"/>
      <c r="G84" s="7">
        <f>G82-G85</f>
        <v>0</v>
      </c>
      <c r="H84" s="7">
        <f>H82-H85</f>
        <v>0</v>
      </c>
      <c r="I84" s="15">
        <f>'[1]свод'!I83</f>
        <v>0</v>
      </c>
    </row>
    <row r="85" spans="1:9" s="24" customFormat="1" ht="12.75">
      <c r="A85" s="23" t="s">
        <v>13</v>
      </c>
      <c r="B85" s="7"/>
      <c r="C85" s="7"/>
      <c r="D85" s="7"/>
      <c r="E85" s="7"/>
      <c r="F85" s="7"/>
      <c r="G85" s="45">
        <f>'[1]расчет'!G212</f>
        <v>287</v>
      </c>
      <c r="H85" s="7">
        <f>'[1]отправленное за 9 мес.'!H127</f>
        <v>201</v>
      </c>
      <c r="I85" s="7">
        <f>'[1]свод'!I84</f>
        <v>290</v>
      </c>
    </row>
    <row r="86" spans="1:9" s="32" customFormat="1" ht="38.25" customHeight="1">
      <c r="A86" s="51" t="s">
        <v>29</v>
      </c>
      <c r="B86" s="12">
        <v>378531</v>
      </c>
      <c r="C86" s="12">
        <v>761346</v>
      </c>
      <c r="D86" s="12">
        <v>1402808</v>
      </c>
      <c r="E86" s="12">
        <v>1754176</v>
      </c>
      <c r="F86" s="12">
        <v>4066936</v>
      </c>
      <c r="G86" s="12">
        <f>G92+G98+G104+G110+G117+G123+G129+G135+G141</f>
        <v>1531631</v>
      </c>
      <c r="H86" s="12">
        <f>H92+H98+H104+H110+H117+H123+H129+H135+H141</f>
        <v>1378747</v>
      </c>
      <c r="I86" s="12">
        <f>I92+I98+I104+I110+I117+I123+I129+I135+I141</f>
        <v>1643371</v>
      </c>
    </row>
    <row r="87" spans="1:9" s="54" customFormat="1" ht="14.25" customHeight="1">
      <c r="A87" s="14" t="s">
        <v>11</v>
      </c>
      <c r="B87" s="52"/>
      <c r="C87" s="52"/>
      <c r="D87" s="52"/>
      <c r="E87" s="52"/>
      <c r="F87" s="53"/>
      <c r="G87" s="53"/>
      <c r="H87" s="53"/>
      <c r="I87" s="53"/>
    </row>
    <row r="88" spans="1:9" s="54" customFormat="1" ht="12" hidden="1">
      <c r="A88" s="17" t="s">
        <v>16</v>
      </c>
      <c r="B88" s="52"/>
      <c r="C88" s="52"/>
      <c r="D88" s="52"/>
      <c r="E88" s="52">
        <v>1747979</v>
      </c>
      <c r="F88" s="52">
        <v>4062241</v>
      </c>
      <c r="G88" s="55">
        <f>G94+G100+G106+G112+G119+G125+G131+G137+G143</f>
        <v>1531501</v>
      </c>
      <c r="H88" s="55">
        <f>H94+H100+H106+H112+H119+H125+H131+H137+H143</f>
        <v>1378747</v>
      </c>
      <c r="I88" s="53"/>
    </row>
    <row r="89" spans="1:9" s="56" customFormat="1" ht="12">
      <c r="A89" s="17" t="s">
        <v>13</v>
      </c>
      <c r="B89" s="55">
        <v>2356</v>
      </c>
      <c r="C89" s="55">
        <v>61792</v>
      </c>
      <c r="D89" s="55">
        <v>6417</v>
      </c>
      <c r="E89" s="55">
        <v>6197</v>
      </c>
      <c r="F89" s="55">
        <v>4695</v>
      </c>
      <c r="G89" s="55">
        <f>G95+G101+G107+G113+G120+G126+G132+G138+G144</f>
        <v>130</v>
      </c>
      <c r="H89" s="55">
        <f>H95+H101+H107+H113+H120+H126+H132+H138+H144</f>
        <v>0</v>
      </c>
      <c r="I89" s="55">
        <f>I95+I101+I107+I113+I120+I126+I132+I138+I144</f>
        <v>890.134</v>
      </c>
    </row>
    <row r="90" spans="1:9" s="24" customFormat="1" ht="12.75">
      <c r="A90" s="23"/>
      <c r="B90" s="7"/>
      <c r="C90" s="7"/>
      <c r="D90" s="7"/>
      <c r="E90" s="7"/>
      <c r="F90" s="9"/>
      <c r="G90" s="9"/>
      <c r="H90" s="9"/>
      <c r="I90" s="9"/>
    </row>
    <row r="91" spans="1:9" s="24" customFormat="1" ht="12.75">
      <c r="A91" s="61" t="s">
        <v>14</v>
      </c>
      <c r="B91" s="62"/>
      <c r="C91" s="62"/>
      <c r="D91" s="62"/>
      <c r="E91" s="62"/>
      <c r="F91" s="62"/>
      <c r="G91" s="62"/>
      <c r="H91" s="63"/>
      <c r="I91" s="9"/>
    </row>
    <row r="92" spans="1:9" s="22" customFormat="1" ht="13.5">
      <c r="A92" s="20" t="s">
        <v>15</v>
      </c>
      <c r="B92" s="21">
        <v>0</v>
      </c>
      <c r="C92" s="21">
        <v>0</v>
      </c>
      <c r="D92" s="21">
        <v>205</v>
      </c>
      <c r="E92" s="15">
        <v>800</v>
      </c>
      <c r="F92" s="15">
        <v>1072</v>
      </c>
      <c r="G92" s="15">
        <v>802</v>
      </c>
      <c r="H92" s="15">
        <f>'[1]отправленное за 9 мес.'!H135</f>
        <v>0</v>
      </c>
      <c r="I92" s="15"/>
    </row>
    <row r="93" spans="1:9" s="24" customFormat="1" ht="12.75">
      <c r="A93" s="23" t="s">
        <v>11</v>
      </c>
      <c r="B93" s="7"/>
      <c r="C93" s="7"/>
      <c r="D93" s="7"/>
      <c r="E93" s="7"/>
      <c r="F93" s="9"/>
      <c r="G93" s="9"/>
      <c r="H93" s="9"/>
      <c r="I93" s="9"/>
    </row>
    <row r="94" spans="1:9" s="24" customFormat="1" ht="12.75" hidden="1">
      <c r="A94" s="23" t="s">
        <v>16</v>
      </c>
      <c r="B94" s="7"/>
      <c r="C94" s="7"/>
      <c r="D94" s="7"/>
      <c r="E94" s="7">
        <v>800</v>
      </c>
      <c r="F94" s="9">
        <v>1072</v>
      </c>
      <c r="G94" s="7">
        <f>G92-G95</f>
        <v>802</v>
      </c>
      <c r="H94" s="7">
        <f>H92-H95</f>
        <v>0</v>
      </c>
      <c r="I94" s="7">
        <f>I92-I95</f>
        <v>0</v>
      </c>
    </row>
    <row r="95" spans="1:9" s="24" customFormat="1" ht="12.75">
      <c r="A95" s="23" t="s">
        <v>13</v>
      </c>
      <c r="B95" s="7">
        <v>0</v>
      </c>
      <c r="C95" s="7">
        <v>0</v>
      </c>
      <c r="D95" s="7">
        <v>0</v>
      </c>
      <c r="E95" s="7">
        <v>0</v>
      </c>
      <c r="F95" s="9">
        <v>0</v>
      </c>
      <c r="G95" s="9">
        <v>0</v>
      </c>
      <c r="H95" s="7">
        <f>'[1]отправленное за 9 мес.'!H140</f>
        <v>0</v>
      </c>
      <c r="I95" s="7">
        <f>'[1]отправленное за 9 мес.'!I140</f>
        <v>0</v>
      </c>
    </row>
    <row r="96" spans="1:9" s="27" customFormat="1" ht="12.75">
      <c r="A96" s="25"/>
      <c r="B96" s="26"/>
      <c r="C96" s="26"/>
      <c r="D96" s="26"/>
      <c r="E96" s="7"/>
      <c r="F96" s="25"/>
      <c r="G96" s="25"/>
      <c r="H96" s="25"/>
      <c r="I96" s="9"/>
    </row>
    <row r="97" spans="1:9" s="28" customFormat="1" ht="12.75" customHeight="1">
      <c r="A97" s="64" t="s">
        <v>17</v>
      </c>
      <c r="B97" s="10"/>
      <c r="C97" s="10"/>
      <c r="D97" s="10"/>
      <c r="E97" s="10"/>
      <c r="F97" s="10"/>
      <c r="G97" s="10"/>
      <c r="H97" s="65"/>
      <c r="I97" s="9"/>
    </row>
    <row r="98" spans="1:9" s="22" customFormat="1" ht="13.5">
      <c r="A98" s="20" t="s">
        <v>15</v>
      </c>
      <c r="B98" s="21">
        <v>164623</v>
      </c>
      <c r="C98" s="21">
        <v>304283</v>
      </c>
      <c r="D98" s="21">
        <v>788133</v>
      </c>
      <c r="E98" s="15">
        <v>670005</v>
      </c>
      <c r="F98" s="15">
        <v>857313</v>
      </c>
      <c r="G98" s="15">
        <v>636193</v>
      </c>
      <c r="H98" s="15">
        <f>'[1]отправленное за 9 мес.'!H143</f>
        <v>519196</v>
      </c>
      <c r="I98" s="15">
        <f>'[1]свод'!I97</f>
        <v>742635</v>
      </c>
    </row>
    <row r="99" spans="1:9" s="24" customFormat="1" ht="13.5" customHeight="1">
      <c r="A99" s="23" t="s">
        <v>11</v>
      </c>
      <c r="B99" s="7"/>
      <c r="C99" s="7"/>
      <c r="D99" s="7"/>
      <c r="E99" s="7"/>
      <c r="F99" s="9"/>
      <c r="G99" s="9"/>
      <c r="H99" s="9"/>
      <c r="I99" s="9"/>
    </row>
    <row r="100" spans="1:9" s="24" customFormat="1" ht="12.75" hidden="1">
      <c r="A100" s="23" t="s">
        <v>16</v>
      </c>
      <c r="B100" s="7"/>
      <c r="C100" s="7"/>
      <c r="D100" s="7"/>
      <c r="E100" s="7">
        <v>669596</v>
      </c>
      <c r="F100" s="9">
        <v>857313</v>
      </c>
      <c r="G100" s="7">
        <f>G98-G101</f>
        <v>636193</v>
      </c>
      <c r="H100" s="7">
        <f>H98-H101</f>
        <v>519196</v>
      </c>
      <c r="I100" s="9"/>
    </row>
    <row r="101" spans="1:9" s="24" customFormat="1" ht="12.75">
      <c r="A101" s="23" t="s">
        <v>13</v>
      </c>
      <c r="B101" s="7">
        <v>1734</v>
      </c>
      <c r="C101" s="7">
        <v>19241</v>
      </c>
      <c r="D101" s="7">
        <v>6417</v>
      </c>
      <c r="E101" s="7">
        <v>409</v>
      </c>
      <c r="F101" s="9">
        <v>0</v>
      </c>
      <c r="G101" s="9">
        <f>'[1]расчет'!G262</f>
        <v>0</v>
      </c>
      <c r="H101" s="7">
        <f>'[1]отправленное за 9 мес.'!H152</f>
        <v>0</v>
      </c>
      <c r="I101" s="15">
        <f>'[1]свод'!I100</f>
        <v>883.134</v>
      </c>
    </row>
    <row r="102" spans="1:9" ht="12.75">
      <c r="A102" s="23"/>
      <c r="B102" s="6"/>
      <c r="C102" s="6"/>
      <c r="D102" s="6"/>
      <c r="E102" s="7"/>
      <c r="F102" s="8"/>
      <c r="G102" s="8"/>
      <c r="H102" s="8"/>
      <c r="I102" s="33"/>
    </row>
    <row r="103" spans="1:9" s="28" customFormat="1" ht="12.75" customHeight="1">
      <c r="A103" s="64" t="s">
        <v>18</v>
      </c>
      <c r="B103" s="10"/>
      <c r="C103" s="10"/>
      <c r="D103" s="10"/>
      <c r="E103" s="10"/>
      <c r="F103" s="10"/>
      <c r="G103" s="10"/>
      <c r="H103" s="65"/>
      <c r="I103" s="9"/>
    </row>
    <row r="104" spans="1:9" s="22" customFormat="1" ht="13.5">
      <c r="A104" s="20" t="s">
        <v>15</v>
      </c>
      <c r="B104" s="21">
        <v>69935</v>
      </c>
      <c r="C104" s="21">
        <v>258632</v>
      </c>
      <c r="D104" s="21">
        <v>479097</v>
      </c>
      <c r="E104" s="15">
        <v>739843</v>
      </c>
      <c r="F104" s="15">
        <v>569541</v>
      </c>
      <c r="G104" s="15">
        <f>'[1]расчет'!G271</f>
        <v>593519</v>
      </c>
      <c r="H104" s="15">
        <f>'[1]отправленное за 9 мес.'!H159</f>
        <v>583476</v>
      </c>
      <c r="I104" s="15">
        <f>'[1]свод'!I103</f>
        <v>594863</v>
      </c>
    </row>
    <row r="105" spans="1:9" s="24" customFormat="1" ht="12.75">
      <c r="A105" s="23" t="s">
        <v>11</v>
      </c>
      <c r="B105" s="7"/>
      <c r="C105" s="7"/>
      <c r="D105" s="7"/>
      <c r="E105" s="7"/>
      <c r="F105" s="9"/>
      <c r="G105" s="9"/>
      <c r="H105" s="9"/>
      <c r="I105" s="9"/>
    </row>
    <row r="106" spans="1:9" s="24" customFormat="1" ht="12.75" hidden="1">
      <c r="A106" s="23" t="s">
        <v>16</v>
      </c>
      <c r="B106" s="7"/>
      <c r="C106" s="7"/>
      <c r="D106" s="7"/>
      <c r="E106" s="7">
        <v>739277</v>
      </c>
      <c r="F106" s="9">
        <v>569541</v>
      </c>
      <c r="G106" s="7">
        <f>G104-G107</f>
        <v>593519</v>
      </c>
      <c r="H106" s="7">
        <f>H104-H107</f>
        <v>583476</v>
      </c>
      <c r="I106" s="9"/>
    </row>
    <row r="107" spans="1:9" s="24" customFormat="1" ht="12.75">
      <c r="A107" s="23" t="s">
        <v>13</v>
      </c>
      <c r="B107" s="7">
        <v>622</v>
      </c>
      <c r="C107" s="7">
        <v>38201</v>
      </c>
      <c r="D107" s="7">
        <v>0</v>
      </c>
      <c r="E107" s="7">
        <v>566</v>
      </c>
      <c r="F107" s="7">
        <v>0</v>
      </c>
      <c r="G107" s="7">
        <f>'[1]расчет'!G283</f>
        <v>0</v>
      </c>
      <c r="H107" s="7">
        <f>'[1]отправленное за 9 мес.'!H168</f>
        <v>0</v>
      </c>
      <c r="I107" s="15">
        <f>'[1]свод'!I106</f>
        <v>7</v>
      </c>
    </row>
    <row r="108" spans="1:9" s="27" customFormat="1" ht="12.75">
      <c r="A108" s="25"/>
      <c r="B108" s="26"/>
      <c r="C108" s="26"/>
      <c r="D108" s="26"/>
      <c r="E108" s="7"/>
      <c r="F108" s="25"/>
      <c r="G108" s="25"/>
      <c r="H108" s="25"/>
      <c r="I108" s="9"/>
    </row>
    <row r="109" spans="1:9" s="24" customFormat="1" ht="12.75">
      <c r="A109" s="61" t="s">
        <v>19</v>
      </c>
      <c r="B109" s="62"/>
      <c r="C109" s="62"/>
      <c r="D109" s="62"/>
      <c r="E109" s="62"/>
      <c r="F109" s="62"/>
      <c r="G109" s="62"/>
      <c r="H109" s="63"/>
      <c r="I109" s="9"/>
    </row>
    <row r="110" spans="1:9" s="22" customFormat="1" ht="13.5">
      <c r="A110" s="20" t="s">
        <v>15</v>
      </c>
      <c r="B110" s="21">
        <v>74576</v>
      </c>
      <c r="C110" s="21">
        <v>122391</v>
      </c>
      <c r="D110" s="21">
        <v>93424</v>
      </c>
      <c r="E110" s="15">
        <v>250388</v>
      </c>
      <c r="F110" s="15">
        <v>2599691</v>
      </c>
      <c r="G110" s="15">
        <v>259691</v>
      </c>
      <c r="H110" s="15">
        <f>'[1]отправленное за 9 мес.'!H175</f>
        <v>238077</v>
      </c>
      <c r="I110" s="15">
        <f>'[1]свод'!I109</f>
        <v>243953</v>
      </c>
    </row>
    <row r="111" spans="1:9" s="24" customFormat="1" ht="12.75">
      <c r="A111" s="23" t="s">
        <v>11</v>
      </c>
      <c r="B111" s="7"/>
      <c r="C111" s="7"/>
      <c r="D111" s="7"/>
      <c r="E111" s="7"/>
      <c r="F111" s="9"/>
      <c r="G111" s="9"/>
      <c r="H111" s="9"/>
      <c r="I111" s="9"/>
    </row>
    <row r="112" spans="1:9" s="24" customFormat="1" ht="12.75" hidden="1">
      <c r="A112" s="23" t="s">
        <v>16</v>
      </c>
      <c r="B112" s="7"/>
      <c r="C112" s="7"/>
      <c r="D112" s="7"/>
      <c r="E112" s="7">
        <v>250312</v>
      </c>
      <c r="F112" s="9">
        <v>2599691</v>
      </c>
      <c r="G112" s="7">
        <f>G110-G113</f>
        <v>259691</v>
      </c>
      <c r="H112" s="7">
        <f>H110-H113</f>
        <v>238077</v>
      </c>
      <c r="I112" s="9"/>
    </row>
    <row r="113" spans="1:9" s="24" customFormat="1" ht="12.75">
      <c r="A113" s="23" t="s">
        <v>13</v>
      </c>
      <c r="B113" s="7">
        <v>0</v>
      </c>
      <c r="C113" s="7">
        <v>0</v>
      </c>
      <c r="D113" s="7">
        <v>0</v>
      </c>
      <c r="E113" s="7">
        <v>76</v>
      </c>
      <c r="F113" s="9">
        <v>0</v>
      </c>
      <c r="G113" s="9">
        <f>'[1]расчет'!G301</f>
        <v>0</v>
      </c>
      <c r="H113" s="9">
        <f>'[1]отправленное за 9 мес.'!H181</f>
        <v>0</v>
      </c>
      <c r="I113" s="15">
        <f>'[1]свод'!I112</f>
        <v>0</v>
      </c>
    </row>
    <row r="114" spans="1:9" s="24" customFormat="1" ht="12.75">
      <c r="A114" s="23"/>
      <c r="B114" s="7"/>
      <c r="C114" s="7"/>
      <c r="D114" s="7"/>
      <c r="E114" s="7"/>
      <c r="F114" s="9"/>
      <c r="G114" s="9"/>
      <c r="H114" s="9"/>
      <c r="I114" s="9"/>
    </row>
    <row r="115" spans="1:9" s="24" customFormat="1" ht="26.25" customHeight="1">
      <c r="A115" s="66" t="s">
        <v>30</v>
      </c>
      <c r="B115" s="66"/>
      <c r="C115" s="66"/>
      <c r="D115" s="66"/>
      <c r="E115" s="66"/>
      <c r="F115" s="66"/>
      <c r="G115" s="66"/>
      <c r="H115" s="66"/>
      <c r="I115" s="9"/>
    </row>
    <row r="116" spans="1:9" s="24" customFormat="1" ht="12.75">
      <c r="A116" s="23"/>
      <c r="B116" s="7"/>
      <c r="C116" s="7"/>
      <c r="D116" s="7"/>
      <c r="E116" s="7"/>
      <c r="F116" s="9"/>
      <c r="G116" s="9"/>
      <c r="H116" s="9"/>
      <c r="I116" s="9"/>
    </row>
    <row r="117" spans="1:9" s="32" customFormat="1" ht="13.5">
      <c r="A117" s="20" t="s">
        <v>15</v>
      </c>
      <c r="B117" s="15"/>
      <c r="C117" s="15"/>
      <c r="D117" s="15"/>
      <c r="E117" s="15">
        <v>4685</v>
      </c>
      <c r="F117" s="15">
        <v>4685</v>
      </c>
      <c r="G117" s="15">
        <f>'[1]расчет'!G309</f>
        <v>130</v>
      </c>
      <c r="H117" s="15">
        <f>'[1]отправленное за 9 мес.'!H187</f>
        <v>0</v>
      </c>
      <c r="I117" s="15">
        <f>'[1]свод'!I116</f>
        <v>0</v>
      </c>
    </row>
    <row r="118" spans="1:9" s="24" customFormat="1" ht="12.75">
      <c r="A118" s="23" t="s">
        <v>11</v>
      </c>
      <c r="B118" s="7"/>
      <c r="C118" s="7"/>
      <c r="D118" s="7"/>
      <c r="E118" s="7"/>
      <c r="F118" s="9"/>
      <c r="G118" s="9"/>
      <c r="H118" s="9"/>
      <c r="I118" s="9"/>
    </row>
    <row r="119" spans="1:9" s="24" customFormat="1" ht="12.75" hidden="1">
      <c r="A119" s="23" t="s">
        <v>16</v>
      </c>
      <c r="B119" s="7"/>
      <c r="C119" s="7"/>
      <c r="D119" s="7"/>
      <c r="E119" s="7"/>
      <c r="F119" s="9"/>
      <c r="G119" s="7">
        <f>G117-G120</f>
        <v>0</v>
      </c>
      <c r="H119" s="7">
        <f>H117-H120</f>
        <v>0</v>
      </c>
      <c r="I119" s="9"/>
    </row>
    <row r="120" spans="1:9" s="24" customFormat="1" ht="12.75">
      <c r="A120" s="23" t="s">
        <v>13</v>
      </c>
      <c r="B120" s="7"/>
      <c r="C120" s="7"/>
      <c r="D120" s="7"/>
      <c r="E120" s="7">
        <v>4685</v>
      </c>
      <c r="F120" s="7">
        <v>4685</v>
      </c>
      <c r="G120" s="7">
        <f>'[1]расчет'!G316</f>
        <v>130</v>
      </c>
      <c r="H120" s="7">
        <f>H117</f>
        <v>0</v>
      </c>
      <c r="I120" s="15">
        <f>'[1]свод'!I119</f>
        <v>0</v>
      </c>
    </row>
    <row r="121" spans="1:9" s="4" customFormat="1" ht="12.75">
      <c r="A121" s="23"/>
      <c r="B121" s="7"/>
      <c r="C121" s="7"/>
      <c r="D121" s="7"/>
      <c r="E121" s="7"/>
      <c r="F121" s="9"/>
      <c r="G121" s="9"/>
      <c r="H121" s="9"/>
      <c r="I121" s="33"/>
    </row>
    <row r="122" spans="1:9" s="24" customFormat="1" ht="12.75">
      <c r="A122" s="61" t="s">
        <v>31</v>
      </c>
      <c r="B122" s="62"/>
      <c r="C122" s="62"/>
      <c r="D122" s="62"/>
      <c r="E122" s="62"/>
      <c r="F122" s="62"/>
      <c r="G122" s="62"/>
      <c r="H122" s="63"/>
      <c r="I122" s="9"/>
    </row>
    <row r="123" spans="1:9" s="22" customFormat="1" ht="13.5">
      <c r="A123" s="20" t="s">
        <v>15</v>
      </c>
      <c r="B123" s="21"/>
      <c r="C123" s="21">
        <v>279</v>
      </c>
      <c r="D123" s="21">
        <v>234</v>
      </c>
      <c r="E123" s="15">
        <v>0</v>
      </c>
      <c r="F123" s="20">
        <v>0</v>
      </c>
      <c r="G123" s="20">
        <f>'[1]расчет'!G322</f>
        <v>0</v>
      </c>
      <c r="H123" s="31">
        <v>0</v>
      </c>
      <c r="I123" s="15">
        <f>'[1]свод'!I122</f>
        <v>0</v>
      </c>
    </row>
    <row r="124" spans="1:9" s="24" customFormat="1" ht="12.75">
      <c r="A124" s="23" t="s">
        <v>11</v>
      </c>
      <c r="B124" s="7"/>
      <c r="C124" s="7"/>
      <c r="D124" s="7"/>
      <c r="E124" s="7"/>
      <c r="F124" s="9"/>
      <c r="G124" s="9"/>
      <c r="H124" s="9"/>
      <c r="I124" s="9"/>
    </row>
    <row r="125" spans="1:9" s="24" customFormat="1" ht="12.75" hidden="1">
      <c r="A125" s="23" t="s">
        <v>16</v>
      </c>
      <c r="B125" s="7"/>
      <c r="C125" s="7"/>
      <c r="D125" s="7"/>
      <c r="E125" s="7"/>
      <c r="F125" s="9"/>
      <c r="G125" s="9">
        <f>G123-G126</f>
        <v>0</v>
      </c>
      <c r="H125" s="9">
        <f>H123-H126</f>
        <v>0</v>
      </c>
      <c r="I125" s="9"/>
    </row>
    <row r="126" spans="1:9" s="24" customFormat="1" ht="12.75">
      <c r="A126" s="23" t="s">
        <v>13</v>
      </c>
      <c r="B126" s="7">
        <v>0</v>
      </c>
      <c r="C126" s="7">
        <v>0</v>
      </c>
      <c r="D126" s="7">
        <v>0</v>
      </c>
      <c r="E126" s="7">
        <v>0</v>
      </c>
      <c r="F126" s="9">
        <v>0</v>
      </c>
      <c r="G126" s="9">
        <f>'[1]расчет'!G329</f>
        <v>0</v>
      </c>
      <c r="H126" s="9">
        <f>'[1]расчет'!I329</f>
        <v>0</v>
      </c>
      <c r="I126" s="15">
        <f>'[1]свод'!I125</f>
        <v>0</v>
      </c>
    </row>
    <row r="127" spans="1:9" s="24" customFormat="1" ht="12.75">
      <c r="A127" s="23"/>
      <c r="B127" s="7"/>
      <c r="C127" s="7"/>
      <c r="D127" s="7"/>
      <c r="E127" s="7"/>
      <c r="F127" s="9"/>
      <c r="G127" s="9"/>
      <c r="H127" s="9"/>
      <c r="I127" s="9"/>
    </row>
    <row r="128" spans="1:9" s="24" customFormat="1" ht="12.75" customHeight="1">
      <c r="A128" s="61" t="s">
        <v>22</v>
      </c>
      <c r="B128" s="62"/>
      <c r="C128" s="62"/>
      <c r="D128" s="62"/>
      <c r="E128" s="62"/>
      <c r="F128" s="62"/>
      <c r="G128" s="62"/>
      <c r="H128" s="63"/>
      <c r="I128" s="9"/>
    </row>
    <row r="129" spans="1:9" s="22" customFormat="1" ht="13.5">
      <c r="A129" s="20" t="s">
        <v>15</v>
      </c>
      <c r="B129" s="47">
        <v>2900</v>
      </c>
      <c r="C129" s="47">
        <v>0</v>
      </c>
      <c r="D129" s="47">
        <v>0</v>
      </c>
      <c r="E129" s="15">
        <v>417</v>
      </c>
      <c r="F129" s="15">
        <v>1662</v>
      </c>
      <c r="G129" s="15">
        <f>'[1]расчет'!G336</f>
        <v>9482</v>
      </c>
      <c r="H129" s="15">
        <f>'[1]отправленное за 9 мес.'!H199</f>
        <v>9778</v>
      </c>
      <c r="I129" s="15">
        <f>'[1]свод'!I128</f>
        <v>6155</v>
      </c>
    </row>
    <row r="130" spans="1:9" s="24" customFormat="1" ht="12.75">
      <c r="A130" s="23" t="s">
        <v>11</v>
      </c>
      <c r="B130" s="48"/>
      <c r="C130" s="48"/>
      <c r="D130" s="48"/>
      <c r="E130" s="7"/>
      <c r="F130" s="9"/>
      <c r="G130" s="9"/>
      <c r="H130" s="9"/>
      <c r="I130" s="9"/>
    </row>
    <row r="131" spans="1:9" s="24" customFormat="1" ht="12.75" hidden="1">
      <c r="A131" s="23" t="s">
        <v>16</v>
      </c>
      <c r="B131" s="48"/>
      <c r="C131" s="48"/>
      <c r="D131" s="48"/>
      <c r="E131" s="7">
        <v>417</v>
      </c>
      <c r="F131" s="9">
        <v>1662</v>
      </c>
      <c r="G131" s="7">
        <f>G129-G132</f>
        <v>9482</v>
      </c>
      <c r="H131" s="7">
        <f>H129-H132</f>
        <v>9778</v>
      </c>
      <c r="I131" s="9"/>
    </row>
    <row r="132" spans="1:9" s="24" customFormat="1" ht="12.75">
      <c r="A132" s="23" t="s">
        <v>13</v>
      </c>
      <c r="B132" s="48">
        <v>0</v>
      </c>
      <c r="C132" s="48">
        <v>0</v>
      </c>
      <c r="D132" s="48">
        <v>0</v>
      </c>
      <c r="E132" s="7">
        <v>0</v>
      </c>
      <c r="F132" s="9">
        <v>0</v>
      </c>
      <c r="G132" s="9">
        <f>'[1]расчет'!G342</f>
        <v>0</v>
      </c>
      <c r="H132" s="9">
        <f>'[1]отправленное за 9 мес.'!H203</f>
        <v>0</v>
      </c>
      <c r="I132" s="15">
        <f>'[1]свод'!I131</f>
        <v>0</v>
      </c>
    </row>
    <row r="133" spans="1:9" s="24" customFormat="1" ht="12.75">
      <c r="A133" s="9"/>
      <c r="B133" s="48"/>
      <c r="C133" s="48"/>
      <c r="D133" s="48"/>
      <c r="E133" s="7"/>
      <c r="F133" s="9"/>
      <c r="G133" s="9"/>
      <c r="H133" s="9"/>
      <c r="I133" s="9"/>
    </row>
    <row r="134" spans="1:9" s="24" customFormat="1" ht="21" customHeight="1">
      <c r="A134" s="61" t="s">
        <v>24</v>
      </c>
      <c r="B134" s="62"/>
      <c r="C134" s="62"/>
      <c r="D134" s="62"/>
      <c r="E134" s="62"/>
      <c r="F134" s="62"/>
      <c r="G134" s="62"/>
      <c r="H134" s="63"/>
      <c r="I134" s="9"/>
    </row>
    <row r="135" spans="1:9" s="22" customFormat="1" ht="13.5">
      <c r="A135" s="20" t="s">
        <v>15</v>
      </c>
      <c r="B135" s="21">
        <v>0</v>
      </c>
      <c r="C135" s="21">
        <v>6350</v>
      </c>
      <c r="D135" s="21">
        <v>0</v>
      </c>
      <c r="E135" s="15">
        <v>0</v>
      </c>
      <c r="F135" s="15">
        <v>0</v>
      </c>
      <c r="G135" s="15">
        <f>'[1]расчет'!G349</f>
        <v>0</v>
      </c>
      <c r="H135" s="15">
        <f>'[1]расчет'!I349</f>
        <v>0</v>
      </c>
      <c r="I135" s="15">
        <f>'[1]свод'!I134</f>
        <v>0</v>
      </c>
    </row>
    <row r="136" spans="1:9" s="24" customFormat="1" ht="12.75">
      <c r="A136" s="23" t="s">
        <v>11</v>
      </c>
      <c r="B136" s="7"/>
      <c r="C136" s="7"/>
      <c r="D136" s="7"/>
      <c r="E136" s="7"/>
      <c r="F136" s="9"/>
      <c r="G136" s="9"/>
      <c r="H136" s="9"/>
      <c r="I136" s="9"/>
    </row>
    <row r="137" spans="1:9" s="24" customFormat="1" ht="12.75" hidden="1">
      <c r="A137" s="23" t="s">
        <v>16</v>
      </c>
      <c r="B137" s="7"/>
      <c r="C137" s="7"/>
      <c r="D137" s="7"/>
      <c r="E137" s="7"/>
      <c r="F137" s="9"/>
      <c r="G137" s="7">
        <f>G135-G138</f>
        <v>0</v>
      </c>
      <c r="H137" s="7">
        <f>H135-H138</f>
        <v>0</v>
      </c>
      <c r="I137" s="9"/>
    </row>
    <row r="138" spans="1:9" s="24" customFormat="1" ht="12.75">
      <c r="A138" s="23" t="s">
        <v>13</v>
      </c>
      <c r="B138" s="7">
        <v>0</v>
      </c>
      <c r="C138" s="7">
        <v>4350</v>
      </c>
      <c r="D138" s="7">
        <v>0</v>
      </c>
      <c r="E138" s="7">
        <v>0</v>
      </c>
      <c r="F138" s="9">
        <v>0</v>
      </c>
      <c r="G138" s="7">
        <f>'[1]расчет'!G356</f>
        <v>0</v>
      </c>
      <c r="H138" s="7">
        <f>'[1]расчет'!I356</f>
        <v>0</v>
      </c>
      <c r="I138" s="15">
        <f>'[1]свод'!I137</f>
        <v>0</v>
      </c>
    </row>
    <row r="139" spans="1:9" s="4" customFormat="1" ht="12.75">
      <c r="A139" s="23"/>
      <c r="B139" s="7"/>
      <c r="C139" s="7"/>
      <c r="D139" s="7"/>
      <c r="E139" s="7"/>
      <c r="F139" s="9"/>
      <c r="G139" s="9"/>
      <c r="H139" s="9"/>
      <c r="I139" s="33"/>
    </row>
    <row r="140" spans="1:9" s="24" customFormat="1" ht="12" customHeight="1">
      <c r="A140" s="61" t="s">
        <v>26</v>
      </c>
      <c r="B140" s="62"/>
      <c r="C140" s="62"/>
      <c r="D140" s="62"/>
      <c r="E140" s="62"/>
      <c r="F140" s="62"/>
      <c r="G140" s="62"/>
      <c r="H140" s="63"/>
      <c r="I140" s="9"/>
    </row>
    <row r="141" spans="1:9" s="50" customFormat="1" ht="13.5">
      <c r="A141" s="20" t="s">
        <v>15</v>
      </c>
      <c r="B141" s="21">
        <v>66497</v>
      </c>
      <c r="C141" s="21">
        <v>69411</v>
      </c>
      <c r="D141" s="21">
        <v>41715</v>
      </c>
      <c r="E141" s="15">
        <v>88038</v>
      </c>
      <c r="F141" s="15">
        <v>32972</v>
      </c>
      <c r="G141" s="15">
        <v>31814</v>
      </c>
      <c r="H141" s="15">
        <f>'[1]отправленное за 9 мес.'!H221</f>
        <v>28220</v>
      </c>
      <c r="I141" s="15">
        <f>'[1]свод'!I140</f>
        <v>55765</v>
      </c>
    </row>
    <row r="142" spans="1:9" s="4" customFormat="1" ht="12.75">
      <c r="A142" s="23" t="s">
        <v>11</v>
      </c>
      <c r="B142" s="7"/>
      <c r="C142" s="7"/>
      <c r="D142" s="7"/>
      <c r="E142" s="7"/>
      <c r="F142" s="9"/>
      <c r="G142" s="9"/>
      <c r="H142" s="9"/>
      <c r="I142" s="9"/>
    </row>
    <row r="143" spans="1:9" s="4" customFormat="1" ht="12.75" hidden="1">
      <c r="A143" s="23" t="s">
        <v>16</v>
      </c>
      <c r="B143" s="7"/>
      <c r="C143" s="7"/>
      <c r="D143" s="7"/>
      <c r="E143" s="7">
        <v>87577</v>
      </c>
      <c r="F143" s="9">
        <v>32962</v>
      </c>
      <c r="G143" s="7">
        <f>G141-G144</f>
        <v>31814</v>
      </c>
      <c r="H143" s="7">
        <f>H141-H144</f>
        <v>28220</v>
      </c>
      <c r="I143" s="9"/>
    </row>
    <row r="144" spans="1:9" s="4" customFormat="1" ht="12.75">
      <c r="A144" s="23" t="s">
        <v>13</v>
      </c>
      <c r="B144" s="7">
        <v>0</v>
      </c>
      <c r="C144" s="7">
        <v>0</v>
      </c>
      <c r="D144" s="7">
        <v>0</v>
      </c>
      <c r="E144" s="7">
        <v>461</v>
      </c>
      <c r="F144" s="7">
        <v>10</v>
      </c>
      <c r="G144" s="7">
        <f>'[1]расчет'!G382</f>
        <v>0</v>
      </c>
      <c r="H144" s="7">
        <f>'[1]отправленное за 9 мес.'!H230</f>
        <v>0</v>
      </c>
      <c r="I144" s="15">
        <f>'[1]свод'!I143</f>
        <v>0</v>
      </c>
    </row>
    <row r="145" spans="1:9" s="4" customFormat="1" ht="12.75">
      <c r="A145" s="9"/>
      <c r="B145" s="7"/>
      <c r="C145" s="7"/>
      <c r="D145" s="7"/>
      <c r="E145" s="7"/>
      <c r="F145" s="9"/>
      <c r="G145" s="9"/>
      <c r="H145" s="9"/>
      <c r="I145" s="33"/>
    </row>
    <row r="149" spans="1:9" ht="50.25" customHeight="1">
      <c r="A149" s="59"/>
      <c r="B149" s="60"/>
      <c r="C149" s="60"/>
      <c r="D149" s="60"/>
      <c r="E149" s="60"/>
      <c r="F149" s="59"/>
      <c r="G149" s="59"/>
      <c r="I149" s="59"/>
    </row>
  </sheetData>
  <mergeCells count="24">
    <mergeCell ref="A1:I1"/>
    <mergeCell ref="A2:I2"/>
    <mergeCell ref="A10:H10"/>
    <mergeCell ref="A16:H16"/>
    <mergeCell ref="A22:H22"/>
    <mergeCell ref="A28:H28"/>
    <mergeCell ref="A33:H33"/>
    <mergeCell ref="A39:I39"/>
    <mergeCell ref="A45:H45"/>
    <mergeCell ref="A51:I51"/>
    <mergeCell ref="A57:I57"/>
    <mergeCell ref="A63:H63"/>
    <mergeCell ref="A69:H69"/>
    <mergeCell ref="A75:H75"/>
    <mergeCell ref="A81:H81"/>
    <mergeCell ref="A91:H91"/>
    <mergeCell ref="A97:H97"/>
    <mergeCell ref="A103:H103"/>
    <mergeCell ref="A109:H109"/>
    <mergeCell ref="A115:H115"/>
    <mergeCell ref="A122:H122"/>
    <mergeCell ref="A128:H128"/>
    <mergeCell ref="A134:H134"/>
    <mergeCell ref="A140:H1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2007-07-30T05:19:38Z</dcterms:modified>
  <cp:category/>
  <cp:version/>
  <cp:contentType/>
  <cp:contentStatus/>
</cp:coreProperties>
</file>