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6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<sst xmlns="http://schemas.openxmlformats.org/spreadsheetml/2006/main" count="554" uniqueCount="280">
  <si>
    <t>Приложение 2</t>
  </si>
  <si>
    <t>к  Постановлению от_________________ №______________</t>
  </si>
  <si>
    <t xml:space="preserve"> Арендная плата за земельные участки по видам функционального использования на 2006 год  г. Сургут Ханты-Мансийского автономного округа, руб\кв.м.</t>
  </si>
  <si>
    <t>Квартал</t>
  </si>
  <si>
    <t>Площадь</t>
  </si>
  <si>
    <t>Земли под домами многоэтажной застройки</t>
  </si>
  <si>
    <t>Земли под домами индивидуальной жилой застройки</t>
  </si>
  <si>
    <t>Земли дачных и садоводческих объединений граждан</t>
  </si>
  <si>
    <t>Земли гаражей и автостоянок</t>
  </si>
  <si>
    <t>Земли под объектами торговли, общественного питания, бытового обслуживания</t>
  </si>
  <si>
    <t>Земли учреждений и организаций народного образования</t>
  </si>
  <si>
    <t>Земли под промышленными объектами</t>
  </si>
  <si>
    <t>Земли под административно-управленческими и общественными объектами</t>
  </si>
  <si>
    <t>Земли под военными объектами</t>
  </si>
  <si>
    <t>Земли под объектами оздоровительного и рекреационного назначения</t>
  </si>
  <si>
    <t>Земли сельскохозяйственного использования</t>
  </si>
  <si>
    <t>Земли под лесами в поселениях</t>
  </si>
  <si>
    <t>Земли под обособленными водными объектами</t>
  </si>
  <si>
    <t>Прочие земли поселений</t>
  </si>
  <si>
    <t>руб./кв.м.</t>
  </si>
  <si>
    <t>ставка арендной платы</t>
  </si>
  <si>
    <t>00 00 01</t>
  </si>
  <si>
    <t>00 00 02</t>
  </si>
  <si>
    <t>00 00 03</t>
  </si>
  <si>
    <t>00 00 04</t>
  </si>
  <si>
    <t>00 00 05</t>
  </si>
  <si>
    <t>00 00 06</t>
  </si>
  <si>
    <t>00 00 07</t>
  </si>
  <si>
    <t>00 00 08</t>
  </si>
  <si>
    <t>00 00 09</t>
  </si>
  <si>
    <t>00 00 10</t>
  </si>
  <si>
    <t>00 00 11</t>
  </si>
  <si>
    <t>00 00 12</t>
  </si>
  <si>
    <t>00 00 13</t>
  </si>
  <si>
    <t>00 00 14</t>
  </si>
  <si>
    <t>00 00 15</t>
  </si>
  <si>
    <t>00 00 16</t>
  </si>
  <si>
    <t>00 00 17</t>
  </si>
  <si>
    <t>00 00 18</t>
  </si>
  <si>
    <t>00 00 19</t>
  </si>
  <si>
    <t>00 00 20</t>
  </si>
  <si>
    <t>00 00 21</t>
  </si>
  <si>
    <t>00 00 22</t>
  </si>
  <si>
    <t>00 00 23</t>
  </si>
  <si>
    <t>00 00 24</t>
  </si>
  <si>
    <t>00 00 25</t>
  </si>
  <si>
    <t>00 00 26</t>
  </si>
  <si>
    <t>00 00 27</t>
  </si>
  <si>
    <t>00 00 28</t>
  </si>
  <si>
    <t>00 00 29</t>
  </si>
  <si>
    <t>00 00 30</t>
  </si>
  <si>
    <t>00 00 31</t>
  </si>
  <si>
    <t>00 00 32</t>
  </si>
  <si>
    <t>00 00 33</t>
  </si>
  <si>
    <t>00 00 34</t>
  </si>
  <si>
    <t>00 00 35</t>
  </si>
  <si>
    <t>00 00 36</t>
  </si>
  <si>
    <t>00 00 37</t>
  </si>
  <si>
    <t>00 00 38</t>
  </si>
  <si>
    <t>00 00 39</t>
  </si>
  <si>
    <t>00 00 40</t>
  </si>
  <si>
    <t>00 00 41</t>
  </si>
  <si>
    <t>00 00 42</t>
  </si>
  <si>
    <t>00 00 43</t>
  </si>
  <si>
    <t>00 00 44</t>
  </si>
  <si>
    <t>00 00 45</t>
  </si>
  <si>
    <t>00 00 46</t>
  </si>
  <si>
    <t>00 00 47</t>
  </si>
  <si>
    <t>00 00 48</t>
  </si>
  <si>
    <t>00 00 49</t>
  </si>
  <si>
    <t>00 00 50</t>
  </si>
  <si>
    <t>00 00 51</t>
  </si>
  <si>
    <t>00 00 52</t>
  </si>
  <si>
    <t>00 00 53</t>
  </si>
  <si>
    <t>00 00 54</t>
  </si>
  <si>
    <t>00 00 55</t>
  </si>
  <si>
    <t>00 00 56</t>
  </si>
  <si>
    <t>00 00 57</t>
  </si>
  <si>
    <t>00 00 58</t>
  </si>
  <si>
    <t>00 00 59</t>
  </si>
  <si>
    <t>00 00 60</t>
  </si>
  <si>
    <t>00 00 61</t>
  </si>
  <si>
    <t>00 00 62</t>
  </si>
  <si>
    <t>00 00 63</t>
  </si>
  <si>
    <t>00 00 64</t>
  </si>
  <si>
    <t>00 00 65</t>
  </si>
  <si>
    <t>00 00 66</t>
  </si>
  <si>
    <t>00 00 67</t>
  </si>
  <si>
    <t>00 00 68</t>
  </si>
  <si>
    <t>00 00 69</t>
  </si>
  <si>
    <t>00 00 70</t>
  </si>
  <si>
    <t>00 00 71</t>
  </si>
  <si>
    <t>00 00 72</t>
  </si>
  <si>
    <t>00 00 73</t>
  </si>
  <si>
    <t>00 00 74</t>
  </si>
  <si>
    <t>00 00 75</t>
  </si>
  <si>
    <t>00 00 76</t>
  </si>
  <si>
    <t>00 00 77</t>
  </si>
  <si>
    <t>00 00 78</t>
  </si>
  <si>
    <t>00 00 79</t>
  </si>
  <si>
    <t>00 00 80</t>
  </si>
  <si>
    <t>00 00 81</t>
  </si>
  <si>
    <t>00 00 82</t>
  </si>
  <si>
    <t>00 00 83</t>
  </si>
  <si>
    <t>00 00 84</t>
  </si>
  <si>
    <t>00 00 85</t>
  </si>
  <si>
    <t>00 00 86</t>
  </si>
  <si>
    <t>00 00 87</t>
  </si>
  <si>
    <t>00 00 88</t>
  </si>
  <si>
    <t>00 00 89</t>
  </si>
  <si>
    <t>00 00 90</t>
  </si>
  <si>
    <t>00 00 91</t>
  </si>
  <si>
    <t>00 00 92</t>
  </si>
  <si>
    <t>00 00 93</t>
  </si>
  <si>
    <t>00 00 94</t>
  </si>
  <si>
    <t>00 00 95</t>
  </si>
  <si>
    <t>00 00 96</t>
  </si>
  <si>
    <t>00 00 97</t>
  </si>
  <si>
    <t>00 00 98</t>
  </si>
  <si>
    <t>00 00 99</t>
  </si>
  <si>
    <t>00 01 00</t>
  </si>
  <si>
    <t>00 01 01</t>
  </si>
  <si>
    <t>00 01 02</t>
  </si>
  <si>
    <t>00 01 03</t>
  </si>
  <si>
    <t>00 01 04</t>
  </si>
  <si>
    <t>00 01 05</t>
  </si>
  <si>
    <t>00 01 06</t>
  </si>
  <si>
    <t>00 01 07</t>
  </si>
  <si>
    <t>00 01 08</t>
  </si>
  <si>
    <t>00 01 09</t>
  </si>
  <si>
    <t>00 01 10</t>
  </si>
  <si>
    <t>00 01 11</t>
  </si>
  <si>
    <t>00 01 12</t>
  </si>
  <si>
    <t>00 01 13</t>
  </si>
  <si>
    <t>00 01 14</t>
  </si>
  <si>
    <t>00 01 15</t>
  </si>
  <si>
    <t>00 01 16</t>
  </si>
  <si>
    <t>00 01 17</t>
  </si>
  <si>
    <t>00 01 18</t>
  </si>
  <si>
    <t>00 01 19</t>
  </si>
  <si>
    <t>00 01 20</t>
  </si>
  <si>
    <t>00 01 21</t>
  </si>
  <si>
    <t>00 01 22</t>
  </si>
  <si>
    <t>00 01 23</t>
  </si>
  <si>
    <t>00 01 24</t>
  </si>
  <si>
    <t>00 01 25</t>
  </si>
  <si>
    <t>00 01 26</t>
  </si>
  <si>
    <t>00 01 27</t>
  </si>
  <si>
    <t>00 01 28</t>
  </si>
  <si>
    <t>00 01 29</t>
  </si>
  <si>
    <t>00 01 30</t>
  </si>
  <si>
    <t>00 01 31</t>
  </si>
  <si>
    <t>00 01 32</t>
  </si>
  <si>
    <t>00 01 33</t>
  </si>
  <si>
    <t>00 01 34</t>
  </si>
  <si>
    <t>00 01 35</t>
  </si>
  <si>
    <t>00 01 36</t>
  </si>
  <si>
    <t>00 01 37</t>
  </si>
  <si>
    <t>00 01 38</t>
  </si>
  <si>
    <t>00 01 39</t>
  </si>
  <si>
    <t>00 01 40</t>
  </si>
  <si>
    <t>00 01 41</t>
  </si>
  <si>
    <t>00 01 42</t>
  </si>
  <si>
    <t>00 01 43</t>
  </si>
  <si>
    <t>00 01 44</t>
  </si>
  <si>
    <t>00 01 45</t>
  </si>
  <si>
    <t>00 01 46</t>
  </si>
  <si>
    <t>00 01 47</t>
  </si>
  <si>
    <t>00 01 48</t>
  </si>
  <si>
    <t>00 01 49</t>
  </si>
  <si>
    <t>00 01 50</t>
  </si>
  <si>
    <t>00 01 51</t>
  </si>
  <si>
    <t>00 01 52</t>
  </si>
  <si>
    <t>00 01 53</t>
  </si>
  <si>
    <t>00 01 54</t>
  </si>
  <si>
    <t>00 01 55</t>
  </si>
  <si>
    <t>00 01 56</t>
  </si>
  <si>
    <t>00 01 57</t>
  </si>
  <si>
    <t>00 01 58</t>
  </si>
  <si>
    <t>00 01 59</t>
  </si>
  <si>
    <t>00 01 60</t>
  </si>
  <si>
    <t>00 01 61</t>
  </si>
  <si>
    <t>00 01 62</t>
  </si>
  <si>
    <t>00 01 63</t>
  </si>
  <si>
    <t>00 01 64</t>
  </si>
  <si>
    <t>00 01 65</t>
  </si>
  <si>
    <t>00 01 66</t>
  </si>
  <si>
    <t>00 01 67</t>
  </si>
  <si>
    <t>00 01 68</t>
  </si>
  <si>
    <t>00 01 69</t>
  </si>
  <si>
    <t>00 01 70</t>
  </si>
  <si>
    <t>00 01 71</t>
  </si>
  <si>
    <t>00 01 72</t>
  </si>
  <si>
    <t>00 01 73</t>
  </si>
  <si>
    <t>00 01 74</t>
  </si>
  <si>
    <t>00 01 75</t>
  </si>
  <si>
    <t>00 01 76</t>
  </si>
  <si>
    <t>00 01 77</t>
  </si>
  <si>
    <t>00 01 78</t>
  </si>
  <si>
    <t>00 01 79</t>
  </si>
  <si>
    <t>00 01 80</t>
  </si>
  <si>
    <t>00 01 81</t>
  </si>
  <si>
    <t>00 01 82</t>
  </si>
  <si>
    <t>00 01 83</t>
  </si>
  <si>
    <t>00 01 84</t>
  </si>
  <si>
    <t>00 01 85</t>
  </si>
  <si>
    <t>00 01 86</t>
  </si>
  <si>
    <t>00 01 87</t>
  </si>
  <si>
    <t>00 01 88</t>
  </si>
  <si>
    <t>00 01 89</t>
  </si>
  <si>
    <t>00 01 90</t>
  </si>
  <si>
    <t>00 01 91</t>
  </si>
  <si>
    <t>00 01 92</t>
  </si>
  <si>
    <t>00 01 93</t>
  </si>
  <si>
    <t>00 01 94</t>
  </si>
  <si>
    <t>00 01 95</t>
  </si>
  <si>
    <t>00 01 96</t>
  </si>
  <si>
    <t>00 01 97</t>
  </si>
  <si>
    <t>00 01 98</t>
  </si>
  <si>
    <t>00 01 99</t>
  </si>
  <si>
    <t>00 02 00</t>
  </si>
  <si>
    <t>00 02 01</t>
  </si>
  <si>
    <t>00 02 02</t>
  </si>
  <si>
    <t>00 02 03</t>
  </si>
  <si>
    <t>00 02 04</t>
  </si>
  <si>
    <t>00 02 05</t>
  </si>
  <si>
    <t>00 02 06</t>
  </si>
  <si>
    <t>00 02 07</t>
  </si>
  <si>
    <t>00 02 08</t>
  </si>
  <si>
    <t>00 02 09</t>
  </si>
  <si>
    <t>00 02 10</t>
  </si>
  <si>
    <t>00 02 11</t>
  </si>
  <si>
    <t>00 02 12</t>
  </si>
  <si>
    <t>00 02 13</t>
  </si>
  <si>
    <t>00 02 14</t>
  </si>
  <si>
    <t>00 02 15</t>
  </si>
  <si>
    <t>00 02 16</t>
  </si>
  <si>
    <t>00 02 17</t>
  </si>
  <si>
    <t>00 02 18</t>
  </si>
  <si>
    <t>00 02 19</t>
  </si>
  <si>
    <t>00 02 20</t>
  </si>
  <si>
    <t>00 02 21</t>
  </si>
  <si>
    <t>00 02 22</t>
  </si>
  <si>
    <t>00 02 23</t>
  </si>
  <si>
    <t>00 02 24</t>
  </si>
  <si>
    <t>00 02 25</t>
  </si>
  <si>
    <t>00 02 26</t>
  </si>
  <si>
    <t>00 02 27</t>
  </si>
  <si>
    <t>00 02 28</t>
  </si>
  <si>
    <t>00 02 29</t>
  </si>
  <si>
    <t>00 02 30</t>
  </si>
  <si>
    <t>00 02 31</t>
  </si>
  <si>
    <t>00 02 32</t>
  </si>
  <si>
    <t>00 02 33</t>
  </si>
  <si>
    <t>00 02 34</t>
  </si>
  <si>
    <t>00 02 35</t>
  </si>
  <si>
    <t>00 02 36</t>
  </si>
  <si>
    <t>00 02 37</t>
  </si>
  <si>
    <t>00 02 38</t>
  </si>
  <si>
    <t>00 02 39</t>
  </si>
  <si>
    <t>00 02 40</t>
  </si>
  <si>
    <t>00 02 41</t>
  </si>
  <si>
    <t>00 02 42</t>
  </si>
  <si>
    <t>00 02 43</t>
  </si>
  <si>
    <t>00 02 44</t>
  </si>
  <si>
    <t>00 02 45</t>
  </si>
  <si>
    <t>00 02 46</t>
  </si>
  <si>
    <t>00 02 47</t>
  </si>
  <si>
    <t>00 02 48</t>
  </si>
  <si>
    <t>00 02 49</t>
  </si>
  <si>
    <t>00 02 50</t>
  </si>
  <si>
    <t>00 02 51</t>
  </si>
  <si>
    <t>00 02 52</t>
  </si>
  <si>
    <t>00 02 53</t>
  </si>
  <si>
    <t>00 02 54</t>
  </si>
  <si>
    <t>00 02 55</t>
  </si>
  <si>
    <t>00 02 56</t>
  </si>
  <si>
    <t>00 02 57</t>
  </si>
  <si>
    <t>00 02 58</t>
  </si>
  <si>
    <t>00 02 59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</si>
</sst>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color indexed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 inden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textRotation="90"/>
    </xf>
    <xf numFmtId="2" fontId="1" fillId="0" borderId="1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left" vertical="center" textRotation="90" wrapText="1"/>
    </xf>
    <xf numFmtId="0" fontId="0" fillId="0" borderId="4" xfId="0" applyFont="1" applyBorder="1" applyAlignment="1">
      <alignment horizontal="left" vertical="center" textRotation="90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0"/>
  <sheetViews>
    <sheetView tabSelected="1" workbookViewId="0" topLeftCell="F1">
      <selection activeCell="A1" sqref="A1:IV16384"/>
    </sheetView>
  </sheetViews>
  <sheetFormatPr defaultColWidth="9.00390625" defaultRowHeight="12.75"/>
  <cols>
    <col min="1" max="1" width="9.25390625" style="1" bestFit="1" customWidth="1"/>
    <col min="2" max="2" width="12.25390625" style="1" bestFit="1" customWidth="1"/>
    <col min="3" max="3" width="12.00390625" style="2" hidden="1" customWidth="1"/>
    <col min="4" max="4" width="9.25390625" style="2" customWidth="1"/>
    <col min="5" max="5" width="10.75390625" style="2" hidden="1" customWidth="1"/>
    <col min="6" max="6" width="10.625" style="2" customWidth="1"/>
    <col min="7" max="7" width="10.625" style="2" hidden="1" customWidth="1"/>
    <col min="8" max="8" width="9.625" style="2" customWidth="1"/>
    <col min="9" max="9" width="11.25390625" style="2" hidden="1" customWidth="1"/>
    <col min="10" max="10" width="8.375" style="2" customWidth="1"/>
    <col min="11" max="11" width="12.00390625" style="2" hidden="1" customWidth="1"/>
    <col min="12" max="12" width="13.00390625" style="2" customWidth="1"/>
    <col min="13" max="13" width="11.875" style="2" hidden="1" customWidth="1"/>
    <col min="14" max="14" width="10.125" style="2" customWidth="1"/>
    <col min="15" max="15" width="12.625" style="2" hidden="1" customWidth="1"/>
    <col min="16" max="16" width="11.375" style="2" customWidth="1"/>
    <col min="17" max="17" width="9.25390625" style="1" hidden="1" customWidth="1"/>
    <col min="18" max="18" width="12.25390625" style="1" hidden="1" customWidth="1"/>
    <col min="19" max="19" width="12.75390625" style="2" hidden="1" customWidth="1"/>
    <col min="20" max="20" width="13.00390625" style="2" customWidth="1"/>
    <col min="21" max="21" width="10.875" style="2" hidden="1" customWidth="1"/>
    <col min="22" max="22" width="10.00390625" style="2" customWidth="1"/>
    <col min="23" max="23" width="9.875" style="2" hidden="1" customWidth="1"/>
    <col min="24" max="24" width="12.125" style="2" customWidth="1"/>
    <col min="25" max="25" width="10.25390625" style="2" hidden="1" customWidth="1"/>
    <col min="26" max="26" width="9.625" style="2" customWidth="1"/>
    <col min="27" max="27" width="10.00390625" style="2" hidden="1" customWidth="1"/>
    <col min="28" max="28" width="8.625" style="2" customWidth="1"/>
    <col min="29" max="29" width="10.00390625" style="2" hidden="1" customWidth="1"/>
    <col min="30" max="30" width="10.00390625" style="2" customWidth="1"/>
    <col min="31" max="31" width="10.00390625" style="2" hidden="1" customWidth="1"/>
    <col min="32" max="32" width="8.625" style="1" customWidth="1"/>
    <col min="33" max="16384" width="9.125" style="1" customWidth="1"/>
  </cols>
  <sheetData>
    <row r="1" spans="22:24" ht="15.75">
      <c r="V1" s="2" t="s">
        <v>0</v>
      </c>
      <c r="X1" s="1"/>
    </row>
    <row r="2" spans="22:24" ht="15.75">
      <c r="V2" s="2" t="s">
        <v>1</v>
      </c>
      <c r="X2" s="1"/>
    </row>
    <row r="3" spans="1:31" ht="35.2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2" s="4" customFormat="1" ht="135.75" customHeight="1">
      <c r="A4" s="3" t="s">
        <v>3</v>
      </c>
      <c r="B4" s="3" t="s">
        <v>4</v>
      </c>
      <c r="C4" s="29" t="s">
        <v>5</v>
      </c>
      <c r="D4" s="30"/>
      <c r="E4" s="29" t="s">
        <v>6</v>
      </c>
      <c r="F4" s="29"/>
      <c r="G4" s="31" t="s">
        <v>7</v>
      </c>
      <c r="H4" s="31"/>
      <c r="I4" s="31" t="s">
        <v>8</v>
      </c>
      <c r="J4" s="31"/>
      <c r="K4" s="29" t="s">
        <v>9</v>
      </c>
      <c r="L4" s="29"/>
      <c r="M4" s="31" t="s">
        <v>10</v>
      </c>
      <c r="N4" s="31"/>
      <c r="O4" s="29" t="s">
        <v>11</v>
      </c>
      <c r="P4" s="29"/>
      <c r="Q4" s="3" t="s">
        <v>3</v>
      </c>
      <c r="R4" s="3" t="s">
        <v>4</v>
      </c>
      <c r="S4" s="31" t="s">
        <v>12</v>
      </c>
      <c r="T4" s="31"/>
      <c r="U4" s="31" t="s">
        <v>13</v>
      </c>
      <c r="V4" s="31"/>
      <c r="W4" s="31" t="s">
        <v>14</v>
      </c>
      <c r="X4" s="31"/>
      <c r="Y4" s="31" t="s">
        <v>15</v>
      </c>
      <c r="Z4" s="31"/>
      <c r="AA4" s="31" t="s">
        <v>16</v>
      </c>
      <c r="AB4" s="31"/>
      <c r="AC4" s="31" t="s">
        <v>17</v>
      </c>
      <c r="AD4" s="35"/>
      <c r="AE4" s="32" t="s">
        <v>18</v>
      </c>
      <c r="AF4" s="33"/>
    </row>
    <row r="5" spans="1:32" s="4" customFormat="1" ht="17.25" customHeight="1">
      <c r="A5" s="3"/>
      <c r="B5" s="3"/>
      <c r="C5" s="5"/>
      <c r="D5" s="6" t="s">
        <v>19</v>
      </c>
      <c r="E5" s="5"/>
      <c r="F5" s="6" t="s">
        <v>19</v>
      </c>
      <c r="G5" s="5"/>
      <c r="H5" s="7" t="s">
        <v>19</v>
      </c>
      <c r="I5" s="5"/>
      <c r="J5" s="7" t="s">
        <v>19</v>
      </c>
      <c r="K5" s="5"/>
      <c r="L5" s="6" t="s">
        <v>19</v>
      </c>
      <c r="M5" s="5"/>
      <c r="N5" s="7" t="s">
        <v>19</v>
      </c>
      <c r="O5" s="8"/>
      <c r="P5" s="6" t="s">
        <v>19</v>
      </c>
      <c r="Q5" s="3"/>
      <c r="R5" s="3"/>
      <c r="S5" s="9"/>
      <c r="T5" s="7" t="s">
        <v>19</v>
      </c>
      <c r="U5" s="9"/>
      <c r="V5" s="7" t="s">
        <v>19</v>
      </c>
      <c r="W5" s="9"/>
      <c r="X5" s="7" t="s">
        <v>19</v>
      </c>
      <c r="Y5" s="9"/>
      <c r="Z5" s="7" t="s">
        <v>19</v>
      </c>
      <c r="AA5" s="9"/>
      <c r="AB5" s="7" t="s">
        <v>19</v>
      </c>
      <c r="AC5" s="9"/>
      <c r="AD5" s="7" t="s">
        <v>19</v>
      </c>
      <c r="AE5" s="10"/>
      <c r="AF5" s="7" t="s">
        <v>19</v>
      </c>
    </row>
    <row r="6" spans="1:32" s="4" customFormat="1" ht="14.25" customHeight="1">
      <c r="A6" s="11">
        <v>1</v>
      </c>
      <c r="B6" s="11">
        <v>2</v>
      </c>
      <c r="C6" s="11">
        <v>3</v>
      </c>
      <c r="D6" s="11">
        <v>3</v>
      </c>
      <c r="E6" s="11">
        <f>SUM(D6+1)</f>
        <v>4</v>
      </c>
      <c r="F6" s="11">
        <v>4</v>
      </c>
      <c r="G6" s="11">
        <f>SUM(F6+1)</f>
        <v>5</v>
      </c>
      <c r="H6" s="11">
        <v>5</v>
      </c>
      <c r="I6" s="11">
        <f>SUM(H6+1)</f>
        <v>6</v>
      </c>
      <c r="J6" s="11">
        <v>6</v>
      </c>
      <c r="K6" s="11">
        <f>SUM(J6+1)</f>
        <v>7</v>
      </c>
      <c r="L6" s="11">
        <v>7</v>
      </c>
      <c r="M6" s="11">
        <f>SUM(L6+1)</f>
        <v>8</v>
      </c>
      <c r="N6" s="11">
        <v>8</v>
      </c>
      <c r="O6" s="11">
        <f>SUM(N6+1)</f>
        <v>9</v>
      </c>
      <c r="P6" s="11">
        <v>9</v>
      </c>
      <c r="Q6" s="11">
        <f>SUM(P6+1)</f>
        <v>10</v>
      </c>
      <c r="R6" s="11">
        <f>SUM(Q6+1)</f>
        <v>11</v>
      </c>
      <c r="S6" s="11">
        <f>SUM(R6+1)</f>
        <v>12</v>
      </c>
      <c r="T6" s="11">
        <v>10</v>
      </c>
      <c r="U6" s="11">
        <f>SUM(T6+1)</f>
        <v>11</v>
      </c>
      <c r="V6" s="11">
        <v>11</v>
      </c>
      <c r="W6" s="11">
        <f>SUM(V6+1)</f>
        <v>12</v>
      </c>
      <c r="X6" s="11">
        <v>12</v>
      </c>
      <c r="Y6" s="11">
        <f>SUM(X6+1)</f>
        <v>13</v>
      </c>
      <c r="Z6" s="11">
        <v>13</v>
      </c>
      <c r="AA6" s="11">
        <f>SUM(Z6+1)</f>
        <v>14</v>
      </c>
      <c r="AB6" s="11">
        <v>14</v>
      </c>
      <c r="AC6" s="11">
        <f>SUM(AB6+1)</f>
        <v>15</v>
      </c>
      <c r="AD6" s="11">
        <v>15</v>
      </c>
      <c r="AE6" s="11">
        <f>SUM(AD6+1)</f>
        <v>16</v>
      </c>
      <c r="AF6" s="11">
        <v>16</v>
      </c>
    </row>
    <row r="7" spans="1:32" s="20" customFormat="1" ht="0.75" customHeight="1" hidden="1">
      <c r="A7" s="34" t="s">
        <v>20</v>
      </c>
      <c r="B7" s="34"/>
      <c r="C7" s="12"/>
      <c r="D7" s="13">
        <v>0.8</v>
      </c>
      <c r="E7" s="12"/>
      <c r="F7" s="14">
        <v>0.3</v>
      </c>
      <c r="G7" s="15"/>
      <c r="H7" s="16">
        <v>0.63</v>
      </c>
      <c r="I7" s="15"/>
      <c r="J7" s="17">
        <v>0.064</v>
      </c>
      <c r="K7" s="12"/>
      <c r="L7" s="14">
        <v>1.4</v>
      </c>
      <c r="M7" s="15"/>
      <c r="N7" s="18">
        <v>0.8</v>
      </c>
      <c r="O7" s="12"/>
      <c r="P7" s="14">
        <v>3</v>
      </c>
      <c r="Q7" s="34"/>
      <c r="R7" s="34"/>
      <c r="S7" s="15"/>
      <c r="T7" s="18">
        <v>1</v>
      </c>
      <c r="U7" s="15"/>
      <c r="V7" s="18">
        <v>1.2</v>
      </c>
      <c r="W7" s="15"/>
      <c r="X7" s="18">
        <v>1.2</v>
      </c>
      <c r="Y7" s="15"/>
      <c r="Z7" s="18">
        <v>0.1</v>
      </c>
      <c r="AA7" s="15"/>
      <c r="AB7" s="18">
        <v>1.5</v>
      </c>
      <c r="AC7" s="15"/>
      <c r="AD7" s="18">
        <v>1.5</v>
      </c>
      <c r="AE7" s="15"/>
      <c r="AF7" s="19">
        <v>1.5</v>
      </c>
    </row>
    <row r="8" spans="1:32" ht="15.75">
      <c r="A8" s="21" t="s">
        <v>21</v>
      </c>
      <c r="B8" s="21">
        <v>144379.95</v>
      </c>
      <c r="C8" s="22">
        <v>8653.548828125</v>
      </c>
      <c r="D8" s="22">
        <f aca="true" t="shared" si="0" ref="D8:D30">SUM(C8*0.8)/100</f>
        <v>69.228390625</v>
      </c>
      <c r="E8" s="22">
        <v>709.366638183594</v>
      </c>
      <c r="F8" s="22">
        <f aca="true" t="shared" si="1" ref="F8:F30">SUM(E8*0.3)/100</f>
        <v>2.128099914550782</v>
      </c>
      <c r="G8" s="23">
        <v>573.886413574219</v>
      </c>
      <c r="H8" s="23">
        <f aca="true" t="shared" si="2" ref="H8:H30">SUM(G8*0.63)/100</f>
        <v>3.6154844055175794</v>
      </c>
      <c r="I8" s="23">
        <v>8784.23828125</v>
      </c>
      <c r="J8" s="23">
        <f aca="true" t="shared" si="3" ref="J8:J30">SUM(I8*0.064)/100</f>
        <v>5.6219125</v>
      </c>
      <c r="K8" s="22">
        <v>9343.0947265625</v>
      </c>
      <c r="L8" s="22">
        <f aca="true" t="shared" si="4" ref="L8:L30">SUM(K8*1.4)/100</f>
        <v>130.803326171875</v>
      </c>
      <c r="M8" s="23">
        <v>7357.47509765625</v>
      </c>
      <c r="N8" s="23">
        <f aca="true" t="shared" si="5" ref="N8:N30">SUM(M8*0.8)/100</f>
        <v>58.85980078125001</v>
      </c>
      <c r="O8" s="22">
        <v>2358.57592773438</v>
      </c>
      <c r="P8" s="22">
        <f aca="true" t="shared" si="6" ref="P8:P30">SUM(O8*3)/100</f>
        <v>70.75727783203139</v>
      </c>
      <c r="Q8" s="21" t="s">
        <v>21</v>
      </c>
      <c r="R8" s="21">
        <v>144379.95</v>
      </c>
      <c r="S8" s="23">
        <v>9390.15625</v>
      </c>
      <c r="T8" s="23">
        <f aca="true" t="shared" si="7" ref="T8:T30">SUM(S8*1)/100</f>
        <v>93.9015625</v>
      </c>
      <c r="U8" s="23">
        <v>2616.04028320313</v>
      </c>
      <c r="V8" s="23">
        <f aca="true" t="shared" si="8" ref="V8:V30">SUM(U8*1.2)/100</f>
        <v>31.39248339843756</v>
      </c>
      <c r="W8" s="23">
        <v>667.885437011719</v>
      </c>
      <c r="X8" s="23">
        <f aca="true" t="shared" si="9" ref="X8:X30">SUM(W8*1.2)/100</f>
        <v>8.014625244140626</v>
      </c>
      <c r="Y8" s="23">
        <v>393.710632324219</v>
      </c>
      <c r="Z8" s="23">
        <f aca="true" t="shared" si="10" ref="Z8:Z30">SUM(Y8*0.1)/100</f>
        <v>0.39371063232421905</v>
      </c>
      <c r="AA8" s="23">
        <v>348.508422851563</v>
      </c>
      <c r="AB8" s="23">
        <f aca="true" t="shared" si="11" ref="AB8:AB30">SUM(AA8*1.5)/100</f>
        <v>5.227626342773445</v>
      </c>
      <c r="AC8" s="23">
        <v>411.901916503906</v>
      </c>
      <c r="AD8" s="23">
        <f aca="true" t="shared" si="12" ref="AD8:AD30">SUM(AC8*1.5)/100</f>
        <v>6.17852874755859</v>
      </c>
      <c r="AE8" s="23">
        <v>836.505432128906</v>
      </c>
      <c r="AF8" s="23">
        <f aca="true" t="shared" si="13" ref="AF8:AF30">SUM(AE8*1.5)/100</f>
        <v>12.54758148193359</v>
      </c>
    </row>
    <row r="9" spans="1:32" ht="15.75">
      <c r="A9" s="21" t="s">
        <v>22</v>
      </c>
      <c r="B9" s="21">
        <v>185046.94</v>
      </c>
      <c r="C9" s="22">
        <v>9347.3935546875</v>
      </c>
      <c r="D9" s="22">
        <f t="shared" si="0"/>
        <v>74.77914843750001</v>
      </c>
      <c r="E9" s="22">
        <v>726.488830566406</v>
      </c>
      <c r="F9" s="22">
        <f t="shared" si="1"/>
        <v>2.179466491699218</v>
      </c>
      <c r="G9" s="23">
        <v>586.138488769531</v>
      </c>
      <c r="H9" s="23">
        <f t="shared" si="2"/>
        <v>3.6926724792480456</v>
      </c>
      <c r="I9" s="23">
        <v>8921.650390625</v>
      </c>
      <c r="J9" s="23">
        <f t="shared" si="3"/>
        <v>5.7098562500000005</v>
      </c>
      <c r="K9" s="22">
        <v>9615.4775390625</v>
      </c>
      <c r="L9" s="22">
        <f t="shared" si="4"/>
        <v>134.616685546875</v>
      </c>
      <c r="M9" s="23">
        <v>7745.66162109375</v>
      </c>
      <c r="N9" s="23">
        <f t="shared" si="5"/>
        <v>61.96529296875</v>
      </c>
      <c r="O9" s="22">
        <v>2437.68090820313</v>
      </c>
      <c r="P9" s="22">
        <f t="shared" si="6"/>
        <v>73.1304272460939</v>
      </c>
      <c r="Q9" s="21" t="s">
        <v>22</v>
      </c>
      <c r="R9" s="21">
        <v>185046.94</v>
      </c>
      <c r="S9" s="23">
        <v>9810.60546875</v>
      </c>
      <c r="T9" s="23">
        <f t="shared" si="7"/>
        <v>98.1060546875</v>
      </c>
      <c r="U9" s="23">
        <v>2742.6142578125</v>
      </c>
      <c r="V9" s="23">
        <f t="shared" si="8"/>
        <v>32.91137109375</v>
      </c>
      <c r="W9" s="23">
        <v>694.903442382813</v>
      </c>
      <c r="X9" s="23">
        <f t="shared" si="9"/>
        <v>8.338841308593755</v>
      </c>
      <c r="Y9" s="23">
        <v>403.080841064453</v>
      </c>
      <c r="Z9" s="23">
        <f t="shared" si="10"/>
        <v>0.4030808410644531</v>
      </c>
      <c r="AA9" s="23">
        <v>361.705718994141</v>
      </c>
      <c r="AB9" s="23">
        <f t="shared" si="11"/>
        <v>5.425585784912115</v>
      </c>
      <c r="AC9" s="23">
        <v>427.269561767578</v>
      </c>
      <c r="AD9" s="23">
        <f t="shared" si="12"/>
        <v>6.409043426513669</v>
      </c>
      <c r="AE9" s="23">
        <v>856.236267089844</v>
      </c>
      <c r="AF9" s="23">
        <f t="shared" si="13"/>
        <v>12.843544006347662</v>
      </c>
    </row>
    <row r="10" spans="1:32" ht="15.75">
      <c r="A10" s="21" t="s">
        <v>23</v>
      </c>
      <c r="B10" s="21">
        <v>554511.04</v>
      </c>
      <c r="C10" s="22">
        <v>4535.951171875</v>
      </c>
      <c r="D10" s="22">
        <f t="shared" si="0"/>
        <v>36.287609375</v>
      </c>
      <c r="E10" s="22">
        <v>455.260467529297</v>
      </c>
      <c r="F10" s="22">
        <f t="shared" si="1"/>
        <v>1.365781402587891</v>
      </c>
      <c r="G10" s="23">
        <v>391.419189453125</v>
      </c>
      <c r="H10" s="23">
        <f t="shared" si="2"/>
        <v>2.4659408935546874</v>
      </c>
      <c r="I10" s="23">
        <v>5302.654296875</v>
      </c>
      <c r="J10" s="23">
        <f t="shared" si="3"/>
        <v>3.39369875</v>
      </c>
      <c r="K10" s="22">
        <v>6217.51220703125</v>
      </c>
      <c r="L10" s="22">
        <f t="shared" si="4"/>
        <v>87.0451708984375</v>
      </c>
      <c r="M10" s="23">
        <v>3643.15942382813</v>
      </c>
      <c r="N10" s="23">
        <f t="shared" si="5"/>
        <v>29.14527539062504</v>
      </c>
      <c r="O10" s="22">
        <v>1152.1357421875</v>
      </c>
      <c r="P10" s="22">
        <f t="shared" si="6"/>
        <v>34.564072265625</v>
      </c>
      <c r="Q10" s="21" t="s">
        <v>23</v>
      </c>
      <c r="R10" s="21">
        <v>554511.04</v>
      </c>
      <c r="S10" s="23">
        <v>6182.44775390625</v>
      </c>
      <c r="T10" s="23">
        <f t="shared" si="7"/>
        <v>61.8244775390625</v>
      </c>
      <c r="U10" s="23">
        <v>1063.62414550781</v>
      </c>
      <c r="V10" s="23">
        <f t="shared" si="8"/>
        <v>12.763489746093718</v>
      </c>
      <c r="W10" s="23">
        <v>401.45458984375</v>
      </c>
      <c r="X10" s="23">
        <f t="shared" si="9"/>
        <v>4.817455078125</v>
      </c>
      <c r="Y10" s="23">
        <v>240.44921875</v>
      </c>
      <c r="Z10" s="23">
        <f t="shared" si="10"/>
        <v>0.24044921875</v>
      </c>
      <c r="AA10" s="23">
        <v>236.128341674805</v>
      </c>
      <c r="AB10" s="23">
        <f t="shared" si="11"/>
        <v>3.541925125122075</v>
      </c>
      <c r="AC10" s="23">
        <v>271.967498779297</v>
      </c>
      <c r="AD10" s="23">
        <f t="shared" si="12"/>
        <v>4.079512481689455</v>
      </c>
      <c r="AE10" s="23">
        <v>604.1943359375</v>
      </c>
      <c r="AF10" s="23">
        <f t="shared" si="13"/>
        <v>9.0629150390625</v>
      </c>
    </row>
    <row r="11" spans="1:32" ht="15.75">
      <c r="A11" s="21" t="s">
        <v>24</v>
      </c>
      <c r="B11" s="21">
        <v>684134.92</v>
      </c>
      <c r="C11" s="22">
        <v>3859.48291015625</v>
      </c>
      <c r="D11" s="22">
        <f t="shared" si="0"/>
        <v>30.875863281250005</v>
      </c>
      <c r="E11" s="22">
        <v>427.305358886719</v>
      </c>
      <c r="F11" s="22">
        <f t="shared" si="1"/>
        <v>1.281916076660157</v>
      </c>
      <c r="G11" s="23">
        <v>341.049133300781</v>
      </c>
      <c r="H11" s="23">
        <f t="shared" si="2"/>
        <v>2.1486095397949203</v>
      </c>
      <c r="I11" s="23">
        <v>5675.3095703125</v>
      </c>
      <c r="J11" s="23">
        <f t="shared" si="3"/>
        <v>3.632198125</v>
      </c>
      <c r="K11" s="22">
        <v>5200.12353515625</v>
      </c>
      <c r="L11" s="22">
        <f t="shared" si="4"/>
        <v>72.80172949218749</v>
      </c>
      <c r="M11" s="23">
        <v>4004.00341796875</v>
      </c>
      <c r="N11" s="23">
        <f t="shared" si="5"/>
        <v>32.03202734375</v>
      </c>
      <c r="O11" s="22">
        <v>1523.89526367188</v>
      </c>
      <c r="P11" s="22">
        <f t="shared" si="6"/>
        <v>45.71685791015639</v>
      </c>
      <c r="Q11" s="21" t="s">
        <v>24</v>
      </c>
      <c r="R11" s="21">
        <v>684134.92</v>
      </c>
      <c r="S11" s="23">
        <v>4851.16162109375</v>
      </c>
      <c r="T11" s="23">
        <f t="shared" si="7"/>
        <v>48.5116162109375</v>
      </c>
      <c r="U11" s="23">
        <v>1576.48278808594</v>
      </c>
      <c r="V11" s="23">
        <f t="shared" si="8"/>
        <v>18.91779345703128</v>
      </c>
      <c r="W11" s="23">
        <v>390.031341552734</v>
      </c>
      <c r="X11" s="23">
        <f t="shared" si="9"/>
        <v>4.680376098632808</v>
      </c>
      <c r="Y11" s="23">
        <v>220.599990844727</v>
      </c>
      <c r="Z11" s="23">
        <f t="shared" si="10"/>
        <v>0.220599990844727</v>
      </c>
      <c r="AA11" s="23">
        <v>207.285461425781</v>
      </c>
      <c r="AB11" s="23">
        <f t="shared" si="11"/>
        <v>3.1092819213867147</v>
      </c>
      <c r="AC11" s="23">
        <v>220.746612548828</v>
      </c>
      <c r="AD11" s="23">
        <f t="shared" si="12"/>
        <v>3.31119918823242</v>
      </c>
      <c r="AE11" s="23">
        <v>464.171844482422</v>
      </c>
      <c r="AF11" s="23">
        <f t="shared" si="13"/>
        <v>6.962577667236331</v>
      </c>
    </row>
    <row r="12" spans="1:32" ht="15.75">
      <c r="A12" s="21" t="s">
        <v>25</v>
      </c>
      <c r="B12" s="21">
        <v>429792.43</v>
      </c>
      <c r="C12" s="22">
        <v>9107.150390625</v>
      </c>
      <c r="D12" s="22">
        <f t="shared" si="0"/>
        <v>72.85720312500001</v>
      </c>
      <c r="E12" s="22">
        <v>700.350158691406</v>
      </c>
      <c r="F12" s="22">
        <f t="shared" si="1"/>
        <v>2.101050476074218</v>
      </c>
      <c r="G12" s="23">
        <v>625.101867675781</v>
      </c>
      <c r="H12" s="23">
        <f t="shared" si="2"/>
        <v>3.9381417663574205</v>
      </c>
      <c r="I12" s="23">
        <v>8301.5849609375</v>
      </c>
      <c r="J12" s="23">
        <f t="shared" si="3"/>
        <v>5.313014375</v>
      </c>
      <c r="K12" s="22">
        <v>9275.6728515625</v>
      </c>
      <c r="L12" s="22">
        <f t="shared" si="4"/>
        <v>129.859419921875</v>
      </c>
      <c r="M12" s="23">
        <v>7620.5771484375</v>
      </c>
      <c r="N12" s="23">
        <f t="shared" si="5"/>
        <v>60.96461718750001</v>
      </c>
      <c r="O12" s="22">
        <v>2461.44287109375</v>
      </c>
      <c r="P12" s="22">
        <f t="shared" si="6"/>
        <v>73.8432861328125</v>
      </c>
      <c r="Q12" s="21" t="s">
        <v>25</v>
      </c>
      <c r="R12" s="21">
        <v>429792.43</v>
      </c>
      <c r="S12" s="23">
        <v>9853.5546875</v>
      </c>
      <c r="T12" s="23">
        <f t="shared" si="7"/>
        <v>98.535546875</v>
      </c>
      <c r="U12" s="23">
        <v>2575.88354492188</v>
      </c>
      <c r="V12" s="23">
        <f t="shared" si="8"/>
        <v>30.910602539062562</v>
      </c>
      <c r="W12" s="23">
        <v>640.294128417969</v>
      </c>
      <c r="X12" s="23">
        <f t="shared" si="9"/>
        <v>7.683529541015628</v>
      </c>
      <c r="Y12" s="23">
        <v>352.969787597656</v>
      </c>
      <c r="Z12" s="23">
        <f t="shared" si="10"/>
        <v>0.352969787597656</v>
      </c>
      <c r="AA12" s="23">
        <v>342.203338623047</v>
      </c>
      <c r="AB12" s="23">
        <f t="shared" si="11"/>
        <v>5.133050079345705</v>
      </c>
      <c r="AC12" s="23">
        <v>391.055725097656</v>
      </c>
      <c r="AD12" s="23">
        <f t="shared" si="12"/>
        <v>5.86583587646484</v>
      </c>
      <c r="AE12" s="23">
        <v>812.414611816406</v>
      </c>
      <c r="AF12" s="23">
        <f t="shared" si="13"/>
        <v>12.18621917724609</v>
      </c>
    </row>
    <row r="13" spans="1:32" ht="15.75">
      <c r="A13" s="21" t="s">
        <v>26</v>
      </c>
      <c r="B13" s="21">
        <v>456066.28</v>
      </c>
      <c r="C13" s="22">
        <v>8585.486328125</v>
      </c>
      <c r="D13" s="22">
        <f t="shared" si="0"/>
        <v>68.683890625</v>
      </c>
      <c r="E13" s="22">
        <v>696.631408691406</v>
      </c>
      <c r="F13" s="22">
        <f t="shared" si="1"/>
        <v>2.089894226074218</v>
      </c>
      <c r="G13" s="23">
        <v>620.460021972656</v>
      </c>
      <c r="H13" s="23">
        <f t="shared" si="2"/>
        <v>3.908898138427733</v>
      </c>
      <c r="I13" s="23">
        <v>8470.7490234375</v>
      </c>
      <c r="J13" s="23">
        <f t="shared" si="3"/>
        <v>5.421279375</v>
      </c>
      <c r="K13" s="22">
        <v>9408.3505859375</v>
      </c>
      <c r="L13" s="22">
        <f t="shared" si="4"/>
        <v>131.71690820312497</v>
      </c>
      <c r="M13" s="23">
        <v>7402.1591796875</v>
      </c>
      <c r="N13" s="23">
        <f t="shared" si="5"/>
        <v>59.217273437500005</v>
      </c>
      <c r="O13" s="22">
        <v>2370.32397460938</v>
      </c>
      <c r="P13" s="22">
        <f t="shared" si="6"/>
        <v>71.1097192382814</v>
      </c>
      <c r="Q13" s="21" t="s">
        <v>26</v>
      </c>
      <c r="R13" s="21">
        <v>456066.28</v>
      </c>
      <c r="S13" s="23">
        <v>9515.0478515625</v>
      </c>
      <c r="T13" s="23">
        <f t="shared" si="7"/>
        <v>95.150478515625</v>
      </c>
      <c r="U13" s="23">
        <v>2530.59643554688</v>
      </c>
      <c r="V13" s="23">
        <f t="shared" si="8"/>
        <v>30.367157226562558</v>
      </c>
      <c r="W13" s="23">
        <v>665.3876953125</v>
      </c>
      <c r="X13" s="23">
        <f t="shared" si="9"/>
        <v>7.9846523437500005</v>
      </c>
      <c r="Y13" s="23">
        <v>390.867858886719</v>
      </c>
      <c r="Z13" s="23">
        <f t="shared" si="10"/>
        <v>0.390867858886719</v>
      </c>
      <c r="AA13" s="23">
        <v>354.075164794922</v>
      </c>
      <c r="AB13" s="23">
        <f t="shared" si="11"/>
        <v>5.311127471923831</v>
      </c>
      <c r="AC13" s="23">
        <v>410.582946777344</v>
      </c>
      <c r="AD13" s="23">
        <f t="shared" si="12"/>
        <v>6.158744201660159</v>
      </c>
      <c r="AE13" s="23">
        <v>838.730285644531</v>
      </c>
      <c r="AF13" s="23">
        <f t="shared" si="13"/>
        <v>12.580954284667964</v>
      </c>
    </row>
    <row r="14" spans="1:32" ht="15.75">
      <c r="A14" s="21" t="s">
        <v>27</v>
      </c>
      <c r="B14" s="21">
        <v>2348040.99</v>
      </c>
      <c r="C14" s="22">
        <v>1363.87121582031</v>
      </c>
      <c r="D14" s="22">
        <f t="shared" si="0"/>
        <v>10.91096972656248</v>
      </c>
      <c r="E14" s="22">
        <v>121.397087097168</v>
      </c>
      <c r="F14" s="22">
        <f t="shared" si="1"/>
        <v>0.364191261291504</v>
      </c>
      <c r="G14" s="23">
        <v>79.0872497558594</v>
      </c>
      <c r="H14" s="23">
        <f t="shared" si="2"/>
        <v>0.49824967346191423</v>
      </c>
      <c r="I14" s="23">
        <v>1712.01403808594</v>
      </c>
      <c r="J14" s="23">
        <f t="shared" si="3"/>
        <v>1.0956889843750017</v>
      </c>
      <c r="K14" s="22">
        <v>1581.79772949219</v>
      </c>
      <c r="L14" s="22">
        <f t="shared" si="4"/>
        <v>22.145168212890656</v>
      </c>
      <c r="M14" s="23">
        <v>1093.2119140625</v>
      </c>
      <c r="N14" s="23">
        <f t="shared" si="5"/>
        <v>8.7456953125</v>
      </c>
      <c r="O14" s="22">
        <v>93.2307281494141</v>
      </c>
      <c r="P14" s="22">
        <f t="shared" si="6"/>
        <v>2.796921844482423</v>
      </c>
      <c r="Q14" s="21" t="s">
        <v>27</v>
      </c>
      <c r="R14" s="21">
        <v>2348040.99</v>
      </c>
      <c r="S14" s="23">
        <v>1813.37255859375</v>
      </c>
      <c r="T14" s="23">
        <f t="shared" si="7"/>
        <v>18.1337255859375</v>
      </c>
      <c r="U14" s="23">
        <v>260.054962158203</v>
      </c>
      <c r="V14" s="23">
        <f t="shared" si="8"/>
        <v>3.120659545898436</v>
      </c>
      <c r="W14" s="23">
        <v>105.420547485352</v>
      </c>
      <c r="X14" s="23">
        <f t="shared" si="9"/>
        <v>1.2650465698242241</v>
      </c>
      <c r="Y14" s="23">
        <v>17.5063610076904</v>
      </c>
      <c r="Z14" s="23">
        <f t="shared" si="10"/>
        <v>0.017506361007690402</v>
      </c>
      <c r="AA14" s="23">
        <v>64.8323822021484</v>
      </c>
      <c r="AB14" s="23">
        <f t="shared" si="11"/>
        <v>0.972485733032226</v>
      </c>
      <c r="AC14" s="23">
        <v>73.5229949951172</v>
      </c>
      <c r="AD14" s="23">
        <f t="shared" si="12"/>
        <v>1.102844924926758</v>
      </c>
      <c r="AE14" s="23">
        <v>116.46997833252</v>
      </c>
      <c r="AF14" s="23">
        <f t="shared" si="13"/>
        <v>1.7470496749878002</v>
      </c>
    </row>
    <row r="15" spans="1:32" ht="15.75">
      <c r="A15" s="21" t="s">
        <v>28</v>
      </c>
      <c r="B15" s="21">
        <v>516903.6</v>
      </c>
      <c r="C15" s="22">
        <v>8406.712890625</v>
      </c>
      <c r="D15" s="22">
        <f t="shared" si="0"/>
        <v>67.253703125</v>
      </c>
      <c r="E15" s="22">
        <v>686.784912109375</v>
      </c>
      <c r="F15" s="22">
        <f t="shared" si="1"/>
        <v>2.060354736328125</v>
      </c>
      <c r="G15" s="23">
        <v>605.936828613281</v>
      </c>
      <c r="H15" s="23">
        <f t="shared" si="2"/>
        <v>3.8174020202636707</v>
      </c>
      <c r="I15" s="23">
        <v>8481.1826171875</v>
      </c>
      <c r="J15" s="23">
        <f t="shared" si="3"/>
        <v>5.427956875</v>
      </c>
      <c r="K15" s="22">
        <v>8958.30859375</v>
      </c>
      <c r="L15" s="22">
        <f t="shared" si="4"/>
        <v>125.41632031249999</v>
      </c>
      <c r="M15" s="23">
        <v>7293.935546875</v>
      </c>
      <c r="N15" s="23">
        <f t="shared" si="5"/>
        <v>58.351484375</v>
      </c>
      <c r="O15" s="22">
        <v>2388.81616210938</v>
      </c>
      <c r="P15" s="22">
        <f t="shared" si="6"/>
        <v>71.6644848632814</v>
      </c>
      <c r="Q15" s="21" t="s">
        <v>28</v>
      </c>
      <c r="R15" s="21">
        <v>516903.6</v>
      </c>
      <c r="S15" s="23">
        <v>9016.4853515625</v>
      </c>
      <c r="T15" s="23">
        <f t="shared" si="7"/>
        <v>90.164853515625</v>
      </c>
      <c r="U15" s="23">
        <v>2577.45239257813</v>
      </c>
      <c r="V15" s="23">
        <f t="shared" si="8"/>
        <v>30.929428710937557</v>
      </c>
      <c r="W15" s="23">
        <v>660.723999023438</v>
      </c>
      <c r="X15" s="23">
        <f t="shared" si="9"/>
        <v>7.928687988281255</v>
      </c>
      <c r="Y15" s="23">
        <v>389.605255126953</v>
      </c>
      <c r="Z15" s="23">
        <f t="shared" si="10"/>
        <v>0.38960525512695304</v>
      </c>
      <c r="AA15" s="23">
        <v>346.719360351563</v>
      </c>
      <c r="AB15" s="23">
        <f t="shared" si="11"/>
        <v>5.2007904052734455</v>
      </c>
      <c r="AC15" s="23">
        <v>389.354766845703</v>
      </c>
      <c r="AD15" s="23">
        <f t="shared" si="12"/>
        <v>5.840321502685544</v>
      </c>
      <c r="AE15" s="23">
        <v>770.435424804688</v>
      </c>
      <c r="AF15" s="23">
        <f t="shared" si="13"/>
        <v>11.556531372070319</v>
      </c>
    </row>
    <row r="16" spans="1:32" ht="15.75">
      <c r="A16" s="21" t="s">
        <v>29</v>
      </c>
      <c r="B16" s="21">
        <v>773541.08</v>
      </c>
      <c r="C16" s="22">
        <v>2226.7021484375</v>
      </c>
      <c r="D16" s="22">
        <f t="shared" si="0"/>
        <v>17.8136171875</v>
      </c>
      <c r="E16" s="22">
        <v>262.271942138672</v>
      </c>
      <c r="F16" s="22">
        <f t="shared" si="1"/>
        <v>0.7868158264160159</v>
      </c>
      <c r="G16" s="23">
        <v>187.643981933594</v>
      </c>
      <c r="H16" s="23">
        <f t="shared" si="2"/>
        <v>1.1821570861816424</v>
      </c>
      <c r="I16" s="23">
        <v>2763.15454101563</v>
      </c>
      <c r="J16" s="23">
        <f t="shared" si="3"/>
        <v>1.7684189062500033</v>
      </c>
      <c r="K16" s="22">
        <v>3426.61450195313</v>
      </c>
      <c r="L16" s="22">
        <f t="shared" si="4"/>
        <v>47.97260302734382</v>
      </c>
      <c r="M16" s="23">
        <v>1764.18872070313</v>
      </c>
      <c r="N16" s="23">
        <f t="shared" si="5"/>
        <v>14.11350976562504</v>
      </c>
      <c r="O16" s="22">
        <v>486.992248535156</v>
      </c>
      <c r="P16" s="22">
        <f t="shared" si="6"/>
        <v>14.60976745605468</v>
      </c>
      <c r="Q16" s="21" t="s">
        <v>29</v>
      </c>
      <c r="R16" s="21">
        <v>773541.08</v>
      </c>
      <c r="S16" s="23">
        <v>3316.02465820313</v>
      </c>
      <c r="T16" s="23">
        <f t="shared" si="7"/>
        <v>33.1602465820313</v>
      </c>
      <c r="U16" s="23">
        <v>447.817230224609</v>
      </c>
      <c r="V16" s="23">
        <f t="shared" si="8"/>
        <v>5.373806762695308</v>
      </c>
      <c r="W16" s="23">
        <v>202.621124267578</v>
      </c>
      <c r="X16" s="23">
        <f t="shared" si="9"/>
        <v>2.4314534912109362</v>
      </c>
      <c r="Y16" s="23">
        <v>75.6575546264648</v>
      </c>
      <c r="Z16" s="23">
        <f t="shared" si="10"/>
        <v>0.0756575546264648</v>
      </c>
      <c r="AA16" s="23">
        <v>140.315536499023</v>
      </c>
      <c r="AB16" s="23">
        <f t="shared" si="11"/>
        <v>2.1047330474853454</v>
      </c>
      <c r="AC16" s="23">
        <v>151.957321166992</v>
      </c>
      <c r="AD16" s="23">
        <f t="shared" si="12"/>
        <v>2.27935981750488</v>
      </c>
      <c r="AE16" s="23">
        <v>305.439239501953</v>
      </c>
      <c r="AF16" s="23">
        <f t="shared" si="13"/>
        <v>4.581588592529295</v>
      </c>
    </row>
    <row r="17" spans="1:32" ht="15.75">
      <c r="A17" s="21" t="s">
        <v>30</v>
      </c>
      <c r="B17" s="21">
        <v>310785.41</v>
      </c>
      <c r="C17" s="22">
        <v>8736.828125</v>
      </c>
      <c r="D17" s="22">
        <f t="shared" si="0"/>
        <v>69.894625</v>
      </c>
      <c r="E17" s="22">
        <v>716.916015625</v>
      </c>
      <c r="F17" s="22">
        <f t="shared" si="1"/>
        <v>2.150748046875</v>
      </c>
      <c r="G17" s="23">
        <v>629.827575683594</v>
      </c>
      <c r="H17" s="23">
        <f t="shared" si="2"/>
        <v>3.9679137268066422</v>
      </c>
      <c r="I17" s="23">
        <v>8769.52734375</v>
      </c>
      <c r="J17" s="23">
        <f t="shared" si="3"/>
        <v>5.612497500000001</v>
      </c>
      <c r="K17" s="22">
        <v>9549.1103515625</v>
      </c>
      <c r="L17" s="22">
        <f t="shared" si="4"/>
        <v>133.687544921875</v>
      </c>
      <c r="M17" s="23">
        <v>7504.7431640625</v>
      </c>
      <c r="N17" s="23">
        <f t="shared" si="5"/>
        <v>60.03794531250001</v>
      </c>
      <c r="O17" s="22">
        <v>2393.80541992188</v>
      </c>
      <c r="P17" s="22">
        <f t="shared" si="6"/>
        <v>71.81416259765639</v>
      </c>
      <c r="Q17" s="21" t="s">
        <v>30</v>
      </c>
      <c r="R17" s="21">
        <v>310785.41</v>
      </c>
      <c r="S17" s="23">
        <v>9579.326171875</v>
      </c>
      <c r="T17" s="23">
        <f t="shared" si="7"/>
        <v>95.79326171875</v>
      </c>
      <c r="U17" s="23">
        <v>2587.169921875</v>
      </c>
      <c r="V17" s="23">
        <f t="shared" si="8"/>
        <v>31.0460390625</v>
      </c>
      <c r="W17" s="23">
        <v>681.769104003906</v>
      </c>
      <c r="X17" s="23">
        <f t="shared" si="9"/>
        <v>8.181229248046872</v>
      </c>
      <c r="Y17" s="23">
        <v>398.572784423828</v>
      </c>
      <c r="Z17" s="23">
        <f t="shared" si="10"/>
        <v>0.39857278442382804</v>
      </c>
      <c r="AA17" s="23">
        <v>360.587097167969</v>
      </c>
      <c r="AB17" s="23">
        <f t="shared" si="11"/>
        <v>5.4088064575195345</v>
      </c>
      <c r="AC17" s="23">
        <v>418.348449707031</v>
      </c>
      <c r="AD17" s="23">
        <f t="shared" si="12"/>
        <v>6.275226745605465</v>
      </c>
      <c r="AE17" s="23">
        <v>852.572509765625</v>
      </c>
      <c r="AF17" s="23">
        <f t="shared" si="13"/>
        <v>12.788587646484375</v>
      </c>
    </row>
    <row r="18" spans="1:32" ht="15.75">
      <c r="A18" s="21" t="s">
        <v>31</v>
      </c>
      <c r="B18" s="21">
        <v>526307.94</v>
      </c>
      <c r="C18" s="22">
        <v>3087.224609375</v>
      </c>
      <c r="D18" s="22">
        <f t="shared" si="0"/>
        <v>24.697796875000005</v>
      </c>
      <c r="E18" s="22">
        <v>326.121673583984</v>
      </c>
      <c r="F18" s="22">
        <f t="shared" si="1"/>
        <v>0.9783650207519519</v>
      </c>
      <c r="G18" s="23">
        <v>211.814041137695</v>
      </c>
      <c r="H18" s="23">
        <f t="shared" si="2"/>
        <v>1.3344284591674784</v>
      </c>
      <c r="I18" s="23">
        <v>4305.02783203125</v>
      </c>
      <c r="J18" s="23">
        <f t="shared" si="3"/>
        <v>2.7552178125</v>
      </c>
      <c r="K18" s="22">
        <v>4186.0234375</v>
      </c>
      <c r="L18" s="22">
        <f t="shared" si="4"/>
        <v>58.604328124999995</v>
      </c>
      <c r="M18" s="23">
        <v>2557.96704101563</v>
      </c>
      <c r="N18" s="23">
        <f t="shared" si="5"/>
        <v>20.46373632812504</v>
      </c>
      <c r="O18" s="22">
        <v>675.230651855469</v>
      </c>
      <c r="P18" s="22">
        <f t="shared" si="6"/>
        <v>20.25691955566407</v>
      </c>
      <c r="Q18" s="21" t="s">
        <v>31</v>
      </c>
      <c r="R18" s="21">
        <v>526307.94</v>
      </c>
      <c r="S18" s="23">
        <v>3943.6318359375</v>
      </c>
      <c r="T18" s="23">
        <f t="shared" si="7"/>
        <v>39.436318359375</v>
      </c>
      <c r="U18" s="23">
        <v>885.255310058594</v>
      </c>
      <c r="V18" s="23">
        <f t="shared" si="8"/>
        <v>10.623063720703128</v>
      </c>
      <c r="W18" s="23">
        <v>290.785888671875</v>
      </c>
      <c r="X18" s="23">
        <f t="shared" si="9"/>
        <v>3.4894306640625</v>
      </c>
      <c r="Y18" s="23">
        <v>148.827972412109</v>
      </c>
      <c r="Z18" s="23">
        <f t="shared" si="10"/>
        <v>0.14882797241210902</v>
      </c>
      <c r="AA18" s="23">
        <v>162.093307495117</v>
      </c>
      <c r="AB18" s="23">
        <f t="shared" si="11"/>
        <v>2.431399612426755</v>
      </c>
      <c r="AC18" s="23">
        <v>183.844253540039</v>
      </c>
      <c r="AD18" s="23">
        <f t="shared" si="12"/>
        <v>2.7576638031005847</v>
      </c>
      <c r="AE18" s="23">
        <v>394.391448974609</v>
      </c>
      <c r="AF18" s="23">
        <f t="shared" si="13"/>
        <v>5.9158717346191345</v>
      </c>
    </row>
    <row r="19" spans="1:32" ht="15.75">
      <c r="A19" s="21" t="s">
        <v>32</v>
      </c>
      <c r="B19" s="21">
        <v>375483.46</v>
      </c>
      <c r="C19" s="22">
        <v>2650.02294921875</v>
      </c>
      <c r="D19" s="22">
        <f t="shared" si="0"/>
        <v>21.20018359375</v>
      </c>
      <c r="E19" s="22">
        <v>260.893920898438</v>
      </c>
      <c r="F19" s="22">
        <f t="shared" si="1"/>
        <v>0.782681762695314</v>
      </c>
      <c r="G19" s="23">
        <v>176.205062866211</v>
      </c>
      <c r="H19" s="23">
        <f t="shared" si="2"/>
        <v>1.1100918960571293</v>
      </c>
      <c r="I19" s="23">
        <v>3412.12060546875</v>
      </c>
      <c r="J19" s="23">
        <f t="shared" si="3"/>
        <v>2.1837571875</v>
      </c>
      <c r="K19" s="22">
        <v>3414.30126953125</v>
      </c>
      <c r="L19" s="22">
        <f t="shared" si="4"/>
        <v>47.800217773437495</v>
      </c>
      <c r="M19" s="23">
        <v>2410.6201171875</v>
      </c>
      <c r="N19" s="23">
        <f t="shared" si="5"/>
        <v>19.2849609375</v>
      </c>
      <c r="O19" s="22">
        <v>1104.79211425781</v>
      </c>
      <c r="P19" s="22">
        <f t="shared" si="6"/>
        <v>33.1437634277343</v>
      </c>
      <c r="Q19" s="21" t="s">
        <v>32</v>
      </c>
      <c r="R19" s="21">
        <v>375483.46</v>
      </c>
      <c r="S19" s="23">
        <v>3494.9404296875</v>
      </c>
      <c r="T19" s="23">
        <f t="shared" si="7"/>
        <v>34.949404296875</v>
      </c>
      <c r="U19" s="23">
        <v>941.257263183594</v>
      </c>
      <c r="V19" s="23">
        <f t="shared" si="8"/>
        <v>11.295087158203128</v>
      </c>
      <c r="W19" s="23">
        <v>225.566619873047</v>
      </c>
      <c r="X19" s="23">
        <f t="shared" si="9"/>
        <v>2.7067994384765637</v>
      </c>
      <c r="Y19" s="23">
        <v>182.936935424805</v>
      </c>
      <c r="Z19" s="23">
        <f t="shared" si="10"/>
        <v>0.18293693542480502</v>
      </c>
      <c r="AA19" s="23">
        <v>121.588981628418</v>
      </c>
      <c r="AB19" s="23">
        <f t="shared" si="11"/>
        <v>1.82383472442627</v>
      </c>
      <c r="AC19" s="23">
        <v>140.995788574219</v>
      </c>
      <c r="AD19" s="23">
        <f t="shared" si="12"/>
        <v>2.1149368286132852</v>
      </c>
      <c r="AE19" s="23">
        <v>321.988494873047</v>
      </c>
      <c r="AF19" s="23">
        <f t="shared" si="13"/>
        <v>4.829827423095705</v>
      </c>
    </row>
    <row r="20" spans="1:32" ht="15.75">
      <c r="A20" s="21" t="s">
        <v>33</v>
      </c>
      <c r="B20" s="21">
        <v>193779.39</v>
      </c>
      <c r="C20" s="22">
        <v>9473.6650390625</v>
      </c>
      <c r="D20" s="22">
        <f t="shared" si="0"/>
        <v>75.78932031250001</v>
      </c>
      <c r="E20" s="22">
        <v>838.968078613281</v>
      </c>
      <c r="F20" s="22">
        <f t="shared" si="1"/>
        <v>2.516904235839843</v>
      </c>
      <c r="G20" s="23">
        <v>659.463623046875</v>
      </c>
      <c r="H20" s="23">
        <f t="shared" si="2"/>
        <v>4.1546208251953125</v>
      </c>
      <c r="I20" s="23">
        <v>9093.9169921875</v>
      </c>
      <c r="J20" s="23">
        <f t="shared" si="3"/>
        <v>5.8201068750000005</v>
      </c>
      <c r="K20" s="22">
        <v>9667.0146484375</v>
      </c>
      <c r="L20" s="22">
        <f t="shared" si="4"/>
        <v>135.338205078125</v>
      </c>
      <c r="M20" s="23">
        <v>7799.7939453125</v>
      </c>
      <c r="N20" s="23">
        <f t="shared" si="5"/>
        <v>62.398351562500004</v>
      </c>
      <c r="O20" s="22">
        <v>2432.92602539063</v>
      </c>
      <c r="P20" s="22">
        <f t="shared" si="6"/>
        <v>72.9877807617189</v>
      </c>
      <c r="Q20" s="21" t="s">
        <v>33</v>
      </c>
      <c r="R20" s="21">
        <v>193779.39</v>
      </c>
      <c r="S20" s="23">
        <v>9869.5263671875</v>
      </c>
      <c r="T20" s="23">
        <f t="shared" si="7"/>
        <v>98.695263671875</v>
      </c>
      <c r="U20" s="23">
        <v>2771.48364257813</v>
      </c>
      <c r="V20" s="23">
        <f t="shared" si="8"/>
        <v>33.25780371093756</v>
      </c>
      <c r="W20" s="23">
        <v>788.4716796875</v>
      </c>
      <c r="X20" s="23">
        <f t="shared" si="9"/>
        <v>9.46166015625</v>
      </c>
      <c r="Y20" s="23">
        <v>423.73193359375</v>
      </c>
      <c r="Z20" s="23">
        <f t="shared" si="10"/>
        <v>0.42373193359375</v>
      </c>
      <c r="AA20" s="23">
        <v>484.759094238281</v>
      </c>
      <c r="AB20" s="23">
        <f t="shared" si="11"/>
        <v>7.2713864135742154</v>
      </c>
      <c r="AC20" s="23">
        <v>541.179809570313</v>
      </c>
      <c r="AD20" s="23">
        <f t="shared" si="12"/>
        <v>8.117697143554695</v>
      </c>
      <c r="AE20" s="23">
        <v>910.662231445313</v>
      </c>
      <c r="AF20" s="23">
        <f t="shared" si="13"/>
        <v>13.659933471679695</v>
      </c>
    </row>
    <row r="21" spans="1:32" ht="15.75">
      <c r="A21" s="21" t="s">
        <v>34</v>
      </c>
      <c r="B21" s="21">
        <v>265240.33</v>
      </c>
      <c r="C21" s="22">
        <v>9081.9267578125</v>
      </c>
      <c r="D21" s="22">
        <f t="shared" si="0"/>
        <v>72.6554140625</v>
      </c>
      <c r="E21" s="22">
        <v>830.387939453125</v>
      </c>
      <c r="F21" s="22">
        <f t="shared" si="1"/>
        <v>2.4911638183593747</v>
      </c>
      <c r="G21" s="23">
        <v>704.638305664063</v>
      </c>
      <c r="H21" s="23">
        <f t="shared" si="2"/>
        <v>4.439221325683596</v>
      </c>
      <c r="I21" s="23">
        <v>8635.6884765625</v>
      </c>
      <c r="J21" s="23">
        <f t="shared" si="3"/>
        <v>5.526840625</v>
      </c>
      <c r="K21" s="22">
        <v>9644.1689453125</v>
      </c>
      <c r="L21" s="22">
        <f t="shared" si="4"/>
        <v>135.01836523437498</v>
      </c>
      <c r="M21" s="23">
        <v>7447.0087890625</v>
      </c>
      <c r="N21" s="23">
        <f t="shared" si="5"/>
        <v>59.57607031250001</v>
      </c>
      <c r="O21" s="22">
        <v>2256.65112304688</v>
      </c>
      <c r="P21" s="22">
        <f t="shared" si="6"/>
        <v>67.6995336914064</v>
      </c>
      <c r="Q21" s="21" t="s">
        <v>34</v>
      </c>
      <c r="R21" s="21">
        <v>265240.33</v>
      </c>
      <c r="S21" s="23">
        <v>9713.267578125</v>
      </c>
      <c r="T21" s="23">
        <f t="shared" si="7"/>
        <v>97.13267578125</v>
      </c>
      <c r="U21" s="23">
        <v>2451.970703125</v>
      </c>
      <c r="V21" s="23">
        <f t="shared" si="8"/>
        <v>29.423648437500002</v>
      </c>
      <c r="W21" s="23">
        <v>785.391662597656</v>
      </c>
      <c r="X21" s="23">
        <f t="shared" si="9"/>
        <v>9.424699951171872</v>
      </c>
      <c r="Y21" s="23">
        <v>424.54345703125</v>
      </c>
      <c r="Z21" s="23">
        <f t="shared" si="10"/>
        <v>0.42454345703125</v>
      </c>
      <c r="AA21" s="23">
        <v>493.417144775391</v>
      </c>
      <c r="AB21" s="23">
        <f t="shared" si="11"/>
        <v>7.401257171630865</v>
      </c>
      <c r="AC21" s="23">
        <v>550.865539550781</v>
      </c>
      <c r="AD21" s="23">
        <f t="shared" si="12"/>
        <v>8.262983093261715</v>
      </c>
      <c r="AE21" s="23">
        <v>849.738952636719</v>
      </c>
      <c r="AF21" s="23">
        <f t="shared" si="13"/>
        <v>12.746084289550787</v>
      </c>
    </row>
    <row r="22" spans="1:32" ht="15.75">
      <c r="A22" s="21" t="s">
        <v>35</v>
      </c>
      <c r="B22" s="21">
        <v>441804.73</v>
      </c>
      <c r="C22" s="22">
        <v>4102.61181640625</v>
      </c>
      <c r="D22" s="22">
        <f t="shared" si="0"/>
        <v>32.82089453125</v>
      </c>
      <c r="E22" s="22">
        <v>409.589813232422</v>
      </c>
      <c r="F22" s="22">
        <f t="shared" si="1"/>
        <v>1.228769439697266</v>
      </c>
      <c r="G22" s="23">
        <v>312.565582275391</v>
      </c>
      <c r="H22" s="23">
        <f t="shared" si="2"/>
        <v>1.9691631683349635</v>
      </c>
      <c r="I22" s="23">
        <v>5677.8486328125</v>
      </c>
      <c r="J22" s="23">
        <f t="shared" si="3"/>
        <v>3.633823125</v>
      </c>
      <c r="K22" s="22">
        <v>4916.13232421875</v>
      </c>
      <c r="L22" s="22">
        <f t="shared" si="4"/>
        <v>68.8258525390625</v>
      </c>
      <c r="M22" s="23">
        <v>4436.1953125</v>
      </c>
      <c r="N22" s="23">
        <f t="shared" si="5"/>
        <v>35.489562500000005</v>
      </c>
      <c r="O22" s="22">
        <v>1864.44641113281</v>
      </c>
      <c r="P22" s="22">
        <f t="shared" si="6"/>
        <v>55.9333923339843</v>
      </c>
      <c r="Q22" s="21" t="s">
        <v>35</v>
      </c>
      <c r="R22" s="21">
        <v>441804.73</v>
      </c>
      <c r="S22" s="23">
        <v>4912.93212890625</v>
      </c>
      <c r="T22" s="23">
        <f t="shared" si="7"/>
        <v>49.1293212890625</v>
      </c>
      <c r="U22" s="23">
        <v>1752.083984375</v>
      </c>
      <c r="V22" s="23">
        <f t="shared" si="8"/>
        <v>21.025007812499997</v>
      </c>
      <c r="W22" s="23">
        <v>368.641143798828</v>
      </c>
      <c r="X22" s="23">
        <f t="shared" si="9"/>
        <v>4.423693725585936</v>
      </c>
      <c r="Y22" s="23">
        <v>248.297546386719</v>
      </c>
      <c r="Z22" s="23">
        <f t="shared" si="10"/>
        <v>0.248297546386719</v>
      </c>
      <c r="AA22" s="23">
        <v>176.72314453125</v>
      </c>
      <c r="AB22" s="23">
        <f t="shared" si="11"/>
        <v>2.65084716796875</v>
      </c>
      <c r="AC22" s="23">
        <v>202.949447631836</v>
      </c>
      <c r="AD22" s="23">
        <f t="shared" si="12"/>
        <v>3.04424171447754</v>
      </c>
      <c r="AE22" s="23">
        <v>444.108489990234</v>
      </c>
      <c r="AF22" s="23">
        <f t="shared" si="13"/>
        <v>6.66162734985351</v>
      </c>
    </row>
    <row r="23" spans="1:32" ht="15.75">
      <c r="A23" s="21" t="s">
        <v>36</v>
      </c>
      <c r="B23" s="21">
        <v>492040.4</v>
      </c>
      <c r="C23" s="22">
        <v>9872.162109375</v>
      </c>
      <c r="D23" s="22">
        <f t="shared" si="0"/>
        <v>78.97729687500001</v>
      </c>
      <c r="E23" s="22">
        <v>858.225219726563</v>
      </c>
      <c r="F23" s="22">
        <f t="shared" si="1"/>
        <v>2.574675659179689</v>
      </c>
      <c r="G23" s="23">
        <v>725.216918945313</v>
      </c>
      <c r="H23" s="23">
        <f t="shared" si="2"/>
        <v>4.568866589355472</v>
      </c>
      <c r="I23" s="23">
        <v>8810.892578125</v>
      </c>
      <c r="J23" s="23">
        <f t="shared" si="3"/>
        <v>5.63897125</v>
      </c>
      <c r="K23" s="22">
        <v>9769.8349609375</v>
      </c>
      <c r="L23" s="22">
        <f t="shared" si="4"/>
        <v>136.777689453125</v>
      </c>
      <c r="M23" s="23">
        <v>7999.28173828125</v>
      </c>
      <c r="N23" s="23">
        <f t="shared" si="5"/>
        <v>63.99425390625001</v>
      </c>
      <c r="O23" s="22">
        <v>2458.26611328125</v>
      </c>
      <c r="P23" s="22">
        <f t="shared" si="6"/>
        <v>73.7479833984375</v>
      </c>
      <c r="Q23" s="21" t="s">
        <v>36</v>
      </c>
      <c r="R23" s="21">
        <v>492040.4</v>
      </c>
      <c r="S23" s="23">
        <v>10265.298828125</v>
      </c>
      <c r="T23" s="23">
        <f t="shared" si="7"/>
        <v>102.65298828125</v>
      </c>
      <c r="U23" s="23">
        <v>2624.01025390625</v>
      </c>
      <c r="V23" s="23">
        <f t="shared" si="8"/>
        <v>31.488123046875</v>
      </c>
      <c r="W23" s="23">
        <v>781.738830566406</v>
      </c>
      <c r="X23" s="23">
        <f t="shared" si="9"/>
        <v>9.380865966796872</v>
      </c>
      <c r="Y23" s="23">
        <v>394.019348144531</v>
      </c>
      <c r="Z23" s="23">
        <f t="shared" si="10"/>
        <v>0.39401934814453105</v>
      </c>
      <c r="AA23" s="23">
        <v>489.783782958984</v>
      </c>
      <c r="AB23" s="23">
        <f t="shared" si="11"/>
        <v>7.34675674438476</v>
      </c>
      <c r="AC23" s="23">
        <v>540.805908203125</v>
      </c>
      <c r="AD23" s="23">
        <f t="shared" si="12"/>
        <v>8.112088623046875</v>
      </c>
      <c r="AE23" s="23">
        <v>841.077697753906</v>
      </c>
      <c r="AF23" s="23">
        <f t="shared" si="13"/>
        <v>12.616165466308589</v>
      </c>
    </row>
    <row r="24" spans="1:32" ht="15.75">
      <c r="A24" s="21" t="s">
        <v>37</v>
      </c>
      <c r="B24" s="21">
        <v>347720.93</v>
      </c>
      <c r="C24" s="22">
        <v>4193.0517578125</v>
      </c>
      <c r="D24" s="22">
        <f t="shared" si="0"/>
        <v>33.5444140625</v>
      </c>
      <c r="E24" s="22">
        <v>356.472991943359</v>
      </c>
      <c r="F24" s="22">
        <f t="shared" si="1"/>
        <v>1.069418975830077</v>
      </c>
      <c r="G24" s="23">
        <v>304.215911865234</v>
      </c>
      <c r="H24" s="23">
        <f t="shared" si="2"/>
        <v>1.9165602447509742</v>
      </c>
      <c r="I24" s="23">
        <v>4639.9873046875</v>
      </c>
      <c r="J24" s="23">
        <f t="shared" si="3"/>
        <v>2.969591875</v>
      </c>
      <c r="K24" s="22">
        <v>4315.8115234375</v>
      </c>
      <c r="L24" s="22">
        <f t="shared" si="4"/>
        <v>60.421361328124995</v>
      </c>
      <c r="M24" s="23">
        <v>3658.22607421875</v>
      </c>
      <c r="N24" s="23">
        <f t="shared" si="5"/>
        <v>29.265808593750002</v>
      </c>
      <c r="O24" s="22">
        <v>1553.16223144531</v>
      </c>
      <c r="P24" s="22">
        <f t="shared" si="6"/>
        <v>46.5948669433593</v>
      </c>
      <c r="Q24" s="21" t="s">
        <v>37</v>
      </c>
      <c r="R24" s="21">
        <v>347720.93</v>
      </c>
      <c r="S24" s="23">
        <v>4965.6728515625</v>
      </c>
      <c r="T24" s="23">
        <f t="shared" si="7"/>
        <v>49.656728515625</v>
      </c>
      <c r="U24" s="23">
        <v>1436.14245605469</v>
      </c>
      <c r="V24" s="23">
        <f t="shared" si="8"/>
        <v>17.23370947265628</v>
      </c>
      <c r="W24" s="23">
        <v>349.3544921875</v>
      </c>
      <c r="X24" s="23">
        <f t="shared" si="9"/>
        <v>4.1922539062499995</v>
      </c>
      <c r="Y24" s="23">
        <v>229.399810791016</v>
      </c>
      <c r="Z24" s="23">
        <f t="shared" si="10"/>
        <v>0.22939981079101598</v>
      </c>
      <c r="AA24" s="23">
        <v>163.052810668945</v>
      </c>
      <c r="AB24" s="23">
        <f t="shared" si="11"/>
        <v>2.445792160034175</v>
      </c>
      <c r="AC24" s="23">
        <v>190.759353637695</v>
      </c>
      <c r="AD24" s="23">
        <f t="shared" si="12"/>
        <v>2.861390304565425</v>
      </c>
      <c r="AE24" s="23">
        <v>408.801635742188</v>
      </c>
      <c r="AF24" s="23">
        <f t="shared" si="13"/>
        <v>6.13202453613282</v>
      </c>
    </row>
    <row r="25" spans="1:32" ht="15.75">
      <c r="A25" s="21" t="s">
        <v>38</v>
      </c>
      <c r="B25" s="21">
        <v>227160.02</v>
      </c>
      <c r="C25" s="22">
        <v>9294.2998046875</v>
      </c>
      <c r="D25" s="22">
        <f t="shared" si="0"/>
        <v>74.35439843750001</v>
      </c>
      <c r="E25" s="22">
        <v>859.184204101563</v>
      </c>
      <c r="F25" s="22">
        <f t="shared" si="1"/>
        <v>2.5775526123046886</v>
      </c>
      <c r="G25" s="23">
        <v>718.284973144531</v>
      </c>
      <c r="H25" s="23">
        <f t="shared" si="2"/>
        <v>4.525195330810545</v>
      </c>
      <c r="I25" s="23">
        <v>9105.037109375</v>
      </c>
      <c r="J25" s="23">
        <f t="shared" si="3"/>
        <v>5.827223750000001</v>
      </c>
      <c r="K25" s="22">
        <v>9868.8681640625</v>
      </c>
      <c r="L25" s="22">
        <f t="shared" si="4"/>
        <v>138.16415429687498</v>
      </c>
      <c r="M25" s="23">
        <v>7699.91357421875</v>
      </c>
      <c r="N25" s="23">
        <f t="shared" si="5"/>
        <v>61.59930859375</v>
      </c>
      <c r="O25" s="22">
        <v>2335.20166015625</v>
      </c>
      <c r="P25" s="22">
        <f t="shared" si="6"/>
        <v>70.0560498046875</v>
      </c>
      <c r="Q25" s="21" t="s">
        <v>38</v>
      </c>
      <c r="R25" s="21">
        <v>227160.02</v>
      </c>
      <c r="S25" s="23">
        <v>9878.3974609375</v>
      </c>
      <c r="T25" s="23">
        <f t="shared" si="7"/>
        <v>98.783974609375</v>
      </c>
      <c r="U25" s="23">
        <v>2571.3447265625</v>
      </c>
      <c r="V25" s="23">
        <f t="shared" si="8"/>
        <v>30.856136718749998</v>
      </c>
      <c r="W25" s="23">
        <v>810.847412109375</v>
      </c>
      <c r="X25" s="23">
        <f t="shared" si="9"/>
        <v>9.7301689453125</v>
      </c>
      <c r="Y25" s="23">
        <v>434.798889160156</v>
      </c>
      <c r="Z25" s="23">
        <f t="shared" si="10"/>
        <v>0.434798889160156</v>
      </c>
      <c r="AA25" s="23">
        <v>503.063934326172</v>
      </c>
      <c r="AB25" s="23">
        <f t="shared" si="11"/>
        <v>7.54595901489258</v>
      </c>
      <c r="AC25" s="23">
        <v>562.310668945313</v>
      </c>
      <c r="AD25" s="23">
        <f t="shared" si="12"/>
        <v>8.434660034179695</v>
      </c>
      <c r="AE25" s="23">
        <v>870.391540527344</v>
      </c>
      <c r="AF25" s="23">
        <f t="shared" si="13"/>
        <v>13.05587310791016</v>
      </c>
    </row>
    <row r="26" spans="1:32" ht="15.75">
      <c r="A26" s="21" t="s">
        <v>39</v>
      </c>
      <c r="B26" s="21">
        <v>522343.53</v>
      </c>
      <c r="C26" s="22">
        <v>9122.0869140625</v>
      </c>
      <c r="D26" s="22">
        <f t="shared" si="0"/>
        <v>72.9766953125</v>
      </c>
      <c r="E26" s="22">
        <v>688.8642578125</v>
      </c>
      <c r="F26" s="22">
        <f t="shared" si="1"/>
        <v>2.0665927734375003</v>
      </c>
      <c r="G26" s="23">
        <v>598.52197265625</v>
      </c>
      <c r="H26" s="23">
        <f t="shared" si="2"/>
        <v>3.770688427734375</v>
      </c>
      <c r="I26" s="23">
        <v>7892.3779296875</v>
      </c>
      <c r="J26" s="23">
        <f t="shared" si="3"/>
        <v>5.051121875</v>
      </c>
      <c r="K26" s="22">
        <v>8929.83203125</v>
      </c>
      <c r="L26" s="22">
        <f t="shared" si="4"/>
        <v>125.01764843749999</v>
      </c>
      <c r="M26" s="23">
        <v>7442.4443359375</v>
      </c>
      <c r="N26" s="23">
        <f t="shared" si="5"/>
        <v>59.5395546875</v>
      </c>
      <c r="O26" s="22">
        <v>2314.32397460938</v>
      </c>
      <c r="P26" s="22">
        <f t="shared" si="6"/>
        <v>69.4297192382814</v>
      </c>
      <c r="Q26" s="21" t="s">
        <v>39</v>
      </c>
      <c r="R26" s="21">
        <v>522343.53</v>
      </c>
      <c r="S26" s="23">
        <v>9454.712890625</v>
      </c>
      <c r="T26" s="23">
        <f t="shared" si="7"/>
        <v>94.54712890625</v>
      </c>
      <c r="U26" s="23">
        <v>2464.12084960938</v>
      </c>
      <c r="V26" s="23">
        <f t="shared" si="8"/>
        <v>29.569450195312562</v>
      </c>
      <c r="W26" s="23">
        <v>641.55712890625</v>
      </c>
      <c r="X26" s="23">
        <f t="shared" si="9"/>
        <v>7.698685546875001</v>
      </c>
      <c r="Y26" s="23">
        <v>351.414764404297</v>
      </c>
      <c r="Z26" s="23">
        <f t="shared" si="10"/>
        <v>0.351414764404297</v>
      </c>
      <c r="AA26" s="23">
        <v>345.635986328125</v>
      </c>
      <c r="AB26" s="23">
        <f t="shared" si="11"/>
        <v>5.184539794921875</v>
      </c>
      <c r="AC26" s="23">
        <v>403.705383300781</v>
      </c>
      <c r="AD26" s="23">
        <f t="shared" si="12"/>
        <v>6.055580749511716</v>
      </c>
      <c r="AE26" s="23">
        <v>749.580749511719</v>
      </c>
      <c r="AF26" s="23">
        <f t="shared" si="13"/>
        <v>11.243711242675786</v>
      </c>
    </row>
    <row r="27" spans="1:32" ht="15.75">
      <c r="A27" s="21" t="s">
        <v>40</v>
      </c>
      <c r="B27" s="21">
        <v>235980.17</v>
      </c>
      <c r="C27" s="22">
        <v>9785.7939453125</v>
      </c>
      <c r="D27" s="22">
        <f t="shared" si="0"/>
        <v>78.2863515625</v>
      </c>
      <c r="E27" s="22">
        <v>865.724609375</v>
      </c>
      <c r="F27" s="22">
        <f t="shared" si="1"/>
        <v>2.597173828125</v>
      </c>
      <c r="G27" s="23">
        <v>733.8173828125</v>
      </c>
      <c r="H27" s="23">
        <f t="shared" si="2"/>
        <v>4.62304951171875</v>
      </c>
      <c r="I27" s="23">
        <v>9377.720703125</v>
      </c>
      <c r="J27" s="23">
        <f t="shared" si="3"/>
        <v>6.00174125</v>
      </c>
      <c r="K27" s="22">
        <v>10078.69140625</v>
      </c>
      <c r="L27" s="22">
        <f t="shared" si="4"/>
        <v>141.1016796875</v>
      </c>
      <c r="M27" s="23">
        <v>8256.4306640625</v>
      </c>
      <c r="N27" s="23">
        <f t="shared" si="5"/>
        <v>66.0514453125</v>
      </c>
      <c r="O27" s="22">
        <v>2582.68310546875</v>
      </c>
      <c r="P27" s="22">
        <f t="shared" si="6"/>
        <v>77.4804931640625</v>
      </c>
      <c r="Q27" s="21" t="s">
        <v>40</v>
      </c>
      <c r="R27" s="21">
        <v>235980.17</v>
      </c>
      <c r="S27" s="23">
        <v>10273.1298828125</v>
      </c>
      <c r="T27" s="23">
        <f t="shared" si="7"/>
        <v>102.731298828125</v>
      </c>
      <c r="U27" s="23">
        <v>2871.24975585938</v>
      </c>
      <c r="V27" s="23">
        <f t="shared" si="8"/>
        <v>34.45499707031256</v>
      </c>
      <c r="W27" s="23">
        <v>820.48876953125</v>
      </c>
      <c r="X27" s="23">
        <f t="shared" si="9"/>
        <v>9.845865234375</v>
      </c>
      <c r="Y27" s="23">
        <v>436.101440429688</v>
      </c>
      <c r="Z27" s="23">
        <f t="shared" si="10"/>
        <v>0.43610144042968807</v>
      </c>
      <c r="AA27" s="23">
        <v>503.772308349609</v>
      </c>
      <c r="AB27" s="23">
        <f t="shared" si="11"/>
        <v>7.556584625244135</v>
      </c>
      <c r="AC27" s="23">
        <v>555.720397949219</v>
      </c>
      <c r="AD27" s="23">
        <f t="shared" si="12"/>
        <v>8.335805969238285</v>
      </c>
      <c r="AE27" s="23">
        <v>942.701538085938</v>
      </c>
      <c r="AF27" s="23">
        <f t="shared" si="13"/>
        <v>14.140523071289069</v>
      </c>
    </row>
    <row r="28" spans="1:32" ht="15.75">
      <c r="A28" s="21" t="s">
        <v>41</v>
      </c>
      <c r="B28" s="21">
        <v>179107.58</v>
      </c>
      <c r="C28" s="22">
        <v>4735.5615234375</v>
      </c>
      <c r="D28" s="22">
        <f t="shared" si="0"/>
        <v>37.8844921875</v>
      </c>
      <c r="E28" s="22">
        <v>458.091644287109</v>
      </c>
      <c r="F28" s="22">
        <f t="shared" si="1"/>
        <v>1.3742749328613268</v>
      </c>
      <c r="G28" s="23">
        <v>449.870300292969</v>
      </c>
      <c r="H28" s="23">
        <f t="shared" si="2"/>
        <v>2.834182891845705</v>
      </c>
      <c r="I28" s="23">
        <v>6268.64306640625</v>
      </c>
      <c r="J28" s="23">
        <f t="shared" si="3"/>
        <v>4.0119315625</v>
      </c>
      <c r="K28" s="22">
        <v>5486.7666015625</v>
      </c>
      <c r="L28" s="22">
        <f t="shared" si="4"/>
        <v>76.814732421875</v>
      </c>
      <c r="M28" s="23">
        <v>5018.46044921875</v>
      </c>
      <c r="N28" s="23">
        <f t="shared" si="5"/>
        <v>40.14768359375</v>
      </c>
      <c r="O28" s="22">
        <v>2059.12255859375</v>
      </c>
      <c r="P28" s="22">
        <f t="shared" si="6"/>
        <v>61.7736767578125</v>
      </c>
      <c r="Q28" s="21" t="s">
        <v>41</v>
      </c>
      <c r="R28" s="21">
        <v>179107.58</v>
      </c>
      <c r="S28" s="23">
        <v>5699.00732421875</v>
      </c>
      <c r="T28" s="23">
        <f t="shared" si="7"/>
        <v>56.9900732421875</v>
      </c>
      <c r="U28" s="23">
        <v>1923.88610839844</v>
      </c>
      <c r="V28" s="23">
        <f t="shared" si="8"/>
        <v>23.086633300781276</v>
      </c>
      <c r="W28" s="23">
        <v>451.927856445313</v>
      </c>
      <c r="X28" s="23">
        <f t="shared" si="9"/>
        <v>5.423134277343756</v>
      </c>
      <c r="Y28" s="23">
        <v>282.286193847656</v>
      </c>
      <c r="Z28" s="23">
        <f t="shared" si="10"/>
        <v>0.282286193847656</v>
      </c>
      <c r="AA28" s="23">
        <v>206.431884765625</v>
      </c>
      <c r="AB28" s="23">
        <f t="shared" si="11"/>
        <v>3.096478271484375</v>
      </c>
      <c r="AC28" s="23">
        <v>234.808609008789</v>
      </c>
      <c r="AD28" s="23">
        <f t="shared" si="12"/>
        <v>3.5221291351318347</v>
      </c>
      <c r="AE28" s="23">
        <v>501.041259765625</v>
      </c>
      <c r="AF28" s="23">
        <f t="shared" si="13"/>
        <v>7.515618896484375</v>
      </c>
    </row>
    <row r="29" spans="1:32" ht="15.75">
      <c r="A29" s="21" t="s">
        <v>42</v>
      </c>
      <c r="B29" s="21">
        <v>363126.34</v>
      </c>
      <c r="C29" s="22">
        <v>7713.62255859375</v>
      </c>
      <c r="D29" s="22">
        <f t="shared" si="0"/>
        <v>61.708980468750006</v>
      </c>
      <c r="E29" s="22">
        <v>647.9072265625</v>
      </c>
      <c r="F29" s="22">
        <f t="shared" si="1"/>
        <v>1.9437216796875</v>
      </c>
      <c r="G29" s="23">
        <v>570.362365722656</v>
      </c>
      <c r="H29" s="23">
        <f t="shared" si="2"/>
        <v>3.5932829040527334</v>
      </c>
      <c r="I29" s="23">
        <v>7720.75537109375</v>
      </c>
      <c r="J29" s="23">
        <f t="shared" si="3"/>
        <v>4.9412834375</v>
      </c>
      <c r="K29" s="22">
        <v>8513.5537109375</v>
      </c>
      <c r="L29" s="22">
        <f t="shared" si="4"/>
        <v>119.189751953125</v>
      </c>
      <c r="M29" s="23">
        <v>6084.296875</v>
      </c>
      <c r="N29" s="23">
        <f t="shared" si="5"/>
        <v>48.674375</v>
      </c>
      <c r="O29" s="22">
        <v>1920.4033203125</v>
      </c>
      <c r="P29" s="22">
        <f t="shared" si="6"/>
        <v>57.612099609375</v>
      </c>
      <c r="Q29" s="21" t="s">
        <v>42</v>
      </c>
      <c r="R29" s="21">
        <v>363126.34</v>
      </c>
      <c r="S29" s="23">
        <v>8550.767578125</v>
      </c>
      <c r="T29" s="23">
        <f t="shared" si="7"/>
        <v>85.50767578125</v>
      </c>
      <c r="U29" s="23">
        <v>2051.83911132813</v>
      </c>
      <c r="V29" s="23">
        <f t="shared" si="8"/>
        <v>24.622069335937557</v>
      </c>
      <c r="W29" s="23">
        <v>630.578735351563</v>
      </c>
      <c r="X29" s="23">
        <f t="shared" si="9"/>
        <v>7.566944824218755</v>
      </c>
      <c r="Y29" s="23">
        <v>372.051330566406</v>
      </c>
      <c r="Z29" s="23">
        <f t="shared" si="10"/>
        <v>0.37205133056640605</v>
      </c>
      <c r="AA29" s="23">
        <v>337.045501708984</v>
      </c>
      <c r="AB29" s="23">
        <f t="shared" si="11"/>
        <v>5.05568252563476</v>
      </c>
      <c r="AC29" s="23">
        <v>389.836273193359</v>
      </c>
      <c r="AD29" s="23">
        <f t="shared" si="12"/>
        <v>5.847544097900385</v>
      </c>
      <c r="AE29" s="23">
        <v>795.892700195313</v>
      </c>
      <c r="AF29" s="23">
        <f t="shared" si="13"/>
        <v>11.938390502929694</v>
      </c>
    </row>
    <row r="30" spans="1:32" ht="15.75">
      <c r="A30" s="21" t="s">
        <v>43</v>
      </c>
      <c r="B30" s="21">
        <v>275622.22</v>
      </c>
      <c r="C30" s="22">
        <v>5138.2001953125</v>
      </c>
      <c r="D30" s="22">
        <f t="shared" si="0"/>
        <v>41.105601562500006</v>
      </c>
      <c r="E30" s="22">
        <v>474.213195800781</v>
      </c>
      <c r="F30" s="22">
        <f t="shared" si="1"/>
        <v>1.422639587402343</v>
      </c>
      <c r="G30" s="23">
        <v>441.642456054688</v>
      </c>
      <c r="H30" s="23">
        <f t="shared" si="2"/>
        <v>2.7823474731445343</v>
      </c>
      <c r="I30" s="23">
        <v>5779.14013671875</v>
      </c>
      <c r="J30" s="23">
        <f t="shared" si="3"/>
        <v>3.6986496875</v>
      </c>
      <c r="K30" s="22">
        <v>5821.2822265625</v>
      </c>
      <c r="L30" s="22">
        <f t="shared" si="4"/>
        <v>81.49795117187499</v>
      </c>
      <c r="M30" s="23">
        <v>3860.89282226563</v>
      </c>
      <c r="N30" s="23">
        <f t="shared" si="5"/>
        <v>30.88714257812504</v>
      </c>
      <c r="O30" s="22">
        <v>1261.65246582031</v>
      </c>
      <c r="P30" s="22">
        <f t="shared" si="6"/>
        <v>37.8495739746093</v>
      </c>
      <c r="Q30" s="21" t="s">
        <v>43</v>
      </c>
      <c r="R30" s="21">
        <v>275622.22</v>
      </c>
      <c r="S30" s="23">
        <v>5954.54931640625</v>
      </c>
      <c r="T30" s="23">
        <f t="shared" si="7"/>
        <v>59.5454931640625</v>
      </c>
      <c r="U30" s="23">
        <v>1283.76525878906</v>
      </c>
      <c r="V30" s="23">
        <f t="shared" si="8"/>
        <v>15.405183105468721</v>
      </c>
      <c r="W30" s="23">
        <v>474.628448486328</v>
      </c>
      <c r="X30" s="23">
        <f t="shared" si="9"/>
        <v>5.695541381835937</v>
      </c>
      <c r="Y30" s="23">
        <v>261.263519287109</v>
      </c>
      <c r="Z30" s="23">
        <f t="shared" si="10"/>
        <v>0.261263519287109</v>
      </c>
      <c r="AA30" s="23">
        <v>255.557022094727</v>
      </c>
      <c r="AB30" s="23">
        <f t="shared" si="11"/>
        <v>3.8333553314209046</v>
      </c>
      <c r="AC30" s="23">
        <v>266.469635009766</v>
      </c>
      <c r="AD30" s="23">
        <f t="shared" si="12"/>
        <v>3.99704452514649</v>
      </c>
      <c r="AE30" s="23">
        <v>525.641174316406</v>
      </c>
      <c r="AF30" s="23">
        <f t="shared" si="13"/>
        <v>7.88461761474609</v>
      </c>
    </row>
    <row r="31" spans="1:32" s="26" customFormat="1" ht="15.75">
      <c r="A31" s="24">
        <v>1</v>
      </c>
      <c r="B31" s="24">
        <v>2</v>
      </c>
      <c r="C31" s="25"/>
      <c r="D31" s="25">
        <v>3</v>
      </c>
      <c r="E31" s="25"/>
      <c r="F31" s="25">
        <v>4</v>
      </c>
      <c r="G31" s="24"/>
      <c r="H31" s="24">
        <v>5</v>
      </c>
      <c r="I31" s="24"/>
      <c r="J31" s="24">
        <v>6</v>
      </c>
      <c r="K31" s="25"/>
      <c r="L31" s="25">
        <v>7</v>
      </c>
      <c r="M31" s="24"/>
      <c r="N31" s="24">
        <v>8</v>
      </c>
      <c r="O31" s="25"/>
      <c r="P31" s="25">
        <v>9</v>
      </c>
      <c r="Q31" s="24"/>
      <c r="R31" s="24"/>
      <c r="S31" s="24"/>
      <c r="T31" s="24">
        <v>10</v>
      </c>
      <c r="U31" s="24"/>
      <c r="V31" s="24">
        <v>11</v>
      </c>
      <c r="W31" s="24"/>
      <c r="X31" s="24">
        <v>12</v>
      </c>
      <c r="Y31" s="24"/>
      <c r="Z31" s="24">
        <v>13</v>
      </c>
      <c r="AA31" s="24"/>
      <c r="AB31" s="24">
        <v>14</v>
      </c>
      <c r="AC31" s="24"/>
      <c r="AD31" s="24">
        <v>15</v>
      </c>
      <c r="AE31" s="24"/>
      <c r="AF31" s="24">
        <v>16</v>
      </c>
    </row>
    <row r="32" spans="1:32" ht="15.75">
      <c r="A32" s="21" t="s">
        <v>44</v>
      </c>
      <c r="B32" s="21">
        <v>575061.19</v>
      </c>
      <c r="C32" s="22">
        <v>4371.568359375</v>
      </c>
      <c r="D32" s="22">
        <f aca="true" t="shared" si="14" ref="D32:D68">SUM(C32*0.8)/100</f>
        <v>34.972546875000006</v>
      </c>
      <c r="E32" s="22">
        <v>410.693450927734</v>
      </c>
      <c r="F32" s="22">
        <f aca="true" t="shared" si="15" ref="F32:F68">SUM(E32*0.3)/100</f>
        <v>1.2320803527832018</v>
      </c>
      <c r="G32" s="23">
        <v>284.494873046875</v>
      </c>
      <c r="H32" s="23">
        <f aca="true" t="shared" si="16" ref="H32:H68">SUM(G32*0.63)/100</f>
        <v>1.7923177001953123</v>
      </c>
      <c r="I32" s="23">
        <v>5503.88232421875</v>
      </c>
      <c r="J32" s="23">
        <f aca="true" t="shared" si="17" ref="J32:J68">SUM(I32*0.064)/100</f>
        <v>3.5224846875000004</v>
      </c>
      <c r="K32" s="22">
        <v>4878.37158203125</v>
      </c>
      <c r="L32" s="22">
        <f aca="true" t="shared" si="18" ref="L32:L68">SUM(K32*1.4)/100</f>
        <v>68.2972021484375</v>
      </c>
      <c r="M32" s="23">
        <v>3761.93969726563</v>
      </c>
      <c r="N32" s="23">
        <f aca="true" t="shared" si="19" ref="N32:N68">SUM(M32*0.8)/100</f>
        <v>30.09551757812504</v>
      </c>
      <c r="O32" s="22">
        <v>1114.44421386719</v>
      </c>
      <c r="P32" s="22">
        <f aca="true" t="shared" si="20" ref="P32:P68">SUM(O32*3)/100</f>
        <v>33.433326416015696</v>
      </c>
      <c r="Q32" s="21" t="s">
        <v>44</v>
      </c>
      <c r="R32" s="21">
        <v>575061.19</v>
      </c>
      <c r="S32" s="23">
        <v>5028.79931640625</v>
      </c>
      <c r="T32" s="23">
        <f aca="true" t="shared" si="21" ref="T32:T68">SUM(S32*1)/100</f>
        <v>50.2879931640625</v>
      </c>
      <c r="U32" s="23">
        <v>1377.66723632813</v>
      </c>
      <c r="V32" s="23">
        <f aca="true" t="shared" si="22" ref="V32:V68">SUM(U32*1.2)/100</f>
        <v>16.53200683593756</v>
      </c>
      <c r="W32" s="23">
        <v>383.526824951172</v>
      </c>
      <c r="X32" s="23">
        <f aca="true" t="shared" si="23" ref="X32:X68">SUM(W32*1.2)/100</f>
        <v>4.602321899414064</v>
      </c>
      <c r="Y32" s="23">
        <v>185.084259033203</v>
      </c>
      <c r="Z32" s="23">
        <f aca="true" t="shared" si="24" ref="Z32:Z68">SUM(Y32*0.1)/100</f>
        <v>0.18508425903320302</v>
      </c>
      <c r="AA32" s="23">
        <v>195.109573364258</v>
      </c>
      <c r="AB32" s="23">
        <f aca="true" t="shared" si="25" ref="AB32:AB68">SUM(AA32*1.5)/100</f>
        <v>2.92664360046387</v>
      </c>
      <c r="AC32" s="23">
        <v>217.849945068359</v>
      </c>
      <c r="AD32" s="23">
        <f aca="true" t="shared" si="26" ref="AD32:AD68">SUM(AC32*1.5)/100</f>
        <v>3.2677491760253847</v>
      </c>
      <c r="AE32" s="23">
        <v>446.311645507813</v>
      </c>
      <c r="AF32" s="23">
        <f aca="true" t="shared" si="27" ref="AF32:AF68">SUM(AE32*1.5)/100</f>
        <v>6.694674682617196</v>
      </c>
    </row>
    <row r="33" spans="1:32" ht="15.75">
      <c r="A33" s="21" t="s">
        <v>45</v>
      </c>
      <c r="B33" s="21">
        <v>287139.94</v>
      </c>
      <c r="C33" s="22">
        <v>2952.00659179688</v>
      </c>
      <c r="D33" s="22">
        <f t="shared" si="14"/>
        <v>23.61605273437504</v>
      </c>
      <c r="E33" s="22">
        <v>292.700592041016</v>
      </c>
      <c r="F33" s="22">
        <f t="shared" si="15"/>
        <v>0.878101776123048</v>
      </c>
      <c r="G33" s="23">
        <v>219.339157104492</v>
      </c>
      <c r="H33" s="23">
        <f t="shared" si="16"/>
        <v>1.3818366897582997</v>
      </c>
      <c r="I33" s="23">
        <v>3894.31396484375</v>
      </c>
      <c r="J33" s="23">
        <f t="shared" si="17"/>
        <v>2.4923609375</v>
      </c>
      <c r="K33" s="22">
        <v>3581.7177734375</v>
      </c>
      <c r="L33" s="22">
        <f t="shared" si="18"/>
        <v>50.144048828124994</v>
      </c>
      <c r="M33" s="23">
        <v>2713.22680664063</v>
      </c>
      <c r="N33" s="23">
        <f t="shared" si="19"/>
        <v>21.70581445312504</v>
      </c>
      <c r="O33" s="22">
        <v>1207.57373046875</v>
      </c>
      <c r="P33" s="22">
        <f t="shared" si="20"/>
        <v>36.2272119140625</v>
      </c>
      <c r="Q33" s="21" t="s">
        <v>45</v>
      </c>
      <c r="R33" s="21">
        <v>287139.94</v>
      </c>
      <c r="S33" s="23">
        <v>3728.85815429688</v>
      </c>
      <c r="T33" s="23">
        <f t="shared" si="21"/>
        <v>37.2885815429688</v>
      </c>
      <c r="U33" s="23">
        <v>1048.72705078125</v>
      </c>
      <c r="V33" s="23">
        <f t="shared" si="22"/>
        <v>12.584724609375</v>
      </c>
      <c r="W33" s="23">
        <v>278.289459228516</v>
      </c>
      <c r="X33" s="23">
        <f t="shared" si="23"/>
        <v>3.3394735107421925</v>
      </c>
      <c r="Y33" s="23">
        <v>178.247772216797</v>
      </c>
      <c r="Z33" s="23">
        <f t="shared" si="24"/>
        <v>0.178247772216797</v>
      </c>
      <c r="AA33" s="23">
        <v>129.862060546875</v>
      </c>
      <c r="AB33" s="23">
        <f t="shared" si="25"/>
        <v>1.947930908203125</v>
      </c>
      <c r="AC33" s="23">
        <v>152.096405029297</v>
      </c>
      <c r="AD33" s="23">
        <f t="shared" si="26"/>
        <v>2.281446075439455</v>
      </c>
      <c r="AE33" s="23">
        <v>346.176788330078</v>
      </c>
      <c r="AF33" s="23">
        <f t="shared" si="27"/>
        <v>5.192651824951169</v>
      </c>
    </row>
    <row r="34" spans="1:32" ht="15.75">
      <c r="A34" s="21" t="s">
        <v>46</v>
      </c>
      <c r="B34" s="21">
        <v>298315.89</v>
      </c>
      <c r="C34" s="22">
        <v>9388.9541015625</v>
      </c>
      <c r="D34" s="22">
        <f t="shared" si="14"/>
        <v>75.1116328125</v>
      </c>
      <c r="E34" s="22">
        <v>740.688232421875</v>
      </c>
      <c r="F34" s="22">
        <f t="shared" si="15"/>
        <v>2.222064697265625</v>
      </c>
      <c r="G34" s="23">
        <v>648.590759277344</v>
      </c>
      <c r="H34" s="23">
        <f t="shared" si="16"/>
        <v>4.086121783447267</v>
      </c>
      <c r="I34" s="23">
        <v>8980.82421875</v>
      </c>
      <c r="J34" s="23">
        <f t="shared" si="17"/>
        <v>5.7477275</v>
      </c>
      <c r="K34" s="22">
        <v>9811.0654296875</v>
      </c>
      <c r="L34" s="22">
        <f t="shared" si="18"/>
        <v>137.35491601562498</v>
      </c>
      <c r="M34" s="23">
        <v>7676.96923828125</v>
      </c>
      <c r="N34" s="23">
        <f t="shared" si="19"/>
        <v>61.41575390625</v>
      </c>
      <c r="O34" s="22">
        <v>2369.38598632813</v>
      </c>
      <c r="P34" s="22">
        <f t="shared" si="20"/>
        <v>71.0815795898439</v>
      </c>
      <c r="Q34" s="21" t="s">
        <v>46</v>
      </c>
      <c r="R34" s="21">
        <v>298315.89</v>
      </c>
      <c r="S34" s="23">
        <v>9930.09375</v>
      </c>
      <c r="T34" s="23">
        <f t="shared" si="21"/>
        <v>99.3009375</v>
      </c>
      <c r="U34" s="23">
        <v>2635.58056640625</v>
      </c>
      <c r="V34" s="23">
        <f t="shared" si="22"/>
        <v>31.626966796875</v>
      </c>
      <c r="W34" s="23">
        <v>718.400939941406</v>
      </c>
      <c r="X34" s="23">
        <f t="shared" si="23"/>
        <v>8.620811279296872</v>
      </c>
      <c r="Y34" s="23">
        <v>413.042083740234</v>
      </c>
      <c r="Z34" s="23">
        <f t="shared" si="24"/>
        <v>0.41304208374023405</v>
      </c>
      <c r="AA34" s="23">
        <v>377.892059326172</v>
      </c>
      <c r="AB34" s="23">
        <f t="shared" si="25"/>
        <v>5.66838088989258</v>
      </c>
      <c r="AC34" s="23">
        <v>437.974975585938</v>
      </c>
      <c r="AD34" s="23">
        <f t="shared" si="26"/>
        <v>6.56962463378907</v>
      </c>
      <c r="AE34" s="23">
        <v>877.489868164063</v>
      </c>
      <c r="AF34" s="23">
        <f t="shared" si="27"/>
        <v>13.162348022460945</v>
      </c>
    </row>
    <row r="35" spans="1:32" ht="15.75">
      <c r="A35" s="21" t="s">
        <v>47</v>
      </c>
      <c r="B35" s="21">
        <v>315044.31</v>
      </c>
      <c r="C35" s="22">
        <v>7302.51416015625</v>
      </c>
      <c r="D35" s="22">
        <f t="shared" si="14"/>
        <v>58.42011328125</v>
      </c>
      <c r="E35" s="22">
        <v>756.712951660156</v>
      </c>
      <c r="F35" s="22">
        <f t="shared" si="15"/>
        <v>2.270138854980468</v>
      </c>
      <c r="G35" s="23">
        <v>657.974731445313</v>
      </c>
      <c r="H35" s="23">
        <f t="shared" si="16"/>
        <v>4.145240808105472</v>
      </c>
      <c r="I35" s="23">
        <v>7861.38671875</v>
      </c>
      <c r="J35" s="23">
        <f t="shared" si="17"/>
        <v>5.0312875</v>
      </c>
      <c r="K35" s="22">
        <v>8380.275390625</v>
      </c>
      <c r="L35" s="22">
        <f t="shared" si="18"/>
        <v>117.32385546874998</v>
      </c>
      <c r="M35" s="23">
        <v>5865.03466796875</v>
      </c>
      <c r="N35" s="23">
        <f t="shared" si="19"/>
        <v>46.92027734375</v>
      </c>
      <c r="O35" s="22">
        <v>1837.86804199219</v>
      </c>
      <c r="P35" s="22">
        <f t="shared" si="20"/>
        <v>55.1360412597657</v>
      </c>
      <c r="Q35" s="21" t="s">
        <v>47</v>
      </c>
      <c r="R35" s="21">
        <v>315044.31</v>
      </c>
      <c r="S35" s="23">
        <v>8417.0107421875</v>
      </c>
      <c r="T35" s="23">
        <f t="shared" si="21"/>
        <v>84.170107421875</v>
      </c>
      <c r="U35" s="23">
        <v>1890.58422851563</v>
      </c>
      <c r="V35" s="23">
        <f t="shared" si="22"/>
        <v>22.687010742187557</v>
      </c>
      <c r="W35" s="23">
        <v>679.341796875</v>
      </c>
      <c r="X35" s="23">
        <f t="shared" si="23"/>
        <v>8.1521015625</v>
      </c>
      <c r="Y35" s="23">
        <v>341.337799072266</v>
      </c>
      <c r="Z35" s="23">
        <f t="shared" si="24"/>
        <v>0.341337799072266</v>
      </c>
      <c r="AA35" s="23">
        <v>437.654724121094</v>
      </c>
      <c r="AB35" s="23">
        <f t="shared" si="25"/>
        <v>6.5648208618164094</v>
      </c>
      <c r="AC35" s="23">
        <v>471.449005126953</v>
      </c>
      <c r="AD35" s="23">
        <f t="shared" si="26"/>
        <v>7.071735076904295</v>
      </c>
      <c r="AE35" s="23">
        <v>808.245300292969</v>
      </c>
      <c r="AF35" s="23">
        <f t="shared" si="27"/>
        <v>12.123679504394536</v>
      </c>
    </row>
    <row r="36" spans="1:32" ht="15.75">
      <c r="A36" s="21" t="s">
        <v>48</v>
      </c>
      <c r="B36" s="21">
        <v>116230.43</v>
      </c>
      <c r="C36" s="22">
        <v>1541.4814453125</v>
      </c>
      <c r="D36" s="22">
        <f t="shared" si="14"/>
        <v>12.3318515625</v>
      </c>
      <c r="E36" s="22">
        <v>158.081573486328</v>
      </c>
      <c r="F36" s="22">
        <f t="shared" si="15"/>
        <v>0.474244720458984</v>
      </c>
      <c r="G36" s="23">
        <v>113.387672424316</v>
      </c>
      <c r="H36" s="23">
        <f t="shared" si="16"/>
        <v>0.7143423362731908</v>
      </c>
      <c r="I36" s="23">
        <v>1843.5859375</v>
      </c>
      <c r="J36" s="23">
        <f t="shared" si="17"/>
        <v>1.1798950000000001</v>
      </c>
      <c r="K36" s="22">
        <v>2267.12084960938</v>
      </c>
      <c r="L36" s="22">
        <f t="shared" si="18"/>
        <v>31.73969189453132</v>
      </c>
      <c r="M36" s="23">
        <v>1160.47668457031</v>
      </c>
      <c r="N36" s="23">
        <f t="shared" si="19"/>
        <v>9.28381347656248</v>
      </c>
      <c r="O36" s="22">
        <v>722.501342773438</v>
      </c>
      <c r="P36" s="22">
        <f t="shared" si="20"/>
        <v>21.67504028320314</v>
      </c>
      <c r="Q36" s="21" t="s">
        <v>48</v>
      </c>
      <c r="R36" s="21">
        <v>116230.43</v>
      </c>
      <c r="S36" s="23">
        <v>2183.26977539063</v>
      </c>
      <c r="T36" s="23">
        <f t="shared" si="21"/>
        <v>21.8326977539063</v>
      </c>
      <c r="U36" s="23">
        <v>438.717346191406</v>
      </c>
      <c r="V36" s="23">
        <f t="shared" si="22"/>
        <v>5.264608154296871</v>
      </c>
      <c r="W36" s="23">
        <v>130.284561157227</v>
      </c>
      <c r="X36" s="23">
        <f t="shared" si="23"/>
        <v>1.5634147338867237</v>
      </c>
      <c r="Y36" s="23">
        <v>121.59757232666</v>
      </c>
      <c r="Z36" s="23">
        <f t="shared" si="24"/>
        <v>0.12159757232666</v>
      </c>
      <c r="AA36" s="23">
        <v>80.7075119018555</v>
      </c>
      <c r="AB36" s="23">
        <f t="shared" si="25"/>
        <v>1.2106126785278324</v>
      </c>
      <c r="AC36" s="23">
        <v>91.8265686035156</v>
      </c>
      <c r="AD36" s="23">
        <f t="shared" si="26"/>
        <v>1.3773985290527337</v>
      </c>
      <c r="AE36" s="23">
        <v>245.980178833008</v>
      </c>
      <c r="AF36" s="23">
        <f t="shared" si="27"/>
        <v>3.68970268249512</v>
      </c>
    </row>
    <row r="37" spans="1:32" ht="15.75">
      <c r="A37" s="21" t="s">
        <v>49</v>
      </c>
      <c r="B37" s="21">
        <v>457984.5</v>
      </c>
      <c r="C37" s="22">
        <v>3961.2470703125</v>
      </c>
      <c r="D37" s="22">
        <f t="shared" si="14"/>
        <v>31.6899765625</v>
      </c>
      <c r="E37" s="22">
        <v>397.407867431641</v>
      </c>
      <c r="F37" s="22">
        <f t="shared" si="15"/>
        <v>1.1922236022949229</v>
      </c>
      <c r="G37" s="23">
        <v>269.195007324219</v>
      </c>
      <c r="H37" s="23">
        <f t="shared" si="16"/>
        <v>1.6959285461425795</v>
      </c>
      <c r="I37" s="23">
        <v>5467.55029296875</v>
      </c>
      <c r="J37" s="23">
        <f t="shared" si="17"/>
        <v>3.4992321875</v>
      </c>
      <c r="K37" s="22">
        <v>4613.4716796875</v>
      </c>
      <c r="L37" s="22">
        <f t="shared" si="18"/>
        <v>64.588603515625</v>
      </c>
      <c r="M37" s="23">
        <v>3864.23413085938</v>
      </c>
      <c r="N37" s="23">
        <f t="shared" si="19"/>
        <v>30.913873046875043</v>
      </c>
      <c r="O37" s="22">
        <v>1606.4951171875</v>
      </c>
      <c r="P37" s="22">
        <f t="shared" si="20"/>
        <v>48.194853515625</v>
      </c>
      <c r="Q37" s="21" t="s">
        <v>49</v>
      </c>
      <c r="R37" s="21">
        <v>457984.5</v>
      </c>
      <c r="S37" s="23">
        <v>4772.44677734375</v>
      </c>
      <c r="T37" s="23">
        <f t="shared" si="21"/>
        <v>47.7244677734375</v>
      </c>
      <c r="U37" s="23">
        <v>1548.34350585938</v>
      </c>
      <c r="V37" s="23">
        <f t="shared" si="22"/>
        <v>18.58012207031256</v>
      </c>
      <c r="W37" s="23">
        <v>365.607147216797</v>
      </c>
      <c r="X37" s="23">
        <f t="shared" si="23"/>
        <v>4.387285766601564</v>
      </c>
      <c r="Y37" s="23">
        <v>251.532272338867</v>
      </c>
      <c r="Z37" s="23">
        <f t="shared" si="24"/>
        <v>0.251532272338867</v>
      </c>
      <c r="AA37" s="23">
        <v>173.430053710938</v>
      </c>
      <c r="AB37" s="23">
        <f t="shared" si="25"/>
        <v>2.6014508056640704</v>
      </c>
      <c r="AC37" s="23">
        <v>201.6513671875</v>
      </c>
      <c r="AD37" s="23">
        <f t="shared" si="26"/>
        <v>3.0247705078125</v>
      </c>
      <c r="AE37" s="23">
        <v>428.234588623047</v>
      </c>
      <c r="AF37" s="23">
        <f t="shared" si="27"/>
        <v>6.4235188293457055</v>
      </c>
    </row>
    <row r="38" spans="1:32" ht="15.75">
      <c r="A38" s="21" t="s">
        <v>50</v>
      </c>
      <c r="B38" s="21">
        <v>388860.23</v>
      </c>
      <c r="C38" s="22">
        <v>9422.4970703125</v>
      </c>
      <c r="D38" s="22">
        <f t="shared" si="14"/>
        <v>75.3799765625</v>
      </c>
      <c r="E38" s="22">
        <v>730.169677734375</v>
      </c>
      <c r="F38" s="22">
        <f t="shared" si="15"/>
        <v>2.190509033203125</v>
      </c>
      <c r="G38" s="23">
        <v>647.354248046875</v>
      </c>
      <c r="H38" s="23">
        <f t="shared" si="16"/>
        <v>4.078331762695313</v>
      </c>
      <c r="I38" s="23">
        <v>8878.51171875</v>
      </c>
      <c r="J38" s="23">
        <f t="shared" si="17"/>
        <v>5.6822475</v>
      </c>
      <c r="K38" s="22">
        <v>9823.76171875</v>
      </c>
      <c r="L38" s="22">
        <f t="shared" si="18"/>
        <v>137.53266406249998</v>
      </c>
      <c r="M38" s="23">
        <v>7954.4189453125</v>
      </c>
      <c r="N38" s="23">
        <f t="shared" si="19"/>
        <v>63.6353515625</v>
      </c>
      <c r="O38" s="22">
        <v>2515.93017578125</v>
      </c>
      <c r="P38" s="22">
        <f t="shared" si="20"/>
        <v>75.4779052734375</v>
      </c>
      <c r="Q38" s="21" t="s">
        <v>50</v>
      </c>
      <c r="R38" s="21">
        <v>388860.23</v>
      </c>
      <c r="S38" s="23">
        <v>10030.0830078125</v>
      </c>
      <c r="T38" s="23">
        <f t="shared" si="21"/>
        <v>100.300830078125</v>
      </c>
      <c r="U38" s="23">
        <v>2735.57446289063</v>
      </c>
      <c r="V38" s="23">
        <f t="shared" si="22"/>
        <v>32.82689355468756</v>
      </c>
      <c r="W38" s="23">
        <v>708.658752441406</v>
      </c>
      <c r="X38" s="23">
        <f t="shared" si="23"/>
        <v>8.503905029296872</v>
      </c>
      <c r="Y38" s="23">
        <v>402.256774902344</v>
      </c>
      <c r="Z38" s="23">
        <f t="shared" si="24"/>
        <v>0.402256774902344</v>
      </c>
      <c r="AA38" s="23">
        <v>370.896270751953</v>
      </c>
      <c r="AB38" s="23">
        <f t="shared" si="25"/>
        <v>5.563444061279295</v>
      </c>
      <c r="AC38" s="23">
        <v>430.896545410156</v>
      </c>
      <c r="AD38" s="23">
        <f t="shared" si="26"/>
        <v>6.463448181152341</v>
      </c>
      <c r="AE38" s="23">
        <v>870.458129882813</v>
      </c>
      <c r="AF38" s="23">
        <f t="shared" si="27"/>
        <v>13.056871948242195</v>
      </c>
    </row>
    <row r="39" spans="1:32" ht="15.75">
      <c r="A39" s="21" t="s">
        <v>51</v>
      </c>
      <c r="B39" s="21">
        <v>458233.34</v>
      </c>
      <c r="C39" s="22">
        <v>8135.61474609375</v>
      </c>
      <c r="D39" s="22">
        <f t="shared" si="14"/>
        <v>65.08491796875</v>
      </c>
      <c r="E39" s="22">
        <v>673.6591796875</v>
      </c>
      <c r="F39" s="22">
        <f t="shared" si="15"/>
        <v>2.0209775390625</v>
      </c>
      <c r="G39" s="23">
        <v>526.580688476563</v>
      </c>
      <c r="H39" s="23">
        <f t="shared" si="16"/>
        <v>3.3174583374023467</v>
      </c>
      <c r="I39" s="23">
        <v>8462.4501953125</v>
      </c>
      <c r="J39" s="23">
        <f t="shared" si="17"/>
        <v>5.415968125000001</v>
      </c>
      <c r="K39" s="22">
        <v>8928.8642578125</v>
      </c>
      <c r="L39" s="22">
        <f t="shared" si="18"/>
        <v>125.00409960937499</v>
      </c>
      <c r="M39" s="23">
        <v>6832.8046875</v>
      </c>
      <c r="N39" s="23">
        <f t="shared" si="19"/>
        <v>54.6624375</v>
      </c>
      <c r="O39" s="22">
        <v>2176.98266601563</v>
      </c>
      <c r="P39" s="22">
        <f t="shared" si="20"/>
        <v>65.3094799804689</v>
      </c>
      <c r="Q39" s="21" t="s">
        <v>51</v>
      </c>
      <c r="R39" s="21">
        <v>458233.34</v>
      </c>
      <c r="S39" s="23">
        <v>9026.7216796875</v>
      </c>
      <c r="T39" s="23">
        <f t="shared" si="21"/>
        <v>90.267216796875</v>
      </c>
      <c r="U39" s="23">
        <v>2417.85766601563</v>
      </c>
      <c r="V39" s="23">
        <f t="shared" si="22"/>
        <v>29.01429199218756</v>
      </c>
      <c r="W39" s="23">
        <v>646.15966796875</v>
      </c>
      <c r="X39" s="23">
        <f t="shared" si="23"/>
        <v>7.753916015625</v>
      </c>
      <c r="Y39" s="23">
        <v>379.593933105469</v>
      </c>
      <c r="Z39" s="23">
        <f t="shared" si="24"/>
        <v>0.379593933105469</v>
      </c>
      <c r="AA39" s="23">
        <v>338.673950195313</v>
      </c>
      <c r="AB39" s="23">
        <f t="shared" si="25"/>
        <v>5.080109252929695</v>
      </c>
      <c r="AC39" s="23">
        <v>401.843383789063</v>
      </c>
      <c r="AD39" s="23">
        <f t="shared" si="26"/>
        <v>6.027650756835945</v>
      </c>
      <c r="AE39" s="23">
        <v>809.733032226563</v>
      </c>
      <c r="AF39" s="23">
        <f t="shared" si="27"/>
        <v>12.145995483398444</v>
      </c>
    </row>
    <row r="40" spans="1:32" ht="15.75">
      <c r="A40" s="21" t="s">
        <v>52</v>
      </c>
      <c r="B40" s="21">
        <v>396748.76</v>
      </c>
      <c r="C40" s="22">
        <v>8714.271484375</v>
      </c>
      <c r="D40" s="22">
        <f t="shared" si="14"/>
        <v>69.714171875</v>
      </c>
      <c r="E40" s="22">
        <v>642.875305175781</v>
      </c>
      <c r="F40" s="22">
        <f t="shared" si="15"/>
        <v>1.928625915527343</v>
      </c>
      <c r="G40" s="23">
        <v>526.213684082031</v>
      </c>
      <c r="H40" s="23">
        <f t="shared" si="16"/>
        <v>3.3151462097167954</v>
      </c>
      <c r="I40" s="23">
        <v>8089.54931640625</v>
      </c>
      <c r="J40" s="23">
        <f t="shared" si="17"/>
        <v>5.1773115625</v>
      </c>
      <c r="K40" s="22">
        <v>8781.015625</v>
      </c>
      <c r="L40" s="22">
        <f t="shared" si="18"/>
        <v>122.93421875</v>
      </c>
      <c r="M40" s="23">
        <v>7408.447265625</v>
      </c>
      <c r="N40" s="23">
        <f t="shared" si="19"/>
        <v>59.267578125</v>
      </c>
      <c r="O40" s="22">
        <v>2103.3837890625</v>
      </c>
      <c r="P40" s="22">
        <f t="shared" si="20"/>
        <v>63.101513671875</v>
      </c>
      <c r="Q40" s="21" t="s">
        <v>52</v>
      </c>
      <c r="R40" s="21">
        <v>396748.76</v>
      </c>
      <c r="S40" s="23">
        <v>9315.6142578125</v>
      </c>
      <c r="T40" s="23">
        <f t="shared" si="21"/>
        <v>93.156142578125</v>
      </c>
      <c r="U40" s="23">
        <v>2526.00439453125</v>
      </c>
      <c r="V40" s="23">
        <f t="shared" si="22"/>
        <v>30.312052734374998</v>
      </c>
      <c r="W40" s="23">
        <v>631.293029785156</v>
      </c>
      <c r="X40" s="23">
        <f t="shared" si="23"/>
        <v>7.575516357421872</v>
      </c>
      <c r="Y40" s="23">
        <v>330.718566894531</v>
      </c>
      <c r="Z40" s="23">
        <f t="shared" si="24"/>
        <v>0.33071856689453105</v>
      </c>
      <c r="AA40" s="23">
        <v>327.875274658203</v>
      </c>
      <c r="AB40" s="23">
        <f t="shared" si="25"/>
        <v>4.918129119873045</v>
      </c>
      <c r="AC40" s="23">
        <v>394.243194580078</v>
      </c>
      <c r="AD40" s="23">
        <f t="shared" si="26"/>
        <v>5.9136479187011695</v>
      </c>
      <c r="AE40" s="23">
        <v>800.106506347656</v>
      </c>
      <c r="AF40" s="23">
        <f t="shared" si="27"/>
        <v>12.00159759521484</v>
      </c>
    </row>
    <row r="41" spans="1:32" ht="15.75">
      <c r="A41" s="21" t="s">
        <v>53</v>
      </c>
      <c r="B41" s="21">
        <v>165397.52</v>
      </c>
      <c r="C41" s="22">
        <v>8498.4111328125</v>
      </c>
      <c r="D41" s="22">
        <f t="shared" si="14"/>
        <v>67.9872890625</v>
      </c>
      <c r="E41" s="22">
        <v>684.672058105469</v>
      </c>
      <c r="F41" s="22">
        <f t="shared" si="15"/>
        <v>2.054016174316407</v>
      </c>
      <c r="G41" s="23">
        <v>627.157897949219</v>
      </c>
      <c r="H41" s="23">
        <f t="shared" si="16"/>
        <v>3.9510947570800794</v>
      </c>
      <c r="I41" s="23">
        <v>8288.2177734375</v>
      </c>
      <c r="J41" s="23">
        <f t="shared" si="17"/>
        <v>5.304459375</v>
      </c>
      <c r="K41" s="22">
        <v>9181.6748046875</v>
      </c>
      <c r="L41" s="22">
        <f t="shared" si="18"/>
        <v>128.543447265625</v>
      </c>
      <c r="M41" s="23">
        <v>7569.587890625</v>
      </c>
      <c r="N41" s="23">
        <f t="shared" si="19"/>
        <v>60.556703125000006</v>
      </c>
      <c r="O41" s="22">
        <v>2456.15014648438</v>
      </c>
      <c r="P41" s="22">
        <f t="shared" si="20"/>
        <v>73.6845043945314</v>
      </c>
      <c r="Q41" s="21" t="s">
        <v>53</v>
      </c>
      <c r="R41" s="21">
        <v>165397.52</v>
      </c>
      <c r="S41" s="23">
        <v>9741.4169921875</v>
      </c>
      <c r="T41" s="23">
        <f t="shared" si="21"/>
        <v>97.414169921875</v>
      </c>
      <c r="U41" s="23">
        <v>2589.94165039063</v>
      </c>
      <c r="V41" s="23">
        <f t="shared" si="22"/>
        <v>31.079299804687558</v>
      </c>
      <c r="W41" s="23">
        <v>674.823974609375</v>
      </c>
      <c r="X41" s="23">
        <f t="shared" si="23"/>
        <v>8.0978876953125</v>
      </c>
      <c r="Y41" s="23">
        <v>368.457702636719</v>
      </c>
      <c r="Z41" s="23">
        <f t="shared" si="24"/>
        <v>0.368457702636719</v>
      </c>
      <c r="AA41" s="23">
        <v>364.09033203125</v>
      </c>
      <c r="AB41" s="23">
        <f t="shared" si="25"/>
        <v>5.46135498046875</v>
      </c>
      <c r="AC41" s="23">
        <v>420.852233886719</v>
      </c>
      <c r="AD41" s="23">
        <f t="shared" si="26"/>
        <v>6.312783508300785</v>
      </c>
      <c r="AE41" s="23">
        <v>833.006896972656</v>
      </c>
      <c r="AF41" s="23">
        <f t="shared" si="27"/>
        <v>12.49510345458984</v>
      </c>
    </row>
    <row r="42" spans="1:32" ht="15.75">
      <c r="A42" s="21" t="s">
        <v>54</v>
      </c>
      <c r="B42" s="21">
        <v>565430.61</v>
      </c>
      <c r="C42" s="22">
        <v>3079.84814453125</v>
      </c>
      <c r="D42" s="22">
        <f t="shared" si="14"/>
        <v>24.63878515625</v>
      </c>
      <c r="E42" s="22">
        <v>315.710998535156</v>
      </c>
      <c r="F42" s="22">
        <f t="shared" si="15"/>
        <v>0.947132995605468</v>
      </c>
      <c r="G42" s="23">
        <v>245.946548461914</v>
      </c>
      <c r="H42" s="23">
        <f t="shared" si="16"/>
        <v>1.549463255310058</v>
      </c>
      <c r="I42" s="23">
        <v>4351.84521484375</v>
      </c>
      <c r="J42" s="23">
        <f t="shared" si="17"/>
        <v>2.7851809375</v>
      </c>
      <c r="K42" s="22">
        <v>3866.41284179688</v>
      </c>
      <c r="L42" s="22">
        <f t="shared" si="18"/>
        <v>54.129779785156316</v>
      </c>
      <c r="M42" s="23">
        <v>2937.640625</v>
      </c>
      <c r="N42" s="23">
        <f t="shared" si="19"/>
        <v>23.501125000000002</v>
      </c>
      <c r="O42" s="22">
        <v>1256.0830078125</v>
      </c>
      <c r="P42" s="22">
        <f t="shared" si="20"/>
        <v>37.682490234375</v>
      </c>
      <c r="Q42" s="21" t="s">
        <v>54</v>
      </c>
      <c r="R42" s="21">
        <v>565430.61</v>
      </c>
      <c r="S42" s="23">
        <v>3714.79028320313</v>
      </c>
      <c r="T42" s="23">
        <f t="shared" si="21"/>
        <v>37.1479028320313</v>
      </c>
      <c r="U42" s="23">
        <v>1217.80078125</v>
      </c>
      <c r="V42" s="23">
        <f t="shared" si="22"/>
        <v>14.613609375</v>
      </c>
      <c r="W42" s="23">
        <v>300.068542480469</v>
      </c>
      <c r="X42" s="23">
        <f t="shared" si="23"/>
        <v>3.6008225097656275</v>
      </c>
      <c r="Y42" s="23">
        <v>221.370574951172</v>
      </c>
      <c r="Z42" s="23">
        <f t="shared" si="24"/>
        <v>0.22137057495117202</v>
      </c>
      <c r="AA42" s="23">
        <v>152.002731323242</v>
      </c>
      <c r="AB42" s="23">
        <f t="shared" si="25"/>
        <v>2.28004096984863</v>
      </c>
      <c r="AC42" s="23">
        <v>173.280609130859</v>
      </c>
      <c r="AD42" s="23">
        <f t="shared" si="26"/>
        <v>2.599209136962885</v>
      </c>
      <c r="AE42" s="23">
        <v>377.720153808594</v>
      </c>
      <c r="AF42" s="23">
        <f t="shared" si="27"/>
        <v>5.66580230712891</v>
      </c>
    </row>
    <row r="43" spans="1:32" ht="15.75">
      <c r="A43" s="21" t="s">
        <v>55</v>
      </c>
      <c r="B43" s="21">
        <v>556494.63</v>
      </c>
      <c r="C43" s="22">
        <v>5626.5595703125</v>
      </c>
      <c r="D43" s="22">
        <f t="shared" si="14"/>
        <v>45.012476562500005</v>
      </c>
      <c r="E43" s="22">
        <v>549.459106445313</v>
      </c>
      <c r="F43" s="22">
        <f t="shared" si="15"/>
        <v>1.6483773193359388</v>
      </c>
      <c r="G43" s="23">
        <v>425.089111328125</v>
      </c>
      <c r="H43" s="23">
        <f t="shared" si="16"/>
        <v>2.6780614013671875</v>
      </c>
      <c r="I43" s="23">
        <v>6730.69384765625</v>
      </c>
      <c r="J43" s="23">
        <f t="shared" si="17"/>
        <v>4.3076440625000005</v>
      </c>
      <c r="K43" s="22">
        <v>7177.501953125</v>
      </c>
      <c r="L43" s="22">
        <f t="shared" si="18"/>
        <v>100.48502734374999</v>
      </c>
      <c r="M43" s="23">
        <v>4646.1865234375</v>
      </c>
      <c r="N43" s="23">
        <f t="shared" si="19"/>
        <v>37.1694921875</v>
      </c>
      <c r="O43" s="22">
        <v>1443.55627441406</v>
      </c>
      <c r="P43" s="22">
        <f t="shared" si="20"/>
        <v>43.306688232421806</v>
      </c>
      <c r="Q43" s="21" t="s">
        <v>55</v>
      </c>
      <c r="R43" s="21">
        <v>556494.63</v>
      </c>
      <c r="S43" s="23">
        <v>6903.6357421875</v>
      </c>
      <c r="T43" s="23">
        <f t="shared" si="21"/>
        <v>69.036357421875</v>
      </c>
      <c r="U43" s="23">
        <v>1536.44982910156</v>
      </c>
      <c r="V43" s="23">
        <f t="shared" si="22"/>
        <v>18.43739794921872</v>
      </c>
      <c r="W43" s="23">
        <v>475.836120605469</v>
      </c>
      <c r="X43" s="23">
        <f t="shared" si="23"/>
        <v>5.710033447265627</v>
      </c>
      <c r="Y43" s="23">
        <v>269.156585693359</v>
      </c>
      <c r="Z43" s="23">
        <f t="shared" si="24"/>
        <v>0.269156585693359</v>
      </c>
      <c r="AA43" s="23">
        <v>261.514465332031</v>
      </c>
      <c r="AB43" s="23">
        <f t="shared" si="25"/>
        <v>3.9227169799804655</v>
      </c>
      <c r="AC43" s="23">
        <v>307.419250488281</v>
      </c>
      <c r="AD43" s="23">
        <f t="shared" si="26"/>
        <v>4.611288757324215</v>
      </c>
      <c r="AE43" s="23">
        <v>663.919738769531</v>
      </c>
      <c r="AF43" s="23">
        <f t="shared" si="27"/>
        <v>9.958796081542966</v>
      </c>
    </row>
    <row r="44" spans="1:32" ht="15.75">
      <c r="A44" s="21" t="s">
        <v>56</v>
      </c>
      <c r="B44" s="21">
        <v>460447.32</v>
      </c>
      <c r="C44" s="22">
        <v>4323.220703125</v>
      </c>
      <c r="D44" s="22">
        <f t="shared" si="14"/>
        <v>34.585765625</v>
      </c>
      <c r="E44" s="22">
        <v>453.1171875</v>
      </c>
      <c r="F44" s="22">
        <f t="shared" si="15"/>
        <v>1.3593515625</v>
      </c>
      <c r="G44" s="23">
        <v>365.891998291016</v>
      </c>
      <c r="H44" s="23">
        <f t="shared" si="16"/>
        <v>2.305119589233401</v>
      </c>
      <c r="I44" s="23">
        <v>5913.8388671875</v>
      </c>
      <c r="J44" s="23">
        <f t="shared" si="17"/>
        <v>3.784856875</v>
      </c>
      <c r="K44" s="22">
        <v>5405.1826171875</v>
      </c>
      <c r="L44" s="22">
        <f t="shared" si="18"/>
        <v>75.672556640625</v>
      </c>
      <c r="M44" s="23">
        <v>4257.28271484375</v>
      </c>
      <c r="N44" s="23">
        <f t="shared" si="19"/>
        <v>34.05826171875</v>
      </c>
      <c r="O44" s="22">
        <v>1945.94689941406</v>
      </c>
      <c r="P44" s="22">
        <f t="shared" si="20"/>
        <v>58.3784069824218</v>
      </c>
      <c r="Q44" s="21" t="s">
        <v>56</v>
      </c>
      <c r="R44" s="21">
        <v>460447.32</v>
      </c>
      <c r="S44" s="23">
        <v>5454.21826171875</v>
      </c>
      <c r="T44" s="23">
        <f t="shared" si="21"/>
        <v>54.5421826171875</v>
      </c>
      <c r="U44" s="23">
        <v>1678.53735351563</v>
      </c>
      <c r="V44" s="23">
        <f t="shared" si="22"/>
        <v>20.14244824218756</v>
      </c>
      <c r="W44" s="23">
        <v>408.986968994141</v>
      </c>
      <c r="X44" s="23">
        <f t="shared" si="23"/>
        <v>4.907843627929692</v>
      </c>
      <c r="Y44" s="23">
        <v>295.159698486328</v>
      </c>
      <c r="Z44" s="23">
        <f t="shared" si="24"/>
        <v>0.29515969848632806</v>
      </c>
      <c r="AA44" s="23">
        <v>210.325698852539</v>
      </c>
      <c r="AB44" s="23">
        <f t="shared" si="25"/>
        <v>3.154885482788085</v>
      </c>
      <c r="AC44" s="23">
        <v>228.664978027344</v>
      </c>
      <c r="AD44" s="23">
        <f t="shared" si="26"/>
        <v>3.4299746704101604</v>
      </c>
      <c r="AE44" s="23">
        <v>484.609252929688</v>
      </c>
      <c r="AF44" s="23">
        <f t="shared" si="27"/>
        <v>7.26913879394532</v>
      </c>
    </row>
    <row r="45" spans="1:32" ht="15.75">
      <c r="A45" s="21" t="s">
        <v>57</v>
      </c>
      <c r="B45" s="21">
        <v>384895.2</v>
      </c>
      <c r="C45" s="22">
        <v>4118.77197265625</v>
      </c>
      <c r="D45" s="22">
        <f t="shared" si="14"/>
        <v>32.95017578125</v>
      </c>
      <c r="E45" s="22">
        <v>467.645172119141</v>
      </c>
      <c r="F45" s="22">
        <f t="shared" si="15"/>
        <v>1.4029355163574229</v>
      </c>
      <c r="G45" s="23">
        <v>417.012176513672</v>
      </c>
      <c r="H45" s="23">
        <f t="shared" si="16"/>
        <v>2.6271767120361336</v>
      </c>
      <c r="I45" s="23">
        <v>5954.82861328125</v>
      </c>
      <c r="J45" s="23">
        <f t="shared" si="17"/>
        <v>3.8110903124999997</v>
      </c>
      <c r="K45" s="22">
        <v>5693.88671875</v>
      </c>
      <c r="L45" s="22">
        <f t="shared" si="18"/>
        <v>79.7144140625</v>
      </c>
      <c r="M45" s="23">
        <v>3809.84008789063</v>
      </c>
      <c r="N45" s="23">
        <f t="shared" si="19"/>
        <v>30.478720703125042</v>
      </c>
      <c r="O45" s="22">
        <v>1328.23291015625</v>
      </c>
      <c r="P45" s="22">
        <f t="shared" si="20"/>
        <v>39.8469873046875</v>
      </c>
      <c r="Q45" s="21" t="s">
        <v>57</v>
      </c>
      <c r="R45" s="21">
        <v>384895.2</v>
      </c>
      <c r="S45" s="23">
        <v>5515.3525390625</v>
      </c>
      <c r="T45" s="23">
        <f t="shared" si="21"/>
        <v>55.153525390625</v>
      </c>
      <c r="U45" s="23">
        <v>1314.84252929688</v>
      </c>
      <c r="V45" s="23">
        <f t="shared" si="22"/>
        <v>15.778110351562558</v>
      </c>
      <c r="W45" s="23">
        <v>431.343994140625</v>
      </c>
      <c r="X45" s="23">
        <f t="shared" si="23"/>
        <v>5.1761279296875</v>
      </c>
      <c r="Y45" s="23">
        <v>231.585739135742</v>
      </c>
      <c r="Z45" s="23">
        <f t="shared" si="24"/>
        <v>0.231585739135742</v>
      </c>
      <c r="AA45" s="23">
        <v>234.265029907227</v>
      </c>
      <c r="AB45" s="23">
        <f t="shared" si="25"/>
        <v>3.5139754486084045</v>
      </c>
      <c r="AC45" s="23">
        <v>255.101058959961</v>
      </c>
      <c r="AD45" s="23">
        <f t="shared" si="26"/>
        <v>3.826515884399415</v>
      </c>
      <c r="AE45" s="23">
        <v>547.947326660156</v>
      </c>
      <c r="AF45" s="23">
        <f t="shared" si="27"/>
        <v>8.21920989990234</v>
      </c>
    </row>
    <row r="46" spans="1:32" ht="15.75">
      <c r="A46" s="21" t="s">
        <v>58</v>
      </c>
      <c r="B46" s="21">
        <v>660959.23</v>
      </c>
      <c r="C46" s="22">
        <v>5482.80615234375</v>
      </c>
      <c r="D46" s="22">
        <f t="shared" si="14"/>
        <v>43.86244921875</v>
      </c>
      <c r="E46" s="22">
        <v>505.150543212891</v>
      </c>
      <c r="F46" s="22">
        <f t="shared" si="15"/>
        <v>1.515451629638673</v>
      </c>
      <c r="G46" s="23">
        <v>421.151428222656</v>
      </c>
      <c r="H46" s="23">
        <f t="shared" si="16"/>
        <v>2.653253997802733</v>
      </c>
      <c r="I46" s="23">
        <v>6057.4189453125</v>
      </c>
      <c r="J46" s="23">
        <f t="shared" si="17"/>
        <v>3.876748125</v>
      </c>
      <c r="K46" s="22">
        <v>6743.48193359375</v>
      </c>
      <c r="L46" s="22">
        <f t="shared" si="18"/>
        <v>94.40874707031249</v>
      </c>
      <c r="M46" s="23">
        <v>4384.07470703125</v>
      </c>
      <c r="N46" s="23">
        <f t="shared" si="19"/>
        <v>35.07259765625</v>
      </c>
      <c r="O46" s="22">
        <v>1417.96228027344</v>
      </c>
      <c r="P46" s="22">
        <f t="shared" si="20"/>
        <v>42.5388684082032</v>
      </c>
      <c r="Q46" s="21" t="s">
        <v>58</v>
      </c>
      <c r="R46" s="21">
        <v>660959.23</v>
      </c>
      <c r="S46" s="23">
        <v>6844.1484375</v>
      </c>
      <c r="T46" s="23">
        <f t="shared" si="21"/>
        <v>68.441484375</v>
      </c>
      <c r="U46" s="23">
        <v>1407.74072265625</v>
      </c>
      <c r="V46" s="23">
        <f t="shared" si="22"/>
        <v>16.892888671875</v>
      </c>
      <c r="W46" s="23">
        <v>463.506683349609</v>
      </c>
      <c r="X46" s="23">
        <f t="shared" si="23"/>
        <v>5.562080200195307</v>
      </c>
      <c r="Y46" s="23">
        <v>253.848526000977</v>
      </c>
      <c r="Z46" s="23">
        <f t="shared" si="24"/>
        <v>0.253848526000977</v>
      </c>
      <c r="AA46" s="23">
        <v>251.353179931641</v>
      </c>
      <c r="AB46" s="23">
        <f t="shared" si="25"/>
        <v>3.770297698974615</v>
      </c>
      <c r="AC46" s="23">
        <v>293.600708007813</v>
      </c>
      <c r="AD46" s="23">
        <f t="shared" si="26"/>
        <v>4.404010620117195</v>
      </c>
      <c r="AE46" s="23">
        <v>639.63330078125</v>
      </c>
      <c r="AF46" s="23">
        <f t="shared" si="27"/>
        <v>9.59449951171875</v>
      </c>
    </row>
    <row r="47" spans="1:32" ht="15.75">
      <c r="A47" s="21" t="s">
        <v>59</v>
      </c>
      <c r="B47" s="21">
        <v>272158.89</v>
      </c>
      <c r="C47" s="22">
        <v>3042.75439453125</v>
      </c>
      <c r="D47" s="22">
        <f t="shared" si="14"/>
        <v>24.34203515625</v>
      </c>
      <c r="E47" s="22">
        <v>385.728576660156</v>
      </c>
      <c r="F47" s="22">
        <f t="shared" si="15"/>
        <v>1.157185729980468</v>
      </c>
      <c r="G47" s="23">
        <v>321.886688232422</v>
      </c>
      <c r="H47" s="23">
        <f t="shared" si="16"/>
        <v>2.0278861358642586</v>
      </c>
      <c r="I47" s="23">
        <v>4985.435546875</v>
      </c>
      <c r="J47" s="23">
        <f t="shared" si="17"/>
        <v>3.19067875</v>
      </c>
      <c r="K47" s="22">
        <v>4559.75</v>
      </c>
      <c r="L47" s="22">
        <f t="shared" si="18"/>
        <v>63.836499999999994</v>
      </c>
      <c r="M47" s="23">
        <v>2719.55834960938</v>
      </c>
      <c r="N47" s="23">
        <f t="shared" si="19"/>
        <v>21.756466796875042</v>
      </c>
      <c r="O47" s="22">
        <v>987.606262207031</v>
      </c>
      <c r="P47" s="22">
        <f t="shared" si="20"/>
        <v>29.62818786621093</v>
      </c>
      <c r="Q47" s="21" t="s">
        <v>59</v>
      </c>
      <c r="R47" s="21">
        <v>272158.89</v>
      </c>
      <c r="S47" s="23">
        <v>4039.31323242188</v>
      </c>
      <c r="T47" s="23">
        <f t="shared" si="21"/>
        <v>40.3931323242188</v>
      </c>
      <c r="U47" s="23">
        <v>1000.79943847656</v>
      </c>
      <c r="V47" s="23">
        <f t="shared" si="22"/>
        <v>12.009593261718718</v>
      </c>
      <c r="W47" s="23">
        <v>362.771057128906</v>
      </c>
      <c r="X47" s="23">
        <f t="shared" si="23"/>
        <v>4.353252685546872</v>
      </c>
      <c r="Y47" s="23">
        <v>202.670394897461</v>
      </c>
      <c r="Z47" s="23">
        <f t="shared" si="24"/>
        <v>0.202670394897461</v>
      </c>
      <c r="AA47" s="23">
        <v>199.371932983398</v>
      </c>
      <c r="AB47" s="23">
        <f t="shared" si="25"/>
        <v>2.99057899475097</v>
      </c>
      <c r="AC47" s="23">
        <v>206.848205566406</v>
      </c>
      <c r="AD47" s="23">
        <f t="shared" si="26"/>
        <v>3.1027230834960897</v>
      </c>
      <c r="AE47" s="23">
        <v>433.250457763672</v>
      </c>
      <c r="AF47" s="23">
        <f t="shared" si="27"/>
        <v>6.49875686645508</v>
      </c>
    </row>
    <row r="48" spans="1:32" ht="15.75">
      <c r="A48" s="21" t="s">
        <v>60</v>
      </c>
      <c r="B48" s="21">
        <v>314010.35</v>
      </c>
      <c r="C48" s="22">
        <v>3175.384765625</v>
      </c>
      <c r="D48" s="22">
        <f t="shared" si="14"/>
        <v>25.403078125</v>
      </c>
      <c r="E48" s="22">
        <v>357.256866455078</v>
      </c>
      <c r="F48" s="22">
        <f t="shared" si="15"/>
        <v>1.071770599365234</v>
      </c>
      <c r="G48" s="23">
        <v>222.515045166016</v>
      </c>
      <c r="H48" s="23">
        <f t="shared" si="16"/>
        <v>1.4018447845459008</v>
      </c>
      <c r="I48" s="23">
        <v>4851.9365234375</v>
      </c>
      <c r="J48" s="23">
        <f t="shared" si="17"/>
        <v>3.105239375</v>
      </c>
      <c r="K48" s="22">
        <v>4107.017578125</v>
      </c>
      <c r="L48" s="22">
        <f t="shared" si="18"/>
        <v>57.49824609375</v>
      </c>
      <c r="M48" s="23">
        <v>2716.541015625</v>
      </c>
      <c r="N48" s="23">
        <f t="shared" si="19"/>
        <v>21.732328125</v>
      </c>
      <c r="O48" s="22">
        <v>734.876342773438</v>
      </c>
      <c r="P48" s="22">
        <f t="shared" si="20"/>
        <v>22.046290283203138</v>
      </c>
      <c r="Q48" s="21" t="s">
        <v>60</v>
      </c>
      <c r="R48" s="21">
        <v>314010.35</v>
      </c>
      <c r="S48" s="23">
        <v>3960.08520507813</v>
      </c>
      <c r="T48" s="23">
        <f t="shared" si="21"/>
        <v>39.6008520507813</v>
      </c>
      <c r="U48" s="23">
        <v>1001.9765625</v>
      </c>
      <c r="V48" s="23">
        <f t="shared" si="22"/>
        <v>12.02371875</v>
      </c>
      <c r="W48" s="23">
        <v>320.603363037109</v>
      </c>
      <c r="X48" s="23">
        <f t="shared" si="23"/>
        <v>3.8472403564453077</v>
      </c>
      <c r="Y48" s="23">
        <v>153.156646728516</v>
      </c>
      <c r="Z48" s="23">
        <f t="shared" si="24"/>
        <v>0.153156646728516</v>
      </c>
      <c r="AA48" s="23">
        <v>169.390625</v>
      </c>
      <c r="AB48" s="23">
        <f t="shared" si="25"/>
        <v>2.540859375</v>
      </c>
      <c r="AC48" s="23">
        <v>193.532150268555</v>
      </c>
      <c r="AD48" s="23">
        <f t="shared" si="26"/>
        <v>2.9029822540283248</v>
      </c>
      <c r="AE48" s="23">
        <v>413.395050048828</v>
      </c>
      <c r="AF48" s="23">
        <f t="shared" si="27"/>
        <v>6.20092575073242</v>
      </c>
    </row>
    <row r="49" spans="1:32" ht="15.75">
      <c r="A49" s="21" t="s">
        <v>61</v>
      </c>
      <c r="B49" s="21">
        <v>360022.65</v>
      </c>
      <c r="C49" s="22">
        <v>5212.75634765625</v>
      </c>
      <c r="D49" s="22">
        <f t="shared" si="14"/>
        <v>41.70205078125</v>
      </c>
      <c r="E49" s="22">
        <v>534.999877929688</v>
      </c>
      <c r="F49" s="22">
        <f t="shared" si="15"/>
        <v>1.604999633789064</v>
      </c>
      <c r="G49" s="23">
        <v>461.244598388672</v>
      </c>
      <c r="H49" s="23">
        <f t="shared" si="16"/>
        <v>2.905840969848634</v>
      </c>
      <c r="I49" s="23">
        <v>6708.32763671875</v>
      </c>
      <c r="J49" s="23">
        <f t="shared" si="17"/>
        <v>4.2933296875</v>
      </c>
      <c r="K49" s="22">
        <v>6879.185546875</v>
      </c>
      <c r="L49" s="22">
        <f t="shared" si="18"/>
        <v>96.30859765624999</v>
      </c>
      <c r="M49" s="23">
        <v>4850.89306640625</v>
      </c>
      <c r="N49" s="23">
        <f t="shared" si="19"/>
        <v>38.80714453125</v>
      </c>
      <c r="O49" s="22">
        <v>1674.74279785156</v>
      </c>
      <c r="P49" s="22">
        <f t="shared" si="20"/>
        <v>50.2422839355468</v>
      </c>
      <c r="Q49" s="21" t="s">
        <v>61</v>
      </c>
      <c r="R49" s="21">
        <v>360022.65</v>
      </c>
      <c r="S49" s="23">
        <v>6898.5517578125</v>
      </c>
      <c r="T49" s="23">
        <f t="shared" si="21"/>
        <v>68.985517578125</v>
      </c>
      <c r="U49" s="23">
        <v>1660.57336425781</v>
      </c>
      <c r="V49" s="23">
        <f t="shared" si="22"/>
        <v>19.92688037109372</v>
      </c>
      <c r="W49" s="23">
        <v>473.814575195313</v>
      </c>
      <c r="X49" s="23">
        <f t="shared" si="23"/>
        <v>5.685774902343756</v>
      </c>
      <c r="Y49" s="23">
        <v>254.738800048828</v>
      </c>
      <c r="Z49" s="23">
        <f t="shared" si="24"/>
        <v>0.254738800048828</v>
      </c>
      <c r="AA49" s="23">
        <v>259.882232666016</v>
      </c>
      <c r="AB49" s="23">
        <f t="shared" si="25"/>
        <v>3.89823348999024</v>
      </c>
      <c r="AC49" s="23">
        <v>299.682525634766</v>
      </c>
      <c r="AD49" s="23">
        <f t="shared" si="26"/>
        <v>4.49523788452149</v>
      </c>
      <c r="AE49" s="23">
        <v>664.467895507813</v>
      </c>
      <c r="AF49" s="23">
        <f t="shared" si="27"/>
        <v>9.967018432617195</v>
      </c>
    </row>
    <row r="50" spans="1:32" ht="15.75">
      <c r="A50" s="21" t="s">
        <v>62</v>
      </c>
      <c r="B50" s="21">
        <v>184083.98</v>
      </c>
      <c r="C50" s="22">
        <v>3593.57934570313</v>
      </c>
      <c r="D50" s="22">
        <f t="shared" si="14"/>
        <v>28.74863476562504</v>
      </c>
      <c r="E50" s="22">
        <v>415.275390625</v>
      </c>
      <c r="F50" s="22">
        <f t="shared" si="15"/>
        <v>1.2458261718749999</v>
      </c>
      <c r="G50" s="23">
        <v>362.572509765625</v>
      </c>
      <c r="H50" s="23">
        <f t="shared" si="16"/>
        <v>2.2842068115234375</v>
      </c>
      <c r="I50" s="23">
        <v>5512.3115234375</v>
      </c>
      <c r="J50" s="23">
        <f t="shared" si="17"/>
        <v>3.527879375</v>
      </c>
      <c r="K50" s="22">
        <v>5008.13037109375</v>
      </c>
      <c r="L50" s="22">
        <f t="shared" si="18"/>
        <v>70.11382519531249</v>
      </c>
      <c r="M50" s="23">
        <v>3548.1083984375</v>
      </c>
      <c r="N50" s="23">
        <f t="shared" si="19"/>
        <v>28.384867187500003</v>
      </c>
      <c r="O50" s="22">
        <v>1333.96130371094</v>
      </c>
      <c r="P50" s="22">
        <f t="shared" si="20"/>
        <v>40.0188391113282</v>
      </c>
      <c r="Q50" s="21" t="s">
        <v>62</v>
      </c>
      <c r="R50" s="21">
        <v>184083.98</v>
      </c>
      <c r="S50" s="23">
        <v>4623.12841796875</v>
      </c>
      <c r="T50" s="23">
        <f t="shared" si="21"/>
        <v>46.2312841796875</v>
      </c>
      <c r="U50" s="23">
        <v>1373.02673339844</v>
      </c>
      <c r="V50" s="23">
        <f t="shared" si="22"/>
        <v>16.47632080078128</v>
      </c>
      <c r="W50" s="23">
        <v>395.589477539063</v>
      </c>
      <c r="X50" s="23">
        <f t="shared" si="23"/>
        <v>4.747073730468756</v>
      </c>
      <c r="Y50" s="23">
        <v>218.41423034668</v>
      </c>
      <c r="Z50" s="23">
        <f t="shared" si="24"/>
        <v>0.21841423034668</v>
      </c>
      <c r="AA50" s="23">
        <v>208.621536254883</v>
      </c>
      <c r="AB50" s="23">
        <f t="shared" si="25"/>
        <v>3.129323043823245</v>
      </c>
      <c r="AC50" s="23">
        <v>220.528472900391</v>
      </c>
      <c r="AD50" s="23">
        <f t="shared" si="26"/>
        <v>3.307927093505865</v>
      </c>
      <c r="AE50" s="23">
        <v>460.974395751953</v>
      </c>
      <c r="AF50" s="23">
        <f t="shared" si="27"/>
        <v>6.9146159362792945</v>
      </c>
    </row>
    <row r="51" spans="1:32" ht="15.75">
      <c r="A51" s="21" t="s">
        <v>63</v>
      </c>
      <c r="B51" s="21">
        <v>191125.25</v>
      </c>
      <c r="C51" s="22">
        <v>4876.81103515625</v>
      </c>
      <c r="D51" s="22">
        <f t="shared" si="14"/>
        <v>39.01448828125</v>
      </c>
      <c r="E51" s="22">
        <v>487.449798583984</v>
      </c>
      <c r="F51" s="22">
        <f t="shared" si="15"/>
        <v>1.462349395751952</v>
      </c>
      <c r="G51" s="23">
        <v>362.576354980469</v>
      </c>
      <c r="H51" s="23">
        <f t="shared" si="16"/>
        <v>2.2842310363769545</v>
      </c>
      <c r="I51" s="23">
        <v>6008.74755859375</v>
      </c>
      <c r="J51" s="23">
        <f t="shared" si="17"/>
        <v>3.8455984375</v>
      </c>
      <c r="K51" s="22">
        <v>6227.8642578125</v>
      </c>
      <c r="L51" s="22">
        <f t="shared" si="18"/>
        <v>87.190099609375</v>
      </c>
      <c r="M51" s="23">
        <v>3993.08618164063</v>
      </c>
      <c r="N51" s="23">
        <f t="shared" si="19"/>
        <v>31.944689453125044</v>
      </c>
      <c r="O51" s="22">
        <v>1316.77673339844</v>
      </c>
      <c r="P51" s="22">
        <f t="shared" si="20"/>
        <v>39.503302001953195</v>
      </c>
      <c r="Q51" s="21" t="s">
        <v>63</v>
      </c>
      <c r="R51" s="21">
        <v>191125.25</v>
      </c>
      <c r="S51" s="23">
        <v>6467.4619140625</v>
      </c>
      <c r="T51" s="23">
        <f t="shared" si="21"/>
        <v>64.674619140625</v>
      </c>
      <c r="U51" s="23">
        <v>1349.41271972656</v>
      </c>
      <c r="V51" s="23">
        <f t="shared" si="22"/>
        <v>16.19295263671872</v>
      </c>
      <c r="W51" s="23">
        <v>432.524230957031</v>
      </c>
      <c r="X51" s="23">
        <f t="shared" si="23"/>
        <v>5.190290771484372</v>
      </c>
      <c r="Y51" s="23">
        <v>241.084442138672</v>
      </c>
      <c r="Z51" s="23">
        <f t="shared" si="24"/>
        <v>0.24108444213867203</v>
      </c>
      <c r="AA51" s="23">
        <v>239.971664428711</v>
      </c>
      <c r="AB51" s="23">
        <f t="shared" si="25"/>
        <v>3.5995749664306653</v>
      </c>
      <c r="AC51" s="23">
        <v>281.8408203125</v>
      </c>
      <c r="AD51" s="23">
        <f t="shared" si="26"/>
        <v>4.2276123046875</v>
      </c>
      <c r="AE51" s="23">
        <v>616.009399414063</v>
      </c>
      <c r="AF51" s="23">
        <f t="shared" si="27"/>
        <v>9.240140991210945</v>
      </c>
    </row>
    <row r="52" spans="1:32" ht="15.75">
      <c r="A52" s="21" t="s">
        <v>64</v>
      </c>
      <c r="B52" s="21">
        <v>262158.88</v>
      </c>
      <c r="C52" s="22">
        <v>7339.376953125</v>
      </c>
      <c r="D52" s="22">
        <f t="shared" si="14"/>
        <v>58.71501562500001</v>
      </c>
      <c r="E52" s="22">
        <v>601.769653320313</v>
      </c>
      <c r="F52" s="22">
        <f t="shared" si="15"/>
        <v>1.8053089599609387</v>
      </c>
      <c r="G52" s="23">
        <v>540.647583007813</v>
      </c>
      <c r="H52" s="23">
        <f t="shared" si="16"/>
        <v>3.406079772949221</v>
      </c>
      <c r="I52" s="23">
        <v>7354.5400390625</v>
      </c>
      <c r="J52" s="23">
        <f t="shared" si="17"/>
        <v>4.706905625</v>
      </c>
      <c r="K52" s="22">
        <v>7851.74365234375</v>
      </c>
      <c r="L52" s="22">
        <f t="shared" si="18"/>
        <v>109.9244111328125</v>
      </c>
      <c r="M52" s="23">
        <v>6263.119140625</v>
      </c>
      <c r="N52" s="23">
        <f t="shared" si="19"/>
        <v>50.104953125</v>
      </c>
      <c r="O52" s="22">
        <v>2076.41943359375</v>
      </c>
      <c r="P52" s="22">
        <f t="shared" si="20"/>
        <v>62.2925830078125</v>
      </c>
      <c r="Q52" s="21" t="s">
        <v>64</v>
      </c>
      <c r="R52" s="21">
        <v>262158.88</v>
      </c>
      <c r="S52" s="23">
        <v>7829</v>
      </c>
      <c r="T52" s="23">
        <f t="shared" si="21"/>
        <v>78.29</v>
      </c>
      <c r="U52" s="23">
        <v>2201.5576171875</v>
      </c>
      <c r="V52" s="23">
        <f t="shared" si="22"/>
        <v>26.41869140625</v>
      </c>
      <c r="W52" s="23">
        <v>591.36279296875</v>
      </c>
      <c r="X52" s="23">
        <f t="shared" si="23"/>
        <v>7.096353515625</v>
      </c>
      <c r="Y52" s="23">
        <v>355.65673828125</v>
      </c>
      <c r="Z52" s="23">
        <f t="shared" si="24"/>
        <v>0.35565673828125</v>
      </c>
      <c r="AA52" s="23">
        <v>313.422515869141</v>
      </c>
      <c r="AB52" s="23">
        <f t="shared" si="25"/>
        <v>4.701337738037115</v>
      </c>
      <c r="AC52" s="23">
        <v>338.596984863281</v>
      </c>
      <c r="AD52" s="23">
        <f t="shared" si="26"/>
        <v>5.078954772949215</v>
      </c>
      <c r="AE52" s="23">
        <v>649.72119140625</v>
      </c>
      <c r="AF52" s="23">
        <f t="shared" si="27"/>
        <v>9.74581787109375</v>
      </c>
    </row>
    <row r="53" spans="1:32" ht="15.75">
      <c r="A53" s="21" t="s">
        <v>65</v>
      </c>
      <c r="B53" s="21">
        <v>295487.64</v>
      </c>
      <c r="C53" s="22">
        <v>3044.71801757813</v>
      </c>
      <c r="D53" s="22">
        <f t="shared" si="14"/>
        <v>24.35774414062504</v>
      </c>
      <c r="E53" s="22">
        <v>416.740142822266</v>
      </c>
      <c r="F53" s="22">
        <f t="shared" si="15"/>
        <v>1.250220428466798</v>
      </c>
      <c r="G53" s="23">
        <v>351.150054931641</v>
      </c>
      <c r="H53" s="23">
        <f t="shared" si="16"/>
        <v>2.2122453460693383</v>
      </c>
      <c r="I53" s="23">
        <v>4798.51025390625</v>
      </c>
      <c r="J53" s="23">
        <f t="shared" si="17"/>
        <v>3.0710465625</v>
      </c>
      <c r="K53" s="22">
        <v>4991.69775390625</v>
      </c>
      <c r="L53" s="22">
        <f t="shared" si="18"/>
        <v>69.88376855468749</v>
      </c>
      <c r="M53" s="23">
        <v>2758.60205078125</v>
      </c>
      <c r="N53" s="23">
        <f t="shared" si="19"/>
        <v>22.068816406250004</v>
      </c>
      <c r="O53" s="22">
        <v>1005.10113525391</v>
      </c>
      <c r="P53" s="22">
        <f t="shared" si="20"/>
        <v>30.1530340576173</v>
      </c>
      <c r="Q53" s="21" t="s">
        <v>65</v>
      </c>
      <c r="R53" s="21">
        <v>295487.64</v>
      </c>
      <c r="S53" s="23">
        <v>4358.09716796875</v>
      </c>
      <c r="T53" s="23">
        <f t="shared" si="21"/>
        <v>43.5809716796875</v>
      </c>
      <c r="U53" s="23">
        <v>849.396057128906</v>
      </c>
      <c r="V53" s="23">
        <f t="shared" si="22"/>
        <v>10.192752685546871</v>
      </c>
      <c r="W53" s="23">
        <v>340.870849609375</v>
      </c>
      <c r="X53" s="23">
        <f t="shared" si="23"/>
        <v>4.0904501953125</v>
      </c>
      <c r="Y53" s="23">
        <v>178.299133300781</v>
      </c>
      <c r="Z53" s="23">
        <f t="shared" si="24"/>
        <v>0.17829913330078098</v>
      </c>
      <c r="AA53" s="23">
        <v>214.015975952148</v>
      </c>
      <c r="AB53" s="23">
        <f t="shared" si="25"/>
        <v>3.21023963928222</v>
      </c>
      <c r="AC53" s="23">
        <v>218.312866210938</v>
      </c>
      <c r="AD53" s="23">
        <f t="shared" si="26"/>
        <v>3.2746929931640705</v>
      </c>
      <c r="AE53" s="23">
        <v>430.640441894531</v>
      </c>
      <c r="AF53" s="23">
        <f t="shared" si="27"/>
        <v>6.459606628417966</v>
      </c>
    </row>
    <row r="54" spans="1:32" ht="15.75">
      <c r="A54" s="21" t="s">
        <v>66</v>
      </c>
      <c r="B54" s="21">
        <v>208185.18</v>
      </c>
      <c r="C54" s="22">
        <v>3326.365234375</v>
      </c>
      <c r="D54" s="22">
        <f t="shared" si="14"/>
        <v>26.610921875000003</v>
      </c>
      <c r="E54" s="22">
        <v>375.194396972656</v>
      </c>
      <c r="F54" s="22">
        <f t="shared" si="15"/>
        <v>1.125583190917968</v>
      </c>
      <c r="G54" s="23">
        <v>289.174743652344</v>
      </c>
      <c r="H54" s="23">
        <f t="shared" si="16"/>
        <v>1.821800885009767</v>
      </c>
      <c r="I54" s="23">
        <v>4433.75732421875</v>
      </c>
      <c r="J54" s="23">
        <f t="shared" si="17"/>
        <v>2.8376046875000003</v>
      </c>
      <c r="K54" s="22">
        <v>4747.0283203125</v>
      </c>
      <c r="L54" s="22">
        <f t="shared" si="18"/>
        <v>66.458396484375</v>
      </c>
      <c r="M54" s="23">
        <v>2687.44384765625</v>
      </c>
      <c r="N54" s="23">
        <f t="shared" si="19"/>
        <v>21.49955078125</v>
      </c>
      <c r="O54" s="22">
        <v>970.442199707031</v>
      </c>
      <c r="P54" s="22">
        <f t="shared" si="20"/>
        <v>29.113265991210927</v>
      </c>
      <c r="Q54" s="21" t="s">
        <v>66</v>
      </c>
      <c r="R54" s="21">
        <v>208185.18</v>
      </c>
      <c r="S54" s="23">
        <v>4674.908203125</v>
      </c>
      <c r="T54" s="23">
        <f t="shared" si="21"/>
        <v>46.74908203125</v>
      </c>
      <c r="U54" s="23">
        <v>834.697875976563</v>
      </c>
      <c r="V54" s="23">
        <f t="shared" si="22"/>
        <v>10.016374511718755</v>
      </c>
      <c r="W54" s="23">
        <v>328.325775146484</v>
      </c>
      <c r="X54" s="23">
        <f t="shared" si="23"/>
        <v>3.9399093017578077</v>
      </c>
      <c r="Y54" s="23">
        <v>172.864990234375</v>
      </c>
      <c r="Z54" s="23">
        <f t="shared" si="24"/>
        <v>0.172864990234375</v>
      </c>
      <c r="AA54" s="23">
        <v>188.627288818359</v>
      </c>
      <c r="AB54" s="23">
        <f t="shared" si="25"/>
        <v>2.829409332275385</v>
      </c>
      <c r="AC54" s="23">
        <v>197.602890014648</v>
      </c>
      <c r="AD54" s="23">
        <f t="shared" si="26"/>
        <v>2.96404335021972</v>
      </c>
      <c r="AE54" s="23">
        <v>401.998748779297</v>
      </c>
      <c r="AF54" s="23">
        <f t="shared" si="27"/>
        <v>6.029981231689455</v>
      </c>
    </row>
    <row r="55" spans="1:32" ht="15.75">
      <c r="A55" s="21" t="s">
        <v>67</v>
      </c>
      <c r="B55" s="21">
        <v>179110.13</v>
      </c>
      <c r="C55" s="22">
        <v>2409.10717773438</v>
      </c>
      <c r="D55" s="22">
        <f t="shared" si="14"/>
        <v>19.27285742187504</v>
      </c>
      <c r="E55" s="22">
        <v>228.839859008789</v>
      </c>
      <c r="F55" s="22">
        <f t="shared" si="15"/>
        <v>0.6865195770263669</v>
      </c>
      <c r="G55" s="23">
        <v>177.513259887695</v>
      </c>
      <c r="H55" s="23">
        <f t="shared" si="16"/>
        <v>1.1183335372924785</v>
      </c>
      <c r="I55" s="23">
        <v>2716.3212890625</v>
      </c>
      <c r="J55" s="23">
        <f t="shared" si="17"/>
        <v>1.738445625</v>
      </c>
      <c r="K55" s="22">
        <v>3505.09497070313</v>
      </c>
      <c r="L55" s="22">
        <f t="shared" si="18"/>
        <v>49.07132958984382</v>
      </c>
      <c r="M55" s="23">
        <v>1884.3037109375</v>
      </c>
      <c r="N55" s="23">
        <f t="shared" si="19"/>
        <v>15.0744296875</v>
      </c>
      <c r="O55" s="22">
        <v>508.420227050781</v>
      </c>
      <c r="P55" s="22">
        <f t="shared" si="20"/>
        <v>15.25260681152343</v>
      </c>
      <c r="Q55" s="21" t="s">
        <v>67</v>
      </c>
      <c r="R55" s="21">
        <v>179110.13</v>
      </c>
      <c r="S55" s="23">
        <v>3624.82153320313</v>
      </c>
      <c r="T55" s="23">
        <f t="shared" si="21"/>
        <v>36.2482153320313</v>
      </c>
      <c r="U55" s="23">
        <v>460.990020751953</v>
      </c>
      <c r="V55" s="23">
        <f t="shared" si="22"/>
        <v>5.531880249023436</v>
      </c>
      <c r="W55" s="23">
        <v>202.555236816406</v>
      </c>
      <c r="X55" s="23">
        <f t="shared" si="23"/>
        <v>2.430662841796872</v>
      </c>
      <c r="Y55" s="23">
        <v>78.4092178344727</v>
      </c>
      <c r="Z55" s="23">
        <f t="shared" si="24"/>
        <v>0.0784092178344727</v>
      </c>
      <c r="AA55" s="23">
        <v>116.991302490234</v>
      </c>
      <c r="AB55" s="23">
        <f t="shared" si="25"/>
        <v>1.75486953735351</v>
      </c>
      <c r="AC55" s="23">
        <v>129.274291992188</v>
      </c>
      <c r="AD55" s="23">
        <f t="shared" si="26"/>
        <v>1.93911437988282</v>
      </c>
      <c r="AE55" s="23">
        <v>296.504730224609</v>
      </c>
      <c r="AF55" s="23">
        <f t="shared" si="27"/>
        <v>4.4475709533691345</v>
      </c>
    </row>
    <row r="56" spans="1:32" ht="15.75">
      <c r="A56" s="21" t="s">
        <v>68</v>
      </c>
      <c r="B56" s="21">
        <v>150895.2</v>
      </c>
      <c r="C56" s="22">
        <v>2055.443359375</v>
      </c>
      <c r="D56" s="22">
        <f t="shared" si="14"/>
        <v>16.443546875000003</v>
      </c>
      <c r="E56" s="22">
        <v>116.506797790527</v>
      </c>
      <c r="F56" s="22">
        <f t="shared" si="15"/>
        <v>0.349520393371581</v>
      </c>
      <c r="G56" s="23">
        <v>62.0429153442383</v>
      </c>
      <c r="H56" s="23">
        <f t="shared" si="16"/>
        <v>0.39087036666870134</v>
      </c>
      <c r="I56" s="23">
        <v>1424.47375488281</v>
      </c>
      <c r="J56" s="23">
        <f t="shared" si="17"/>
        <v>0.9116632031249985</v>
      </c>
      <c r="K56" s="22">
        <v>1821.54553222656</v>
      </c>
      <c r="L56" s="22">
        <f t="shared" si="18"/>
        <v>25.501637451171838</v>
      </c>
      <c r="M56" s="23">
        <v>1217.34594726563</v>
      </c>
      <c r="N56" s="23">
        <f t="shared" si="19"/>
        <v>9.73876757812504</v>
      </c>
      <c r="O56" s="22">
        <v>467.236236572266</v>
      </c>
      <c r="P56" s="22">
        <f t="shared" si="20"/>
        <v>14.01708709716798</v>
      </c>
      <c r="Q56" s="21" t="s">
        <v>68</v>
      </c>
      <c r="R56" s="21">
        <v>150895.2</v>
      </c>
      <c r="S56" s="23">
        <v>2191.22436523438</v>
      </c>
      <c r="T56" s="23">
        <f t="shared" si="21"/>
        <v>21.9122436523438</v>
      </c>
      <c r="U56" s="23">
        <v>415.561737060547</v>
      </c>
      <c r="V56" s="23">
        <f t="shared" si="22"/>
        <v>4.9867408447265635</v>
      </c>
      <c r="W56" s="23">
        <v>141.334854125977</v>
      </c>
      <c r="X56" s="23">
        <f t="shared" si="23"/>
        <v>1.6960182495117238</v>
      </c>
      <c r="Y56" s="23">
        <v>113.697547912598</v>
      </c>
      <c r="Z56" s="23">
        <f t="shared" si="24"/>
        <v>0.11369754791259801</v>
      </c>
      <c r="AA56" s="23">
        <v>69.4770965576172</v>
      </c>
      <c r="AB56" s="23">
        <f t="shared" si="25"/>
        <v>1.042156448364258</v>
      </c>
      <c r="AC56" s="23">
        <v>90.6140823364258</v>
      </c>
      <c r="AD56" s="23">
        <f t="shared" si="26"/>
        <v>1.359211235046387</v>
      </c>
      <c r="AE56" s="23">
        <v>231.291091918945</v>
      </c>
      <c r="AF56" s="23">
        <f t="shared" si="27"/>
        <v>3.469366378784175</v>
      </c>
    </row>
    <row r="57" spans="1:32" ht="15.75">
      <c r="A57" s="21" t="s">
        <v>69</v>
      </c>
      <c r="B57" s="21">
        <v>138617.07</v>
      </c>
      <c r="C57" s="22">
        <v>5071.0498046875</v>
      </c>
      <c r="D57" s="22">
        <f t="shared" si="14"/>
        <v>40.5683984375</v>
      </c>
      <c r="E57" s="22">
        <v>467.188568115234</v>
      </c>
      <c r="F57" s="22">
        <f t="shared" si="15"/>
        <v>1.401565704345702</v>
      </c>
      <c r="G57" s="23">
        <v>445.733123779297</v>
      </c>
      <c r="H57" s="23">
        <f t="shared" si="16"/>
        <v>2.808118679809571</v>
      </c>
      <c r="I57" s="23">
        <v>5416.865234375</v>
      </c>
      <c r="J57" s="23">
        <f t="shared" si="17"/>
        <v>3.46679375</v>
      </c>
      <c r="K57" s="22">
        <v>5764.04052734375</v>
      </c>
      <c r="L57" s="22">
        <f t="shared" si="18"/>
        <v>80.69656738281249</v>
      </c>
      <c r="M57" s="23">
        <v>3931.904296875</v>
      </c>
      <c r="N57" s="23">
        <f t="shared" si="19"/>
        <v>31.455234375</v>
      </c>
      <c r="O57" s="22">
        <v>1374.51354980469</v>
      </c>
      <c r="P57" s="22">
        <f t="shared" si="20"/>
        <v>41.2354064941407</v>
      </c>
      <c r="Q57" s="21" t="s">
        <v>69</v>
      </c>
      <c r="R57" s="21">
        <v>138617.07</v>
      </c>
      <c r="S57" s="23">
        <v>5723.43798828125</v>
      </c>
      <c r="T57" s="23">
        <f t="shared" si="21"/>
        <v>57.2343798828125</v>
      </c>
      <c r="U57" s="23">
        <v>1277.29162597656</v>
      </c>
      <c r="V57" s="23">
        <f t="shared" si="22"/>
        <v>15.32749951171872</v>
      </c>
      <c r="W57" s="23">
        <v>440.249420166016</v>
      </c>
      <c r="X57" s="23">
        <f t="shared" si="23"/>
        <v>5.282993041992192</v>
      </c>
      <c r="Y57" s="23">
        <v>220.913543701172</v>
      </c>
      <c r="Z57" s="23">
        <f t="shared" si="24"/>
        <v>0.22091354370117203</v>
      </c>
      <c r="AA57" s="23">
        <v>233.492004394531</v>
      </c>
      <c r="AB57" s="23">
        <f t="shared" si="25"/>
        <v>3.502380065917965</v>
      </c>
      <c r="AC57" s="23">
        <v>240.590621948242</v>
      </c>
      <c r="AD57" s="23">
        <f t="shared" si="26"/>
        <v>3.60885932922363</v>
      </c>
      <c r="AE57" s="23">
        <v>496.931945800781</v>
      </c>
      <c r="AF57" s="23">
        <f t="shared" si="27"/>
        <v>7.453979187011715</v>
      </c>
    </row>
    <row r="58" spans="1:32" ht="15.75">
      <c r="A58" s="21" t="s">
        <v>70</v>
      </c>
      <c r="B58" s="21">
        <v>104861.21</v>
      </c>
      <c r="C58" s="22">
        <v>4618.70556640625</v>
      </c>
      <c r="D58" s="22">
        <f t="shared" si="14"/>
        <v>36.94964453125</v>
      </c>
      <c r="E58" s="22">
        <v>424.286285400391</v>
      </c>
      <c r="F58" s="22">
        <f t="shared" si="15"/>
        <v>1.272858856201173</v>
      </c>
      <c r="G58" s="23">
        <v>396.534942626953</v>
      </c>
      <c r="H58" s="23">
        <f t="shared" si="16"/>
        <v>2.498170138549804</v>
      </c>
      <c r="I58" s="23">
        <v>5381.369140625</v>
      </c>
      <c r="J58" s="23">
        <f t="shared" si="17"/>
        <v>3.44407625</v>
      </c>
      <c r="K58" s="22">
        <v>5282.6337890625</v>
      </c>
      <c r="L58" s="22">
        <f t="shared" si="18"/>
        <v>73.956873046875</v>
      </c>
      <c r="M58" s="23">
        <v>3777.53662109375</v>
      </c>
      <c r="N58" s="23">
        <f t="shared" si="19"/>
        <v>30.22029296875</v>
      </c>
      <c r="O58" s="22">
        <v>1066.31860351563</v>
      </c>
      <c r="P58" s="22">
        <f t="shared" si="20"/>
        <v>31.9895581054689</v>
      </c>
      <c r="Q58" s="21" t="s">
        <v>70</v>
      </c>
      <c r="R58" s="21">
        <v>104861.21</v>
      </c>
      <c r="S58" s="23">
        <v>5527.568359375</v>
      </c>
      <c r="T58" s="23">
        <f t="shared" si="21"/>
        <v>55.27568359375</v>
      </c>
      <c r="U58" s="23">
        <v>1184.34716796875</v>
      </c>
      <c r="V58" s="23">
        <f t="shared" si="22"/>
        <v>14.212166015625</v>
      </c>
      <c r="W58" s="23">
        <v>408.621948242188</v>
      </c>
      <c r="X58" s="23">
        <f t="shared" si="23"/>
        <v>4.903463378906256</v>
      </c>
      <c r="Y58" s="23">
        <v>171.377807617188</v>
      </c>
      <c r="Z58" s="23">
        <f t="shared" si="24"/>
        <v>0.17137780761718802</v>
      </c>
      <c r="AA58" s="23">
        <v>209.370620727539</v>
      </c>
      <c r="AB58" s="23">
        <f t="shared" si="25"/>
        <v>3.1405593109130847</v>
      </c>
      <c r="AC58" s="23">
        <v>225.142929077148</v>
      </c>
      <c r="AD58" s="23">
        <f t="shared" si="26"/>
        <v>3.3771439361572204</v>
      </c>
      <c r="AE58" s="23">
        <v>466.901519775391</v>
      </c>
      <c r="AF58" s="23">
        <f t="shared" si="27"/>
        <v>7.003522796630865</v>
      </c>
    </row>
    <row r="59" spans="1:32" ht="15.75">
      <c r="A59" s="21" t="s">
        <v>71</v>
      </c>
      <c r="B59" s="21">
        <v>108040.35</v>
      </c>
      <c r="C59" s="22">
        <v>2856.64428710938</v>
      </c>
      <c r="D59" s="22">
        <f t="shared" si="14"/>
        <v>22.85315429687504</v>
      </c>
      <c r="E59" s="22">
        <v>298.4638671875</v>
      </c>
      <c r="F59" s="22">
        <f t="shared" si="15"/>
        <v>0.8953916015624999</v>
      </c>
      <c r="G59" s="23">
        <v>201.5498046875</v>
      </c>
      <c r="H59" s="23">
        <f t="shared" si="16"/>
        <v>1.26976376953125</v>
      </c>
      <c r="I59" s="23">
        <v>4023.767578125</v>
      </c>
      <c r="J59" s="23">
        <f t="shared" si="17"/>
        <v>2.5752112499999997</v>
      </c>
      <c r="K59" s="22">
        <v>3723.70751953125</v>
      </c>
      <c r="L59" s="22">
        <f t="shared" si="18"/>
        <v>52.131905273437496</v>
      </c>
      <c r="M59" s="23">
        <v>2488.88793945313</v>
      </c>
      <c r="N59" s="23">
        <f t="shared" si="19"/>
        <v>19.91110351562504</v>
      </c>
      <c r="O59" s="22">
        <v>725.26806640625</v>
      </c>
      <c r="P59" s="22">
        <f t="shared" si="20"/>
        <v>21.7580419921875</v>
      </c>
      <c r="Q59" s="21" t="s">
        <v>71</v>
      </c>
      <c r="R59" s="21">
        <v>108040.35</v>
      </c>
      <c r="S59" s="23">
        <v>3593.73022460938</v>
      </c>
      <c r="T59" s="23">
        <f t="shared" si="21"/>
        <v>35.9373022460938</v>
      </c>
      <c r="U59" s="23">
        <v>896.00341796875</v>
      </c>
      <c r="V59" s="23">
        <f t="shared" si="22"/>
        <v>10.752041015625</v>
      </c>
      <c r="W59" s="23">
        <v>280.841949462891</v>
      </c>
      <c r="X59" s="23">
        <f t="shared" si="23"/>
        <v>3.3701033935546922</v>
      </c>
      <c r="Y59" s="23">
        <v>119.334922790527</v>
      </c>
      <c r="Z59" s="23">
        <f t="shared" si="24"/>
        <v>0.119334922790527</v>
      </c>
      <c r="AA59" s="23">
        <v>145.702484130859</v>
      </c>
      <c r="AB59" s="23">
        <f t="shared" si="25"/>
        <v>2.185537261962885</v>
      </c>
      <c r="AC59" s="23">
        <v>162.329620361328</v>
      </c>
      <c r="AD59" s="23">
        <f t="shared" si="26"/>
        <v>2.4349443054199202</v>
      </c>
      <c r="AE59" s="23">
        <v>355.954284667969</v>
      </c>
      <c r="AF59" s="23">
        <f t="shared" si="27"/>
        <v>5.339314270019535</v>
      </c>
    </row>
    <row r="60" spans="1:32" ht="15.75">
      <c r="A60" s="21" t="s">
        <v>72</v>
      </c>
      <c r="B60" s="21">
        <v>159987.08</v>
      </c>
      <c r="C60" s="22">
        <v>4197.96923828125</v>
      </c>
      <c r="D60" s="22">
        <f t="shared" si="14"/>
        <v>33.58375390625</v>
      </c>
      <c r="E60" s="22">
        <v>392.398742675781</v>
      </c>
      <c r="F60" s="22">
        <f t="shared" si="15"/>
        <v>1.1771962280273431</v>
      </c>
      <c r="G60" s="23">
        <v>347.743530273438</v>
      </c>
      <c r="H60" s="23">
        <f t="shared" si="16"/>
        <v>2.1907842407226594</v>
      </c>
      <c r="I60" s="23">
        <v>5188.93896484375</v>
      </c>
      <c r="J60" s="23">
        <f t="shared" si="17"/>
        <v>3.3209209375</v>
      </c>
      <c r="K60" s="22">
        <v>4838.90673828125</v>
      </c>
      <c r="L60" s="22">
        <f t="shared" si="18"/>
        <v>67.7446943359375</v>
      </c>
      <c r="M60" s="23">
        <v>3564.06616210938</v>
      </c>
      <c r="N60" s="23">
        <f t="shared" si="19"/>
        <v>28.51252929687504</v>
      </c>
      <c r="O60" s="22">
        <v>1038.43933105469</v>
      </c>
      <c r="P60" s="22">
        <f t="shared" si="20"/>
        <v>31.153179931640697</v>
      </c>
      <c r="Q60" s="21" t="s">
        <v>72</v>
      </c>
      <c r="R60" s="21">
        <v>159987.08</v>
      </c>
      <c r="S60" s="23">
        <v>5198.39501953125</v>
      </c>
      <c r="T60" s="23">
        <f t="shared" si="21"/>
        <v>51.9839501953125</v>
      </c>
      <c r="U60" s="23">
        <v>1196.11511230469</v>
      </c>
      <c r="V60" s="23">
        <f t="shared" si="22"/>
        <v>14.35338134765628</v>
      </c>
      <c r="W60" s="23">
        <v>386.641906738281</v>
      </c>
      <c r="X60" s="23">
        <f t="shared" si="23"/>
        <v>4.639702880859372</v>
      </c>
      <c r="Y60" s="23">
        <v>158.900161743164</v>
      </c>
      <c r="Z60" s="23">
        <f t="shared" si="24"/>
        <v>0.15890016174316401</v>
      </c>
      <c r="AA60" s="23">
        <v>191.703308105469</v>
      </c>
      <c r="AB60" s="23">
        <f t="shared" si="25"/>
        <v>2.875549621582035</v>
      </c>
      <c r="AC60" s="23">
        <v>211.603637695313</v>
      </c>
      <c r="AD60" s="23">
        <f t="shared" si="26"/>
        <v>3.1740545654296954</v>
      </c>
      <c r="AE60" s="23">
        <v>440.274505615234</v>
      </c>
      <c r="AF60" s="23">
        <f t="shared" si="27"/>
        <v>6.60411758422851</v>
      </c>
    </row>
    <row r="61" spans="1:32" ht="15.75">
      <c r="A61" s="21" t="s">
        <v>73</v>
      </c>
      <c r="B61" s="21">
        <v>106677.62</v>
      </c>
      <c r="C61" s="22">
        <v>5240.68408203125</v>
      </c>
      <c r="D61" s="22">
        <f t="shared" si="14"/>
        <v>41.92547265625</v>
      </c>
      <c r="E61" s="22">
        <v>451.646118164063</v>
      </c>
      <c r="F61" s="22">
        <f t="shared" si="15"/>
        <v>1.354938354492189</v>
      </c>
      <c r="G61" s="23">
        <v>392.864074707031</v>
      </c>
      <c r="H61" s="23">
        <f t="shared" si="16"/>
        <v>2.4750436706542955</v>
      </c>
      <c r="I61" s="23">
        <v>5785.28466796875</v>
      </c>
      <c r="J61" s="23">
        <f t="shared" si="17"/>
        <v>3.7025821875000005</v>
      </c>
      <c r="K61" s="22">
        <v>5596.3369140625</v>
      </c>
      <c r="L61" s="22">
        <f t="shared" si="18"/>
        <v>78.348716796875</v>
      </c>
      <c r="M61" s="23">
        <v>4307.49658203125</v>
      </c>
      <c r="N61" s="23">
        <f t="shared" si="19"/>
        <v>34.45997265625</v>
      </c>
      <c r="O61" s="22">
        <v>1273.72033691406</v>
      </c>
      <c r="P61" s="22">
        <f t="shared" si="20"/>
        <v>38.211610107421805</v>
      </c>
      <c r="Q61" s="21" t="s">
        <v>73</v>
      </c>
      <c r="R61" s="21">
        <v>106677.62</v>
      </c>
      <c r="S61" s="23">
        <v>6026.35546875</v>
      </c>
      <c r="T61" s="23">
        <f t="shared" si="21"/>
        <v>60.2635546875</v>
      </c>
      <c r="U61" s="23">
        <v>1449.5537109375</v>
      </c>
      <c r="V61" s="23">
        <f t="shared" si="22"/>
        <v>17.394644531249998</v>
      </c>
      <c r="W61" s="23">
        <v>430.367614746094</v>
      </c>
      <c r="X61" s="23">
        <f t="shared" si="23"/>
        <v>5.164411376953127</v>
      </c>
      <c r="Y61" s="23">
        <v>185.947494506836</v>
      </c>
      <c r="Z61" s="23">
        <f t="shared" si="24"/>
        <v>0.185947494506836</v>
      </c>
      <c r="AA61" s="23">
        <v>213.903045654297</v>
      </c>
      <c r="AB61" s="23">
        <f t="shared" si="25"/>
        <v>3.208545684814455</v>
      </c>
      <c r="AC61" s="23">
        <v>236.799499511719</v>
      </c>
      <c r="AD61" s="23">
        <f t="shared" si="26"/>
        <v>3.5519924926757853</v>
      </c>
      <c r="AE61" s="23">
        <v>484.229370117188</v>
      </c>
      <c r="AF61" s="23">
        <f t="shared" si="27"/>
        <v>7.263440551757821</v>
      </c>
    </row>
    <row r="62" spans="1:32" ht="15.75">
      <c r="A62" s="21" t="s">
        <v>74</v>
      </c>
      <c r="B62" s="21">
        <v>91005.06</v>
      </c>
      <c r="C62" s="22">
        <v>6758.6376953125</v>
      </c>
      <c r="D62" s="22">
        <f t="shared" si="14"/>
        <v>54.0691015625</v>
      </c>
      <c r="E62" s="22">
        <v>556.8330078125</v>
      </c>
      <c r="F62" s="22">
        <f t="shared" si="15"/>
        <v>1.6704990234375001</v>
      </c>
      <c r="G62" s="23">
        <v>533.445434570313</v>
      </c>
      <c r="H62" s="23">
        <f t="shared" si="16"/>
        <v>3.3607062377929715</v>
      </c>
      <c r="I62" s="23">
        <v>6387.66796875</v>
      </c>
      <c r="J62" s="23">
        <f t="shared" si="17"/>
        <v>4.0881075</v>
      </c>
      <c r="K62" s="22">
        <v>6947.5556640625</v>
      </c>
      <c r="L62" s="22">
        <f t="shared" si="18"/>
        <v>97.265779296875</v>
      </c>
      <c r="M62" s="23">
        <v>5090.21044921875</v>
      </c>
      <c r="N62" s="23">
        <f t="shared" si="19"/>
        <v>40.72168359375</v>
      </c>
      <c r="O62" s="22">
        <v>1714.63305664063</v>
      </c>
      <c r="P62" s="22">
        <f t="shared" si="20"/>
        <v>51.438991699218896</v>
      </c>
      <c r="Q62" s="21" t="s">
        <v>74</v>
      </c>
      <c r="R62" s="21">
        <v>91005.06</v>
      </c>
      <c r="S62" s="23">
        <v>7280.8349609375</v>
      </c>
      <c r="T62" s="23">
        <f t="shared" si="21"/>
        <v>72.808349609375</v>
      </c>
      <c r="U62" s="23">
        <v>1636.40063476563</v>
      </c>
      <c r="V62" s="23">
        <f t="shared" si="22"/>
        <v>19.63680761718756</v>
      </c>
      <c r="W62" s="23">
        <v>531.1416015625</v>
      </c>
      <c r="X62" s="23">
        <f t="shared" si="23"/>
        <v>6.37369921875</v>
      </c>
      <c r="Y62" s="23">
        <v>275.437835693359</v>
      </c>
      <c r="Z62" s="23">
        <f t="shared" si="24"/>
        <v>0.275437835693359</v>
      </c>
      <c r="AA62" s="23">
        <v>276.368682861328</v>
      </c>
      <c r="AB62" s="23">
        <f t="shared" si="25"/>
        <v>4.145530242919921</v>
      </c>
      <c r="AC62" s="23">
        <v>287.678131103516</v>
      </c>
      <c r="AD62" s="23">
        <f t="shared" si="26"/>
        <v>4.31517196655274</v>
      </c>
      <c r="AE62" s="23">
        <v>572.997253417969</v>
      </c>
      <c r="AF62" s="23">
        <f t="shared" si="27"/>
        <v>8.594958801269534</v>
      </c>
    </row>
    <row r="63" spans="1:32" ht="15.75">
      <c r="A63" s="21" t="s">
        <v>75</v>
      </c>
      <c r="B63" s="21">
        <v>101920.57</v>
      </c>
      <c r="C63" s="22">
        <v>6238.2880859375</v>
      </c>
      <c r="D63" s="22">
        <f t="shared" si="14"/>
        <v>49.906304687500004</v>
      </c>
      <c r="E63" s="22">
        <v>522.015869140625</v>
      </c>
      <c r="F63" s="22">
        <f t="shared" si="15"/>
        <v>1.566047607421875</v>
      </c>
      <c r="G63" s="23">
        <v>519.64892578125</v>
      </c>
      <c r="H63" s="23">
        <f t="shared" si="16"/>
        <v>3.2737882324218748</v>
      </c>
      <c r="I63" s="23">
        <v>6183.484375</v>
      </c>
      <c r="J63" s="23">
        <f t="shared" si="17"/>
        <v>3.95743</v>
      </c>
      <c r="K63" s="22">
        <v>6684.84033203125</v>
      </c>
      <c r="L63" s="22">
        <f t="shared" si="18"/>
        <v>93.5877646484375</v>
      </c>
      <c r="M63" s="23">
        <v>4976.79638671875</v>
      </c>
      <c r="N63" s="23">
        <f t="shared" si="19"/>
        <v>39.81437109375</v>
      </c>
      <c r="O63" s="22">
        <v>1666.83850097656</v>
      </c>
      <c r="P63" s="22">
        <f t="shared" si="20"/>
        <v>50.0051550292968</v>
      </c>
      <c r="Q63" s="21" t="s">
        <v>75</v>
      </c>
      <c r="R63" s="21">
        <v>101920.57</v>
      </c>
      <c r="S63" s="23">
        <v>7089.00244140625</v>
      </c>
      <c r="T63" s="23">
        <f t="shared" si="21"/>
        <v>70.8900244140625</v>
      </c>
      <c r="U63" s="23">
        <v>1612.57275390625</v>
      </c>
      <c r="V63" s="23">
        <f t="shared" si="22"/>
        <v>19.350873046874998</v>
      </c>
      <c r="W63" s="23">
        <v>507.974365234375</v>
      </c>
      <c r="X63" s="23">
        <f t="shared" si="23"/>
        <v>6.0956923828125005</v>
      </c>
      <c r="Y63" s="23">
        <v>264.189270019531</v>
      </c>
      <c r="Z63" s="23">
        <f t="shared" si="24"/>
        <v>0.264189270019531</v>
      </c>
      <c r="AA63" s="23">
        <v>266.388916015625</v>
      </c>
      <c r="AB63" s="23">
        <f t="shared" si="25"/>
        <v>3.995833740234375</v>
      </c>
      <c r="AC63" s="23">
        <v>276.838653564453</v>
      </c>
      <c r="AD63" s="23">
        <f t="shared" si="26"/>
        <v>4.152579803466796</v>
      </c>
      <c r="AE63" s="23">
        <v>555.170715332031</v>
      </c>
      <c r="AF63" s="23">
        <f t="shared" si="27"/>
        <v>8.327560729980465</v>
      </c>
    </row>
    <row r="64" spans="1:32" ht="15.75">
      <c r="A64" s="21" t="s">
        <v>76</v>
      </c>
      <c r="B64" s="21">
        <v>171357.65</v>
      </c>
      <c r="C64" s="22">
        <v>4983.7919921875</v>
      </c>
      <c r="D64" s="22">
        <f t="shared" si="14"/>
        <v>39.8703359375</v>
      </c>
      <c r="E64" s="22">
        <v>473.086944580078</v>
      </c>
      <c r="F64" s="22">
        <f t="shared" si="15"/>
        <v>1.419260833740234</v>
      </c>
      <c r="G64" s="23">
        <v>417.006622314453</v>
      </c>
      <c r="H64" s="23">
        <f t="shared" si="16"/>
        <v>2.6271417205810543</v>
      </c>
      <c r="I64" s="23">
        <v>5945.7509765625</v>
      </c>
      <c r="J64" s="23">
        <f t="shared" si="17"/>
        <v>3.8052806250000004</v>
      </c>
      <c r="K64" s="22">
        <v>6049.14501953125</v>
      </c>
      <c r="L64" s="22">
        <f t="shared" si="18"/>
        <v>84.68803027343749</v>
      </c>
      <c r="M64" s="23">
        <v>4283.02197265625</v>
      </c>
      <c r="N64" s="23">
        <f t="shared" si="19"/>
        <v>34.26417578125</v>
      </c>
      <c r="O64" s="22">
        <v>1463.63488769531</v>
      </c>
      <c r="P64" s="22">
        <f t="shared" si="20"/>
        <v>43.9090466308593</v>
      </c>
      <c r="Q64" s="21" t="s">
        <v>76</v>
      </c>
      <c r="R64" s="21">
        <v>171357.65</v>
      </c>
      <c r="S64" s="23">
        <v>6154.42724609375</v>
      </c>
      <c r="T64" s="23">
        <f t="shared" si="21"/>
        <v>61.5442724609375</v>
      </c>
      <c r="U64" s="23">
        <v>1461.087890625</v>
      </c>
      <c r="V64" s="23">
        <f t="shared" si="22"/>
        <v>17.5330546875</v>
      </c>
      <c r="W64" s="23">
        <v>443.843994140625</v>
      </c>
      <c r="X64" s="23">
        <f t="shared" si="23"/>
        <v>5.3261279296875</v>
      </c>
      <c r="Y64" s="23">
        <v>233.373748779297</v>
      </c>
      <c r="Z64" s="23">
        <f t="shared" si="24"/>
        <v>0.233373748779297</v>
      </c>
      <c r="AA64" s="23">
        <v>232.432800292969</v>
      </c>
      <c r="AB64" s="23">
        <f t="shared" si="25"/>
        <v>3.486492004394535</v>
      </c>
      <c r="AC64" s="23">
        <v>250.021911621094</v>
      </c>
      <c r="AD64" s="23">
        <f t="shared" si="26"/>
        <v>3.7503286743164104</v>
      </c>
      <c r="AE64" s="23">
        <v>513.058532714844</v>
      </c>
      <c r="AF64" s="23">
        <f t="shared" si="27"/>
        <v>7.69587799072266</v>
      </c>
    </row>
    <row r="65" spans="1:32" ht="15.75">
      <c r="A65" s="21" t="s">
        <v>77</v>
      </c>
      <c r="B65" s="21">
        <v>140055.03</v>
      </c>
      <c r="C65" s="22">
        <v>4730.0478515625</v>
      </c>
      <c r="D65" s="22">
        <f t="shared" si="14"/>
        <v>37.8403828125</v>
      </c>
      <c r="E65" s="22">
        <v>465.361938476563</v>
      </c>
      <c r="F65" s="22">
        <f t="shared" si="15"/>
        <v>1.396085815429689</v>
      </c>
      <c r="G65" s="23">
        <v>382.440307617188</v>
      </c>
      <c r="H65" s="23">
        <f t="shared" si="16"/>
        <v>2.4093739379882844</v>
      </c>
      <c r="I65" s="23">
        <v>5668.509765625</v>
      </c>
      <c r="J65" s="23">
        <f t="shared" si="17"/>
        <v>3.62784625</v>
      </c>
      <c r="K65" s="22">
        <v>6043.568359375</v>
      </c>
      <c r="L65" s="22">
        <f t="shared" si="18"/>
        <v>84.60995703124999</v>
      </c>
      <c r="M65" s="23">
        <v>3865.86499023438</v>
      </c>
      <c r="N65" s="23">
        <f t="shared" si="19"/>
        <v>30.92691992187504</v>
      </c>
      <c r="O65" s="22">
        <v>1322.63061523438</v>
      </c>
      <c r="P65" s="22">
        <f t="shared" si="20"/>
        <v>39.6789184570314</v>
      </c>
      <c r="Q65" s="21" t="s">
        <v>77</v>
      </c>
      <c r="R65" s="21">
        <v>140055.03</v>
      </c>
      <c r="S65" s="23">
        <v>6009.11181640625</v>
      </c>
      <c r="T65" s="23">
        <f t="shared" si="21"/>
        <v>60.0911181640625</v>
      </c>
      <c r="U65" s="23">
        <v>1252.7041015625</v>
      </c>
      <c r="V65" s="23">
        <f t="shared" si="22"/>
        <v>15.032449218750001</v>
      </c>
      <c r="W65" s="23">
        <v>417.581146240234</v>
      </c>
      <c r="X65" s="23">
        <f t="shared" si="23"/>
        <v>5.010973754882808</v>
      </c>
      <c r="Y65" s="23">
        <v>218.850830078125</v>
      </c>
      <c r="Z65" s="23">
        <f t="shared" si="24"/>
        <v>0.218850830078125</v>
      </c>
      <c r="AA65" s="23">
        <v>223.312789916992</v>
      </c>
      <c r="AB65" s="23">
        <f t="shared" si="25"/>
        <v>3.34969184875488</v>
      </c>
      <c r="AC65" s="23">
        <v>248.769302368164</v>
      </c>
      <c r="AD65" s="23">
        <f t="shared" si="26"/>
        <v>3.73153953552246</v>
      </c>
      <c r="AE65" s="23">
        <v>530.381591796875</v>
      </c>
      <c r="AF65" s="23">
        <f t="shared" si="27"/>
        <v>7.955723876953125</v>
      </c>
    </row>
    <row r="66" spans="1:32" ht="15.75">
      <c r="A66" s="21" t="s">
        <v>78</v>
      </c>
      <c r="B66" s="21">
        <v>160799.68</v>
      </c>
      <c r="C66" s="22">
        <v>2446.56323242188</v>
      </c>
      <c r="D66" s="22">
        <f t="shared" si="14"/>
        <v>19.572505859375042</v>
      </c>
      <c r="E66" s="22">
        <v>305.518859863281</v>
      </c>
      <c r="F66" s="22">
        <f t="shared" si="15"/>
        <v>0.916556579589843</v>
      </c>
      <c r="G66" s="23">
        <v>218.8740234375</v>
      </c>
      <c r="H66" s="23">
        <f t="shared" si="16"/>
        <v>1.3789063476562502</v>
      </c>
      <c r="I66" s="23">
        <v>3063.41455078125</v>
      </c>
      <c r="J66" s="23">
        <f t="shared" si="17"/>
        <v>1.9605853125000001</v>
      </c>
      <c r="K66" s="22">
        <v>3156.18920898438</v>
      </c>
      <c r="L66" s="22">
        <f t="shared" si="18"/>
        <v>44.18664892578132</v>
      </c>
      <c r="M66" s="23">
        <v>2084.31762695313</v>
      </c>
      <c r="N66" s="23">
        <f t="shared" si="19"/>
        <v>16.674541015625042</v>
      </c>
      <c r="O66" s="22">
        <v>579.324462890625</v>
      </c>
      <c r="P66" s="22">
        <f t="shared" si="20"/>
        <v>17.37973388671875</v>
      </c>
      <c r="Q66" s="21" t="s">
        <v>78</v>
      </c>
      <c r="R66" s="21">
        <v>160799.68</v>
      </c>
      <c r="S66" s="23">
        <v>3249.57836914063</v>
      </c>
      <c r="T66" s="23">
        <f t="shared" si="21"/>
        <v>32.4957836914063</v>
      </c>
      <c r="U66" s="23">
        <v>655.238647460938</v>
      </c>
      <c r="V66" s="23">
        <f t="shared" si="22"/>
        <v>7.8628637695312555</v>
      </c>
      <c r="W66" s="23">
        <v>251.291397094727</v>
      </c>
      <c r="X66" s="23">
        <f t="shared" si="23"/>
        <v>3.0154967651367235</v>
      </c>
      <c r="Y66" s="23">
        <v>105.321487426758</v>
      </c>
      <c r="Z66" s="23">
        <f t="shared" si="24"/>
        <v>0.10532148742675801</v>
      </c>
      <c r="AA66" s="23">
        <v>179.501693725586</v>
      </c>
      <c r="AB66" s="23">
        <f t="shared" si="25"/>
        <v>2.6925254058837904</v>
      </c>
      <c r="AC66" s="23">
        <v>188.378036499023</v>
      </c>
      <c r="AD66" s="23">
        <f t="shared" si="26"/>
        <v>2.825670547485345</v>
      </c>
      <c r="AE66" s="23">
        <v>320.719177246094</v>
      </c>
      <c r="AF66" s="23">
        <f t="shared" si="27"/>
        <v>4.810787658691409</v>
      </c>
    </row>
    <row r="67" spans="1:32" ht="15.75">
      <c r="A67" s="21" t="s">
        <v>79</v>
      </c>
      <c r="B67" s="21">
        <v>263607.01</v>
      </c>
      <c r="C67" s="22">
        <v>2546.16455078125</v>
      </c>
      <c r="D67" s="22">
        <f t="shared" si="14"/>
        <v>20.36931640625</v>
      </c>
      <c r="E67" s="22">
        <v>335.494201660156</v>
      </c>
      <c r="F67" s="22">
        <f t="shared" si="15"/>
        <v>1.006482604980468</v>
      </c>
      <c r="G67" s="23">
        <v>212.499572753906</v>
      </c>
      <c r="H67" s="23">
        <f t="shared" si="16"/>
        <v>1.3387473083496078</v>
      </c>
      <c r="I67" s="23">
        <v>3425.64624023438</v>
      </c>
      <c r="J67" s="23">
        <f t="shared" si="17"/>
        <v>2.192413593750003</v>
      </c>
      <c r="K67" s="22">
        <v>3523.68676757813</v>
      </c>
      <c r="L67" s="22">
        <f t="shared" si="18"/>
        <v>49.33161474609382</v>
      </c>
      <c r="M67" s="23">
        <v>2084.7294921875</v>
      </c>
      <c r="N67" s="23">
        <f t="shared" si="19"/>
        <v>16.677835937500003</v>
      </c>
      <c r="O67" s="22">
        <v>565.771240234375</v>
      </c>
      <c r="P67" s="22">
        <f t="shared" si="20"/>
        <v>16.97313720703125</v>
      </c>
      <c r="Q67" s="21" t="s">
        <v>79</v>
      </c>
      <c r="R67" s="21">
        <v>263607.01</v>
      </c>
      <c r="S67" s="23">
        <v>3464.140625</v>
      </c>
      <c r="T67" s="23">
        <f t="shared" si="21"/>
        <v>34.64140625</v>
      </c>
      <c r="U67" s="23">
        <v>644.381408691406</v>
      </c>
      <c r="V67" s="23">
        <f t="shared" si="22"/>
        <v>7.732576904296872</v>
      </c>
      <c r="W67" s="23">
        <v>263.593688964844</v>
      </c>
      <c r="X67" s="23">
        <f t="shared" si="23"/>
        <v>3.163124267578128</v>
      </c>
      <c r="Y67" s="23">
        <v>103.887100219727</v>
      </c>
      <c r="Z67" s="23">
        <f t="shared" si="24"/>
        <v>0.10388710021972701</v>
      </c>
      <c r="AA67" s="23">
        <v>184.798553466797</v>
      </c>
      <c r="AB67" s="23">
        <f t="shared" si="25"/>
        <v>2.771978302001955</v>
      </c>
      <c r="AC67" s="23">
        <v>199.269592285156</v>
      </c>
      <c r="AD67" s="23">
        <f t="shared" si="26"/>
        <v>2.98904388427734</v>
      </c>
      <c r="AE67" s="23">
        <v>349.34423828125</v>
      </c>
      <c r="AF67" s="23">
        <f t="shared" si="27"/>
        <v>5.24016357421875</v>
      </c>
    </row>
    <row r="68" spans="1:32" ht="15.75">
      <c r="A68" s="21" t="s">
        <v>80</v>
      </c>
      <c r="B68" s="21">
        <v>87831.33</v>
      </c>
      <c r="C68" s="22">
        <v>2676.470703125</v>
      </c>
      <c r="D68" s="22">
        <f t="shared" si="14"/>
        <v>21.411765625</v>
      </c>
      <c r="E68" s="22">
        <v>327.279754638672</v>
      </c>
      <c r="F68" s="22">
        <f t="shared" si="15"/>
        <v>0.9818392639160158</v>
      </c>
      <c r="G68" s="23">
        <v>236.548034667969</v>
      </c>
      <c r="H68" s="23">
        <f t="shared" si="16"/>
        <v>1.4902526184082046</v>
      </c>
      <c r="I68" s="23">
        <v>3710.93505859375</v>
      </c>
      <c r="J68" s="23">
        <f t="shared" si="17"/>
        <v>2.3749984375</v>
      </c>
      <c r="K68" s="22">
        <v>3155.10693359375</v>
      </c>
      <c r="L68" s="22">
        <f t="shared" si="18"/>
        <v>44.1714970703125</v>
      </c>
      <c r="M68" s="23">
        <v>2458.849609375</v>
      </c>
      <c r="N68" s="23">
        <f t="shared" si="19"/>
        <v>19.670796875</v>
      </c>
      <c r="O68" s="22">
        <v>721.318969726563</v>
      </c>
      <c r="P68" s="22">
        <f t="shared" si="20"/>
        <v>21.63956909179689</v>
      </c>
      <c r="Q68" s="21" t="s">
        <v>80</v>
      </c>
      <c r="R68" s="21">
        <v>87831.33</v>
      </c>
      <c r="S68" s="23">
        <v>3278.82397460938</v>
      </c>
      <c r="T68" s="23">
        <f t="shared" si="21"/>
        <v>32.7882397460938</v>
      </c>
      <c r="U68" s="23">
        <v>856.967590332031</v>
      </c>
      <c r="V68" s="23">
        <f t="shared" si="22"/>
        <v>10.283611083984372</v>
      </c>
      <c r="W68" s="23">
        <v>274.955718994141</v>
      </c>
      <c r="X68" s="23">
        <f t="shared" si="23"/>
        <v>3.2994686279296923</v>
      </c>
      <c r="Y68" s="23">
        <v>112.761436462402</v>
      </c>
      <c r="Z68" s="23">
        <f t="shared" si="24"/>
        <v>0.112761436462402</v>
      </c>
      <c r="AA68" s="23">
        <v>179.435958862305</v>
      </c>
      <c r="AB68" s="23">
        <f t="shared" si="25"/>
        <v>2.691539382934575</v>
      </c>
      <c r="AC68" s="23">
        <v>186.266021728516</v>
      </c>
      <c r="AD68" s="23">
        <f t="shared" si="26"/>
        <v>2.79399032592774</v>
      </c>
      <c r="AE68" s="23">
        <v>292.218353271484</v>
      </c>
      <c r="AF68" s="23">
        <f t="shared" si="27"/>
        <v>4.38327529907226</v>
      </c>
    </row>
    <row r="69" spans="1:32" s="26" customFormat="1" ht="15.75">
      <c r="A69" s="24">
        <v>1</v>
      </c>
      <c r="B69" s="24">
        <v>2</v>
      </c>
      <c r="C69" s="25"/>
      <c r="D69" s="25">
        <v>3</v>
      </c>
      <c r="E69" s="25"/>
      <c r="F69" s="25">
        <v>4</v>
      </c>
      <c r="G69" s="24"/>
      <c r="H69" s="24">
        <v>5</v>
      </c>
      <c r="I69" s="24"/>
      <c r="J69" s="24">
        <v>6</v>
      </c>
      <c r="K69" s="25"/>
      <c r="L69" s="25">
        <v>7</v>
      </c>
      <c r="M69" s="24"/>
      <c r="N69" s="24">
        <v>8</v>
      </c>
      <c r="O69" s="25"/>
      <c r="P69" s="25">
        <v>9</v>
      </c>
      <c r="Q69" s="24"/>
      <c r="R69" s="24"/>
      <c r="S69" s="24"/>
      <c r="T69" s="24">
        <v>10</v>
      </c>
      <c r="U69" s="24"/>
      <c r="V69" s="24">
        <v>11</v>
      </c>
      <c r="W69" s="24"/>
      <c r="X69" s="24">
        <v>12</v>
      </c>
      <c r="Y69" s="24"/>
      <c r="Z69" s="24">
        <v>13</v>
      </c>
      <c r="AA69" s="24"/>
      <c r="AB69" s="24">
        <v>14</v>
      </c>
      <c r="AC69" s="24"/>
      <c r="AD69" s="24">
        <v>15</v>
      </c>
      <c r="AE69" s="24"/>
      <c r="AF69" s="24">
        <v>16</v>
      </c>
    </row>
    <row r="70" spans="1:32" ht="15.75">
      <c r="A70" s="21" t="s">
        <v>81</v>
      </c>
      <c r="B70" s="21">
        <v>545819.66</v>
      </c>
      <c r="C70" s="22">
        <v>2921.857421875</v>
      </c>
      <c r="D70" s="22">
        <f aca="true" t="shared" si="28" ref="D70:D106">SUM(C70*0.8)/100</f>
        <v>23.374859375</v>
      </c>
      <c r="E70" s="22">
        <v>355.282531738281</v>
      </c>
      <c r="F70" s="22">
        <f aca="true" t="shared" si="29" ref="F70:F106">SUM(E70*0.3)/100</f>
        <v>1.065847595214843</v>
      </c>
      <c r="G70" s="23">
        <v>342.675872802734</v>
      </c>
      <c r="H70" s="23">
        <f aca="true" t="shared" si="30" ref="H70:H106">SUM(G70*0.63)/100</f>
        <v>2.1588579986572243</v>
      </c>
      <c r="I70" s="23">
        <v>4418.98046875</v>
      </c>
      <c r="J70" s="23">
        <f aca="true" t="shared" si="31" ref="J70:J106">SUM(I70*0.064)/100</f>
        <v>2.8281475</v>
      </c>
      <c r="K70" s="22">
        <v>4517.2841796875</v>
      </c>
      <c r="L70" s="22">
        <f aca="true" t="shared" si="32" ref="L70:L106">SUM(K70*1.4)/100</f>
        <v>63.24197851562499</v>
      </c>
      <c r="M70" s="23">
        <v>2625.64135742188</v>
      </c>
      <c r="N70" s="23">
        <f aca="true" t="shared" si="33" ref="N70:N106">SUM(M70*0.8)/100</f>
        <v>21.00513085937504</v>
      </c>
      <c r="O70" s="22">
        <v>973.1396484375</v>
      </c>
      <c r="P70" s="22">
        <f aca="true" t="shared" si="34" ref="P70:P106">SUM(O70*3)/100</f>
        <v>29.194189453125</v>
      </c>
      <c r="Q70" s="21" t="s">
        <v>81</v>
      </c>
      <c r="R70" s="21">
        <v>545819.66</v>
      </c>
      <c r="S70" s="23">
        <v>4076.625</v>
      </c>
      <c r="T70" s="23">
        <f aca="true" t="shared" si="35" ref="T70:T106">SUM(S70*1)/100</f>
        <v>40.76625</v>
      </c>
      <c r="U70" s="23">
        <v>893.235900878906</v>
      </c>
      <c r="V70" s="23">
        <f aca="true" t="shared" si="36" ref="V70:V106">SUM(U70*1.2)/100</f>
        <v>10.718830810546871</v>
      </c>
      <c r="W70" s="23">
        <v>341.997436523438</v>
      </c>
      <c r="X70" s="23">
        <f aca="true" t="shared" si="37" ref="X70:X106">SUM(W70*1.2)/100</f>
        <v>4.103969238281255</v>
      </c>
      <c r="Y70" s="23">
        <v>195.81396484375</v>
      </c>
      <c r="Z70" s="23">
        <f aca="true" t="shared" si="38" ref="Z70:Z106">SUM(Y70*0.1)/100</f>
        <v>0.19581396484375002</v>
      </c>
      <c r="AA70" s="23">
        <v>195.349472045898</v>
      </c>
      <c r="AB70" s="23">
        <f aca="true" t="shared" si="39" ref="AB70:AB106">SUM(AA70*1.5)/100</f>
        <v>2.9302420806884704</v>
      </c>
      <c r="AC70" s="23">
        <v>197.476974487305</v>
      </c>
      <c r="AD70" s="23">
        <f aca="true" t="shared" si="40" ref="AD70:AD106">SUM(AC70*1.5)/100</f>
        <v>2.962154617309575</v>
      </c>
      <c r="AE70" s="23">
        <v>418.114379882813</v>
      </c>
      <c r="AF70" s="23">
        <f aca="true" t="shared" si="41" ref="AF70:AF106">SUM(AE70*1.5)/100</f>
        <v>6.271715698242195</v>
      </c>
    </row>
    <row r="71" spans="1:32" ht="15.75">
      <c r="A71" s="21" t="s">
        <v>82</v>
      </c>
      <c r="B71" s="21">
        <v>378790.01</v>
      </c>
      <c r="C71" s="22">
        <v>7076.41650390625</v>
      </c>
      <c r="D71" s="22">
        <f t="shared" si="28"/>
        <v>56.61133203125</v>
      </c>
      <c r="E71" s="22">
        <v>583.013000488281</v>
      </c>
      <c r="F71" s="22">
        <f t="shared" si="29"/>
        <v>1.749039001464843</v>
      </c>
      <c r="G71" s="23">
        <v>498.860595703125</v>
      </c>
      <c r="H71" s="23">
        <f t="shared" si="30"/>
        <v>3.1428217529296876</v>
      </c>
      <c r="I71" s="23">
        <v>7098.08056640625</v>
      </c>
      <c r="J71" s="23">
        <f t="shared" si="31"/>
        <v>4.5427715625000005</v>
      </c>
      <c r="K71" s="22">
        <v>7575.84765625</v>
      </c>
      <c r="L71" s="22">
        <f t="shared" si="32"/>
        <v>106.0618671875</v>
      </c>
      <c r="M71" s="23">
        <v>5205.89404296875</v>
      </c>
      <c r="N71" s="23">
        <f t="shared" si="33"/>
        <v>41.64715234375</v>
      </c>
      <c r="O71" s="22">
        <v>1298.58801269531</v>
      </c>
      <c r="P71" s="22">
        <f t="shared" si="34"/>
        <v>38.9576403808593</v>
      </c>
      <c r="Q71" s="21" t="s">
        <v>82</v>
      </c>
      <c r="R71" s="21">
        <v>378790.01</v>
      </c>
      <c r="S71" s="23">
        <v>7768.4072265625</v>
      </c>
      <c r="T71" s="23">
        <f t="shared" si="35"/>
        <v>77.684072265625</v>
      </c>
      <c r="U71" s="23">
        <v>1603.67724609375</v>
      </c>
      <c r="V71" s="23">
        <f t="shared" si="36"/>
        <v>19.244126953124997</v>
      </c>
      <c r="W71" s="23">
        <v>548.179992675781</v>
      </c>
      <c r="X71" s="23">
        <f t="shared" si="37"/>
        <v>6.578159912109372</v>
      </c>
      <c r="Y71" s="23">
        <v>270.641845703125</v>
      </c>
      <c r="Z71" s="23">
        <f t="shared" si="38"/>
        <v>0.270641845703125</v>
      </c>
      <c r="AA71" s="23">
        <v>290.183013916016</v>
      </c>
      <c r="AB71" s="23">
        <f t="shared" si="39"/>
        <v>4.35274520874024</v>
      </c>
      <c r="AC71" s="23">
        <v>341.671966552734</v>
      </c>
      <c r="AD71" s="23">
        <f t="shared" si="40"/>
        <v>5.12507949829101</v>
      </c>
      <c r="AE71" s="23">
        <v>712.426940917969</v>
      </c>
      <c r="AF71" s="23">
        <f t="shared" si="41"/>
        <v>10.686404113769536</v>
      </c>
    </row>
    <row r="72" spans="1:32" ht="15.75">
      <c r="A72" s="21" t="s">
        <v>83</v>
      </c>
      <c r="B72" s="21">
        <v>311715.12</v>
      </c>
      <c r="C72" s="22">
        <v>4787.62158203125</v>
      </c>
      <c r="D72" s="22">
        <f t="shared" si="28"/>
        <v>38.30097265625</v>
      </c>
      <c r="E72" s="22">
        <v>589.465637207031</v>
      </c>
      <c r="F72" s="22">
        <f t="shared" si="29"/>
        <v>1.768396911621093</v>
      </c>
      <c r="G72" s="23">
        <v>451.449462890625</v>
      </c>
      <c r="H72" s="23">
        <f t="shared" si="30"/>
        <v>2.844131616210938</v>
      </c>
      <c r="I72" s="23">
        <v>5898.86474609375</v>
      </c>
      <c r="J72" s="23">
        <f t="shared" si="31"/>
        <v>3.7752734375</v>
      </c>
      <c r="K72" s="22">
        <v>6272.3291015625</v>
      </c>
      <c r="L72" s="22">
        <f t="shared" si="32"/>
        <v>87.812607421875</v>
      </c>
      <c r="M72" s="23">
        <v>3905.72583007813</v>
      </c>
      <c r="N72" s="23">
        <f t="shared" si="33"/>
        <v>31.24580664062504</v>
      </c>
      <c r="O72" s="22">
        <v>1229.63916015625</v>
      </c>
      <c r="P72" s="22">
        <f t="shared" si="34"/>
        <v>36.8891748046875</v>
      </c>
      <c r="Q72" s="21" t="s">
        <v>83</v>
      </c>
      <c r="R72" s="21">
        <v>311715.12</v>
      </c>
      <c r="S72" s="23">
        <v>6172.11962890625</v>
      </c>
      <c r="T72" s="23">
        <f t="shared" si="35"/>
        <v>61.7211962890625</v>
      </c>
      <c r="U72" s="23">
        <v>1236.74011230469</v>
      </c>
      <c r="V72" s="23">
        <f t="shared" si="36"/>
        <v>14.84088134765628</v>
      </c>
      <c r="W72" s="23">
        <v>512.276306152344</v>
      </c>
      <c r="X72" s="23">
        <f t="shared" si="37"/>
        <v>6.147315673828127</v>
      </c>
      <c r="Y72" s="23">
        <v>244.362579345703</v>
      </c>
      <c r="Z72" s="23">
        <f t="shared" si="38"/>
        <v>0.24436257934570305</v>
      </c>
      <c r="AA72" s="23">
        <v>353.125915527344</v>
      </c>
      <c r="AB72" s="23">
        <f t="shared" si="39"/>
        <v>5.296888732910159</v>
      </c>
      <c r="AC72" s="23">
        <v>386.315063476563</v>
      </c>
      <c r="AD72" s="23">
        <f t="shared" si="40"/>
        <v>5.794725952148445</v>
      </c>
      <c r="AE72" s="23">
        <v>662.354858398438</v>
      </c>
      <c r="AF72" s="23">
        <f t="shared" si="41"/>
        <v>9.935322875976569</v>
      </c>
    </row>
    <row r="73" spans="1:32" ht="15.75">
      <c r="A73" s="21" t="s">
        <v>84</v>
      </c>
      <c r="B73" s="21">
        <v>486196.19</v>
      </c>
      <c r="C73" s="22">
        <v>2699.75244140625</v>
      </c>
      <c r="D73" s="22">
        <f t="shared" si="28"/>
        <v>21.598019531250003</v>
      </c>
      <c r="E73" s="22">
        <v>295.476348876953</v>
      </c>
      <c r="F73" s="22">
        <f t="shared" si="29"/>
        <v>0.886429046630859</v>
      </c>
      <c r="G73" s="23">
        <v>191.57292175293</v>
      </c>
      <c r="H73" s="23">
        <f t="shared" si="30"/>
        <v>1.206909407043459</v>
      </c>
      <c r="I73" s="23">
        <v>3960.125</v>
      </c>
      <c r="J73" s="23">
        <f t="shared" si="31"/>
        <v>2.5344800000000003</v>
      </c>
      <c r="K73" s="22">
        <v>3710.36499023438</v>
      </c>
      <c r="L73" s="22">
        <f t="shared" si="32"/>
        <v>51.94510986328132</v>
      </c>
      <c r="M73" s="23">
        <v>2268.63745117188</v>
      </c>
      <c r="N73" s="23">
        <f t="shared" si="33"/>
        <v>18.149099609375043</v>
      </c>
      <c r="O73" s="22">
        <v>612.21337890625</v>
      </c>
      <c r="P73" s="22">
        <f t="shared" si="34"/>
        <v>18.3664013671875</v>
      </c>
      <c r="Q73" s="21" t="s">
        <v>84</v>
      </c>
      <c r="R73" s="21">
        <v>486196.19</v>
      </c>
      <c r="S73" s="23">
        <v>3433.55639648438</v>
      </c>
      <c r="T73" s="23">
        <f t="shared" si="35"/>
        <v>34.3355639648438</v>
      </c>
      <c r="U73" s="23">
        <v>824.158020019531</v>
      </c>
      <c r="V73" s="23">
        <f t="shared" si="36"/>
        <v>9.889896240234371</v>
      </c>
      <c r="W73" s="23">
        <v>271.174072265625</v>
      </c>
      <c r="X73" s="23">
        <f t="shared" si="37"/>
        <v>3.2540888671875</v>
      </c>
      <c r="Y73" s="23">
        <v>137.474700927734</v>
      </c>
      <c r="Z73" s="23">
        <f t="shared" si="38"/>
        <v>0.137474700927734</v>
      </c>
      <c r="AA73" s="23">
        <v>150.616546630859</v>
      </c>
      <c r="AB73" s="23">
        <f t="shared" si="39"/>
        <v>2.259248199462885</v>
      </c>
      <c r="AC73" s="23">
        <v>166.555480957031</v>
      </c>
      <c r="AD73" s="23">
        <f t="shared" si="40"/>
        <v>2.498332214355465</v>
      </c>
      <c r="AE73" s="23">
        <v>355.970458984375</v>
      </c>
      <c r="AF73" s="23">
        <f t="shared" si="41"/>
        <v>5.339556884765625</v>
      </c>
    </row>
    <row r="74" spans="1:32" ht="15.75">
      <c r="A74" s="21" t="s">
        <v>85</v>
      </c>
      <c r="B74" s="21">
        <v>443841.38</v>
      </c>
      <c r="C74" s="22">
        <v>8130.6064453125</v>
      </c>
      <c r="D74" s="22">
        <f t="shared" si="28"/>
        <v>65.04485156250001</v>
      </c>
      <c r="E74" s="22">
        <v>656.223754882813</v>
      </c>
      <c r="F74" s="22">
        <f t="shared" si="29"/>
        <v>1.968671264648439</v>
      </c>
      <c r="G74" s="23">
        <v>551.389770507813</v>
      </c>
      <c r="H74" s="23">
        <f t="shared" si="30"/>
        <v>3.4737555541992213</v>
      </c>
      <c r="I74" s="23">
        <v>8136.9501953125</v>
      </c>
      <c r="J74" s="23">
        <f t="shared" si="31"/>
        <v>5.207648125</v>
      </c>
      <c r="K74" s="22">
        <v>8623.779296875</v>
      </c>
      <c r="L74" s="22">
        <f t="shared" si="32"/>
        <v>120.73291015625</v>
      </c>
      <c r="M74" s="23">
        <v>6505.6435546875</v>
      </c>
      <c r="N74" s="23">
        <f t="shared" si="33"/>
        <v>52.0451484375</v>
      </c>
      <c r="O74" s="22">
        <v>1781.33703613281</v>
      </c>
      <c r="P74" s="22">
        <f t="shared" si="34"/>
        <v>53.440111083984306</v>
      </c>
      <c r="Q74" s="21" t="s">
        <v>85</v>
      </c>
      <c r="R74" s="21">
        <v>443841.38</v>
      </c>
      <c r="S74" s="23">
        <v>8674.3408203125</v>
      </c>
      <c r="T74" s="23">
        <f t="shared" si="35"/>
        <v>86.743408203125</v>
      </c>
      <c r="U74" s="23">
        <v>2162.9150390625</v>
      </c>
      <c r="V74" s="23">
        <f t="shared" si="36"/>
        <v>25.95498046875</v>
      </c>
      <c r="W74" s="23">
        <v>634.460998535156</v>
      </c>
      <c r="X74" s="23">
        <f t="shared" si="37"/>
        <v>7.613531982421872</v>
      </c>
      <c r="Y74" s="23">
        <v>339.185150146484</v>
      </c>
      <c r="Z74" s="23">
        <f t="shared" si="38"/>
        <v>0.339185150146484</v>
      </c>
      <c r="AA74" s="23">
        <v>328.420562744141</v>
      </c>
      <c r="AB74" s="23">
        <f t="shared" si="39"/>
        <v>4.926308441162115</v>
      </c>
      <c r="AC74" s="23">
        <v>392.070709228516</v>
      </c>
      <c r="AD74" s="23">
        <f t="shared" si="40"/>
        <v>5.88106063842774</v>
      </c>
      <c r="AE74" s="23">
        <v>799.422424316406</v>
      </c>
      <c r="AF74" s="23">
        <f t="shared" si="41"/>
        <v>11.99133636474609</v>
      </c>
    </row>
    <row r="75" spans="1:32" ht="15.75">
      <c r="A75" s="21" t="s">
        <v>86</v>
      </c>
      <c r="B75" s="21">
        <v>435769.54</v>
      </c>
      <c r="C75" s="22">
        <v>7072.736328125</v>
      </c>
      <c r="D75" s="22">
        <f t="shared" si="28"/>
        <v>56.58189062500001</v>
      </c>
      <c r="E75" s="22">
        <v>624.297119140625</v>
      </c>
      <c r="F75" s="22">
        <f t="shared" si="29"/>
        <v>1.8728913574218748</v>
      </c>
      <c r="G75" s="23">
        <v>493.515319824219</v>
      </c>
      <c r="H75" s="23">
        <f t="shared" si="30"/>
        <v>3.1091465148925796</v>
      </c>
      <c r="I75" s="23">
        <v>7578.9912109375</v>
      </c>
      <c r="J75" s="23">
        <f t="shared" si="31"/>
        <v>4.850554375</v>
      </c>
      <c r="K75" s="22">
        <v>8075.48583984375</v>
      </c>
      <c r="L75" s="22">
        <f t="shared" si="32"/>
        <v>113.0568017578125</v>
      </c>
      <c r="M75" s="23">
        <v>5450.98095703125</v>
      </c>
      <c r="N75" s="23">
        <f t="shared" si="33"/>
        <v>43.60784765625001</v>
      </c>
      <c r="O75" s="22">
        <v>1653.07653808594</v>
      </c>
      <c r="P75" s="22">
        <f t="shared" si="34"/>
        <v>49.5922961425782</v>
      </c>
      <c r="Q75" s="21" t="s">
        <v>86</v>
      </c>
      <c r="R75" s="21">
        <v>435769.54</v>
      </c>
      <c r="S75" s="23">
        <v>7982.76123046875</v>
      </c>
      <c r="T75" s="23">
        <f t="shared" si="35"/>
        <v>79.8276123046875</v>
      </c>
      <c r="U75" s="23">
        <v>1835.47717285156</v>
      </c>
      <c r="V75" s="23">
        <f t="shared" si="36"/>
        <v>22.02572607421872</v>
      </c>
      <c r="W75" s="23">
        <v>598.074096679688</v>
      </c>
      <c r="X75" s="23">
        <f t="shared" si="37"/>
        <v>7.176889160156255</v>
      </c>
      <c r="Y75" s="23">
        <v>359.261535644531</v>
      </c>
      <c r="Z75" s="23">
        <f t="shared" si="38"/>
        <v>0.359261535644531</v>
      </c>
      <c r="AA75" s="23">
        <v>320.978485107422</v>
      </c>
      <c r="AB75" s="23">
        <f t="shared" si="39"/>
        <v>4.81467727661133</v>
      </c>
      <c r="AC75" s="23">
        <v>376.787506103516</v>
      </c>
      <c r="AD75" s="23">
        <f t="shared" si="40"/>
        <v>5.65181259155274</v>
      </c>
      <c r="AE75" s="23">
        <v>766.933471679688</v>
      </c>
      <c r="AF75" s="23">
        <f t="shared" si="41"/>
        <v>11.50400207519532</v>
      </c>
    </row>
    <row r="76" spans="1:32" ht="15.75">
      <c r="A76" s="21" t="s">
        <v>87</v>
      </c>
      <c r="B76" s="21">
        <v>117703.68</v>
      </c>
      <c r="C76" s="22">
        <v>2989.44799804688</v>
      </c>
      <c r="D76" s="22">
        <f t="shared" si="28"/>
        <v>23.91558398437504</v>
      </c>
      <c r="E76" s="22">
        <v>302.032440185547</v>
      </c>
      <c r="F76" s="22">
        <f t="shared" si="29"/>
        <v>0.9060973205566409</v>
      </c>
      <c r="G76" s="23">
        <v>253.687240600586</v>
      </c>
      <c r="H76" s="23">
        <f t="shared" si="30"/>
        <v>1.598229615783692</v>
      </c>
      <c r="I76" s="23">
        <v>3388.31323242188</v>
      </c>
      <c r="J76" s="23">
        <f t="shared" si="31"/>
        <v>2.1685204687500033</v>
      </c>
      <c r="K76" s="22">
        <v>2837.69775390625</v>
      </c>
      <c r="L76" s="22">
        <f t="shared" si="32"/>
        <v>39.72776855468749</v>
      </c>
      <c r="M76" s="23">
        <v>2380.15185546875</v>
      </c>
      <c r="N76" s="23">
        <f t="shared" si="33"/>
        <v>19.04121484375</v>
      </c>
      <c r="O76" s="22">
        <v>683.067932128906</v>
      </c>
      <c r="P76" s="22">
        <f t="shared" si="34"/>
        <v>20.49203796386718</v>
      </c>
      <c r="Q76" s="21" t="s">
        <v>87</v>
      </c>
      <c r="R76" s="21">
        <v>117703.68</v>
      </c>
      <c r="S76" s="23">
        <v>3526.0791015625</v>
      </c>
      <c r="T76" s="23">
        <f t="shared" si="35"/>
        <v>35.260791015625</v>
      </c>
      <c r="U76" s="23">
        <v>810.154602050781</v>
      </c>
      <c r="V76" s="23">
        <f t="shared" si="36"/>
        <v>9.72185522460937</v>
      </c>
      <c r="W76" s="23">
        <v>278.689453125</v>
      </c>
      <c r="X76" s="23">
        <f t="shared" si="37"/>
        <v>3.3442734374999996</v>
      </c>
      <c r="Y76" s="23">
        <v>114.546585083008</v>
      </c>
      <c r="Z76" s="23">
        <f t="shared" si="38"/>
        <v>0.11454658508300801</v>
      </c>
      <c r="AA76" s="23">
        <v>175.060928344727</v>
      </c>
      <c r="AB76" s="23">
        <f t="shared" si="39"/>
        <v>2.6259139251709045</v>
      </c>
      <c r="AC76" s="23">
        <v>178.525894165039</v>
      </c>
      <c r="AD76" s="23">
        <f t="shared" si="40"/>
        <v>2.6778884124755846</v>
      </c>
      <c r="AE76" s="23">
        <v>251.048629760742</v>
      </c>
      <c r="AF76" s="23">
        <f t="shared" si="41"/>
        <v>3.76572944641113</v>
      </c>
    </row>
    <row r="77" spans="1:32" ht="15.75">
      <c r="A77" s="21" t="s">
        <v>88</v>
      </c>
      <c r="B77" s="21">
        <v>105703.64</v>
      </c>
      <c r="C77" s="22">
        <v>3027.87524414063</v>
      </c>
      <c r="D77" s="22">
        <f t="shared" si="28"/>
        <v>24.22300195312504</v>
      </c>
      <c r="E77" s="22">
        <v>328.658020019531</v>
      </c>
      <c r="F77" s="22">
        <f t="shared" si="29"/>
        <v>0.985974060058593</v>
      </c>
      <c r="G77" s="23">
        <v>317.528717041016</v>
      </c>
      <c r="H77" s="23">
        <f t="shared" si="30"/>
        <v>2.000430917358401</v>
      </c>
      <c r="I77" s="23">
        <v>3718.87451171875</v>
      </c>
      <c r="J77" s="23">
        <f t="shared" si="31"/>
        <v>2.3800796875</v>
      </c>
      <c r="K77" s="22">
        <v>3266.4521484375</v>
      </c>
      <c r="L77" s="22">
        <f t="shared" si="32"/>
        <v>45.730330078125</v>
      </c>
      <c r="M77" s="23">
        <v>2718.46240234375</v>
      </c>
      <c r="N77" s="23">
        <f t="shared" si="33"/>
        <v>21.74769921875</v>
      </c>
      <c r="O77" s="22">
        <v>816.416320800781</v>
      </c>
      <c r="P77" s="22">
        <f t="shared" si="34"/>
        <v>24.492489624023428</v>
      </c>
      <c r="Q77" s="21" t="s">
        <v>88</v>
      </c>
      <c r="R77" s="21">
        <v>105703.64</v>
      </c>
      <c r="S77" s="23">
        <v>3736.9404296875</v>
      </c>
      <c r="T77" s="23">
        <f t="shared" si="35"/>
        <v>37.369404296875</v>
      </c>
      <c r="U77" s="23">
        <v>912.443054199219</v>
      </c>
      <c r="V77" s="23">
        <f t="shared" si="36"/>
        <v>10.949316650390626</v>
      </c>
      <c r="W77" s="23">
        <v>304.719604492188</v>
      </c>
      <c r="X77" s="23">
        <f t="shared" si="37"/>
        <v>3.6566352539062557</v>
      </c>
      <c r="Y77" s="23">
        <v>123.129585266113</v>
      </c>
      <c r="Z77" s="23">
        <f t="shared" si="38"/>
        <v>0.123129585266113</v>
      </c>
      <c r="AA77" s="23">
        <v>189.943145751953</v>
      </c>
      <c r="AB77" s="23">
        <f t="shared" si="39"/>
        <v>2.849147186279295</v>
      </c>
      <c r="AC77" s="23">
        <v>193.991149902344</v>
      </c>
      <c r="AD77" s="23">
        <f t="shared" si="40"/>
        <v>2.90986724853516</v>
      </c>
      <c r="AE77" s="23">
        <v>297.649810791016</v>
      </c>
      <c r="AF77" s="23">
        <f t="shared" si="41"/>
        <v>4.46474716186524</v>
      </c>
    </row>
    <row r="78" spans="1:32" ht="15.75">
      <c r="A78" s="21" t="s">
        <v>89</v>
      </c>
      <c r="B78" s="21">
        <v>72124.32</v>
      </c>
      <c r="C78" s="22">
        <v>3790.28662109375</v>
      </c>
      <c r="D78" s="22">
        <f t="shared" si="28"/>
        <v>30.322292968750002</v>
      </c>
      <c r="E78" s="22">
        <v>365.616943359375</v>
      </c>
      <c r="F78" s="22">
        <f t="shared" si="29"/>
        <v>1.096850830078125</v>
      </c>
      <c r="G78" s="23">
        <v>322.033020019531</v>
      </c>
      <c r="H78" s="23">
        <f t="shared" si="30"/>
        <v>2.0288080261230452</v>
      </c>
      <c r="I78" s="23">
        <v>4343.0498046875</v>
      </c>
      <c r="J78" s="23">
        <f t="shared" si="31"/>
        <v>2.779551875</v>
      </c>
      <c r="K78" s="22">
        <v>3503.5771484375</v>
      </c>
      <c r="L78" s="22">
        <f t="shared" si="32"/>
        <v>49.05008007812499</v>
      </c>
      <c r="M78" s="23">
        <v>3349.05419921875</v>
      </c>
      <c r="N78" s="23">
        <f t="shared" si="33"/>
        <v>26.79243359375</v>
      </c>
      <c r="O78" s="22">
        <v>1035.79309082031</v>
      </c>
      <c r="P78" s="22">
        <f t="shared" si="34"/>
        <v>31.0737927246093</v>
      </c>
      <c r="Q78" s="21" t="s">
        <v>89</v>
      </c>
      <c r="R78" s="21">
        <v>72124.32</v>
      </c>
      <c r="S78" s="23">
        <v>4309.42919921875</v>
      </c>
      <c r="T78" s="23">
        <f t="shared" si="35"/>
        <v>43.0942919921875</v>
      </c>
      <c r="U78" s="23">
        <v>1210.34826660156</v>
      </c>
      <c r="V78" s="23">
        <f t="shared" si="36"/>
        <v>14.52417919921872</v>
      </c>
      <c r="W78" s="23">
        <v>342.105895996094</v>
      </c>
      <c r="X78" s="23">
        <f t="shared" si="37"/>
        <v>4.105270751953127</v>
      </c>
      <c r="Y78" s="23">
        <v>141.469955444336</v>
      </c>
      <c r="Z78" s="23">
        <f t="shared" si="38"/>
        <v>0.14146995544433602</v>
      </c>
      <c r="AA78" s="23">
        <v>200.390975952148</v>
      </c>
      <c r="AB78" s="23">
        <f t="shared" si="39"/>
        <v>3.0058646392822204</v>
      </c>
      <c r="AC78" s="23">
        <v>207.425262451172</v>
      </c>
      <c r="AD78" s="23">
        <f t="shared" si="40"/>
        <v>3.1113789367675797</v>
      </c>
      <c r="AE78" s="23">
        <v>305.7197265625</v>
      </c>
      <c r="AF78" s="23">
        <f t="shared" si="41"/>
        <v>4.5857958984375</v>
      </c>
    </row>
    <row r="79" spans="1:32" ht="15.75">
      <c r="A79" s="21" t="s">
        <v>90</v>
      </c>
      <c r="B79" s="21">
        <v>216979.53</v>
      </c>
      <c r="C79" s="22">
        <v>2757.162109375</v>
      </c>
      <c r="D79" s="22">
        <f t="shared" si="28"/>
        <v>22.057296875000002</v>
      </c>
      <c r="E79" s="22">
        <v>304.445037841797</v>
      </c>
      <c r="F79" s="22">
        <f t="shared" si="29"/>
        <v>0.9133351135253909</v>
      </c>
      <c r="G79" s="23">
        <v>201.95100402832</v>
      </c>
      <c r="H79" s="23">
        <f t="shared" si="30"/>
        <v>1.272291325378416</v>
      </c>
      <c r="I79" s="23">
        <v>3434.09765625</v>
      </c>
      <c r="J79" s="23">
        <f t="shared" si="31"/>
        <v>2.1978225</v>
      </c>
      <c r="K79" s="22">
        <v>2723.2802734375</v>
      </c>
      <c r="L79" s="22">
        <f t="shared" si="32"/>
        <v>38.125923828124996</v>
      </c>
      <c r="M79" s="23">
        <v>2388.97900390625</v>
      </c>
      <c r="N79" s="23">
        <f t="shared" si="33"/>
        <v>19.11183203125</v>
      </c>
      <c r="O79" s="22">
        <v>718.461608886719</v>
      </c>
      <c r="P79" s="22">
        <f t="shared" si="34"/>
        <v>21.553848266601573</v>
      </c>
      <c r="Q79" s="21" t="s">
        <v>90</v>
      </c>
      <c r="R79" s="21">
        <v>216979.53</v>
      </c>
      <c r="S79" s="23">
        <v>3185.52465820313</v>
      </c>
      <c r="T79" s="23">
        <f t="shared" si="35"/>
        <v>31.8552465820313</v>
      </c>
      <c r="U79" s="23">
        <v>887.036743164063</v>
      </c>
      <c r="V79" s="23">
        <f t="shared" si="36"/>
        <v>10.644440917968755</v>
      </c>
      <c r="W79" s="23">
        <v>267.589416503906</v>
      </c>
      <c r="X79" s="23">
        <f t="shared" si="37"/>
        <v>3.211072998046872</v>
      </c>
      <c r="Y79" s="23">
        <v>107.457504272461</v>
      </c>
      <c r="Z79" s="23">
        <f t="shared" si="38"/>
        <v>0.10745750427246101</v>
      </c>
      <c r="AA79" s="23">
        <v>170.418258666992</v>
      </c>
      <c r="AB79" s="23">
        <f t="shared" si="39"/>
        <v>2.55627388000488</v>
      </c>
      <c r="AC79" s="23">
        <v>177.168045043945</v>
      </c>
      <c r="AD79" s="23">
        <f t="shared" si="40"/>
        <v>2.657520675659175</v>
      </c>
      <c r="AE79" s="23">
        <v>263.622985839844</v>
      </c>
      <c r="AF79" s="23">
        <f t="shared" si="41"/>
        <v>3.95434478759766</v>
      </c>
    </row>
    <row r="80" spans="1:32" ht="15.75">
      <c r="A80" s="21" t="s">
        <v>91</v>
      </c>
      <c r="B80" s="21">
        <v>174136.84</v>
      </c>
      <c r="C80" s="22">
        <v>2451.69555664063</v>
      </c>
      <c r="D80" s="22">
        <f t="shared" si="28"/>
        <v>19.61356445312504</v>
      </c>
      <c r="E80" s="22">
        <v>299.618530273438</v>
      </c>
      <c r="F80" s="22">
        <f t="shared" si="29"/>
        <v>0.8988555908203141</v>
      </c>
      <c r="G80" s="23">
        <v>222.531143188477</v>
      </c>
      <c r="H80" s="23">
        <f t="shared" si="30"/>
        <v>1.401946202087405</v>
      </c>
      <c r="I80" s="23">
        <v>3304.0556640625</v>
      </c>
      <c r="J80" s="23">
        <f t="shared" si="31"/>
        <v>2.114595625</v>
      </c>
      <c r="K80" s="22">
        <v>2657.419921875</v>
      </c>
      <c r="L80" s="22">
        <f t="shared" si="32"/>
        <v>37.20387890625</v>
      </c>
      <c r="M80" s="23">
        <v>1992.06457519531</v>
      </c>
      <c r="N80" s="23">
        <f t="shared" si="33"/>
        <v>15.93651660156248</v>
      </c>
      <c r="O80" s="22">
        <v>559.661865234375</v>
      </c>
      <c r="P80" s="22">
        <f t="shared" si="34"/>
        <v>16.78985595703125</v>
      </c>
      <c r="Q80" s="21" t="s">
        <v>91</v>
      </c>
      <c r="R80" s="21">
        <v>174136.84</v>
      </c>
      <c r="S80" s="23">
        <v>2969.3740234375</v>
      </c>
      <c r="T80" s="23">
        <f t="shared" si="35"/>
        <v>29.693740234375</v>
      </c>
      <c r="U80" s="23">
        <v>716.548828125</v>
      </c>
      <c r="V80" s="23">
        <f t="shared" si="36"/>
        <v>8.5985859375</v>
      </c>
      <c r="W80" s="23">
        <v>275.570709228516</v>
      </c>
      <c r="X80" s="23">
        <f t="shared" si="37"/>
        <v>3.3068485107421925</v>
      </c>
      <c r="Y80" s="23">
        <v>104.768508911133</v>
      </c>
      <c r="Z80" s="23">
        <f t="shared" si="38"/>
        <v>0.10476850891113301</v>
      </c>
      <c r="AA80" s="23">
        <v>174.808044433594</v>
      </c>
      <c r="AB80" s="23">
        <f t="shared" si="39"/>
        <v>2.62212066650391</v>
      </c>
      <c r="AC80" s="23">
        <v>182.346374511719</v>
      </c>
      <c r="AD80" s="23">
        <f t="shared" si="40"/>
        <v>2.7351956176757852</v>
      </c>
      <c r="AE80" s="23">
        <v>284.63330078125</v>
      </c>
      <c r="AF80" s="23">
        <f t="shared" si="41"/>
        <v>4.26949951171875</v>
      </c>
    </row>
    <row r="81" spans="1:32" ht="15.75">
      <c r="A81" s="21" t="s">
        <v>92</v>
      </c>
      <c r="B81" s="21">
        <v>220814.23</v>
      </c>
      <c r="C81" s="22">
        <v>1910.93139648438</v>
      </c>
      <c r="D81" s="22">
        <f t="shared" si="28"/>
        <v>15.287451171875041</v>
      </c>
      <c r="E81" s="22">
        <v>230.611404418945</v>
      </c>
      <c r="F81" s="22">
        <f t="shared" si="29"/>
        <v>0.6918342132568349</v>
      </c>
      <c r="G81" s="23">
        <v>158.667602539063</v>
      </c>
      <c r="H81" s="23">
        <f t="shared" si="30"/>
        <v>0.9996058959960971</v>
      </c>
      <c r="I81" s="23">
        <v>1932.47277832031</v>
      </c>
      <c r="J81" s="23">
        <f t="shared" si="31"/>
        <v>1.2367825781249984</v>
      </c>
      <c r="K81" s="22">
        <v>2330.36401367188</v>
      </c>
      <c r="L81" s="22">
        <f t="shared" si="32"/>
        <v>32.62509619140632</v>
      </c>
      <c r="M81" s="23">
        <v>1511.0146484375</v>
      </c>
      <c r="N81" s="23">
        <f t="shared" si="33"/>
        <v>12.0881171875</v>
      </c>
      <c r="O81" s="22">
        <v>462.416534423828</v>
      </c>
      <c r="P81" s="22">
        <f t="shared" si="34"/>
        <v>13.872496032714839</v>
      </c>
      <c r="Q81" s="21" t="s">
        <v>92</v>
      </c>
      <c r="R81" s="21">
        <v>220814.23</v>
      </c>
      <c r="S81" s="23">
        <v>2731.49877929688</v>
      </c>
      <c r="T81" s="23">
        <f t="shared" si="35"/>
        <v>27.3149877929688</v>
      </c>
      <c r="U81" s="23">
        <v>488.596008300781</v>
      </c>
      <c r="V81" s="23">
        <f t="shared" si="36"/>
        <v>5.863152099609372</v>
      </c>
      <c r="W81" s="23">
        <v>198.624114990234</v>
      </c>
      <c r="X81" s="23">
        <f t="shared" si="37"/>
        <v>2.383489379882808</v>
      </c>
      <c r="Y81" s="23">
        <v>73.5273590087891</v>
      </c>
      <c r="Z81" s="23">
        <f t="shared" si="38"/>
        <v>0.07352735900878911</v>
      </c>
      <c r="AA81" s="23">
        <v>152.874481201172</v>
      </c>
      <c r="AB81" s="23">
        <f t="shared" si="39"/>
        <v>2.2931172180175796</v>
      </c>
      <c r="AC81" s="23">
        <v>162.179779052734</v>
      </c>
      <c r="AD81" s="23">
        <f t="shared" si="40"/>
        <v>2.4326966857910097</v>
      </c>
      <c r="AE81" s="23">
        <v>287.47900390625</v>
      </c>
      <c r="AF81" s="23">
        <f t="shared" si="41"/>
        <v>4.31218505859375</v>
      </c>
    </row>
    <row r="82" spans="1:32" ht="15.75">
      <c r="A82" s="21" t="s">
        <v>93</v>
      </c>
      <c r="B82" s="21">
        <v>215094.44</v>
      </c>
      <c r="C82" s="22">
        <v>1777.18579101563</v>
      </c>
      <c r="D82" s="22">
        <f t="shared" si="28"/>
        <v>14.217486328125041</v>
      </c>
      <c r="E82" s="22">
        <v>233.690124511719</v>
      </c>
      <c r="F82" s="22">
        <f t="shared" si="29"/>
        <v>0.7010703735351569</v>
      </c>
      <c r="G82" s="23">
        <v>155.648727416992</v>
      </c>
      <c r="H82" s="23">
        <f t="shared" si="30"/>
        <v>0.9805869827270496</v>
      </c>
      <c r="I82" s="23">
        <v>2071.7041015625</v>
      </c>
      <c r="J82" s="23">
        <f t="shared" si="31"/>
        <v>1.3258906250000002</v>
      </c>
      <c r="K82" s="22">
        <v>2376.80151367188</v>
      </c>
      <c r="L82" s="22">
        <f t="shared" si="32"/>
        <v>33.27522119140632</v>
      </c>
      <c r="M82" s="23">
        <v>1610.93884277344</v>
      </c>
      <c r="N82" s="23">
        <f t="shared" si="33"/>
        <v>12.887510742187521</v>
      </c>
      <c r="O82" s="22">
        <v>547.204772949219</v>
      </c>
      <c r="P82" s="22">
        <f t="shared" si="34"/>
        <v>16.416143188476568</v>
      </c>
      <c r="Q82" s="21" t="s">
        <v>93</v>
      </c>
      <c r="R82" s="21">
        <v>215094.44</v>
      </c>
      <c r="S82" s="23">
        <v>2489.18627929688</v>
      </c>
      <c r="T82" s="23">
        <f t="shared" si="35"/>
        <v>24.8918627929688</v>
      </c>
      <c r="U82" s="23">
        <v>576.74951171875</v>
      </c>
      <c r="V82" s="23">
        <f t="shared" si="36"/>
        <v>6.920994140624999</v>
      </c>
      <c r="W82" s="23">
        <v>178.901397705078</v>
      </c>
      <c r="X82" s="23">
        <f t="shared" si="37"/>
        <v>2.146816772460936</v>
      </c>
      <c r="Y82" s="23">
        <v>66.3743438720703</v>
      </c>
      <c r="Z82" s="23">
        <f t="shared" si="38"/>
        <v>0.0663743438720703</v>
      </c>
      <c r="AA82" s="23">
        <v>147.386489868164</v>
      </c>
      <c r="AB82" s="23">
        <f t="shared" si="39"/>
        <v>2.21079734802246</v>
      </c>
      <c r="AC82" s="23">
        <v>157.006072998047</v>
      </c>
      <c r="AD82" s="23">
        <f t="shared" si="40"/>
        <v>2.355091094970705</v>
      </c>
      <c r="AE82" s="23">
        <v>288.170806884766</v>
      </c>
      <c r="AF82" s="23">
        <f t="shared" si="41"/>
        <v>4.3225621032714905</v>
      </c>
    </row>
    <row r="83" spans="1:32" ht="15.75">
      <c r="A83" s="21" t="s">
        <v>94</v>
      </c>
      <c r="B83" s="21">
        <v>156228.41</v>
      </c>
      <c r="C83" s="22">
        <v>6682.15966796875</v>
      </c>
      <c r="D83" s="22">
        <f t="shared" si="28"/>
        <v>53.45727734375</v>
      </c>
      <c r="E83" s="22">
        <v>538.990783691406</v>
      </c>
      <c r="F83" s="22">
        <f t="shared" si="29"/>
        <v>1.616972351074218</v>
      </c>
      <c r="G83" s="23">
        <v>441.725036621094</v>
      </c>
      <c r="H83" s="23">
        <f t="shared" si="30"/>
        <v>2.782867730712892</v>
      </c>
      <c r="I83" s="23">
        <v>6929.9072265625</v>
      </c>
      <c r="J83" s="23">
        <f t="shared" si="31"/>
        <v>4.435140625</v>
      </c>
      <c r="K83" s="22">
        <v>7072.60107421875</v>
      </c>
      <c r="L83" s="22">
        <f t="shared" si="32"/>
        <v>99.01641503906248</v>
      </c>
      <c r="M83" s="23">
        <v>5249.39697265625</v>
      </c>
      <c r="N83" s="23">
        <f t="shared" si="33"/>
        <v>41.99517578125</v>
      </c>
      <c r="O83" s="22">
        <v>1385.6875</v>
      </c>
      <c r="P83" s="22">
        <f t="shared" si="34"/>
        <v>41.570625</v>
      </c>
      <c r="Q83" s="21" t="s">
        <v>94</v>
      </c>
      <c r="R83" s="21">
        <v>156228.41</v>
      </c>
      <c r="S83" s="23">
        <v>7230.94091796875</v>
      </c>
      <c r="T83" s="23">
        <f t="shared" si="35"/>
        <v>72.3094091796875</v>
      </c>
      <c r="U83" s="23">
        <v>1789.4326171875</v>
      </c>
      <c r="V83" s="23">
        <f t="shared" si="36"/>
        <v>21.47319140625</v>
      </c>
      <c r="W83" s="23">
        <v>552.456665039063</v>
      </c>
      <c r="X83" s="23">
        <f t="shared" si="37"/>
        <v>6.629479980468756</v>
      </c>
      <c r="Y83" s="23">
        <v>288.607086181641</v>
      </c>
      <c r="Z83" s="23">
        <f t="shared" si="38"/>
        <v>0.28860708618164105</v>
      </c>
      <c r="AA83" s="23">
        <v>278.771392822266</v>
      </c>
      <c r="AB83" s="23">
        <f t="shared" si="39"/>
        <v>4.1815708923339905</v>
      </c>
      <c r="AC83" s="23">
        <v>327.568145751953</v>
      </c>
      <c r="AD83" s="23">
        <f t="shared" si="40"/>
        <v>4.9135221862792955</v>
      </c>
      <c r="AE83" s="23">
        <v>646.398803710938</v>
      </c>
      <c r="AF83" s="23">
        <f t="shared" si="41"/>
        <v>9.69598205566407</v>
      </c>
    </row>
    <row r="84" spans="1:32" ht="15.75">
      <c r="A84" s="21" t="s">
        <v>95</v>
      </c>
      <c r="B84" s="21">
        <v>262706.48</v>
      </c>
      <c r="C84" s="22">
        <v>7011.71142578125</v>
      </c>
      <c r="D84" s="22">
        <f t="shared" si="28"/>
        <v>56.09369140625</v>
      </c>
      <c r="E84" s="22">
        <v>617.065979003906</v>
      </c>
      <c r="F84" s="22">
        <f t="shared" si="29"/>
        <v>1.851197937011718</v>
      </c>
      <c r="G84" s="23">
        <v>568.440551757813</v>
      </c>
      <c r="H84" s="23">
        <f t="shared" si="30"/>
        <v>3.581175476074222</v>
      </c>
      <c r="I84" s="23">
        <v>7640.978515625</v>
      </c>
      <c r="J84" s="23">
        <f t="shared" si="31"/>
        <v>4.89022625</v>
      </c>
      <c r="K84" s="22">
        <v>7700.88671875</v>
      </c>
      <c r="L84" s="22">
        <f t="shared" si="32"/>
        <v>107.8124140625</v>
      </c>
      <c r="M84" s="23">
        <v>5711.97216796875</v>
      </c>
      <c r="N84" s="23">
        <f t="shared" si="33"/>
        <v>45.69577734375</v>
      </c>
      <c r="O84" s="22">
        <v>1874.14599609375</v>
      </c>
      <c r="P84" s="22">
        <f t="shared" si="34"/>
        <v>56.2243798828125</v>
      </c>
      <c r="Q84" s="21" t="s">
        <v>95</v>
      </c>
      <c r="R84" s="21">
        <v>262706.48</v>
      </c>
      <c r="S84" s="23">
        <v>7586.552734375</v>
      </c>
      <c r="T84" s="23">
        <f t="shared" si="35"/>
        <v>75.86552734375</v>
      </c>
      <c r="U84" s="23">
        <v>1986.0419921875</v>
      </c>
      <c r="V84" s="23">
        <f t="shared" si="36"/>
        <v>23.83250390625</v>
      </c>
      <c r="W84" s="23">
        <v>617.951477050781</v>
      </c>
      <c r="X84" s="23">
        <f t="shared" si="37"/>
        <v>7.415417724609372</v>
      </c>
      <c r="Y84" s="23">
        <v>351.102905273438</v>
      </c>
      <c r="Z84" s="23">
        <f t="shared" si="38"/>
        <v>0.351102905273438</v>
      </c>
      <c r="AA84" s="23">
        <v>319.0341796875</v>
      </c>
      <c r="AB84" s="23">
        <f t="shared" si="39"/>
        <v>4.7855126953125</v>
      </c>
      <c r="AC84" s="23">
        <v>343.754974365234</v>
      </c>
      <c r="AD84" s="23">
        <f t="shared" si="40"/>
        <v>5.15632461547851</v>
      </c>
      <c r="AE84" s="23">
        <v>657.419799804688</v>
      </c>
      <c r="AF84" s="23">
        <f t="shared" si="41"/>
        <v>9.861296997070319</v>
      </c>
    </row>
    <row r="85" spans="1:32" ht="15.75">
      <c r="A85" s="21" t="s">
        <v>96</v>
      </c>
      <c r="B85" s="21">
        <v>434522.7</v>
      </c>
      <c r="C85" s="22">
        <v>7049.55419921875</v>
      </c>
      <c r="D85" s="22">
        <f t="shared" si="28"/>
        <v>56.396433593750004</v>
      </c>
      <c r="E85" s="22">
        <v>596.8515625</v>
      </c>
      <c r="F85" s="22">
        <f t="shared" si="29"/>
        <v>1.7905546874999998</v>
      </c>
      <c r="G85" s="23">
        <v>568.923217773438</v>
      </c>
      <c r="H85" s="23">
        <f t="shared" si="30"/>
        <v>3.584216271972659</v>
      </c>
      <c r="I85" s="23">
        <v>7168.62646484375</v>
      </c>
      <c r="J85" s="23">
        <f t="shared" si="31"/>
        <v>4.5879209375</v>
      </c>
      <c r="K85" s="22">
        <v>7847.96240234375</v>
      </c>
      <c r="L85" s="22">
        <f t="shared" si="32"/>
        <v>109.87147363281248</v>
      </c>
      <c r="M85" s="23">
        <v>5902.9208984375</v>
      </c>
      <c r="N85" s="23">
        <f t="shared" si="33"/>
        <v>47.223367187499996</v>
      </c>
      <c r="O85" s="22">
        <v>1932.23217773438</v>
      </c>
      <c r="P85" s="22">
        <f t="shared" si="34"/>
        <v>57.96696533203139</v>
      </c>
      <c r="Q85" s="21" t="s">
        <v>96</v>
      </c>
      <c r="R85" s="21">
        <v>434522.7</v>
      </c>
      <c r="S85" s="23">
        <v>8249.5771484375</v>
      </c>
      <c r="T85" s="23">
        <f t="shared" si="35"/>
        <v>82.495771484375</v>
      </c>
      <c r="U85" s="23">
        <v>1951.29614257813</v>
      </c>
      <c r="V85" s="23">
        <f t="shared" si="36"/>
        <v>23.415553710937562</v>
      </c>
      <c r="W85" s="23">
        <v>555.519470214844</v>
      </c>
      <c r="X85" s="23">
        <f t="shared" si="37"/>
        <v>6.666233642578128</v>
      </c>
      <c r="Y85" s="23">
        <v>312.403411865234</v>
      </c>
      <c r="Z85" s="23">
        <f t="shared" si="38"/>
        <v>0.31240341186523396</v>
      </c>
      <c r="AA85" s="23">
        <v>300.782623291016</v>
      </c>
      <c r="AB85" s="23">
        <f t="shared" si="39"/>
        <v>4.51173934936524</v>
      </c>
      <c r="AC85" s="23">
        <v>332.209228515625</v>
      </c>
      <c r="AD85" s="23">
        <f t="shared" si="40"/>
        <v>4.983138427734375</v>
      </c>
      <c r="AE85" s="23">
        <v>688.070129394531</v>
      </c>
      <c r="AF85" s="23">
        <f t="shared" si="41"/>
        <v>10.321051940917965</v>
      </c>
    </row>
    <row r="86" spans="1:32" ht="15.75">
      <c r="A86" s="21" t="s">
        <v>97</v>
      </c>
      <c r="B86" s="21">
        <v>203284.92</v>
      </c>
      <c r="C86" s="22">
        <v>231.686233520508</v>
      </c>
      <c r="D86" s="22">
        <f t="shared" si="28"/>
        <v>1.8534898681640641</v>
      </c>
      <c r="E86" s="22">
        <v>0.22829906642437</v>
      </c>
      <c r="F86" s="22">
        <f t="shared" si="29"/>
        <v>0.00068489719927311</v>
      </c>
      <c r="G86" s="23">
        <v>3.17524361610413</v>
      </c>
      <c r="H86" s="23">
        <f t="shared" si="30"/>
        <v>0.02000403478145602</v>
      </c>
      <c r="I86" s="23">
        <v>441.347747802734</v>
      </c>
      <c r="J86" s="23">
        <f t="shared" si="31"/>
        <v>0.28246255859374975</v>
      </c>
      <c r="K86" s="22">
        <v>110.365493774414</v>
      </c>
      <c r="L86" s="22">
        <f t="shared" si="32"/>
        <v>1.5451169128417959</v>
      </c>
      <c r="M86" s="23">
        <v>137.022430419922</v>
      </c>
      <c r="N86" s="23">
        <f t="shared" si="33"/>
        <v>1.096179443359376</v>
      </c>
      <c r="O86" s="22">
        <v>8.2126579284668</v>
      </c>
      <c r="P86" s="22">
        <f t="shared" si="34"/>
        <v>0.24637973785400402</v>
      </c>
      <c r="Q86" s="21" t="s">
        <v>97</v>
      </c>
      <c r="R86" s="21">
        <v>203284.92</v>
      </c>
      <c r="S86" s="23">
        <v>306.359191894531</v>
      </c>
      <c r="T86" s="23">
        <f t="shared" si="35"/>
        <v>3.0635919189453102</v>
      </c>
      <c r="U86" s="23">
        <v>39.2254486083984</v>
      </c>
      <c r="V86" s="23">
        <f t="shared" si="36"/>
        <v>0.4707053833007808</v>
      </c>
      <c r="W86" s="23">
        <v>18.7803115844727</v>
      </c>
      <c r="X86" s="23">
        <f t="shared" si="37"/>
        <v>0.22536373901367238</v>
      </c>
      <c r="Y86" s="23">
        <v>0.292896300554276</v>
      </c>
      <c r="Z86" s="23">
        <f t="shared" si="38"/>
        <v>0.00029289630055427603</v>
      </c>
      <c r="AA86" s="23">
        <v>10.0070095062256</v>
      </c>
      <c r="AB86" s="23">
        <f t="shared" si="39"/>
        <v>0.150105142593384</v>
      </c>
      <c r="AC86" s="23">
        <v>13.3841733932495</v>
      </c>
      <c r="AD86" s="23">
        <f t="shared" si="40"/>
        <v>0.2007626008987425</v>
      </c>
      <c r="AE86" s="23">
        <v>50.6232681274414</v>
      </c>
      <c r="AF86" s="23">
        <f t="shared" si="41"/>
        <v>0.7593490219116209</v>
      </c>
    </row>
    <row r="87" spans="1:32" ht="15.75">
      <c r="A87" s="21" t="s">
        <v>98</v>
      </c>
      <c r="B87" s="21">
        <v>503405.47</v>
      </c>
      <c r="C87" s="22">
        <v>204.238540649414</v>
      </c>
      <c r="D87" s="22">
        <f t="shared" si="28"/>
        <v>1.6339083251953122</v>
      </c>
      <c r="E87" s="22">
        <v>0.22829906642437</v>
      </c>
      <c r="F87" s="22">
        <f t="shared" si="29"/>
        <v>0.00068489719927311</v>
      </c>
      <c r="G87" s="23">
        <v>1.76925194263458</v>
      </c>
      <c r="H87" s="23">
        <f t="shared" si="30"/>
        <v>0.011146287238597855</v>
      </c>
      <c r="I87" s="23">
        <v>409.104949951172</v>
      </c>
      <c r="J87" s="23">
        <f t="shared" si="31"/>
        <v>0.26182716796875005</v>
      </c>
      <c r="K87" s="22">
        <v>87.8914794921875</v>
      </c>
      <c r="L87" s="22">
        <f t="shared" si="32"/>
        <v>1.230480712890625</v>
      </c>
      <c r="M87" s="23">
        <v>93.0110244750977</v>
      </c>
      <c r="N87" s="23">
        <f t="shared" si="33"/>
        <v>0.7440881958007816</v>
      </c>
      <c r="O87" s="22">
        <v>8.2126579284668</v>
      </c>
      <c r="P87" s="22">
        <f t="shared" si="34"/>
        <v>0.24637973785400402</v>
      </c>
      <c r="Q87" s="21" t="s">
        <v>98</v>
      </c>
      <c r="R87" s="21">
        <v>503405.47</v>
      </c>
      <c r="S87" s="23">
        <v>277.34033203125</v>
      </c>
      <c r="T87" s="23">
        <f t="shared" si="35"/>
        <v>2.7734033203125</v>
      </c>
      <c r="U87" s="23">
        <v>18.7752685546875</v>
      </c>
      <c r="V87" s="23">
        <f t="shared" si="36"/>
        <v>0.22530322265625</v>
      </c>
      <c r="W87" s="23">
        <v>17.6310844421387</v>
      </c>
      <c r="X87" s="23">
        <f t="shared" si="37"/>
        <v>0.21157301330566441</v>
      </c>
      <c r="Y87" s="23">
        <v>0.292896300554276</v>
      </c>
      <c r="Z87" s="23">
        <f t="shared" si="38"/>
        <v>0.00029289630055427603</v>
      </c>
      <c r="AA87" s="23">
        <v>9.53554630279541</v>
      </c>
      <c r="AB87" s="23">
        <f t="shared" si="39"/>
        <v>0.14303319454193114</v>
      </c>
      <c r="AC87" s="23">
        <v>12.7286415100098</v>
      </c>
      <c r="AD87" s="23">
        <f t="shared" si="40"/>
        <v>0.19092962265014699</v>
      </c>
      <c r="AE87" s="23">
        <v>49.0768585205078</v>
      </c>
      <c r="AF87" s="23">
        <f t="shared" si="41"/>
        <v>0.736152877807617</v>
      </c>
    </row>
    <row r="88" spans="1:32" ht="15.75">
      <c r="A88" s="21" t="s">
        <v>99</v>
      </c>
      <c r="B88" s="21">
        <v>178501.66</v>
      </c>
      <c r="C88" s="22">
        <v>204.238540649414</v>
      </c>
      <c r="D88" s="22">
        <f t="shared" si="28"/>
        <v>1.6339083251953122</v>
      </c>
      <c r="E88" s="22">
        <v>0.22829906642437</v>
      </c>
      <c r="F88" s="22">
        <f t="shared" si="29"/>
        <v>0.00068489719927311</v>
      </c>
      <c r="G88" s="23">
        <v>1.76925194263458</v>
      </c>
      <c r="H88" s="23">
        <f t="shared" si="30"/>
        <v>0.011146287238597855</v>
      </c>
      <c r="I88" s="23">
        <v>409.104949951172</v>
      </c>
      <c r="J88" s="23">
        <f t="shared" si="31"/>
        <v>0.26182716796875005</v>
      </c>
      <c r="K88" s="22">
        <v>87.8914794921875</v>
      </c>
      <c r="L88" s="22">
        <f t="shared" si="32"/>
        <v>1.230480712890625</v>
      </c>
      <c r="M88" s="23">
        <v>93.0110244750977</v>
      </c>
      <c r="N88" s="23">
        <f t="shared" si="33"/>
        <v>0.7440881958007816</v>
      </c>
      <c r="O88" s="22">
        <v>8.2126579284668</v>
      </c>
      <c r="P88" s="22">
        <f t="shared" si="34"/>
        <v>0.24637973785400402</v>
      </c>
      <c r="Q88" s="21" t="s">
        <v>99</v>
      </c>
      <c r="R88" s="21">
        <v>178501.66</v>
      </c>
      <c r="S88" s="23">
        <v>277.34033203125</v>
      </c>
      <c r="T88" s="23">
        <f t="shared" si="35"/>
        <v>2.7734033203125</v>
      </c>
      <c r="U88" s="23">
        <v>18.7752685546875</v>
      </c>
      <c r="V88" s="23">
        <f t="shared" si="36"/>
        <v>0.22530322265625</v>
      </c>
      <c r="W88" s="23">
        <v>17.6310844421387</v>
      </c>
      <c r="X88" s="23">
        <f t="shared" si="37"/>
        <v>0.21157301330566441</v>
      </c>
      <c r="Y88" s="23">
        <v>0.292896300554276</v>
      </c>
      <c r="Z88" s="23">
        <f t="shared" si="38"/>
        <v>0.00029289630055427603</v>
      </c>
      <c r="AA88" s="23">
        <v>9.53554630279541</v>
      </c>
      <c r="AB88" s="23">
        <f t="shared" si="39"/>
        <v>0.14303319454193114</v>
      </c>
      <c r="AC88" s="23">
        <v>12.7286415100098</v>
      </c>
      <c r="AD88" s="23">
        <f t="shared" si="40"/>
        <v>0.19092962265014699</v>
      </c>
      <c r="AE88" s="23">
        <v>49.0768585205078</v>
      </c>
      <c r="AF88" s="23">
        <f t="shared" si="41"/>
        <v>0.736152877807617</v>
      </c>
    </row>
    <row r="89" spans="1:32" ht="15.75">
      <c r="A89" s="21" t="s">
        <v>100</v>
      </c>
      <c r="B89" s="21">
        <v>327219.25</v>
      </c>
      <c r="C89" s="22">
        <v>204.238540649414</v>
      </c>
      <c r="D89" s="22">
        <f t="shared" si="28"/>
        <v>1.6339083251953122</v>
      </c>
      <c r="E89" s="22">
        <v>0.22829906642437</v>
      </c>
      <c r="F89" s="22">
        <f t="shared" si="29"/>
        <v>0.00068489719927311</v>
      </c>
      <c r="G89" s="23">
        <v>1.76925194263458</v>
      </c>
      <c r="H89" s="23">
        <f t="shared" si="30"/>
        <v>0.011146287238597855</v>
      </c>
      <c r="I89" s="23">
        <v>409.104949951172</v>
      </c>
      <c r="J89" s="23">
        <f t="shared" si="31"/>
        <v>0.26182716796875005</v>
      </c>
      <c r="K89" s="22">
        <v>87.8914794921875</v>
      </c>
      <c r="L89" s="22">
        <f t="shared" si="32"/>
        <v>1.230480712890625</v>
      </c>
      <c r="M89" s="23">
        <v>93.0110244750977</v>
      </c>
      <c r="N89" s="23">
        <f t="shared" si="33"/>
        <v>0.7440881958007816</v>
      </c>
      <c r="O89" s="22">
        <v>8.2126579284668</v>
      </c>
      <c r="P89" s="22">
        <f t="shared" si="34"/>
        <v>0.24637973785400402</v>
      </c>
      <c r="Q89" s="21" t="s">
        <v>100</v>
      </c>
      <c r="R89" s="21">
        <v>327219.25</v>
      </c>
      <c r="S89" s="23">
        <v>277.34033203125</v>
      </c>
      <c r="T89" s="23">
        <f t="shared" si="35"/>
        <v>2.7734033203125</v>
      </c>
      <c r="U89" s="23">
        <v>18.7752685546875</v>
      </c>
      <c r="V89" s="23">
        <f t="shared" si="36"/>
        <v>0.22530322265625</v>
      </c>
      <c r="W89" s="23">
        <v>17.6310844421387</v>
      </c>
      <c r="X89" s="23">
        <f t="shared" si="37"/>
        <v>0.21157301330566441</v>
      </c>
      <c r="Y89" s="23">
        <v>0.292896300554276</v>
      </c>
      <c r="Z89" s="23">
        <f t="shared" si="38"/>
        <v>0.00029289630055427603</v>
      </c>
      <c r="AA89" s="23">
        <v>9.53554630279541</v>
      </c>
      <c r="AB89" s="23">
        <f t="shared" si="39"/>
        <v>0.14303319454193114</v>
      </c>
      <c r="AC89" s="23">
        <v>12.7286415100098</v>
      </c>
      <c r="AD89" s="23">
        <f t="shared" si="40"/>
        <v>0.19092962265014699</v>
      </c>
      <c r="AE89" s="23">
        <v>49.0768585205078</v>
      </c>
      <c r="AF89" s="23">
        <f t="shared" si="41"/>
        <v>0.736152877807617</v>
      </c>
    </row>
    <row r="90" spans="1:32" ht="15.75">
      <c r="A90" s="21" t="s">
        <v>101</v>
      </c>
      <c r="B90" s="21">
        <v>161976.99</v>
      </c>
      <c r="C90" s="22">
        <v>204.238540649414</v>
      </c>
      <c r="D90" s="22">
        <f t="shared" si="28"/>
        <v>1.6339083251953122</v>
      </c>
      <c r="E90" s="22">
        <v>0.22829906642437</v>
      </c>
      <c r="F90" s="22">
        <f t="shared" si="29"/>
        <v>0.00068489719927311</v>
      </c>
      <c r="G90" s="23">
        <v>1.76925194263458</v>
      </c>
      <c r="H90" s="23">
        <f t="shared" si="30"/>
        <v>0.011146287238597855</v>
      </c>
      <c r="I90" s="23">
        <v>409.104949951172</v>
      </c>
      <c r="J90" s="23">
        <f t="shared" si="31"/>
        <v>0.26182716796875005</v>
      </c>
      <c r="K90" s="22">
        <v>87.8914794921875</v>
      </c>
      <c r="L90" s="22">
        <f t="shared" si="32"/>
        <v>1.230480712890625</v>
      </c>
      <c r="M90" s="23">
        <v>93.0110244750977</v>
      </c>
      <c r="N90" s="23">
        <f t="shared" si="33"/>
        <v>0.7440881958007816</v>
      </c>
      <c r="O90" s="22">
        <v>8.2126579284668</v>
      </c>
      <c r="P90" s="22">
        <f t="shared" si="34"/>
        <v>0.24637973785400402</v>
      </c>
      <c r="Q90" s="21" t="s">
        <v>101</v>
      </c>
      <c r="R90" s="21">
        <v>161976.99</v>
      </c>
      <c r="S90" s="23">
        <v>277.34033203125</v>
      </c>
      <c r="T90" s="23">
        <f t="shared" si="35"/>
        <v>2.7734033203125</v>
      </c>
      <c r="U90" s="23">
        <v>18.7752685546875</v>
      </c>
      <c r="V90" s="23">
        <f t="shared" si="36"/>
        <v>0.22530322265625</v>
      </c>
      <c r="W90" s="23">
        <v>17.6310844421387</v>
      </c>
      <c r="X90" s="23">
        <f t="shared" si="37"/>
        <v>0.21157301330566441</v>
      </c>
      <c r="Y90" s="23">
        <v>0.292896300554276</v>
      </c>
      <c r="Z90" s="23">
        <f t="shared" si="38"/>
        <v>0.00029289630055427603</v>
      </c>
      <c r="AA90" s="23">
        <v>9.53554630279541</v>
      </c>
      <c r="AB90" s="23">
        <f t="shared" si="39"/>
        <v>0.14303319454193114</v>
      </c>
      <c r="AC90" s="23">
        <v>12.7286415100098</v>
      </c>
      <c r="AD90" s="23">
        <f t="shared" si="40"/>
        <v>0.19092962265014699</v>
      </c>
      <c r="AE90" s="23">
        <v>49.0768585205078</v>
      </c>
      <c r="AF90" s="23">
        <f t="shared" si="41"/>
        <v>0.736152877807617</v>
      </c>
    </row>
    <row r="91" spans="1:32" ht="15.75">
      <c r="A91" s="21" t="s">
        <v>102</v>
      </c>
      <c r="B91" s="21">
        <v>70010.92</v>
      </c>
      <c r="C91" s="22">
        <v>204.238540649414</v>
      </c>
      <c r="D91" s="22">
        <f t="shared" si="28"/>
        <v>1.6339083251953122</v>
      </c>
      <c r="E91" s="22">
        <v>0.22829906642437</v>
      </c>
      <c r="F91" s="22">
        <f t="shared" si="29"/>
        <v>0.00068489719927311</v>
      </c>
      <c r="G91" s="23">
        <v>1.76925194263458</v>
      </c>
      <c r="H91" s="23">
        <f t="shared" si="30"/>
        <v>0.011146287238597855</v>
      </c>
      <c r="I91" s="23">
        <v>409.104949951172</v>
      </c>
      <c r="J91" s="23">
        <f t="shared" si="31"/>
        <v>0.26182716796875005</v>
      </c>
      <c r="K91" s="22">
        <v>87.8914794921875</v>
      </c>
      <c r="L91" s="22">
        <f t="shared" si="32"/>
        <v>1.230480712890625</v>
      </c>
      <c r="M91" s="23">
        <v>93.0110244750977</v>
      </c>
      <c r="N91" s="23">
        <f t="shared" si="33"/>
        <v>0.7440881958007816</v>
      </c>
      <c r="O91" s="22">
        <v>8.2126579284668</v>
      </c>
      <c r="P91" s="22">
        <f t="shared" si="34"/>
        <v>0.24637973785400402</v>
      </c>
      <c r="Q91" s="21" t="s">
        <v>102</v>
      </c>
      <c r="R91" s="21">
        <v>70010.92</v>
      </c>
      <c r="S91" s="23">
        <v>277.34033203125</v>
      </c>
      <c r="T91" s="23">
        <f t="shared" si="35"/>
        <v>2.7734033203125</v>
      </c>
      <c r="U91" s="23">
        <v>18.7752685546875</v>
      </c>
      <c r="V91" s="23">
        <f t="shared" si="36"/>
        <v>0.22530322265625</v>
      </c>
      <c r="W91" s="23">
        <v>17.6310844421387</v>
      </c>
      <c r="X91" s="23">
        <f t="shared" si="37"/>
        <v>0.21157301330566441</v>
      </c>
      <c r="Y91" s="23">
        <v>0.292896300554276</v>
      </c>
      <c r="Z91" s="23">
        <f t="shared" si="38"/>
        <v>0.00029289630055427603</v>
      </c>
      <c r="AA91" s="23">
        <v>9.53554630279541</v>
      </c>
      <c r="AB91" s="23">
        <f t="shared" si="39"/>
        <v>0.14303319454193114</v>
      </c>
      <c r="AC91" s="23">
        <v>12.7286415100098</v>
      </c>
      <c r="AD91" s="23">
        <f t="shared" si="40"/>
        <v>0.19092962265014699</v>
      </c>
      <c r="AE91" s="23">
        <v>49.0768585205078</v>
      </c>
      <c r="AF91" s="23">
        <f t="shared" si="41"/>
        <v>0.736152877807617</v>
      </c>
    </row>
    <row r="92" spans="1:32" ht="15.75">
      <c r="A92" s="21" t="s">
        <v>103</v>
      </c>
      <c r="B92" s="21">
        <v>207461.18</v>
      </c>
      <c r="C92" s="22">
        <v>204.238540649414</v>
      </c>
      <c r="D92" s="22">
        <f t="shared" si="28"/>
        <v>1.6339083251953122</v>
      </c>
      <c r="E92" s="22">
        <v>0.22829906642437</v>
      </c>
      <c r="F92" s="22">
        <f t="shared" si="29"/>
        <v>0.00068489719927311</v>
      </c>
      <c r="G92" s="23">
        <v>1.76925194263458</v>
      </c>
      <c r="H92" s="23">
        <f t="shared" si="30"/>
        <v>0.011146287238597855</v>
      </c>
      <c r="I92" s="23">
        <v>409.104949951172</v>
      </c>
      <c r="J92" s="23">
        <f t="shared" si="31"/>
        <v>0.26182716796875005</v>
      </c>
      <c r="K92" s="22">
        <v>87.8914794921875</v>
      </c>
      <c r="L92" s="22">
        <f t="shared" si="32"/>
        <v>1.230480712890625</v>
      </c>
      <c r="M92" s="23">
        <v>93.0110244750977</v>
      </c>
      <c r="N92" s="23">
        <f t="shared" si="33"/>
        <v>0.7440881958007816</v>
      </c>
      <c r="O92" s="22">
        <v>8.2126579284668</v>
      </c>
      <c r="P92" s="22">
        <f t="shared" si="34"/>
        <v>0.24637973785400402</v>
      </c>
      <c r="Q92" s="21" t="s">
        <v>103</v>
      </c>
      <c r="R92" s="21">
        <v>207461.18</v>
      </c>
      <c r="S92" s="23">
        <v>277.34033203125</v>
      </c>
      <c r="T92" s="23">
        <f t="shared" si="35"/>
        <v>2.7734033203125</v>
      </c>
      <c r="U92" s="23">
        <v>18.7752685546875</v>
      </c>
      <c r="V92" s="23">
        <f t="shared" si="36"/>
        <v>0.22530322265625</v>
      </c>
      <c r="W92" s="23">
        <v>17.6310844421387</v>
      </c>
      <c r="X92" s="23">
        <f t="shared" si="37"/>
        <v>0.21157301330566441</v>
      </c>
      <c r="Y92" s="23">
        <v>0.292896300554276</v>
      </c>
      <c r="Z92" s="23">
        <f t="shared" si="38"/>
        <v>0.00029289630055427603</v>
      </c>
      <c r="AA92" s="23">
        <v>9.53554630279541</v>
      </c>
      <c r="AB92" s="23">
        <f t="shared" si="39"/>
        <v>0.14303319454193114</v>
      </c>
      <c r="AC92" s="23">
        <v>12.7286415100098</v>
      </c>
      <c r="AD92" s="23">
        <f t="shared" si="40"/>
        <v>0.19092962265014699</v>
      </c>
      <c r="AE92" s="23">
        <v>49.0768585205078</v>
      </c>
      <c r="AF92" s="23">
        <f t="shared" si="41"/>
        <v>0.736152877807617</v>
      </c>
    </row>
    <row r="93" spans="1:32" ht="15.75">
      <c r="A93" s="21" t="s">
        <v>104</v>
      </c>
      <c r="B93" s="21">
        <v>144765.68</v>
      </c>
      <c r="C93" s="22">
        <v>5208.9189453125</v>
      </c>
      <c r="D93" s="22">
        <f t="shared" si="28"/>
        <v>41.67135156250001</v>
      </c>
      <c r="E93" s="22">
        <v>445.539154052734</v>
      </c>
      <c r="F93" s="22">
        <f t="shared" si="29"/>
        <v>1.3366174621582019</v>
      </c>
      <c r="G93" s="23">
        <v>388.802947998047</v>
      </c>
      <c r="H93" s="23">
        <f t="shared" si="30"/>
        <v>2.4494585723876963</v>
      </c>
      <c r="I93" s="23">
        <v>5386.35498046875</v>
      </c>
      <c r="J93" s="23">
        <f t="shared" si="31"/>
        <v>3.4472671875000005</v>
      </c>
      <c r="K93" s="22">
        <v>5759.23681640625</v>
      </c>
      <c r="L93" s="22">
        <f t="shared" si="32"/>
        <v>80.6293154296875</v>
      </c>
      <c r="M93" s="23">
        <v>4805.52099609375</v>
      </c>
      <c r="N93" s="23">
        <f t="shared" si="33"/>
        <v>38.44416796875</v>
      </c>
      <c r="O93" s="22">
        <v>1831.185546875</v>
      </c>
      <c r="P93" s="22">
        <f t="shared" si="34"/>
        <v>54.93556640625</v>
      </c>
      <c r="Q93" s="21" t="s">
        <v>104</v>
      </c>
      <c r="R93" s="21">
        <v>144765.68</v>
      </c>
      <c r="S93" s="23">
        <v>6060.283203125</v>
      </c>
      <c r="T93" s="23">
        <f t="shared" si="35"/>
        <v>60.60283203125</v>
      </c>
      <c r="U93" s="23">
        <v>1732.27783203125</v>
      </c>
      <c r="V93" s="23">
        <f t="shared" si="36"/>
        <v>20.787333984375</v>
      </c>
      <c r="W93" s="23">
        <v>403.340789794922</v>
      </c>
      <c r="X93" s="23">
        <f t="shared" si="37"/>
        <v>4.840089477539063</v>
      </c>
      <c r="Y93" s="23">
        <v>212.177429199219</v>
      </c>
      <c r="Z93" s="23">
        <f t="shared" si="38"/>
        <v>0.21217742919921903</v>
      </c>
      <c r="AA93" s="23">
        <v>212.264739990234</v>
      </c>
      <c r="AB93" s="23">
        <f t="shared" si="39"/>
        <v>3.18397109985351</v>
      </c>
      <c r="AC93" s="23">
        <v>225.85725402832</v>
      </c>
      <c r="AD93" s="23">
        <f t="shared" si="40"/>
        <v>3.3878588104248</v>
      </c>
      <c r="AE93" s="23">
        <v>477.373718261719</v>
      </c>
      <c r="AF93" s="23">
        <f t="shared" si="41"/>
        <v>7.160605773925784</v>
      </c>
    </row>
    <row r="94" spans="1:32" ht="15.75">
      <c r="A94" s="21" t="s">
        <v>105</v>
      </c>
      <c r="B94" s="21">
        <v>182075.53</v>
      </c>
      <c r="C94" s="22">
        <v>204.238540649414</v>
      </c>
      <c r="D94" s="22">
        <f t="shared" si="28"/>
        <v>1.6339083251953122</v>
      </c>
      <c r="E94" s="22">
        <v>0.22829906642437</v>
      </c>
      <c r="F94" s="22">
        <f t="shared" si="29"/>
        <v>0.00068489719927311</v>
      </c>
      <c r="G94" s="23">
        <v>1.76925194263458</v>
      </c>
      <c r="H94" s="23">
        <f t="shared" si="30"/>
        <v>0.011146287238597855</v>
      </c>
      <c r="I94" s="23">
        <v>409.104949951172</v>
      </c>
      <c r="J94" s="23">
        <f t="shared" si="31"/>
        <v>0.26182716796875005</v>
      </c>
      <c r="K94" s="22">
        <v>87.8914794921875</v>
      </c>
      <c r="L94" s="22">
        <f t="shared" si="32"/>
        <v>1.230480712890625</v>
      </c>
      <c r="M94" s="23">
        <v>93.0110244750977</v>
      </c>
      <c r="N94" s="23">
        <f t="shared" si="33"/>
        <v>0.7440881958007816</v>
      </c>
      <c r="O94" s="22">
        <v>8.2126579284668</v>
      </c>
      <c r="P94" s="22">
        <f t="shared" si="34"/>
        <v>0.24637973785400402</v>
      </c>
      <c r="Q94" s="21" t="s">
        <v>105</v>
      </c>
      <c r="R94" s="21">
        <v>182075.53</v>
      </c>
      <c r="S94" s="23">
        <v>277.34033203125</v>
      </c>
      <c r="T94" s="23">
        <f t="shared" si="35"/>
        <v>2.7734033203125</v>
      </c>
      <c r="U94" s="23">
        <v>18.7752685546875</v>
      </c>
      <c r="V94" s="23">
        <f t="shared" si="36"/>
        <v>0.22530322265625</v>
      </c>
      <c r="W94" s="23">
        <v>17.6310844421387</v>
      </c>
      <c r="X94" s="23">
        <f t="shared" si="37"/>
        <v>0.21157301330566441</v>
      </c>
      <c r="Y94" s="23">
        <v>0.292896300554276</v>
      </c>
      <c r="Z94" s="23">
        <f t="shared" si="38"/>
        <v>0.00029289630055427603</v>
      </c>
      <c r="AA94" s="23">
        <v>9.53554630279541</v>
      </c>
      <c r="AB94" s="23">
        <f t="shared" si="39"/>
        <v>0.14303319454193114</v>
      </c>
      <c r="AC94" s="23">
        <v>12.7286415100098</v>
      </c>
      <c r="AD94" s="23">
        <f t="shared" si="40"/>
        <v>0.19092962265014699</v>
      </c>
      <c r="AE94" s="23">
        <v>49.0768585205078</v>
      </c>
      <c r="AF94" s="23">
        <f t="shared" si="41"/>
        <v>0.736152877807617</v>
      </c>
    </row>
    <row r="95" spans="1:32" ht="15.75">
      <c r="A95" s="21" t="s">
        <v>106</v>
      </c>
      <c r="B95" s="21">
        <v>93043.22</v>
      </c>
      <c r="C95" s="22">
        <v>204.238540649414</v>
      </c>
      <c r="D95" s="22">
        <f t="shared" si="28"/>
        <v>1.6339083251953122</v>
      </c>
      <c r="E95" s="22">
        <v>0.22829906642437</v>
      </c>
      <c r="F95" s="22">
        <f t="shared" si="29"/>
        <v>0.00068489719927311</v>
      </c>
      <c r="G95" s="23">
        <v>1.76925194263458</v>
      </c>
      <c r="H95" s="23">
        <f t="shared" si="30"/>
        <v>0.011146287238597855</v>
      </c>
      <c r="I95" s="23">
        <v>409.104949951172</v>
      </c>
      <c r="J95" s="23">
        <f t="shared" si="31"/>
        <v>0.26182716796875005</v>
      </c>
      <c r="K95" s="22">
        <v>87.8914794921875</v>
      </c>
      <c r="L95" s="22">
        <f t="shared" si="32"/>
        <v>1.230480712890625</v>
      </c>
      <c r="M95" s="23">
        <v>93.0110244750977</v>
      </c>
      <c r="N95" s="23">
        <f t="shared" si="33"/>
        <v>0.7440881958007816</v>
      </c>
      <c r="O95" s="22">
        <v>8.2126579284668</v>
      </c>
      <c r="P95" s="22">
        <f t="shared" si="34"/>
        <v>0.24637973785400402</v>
      </c>
      <c r="Q95" s="21" t="s">
        <v>106</v>
      </c>
      <c r="R95" s="21">
        <v>93043.22</v>
      </c>
      <c r="S95" s="23">
        <v>277.34033203125</v>
      </c>
      <c r="T95" s="23">
        <f t="shared" si="35"/>
        <v>2.7734033203125</v>
      </c>
      <c r="U95" s="23">
        <v>18.7752685546875</v>
      </c>
      <c r="V95" s="23">
        <f t="shared" si="36"/>
        <v>0.22530322265625</v>
      </c>
      <c r="W95" s="23">
        <v>17.6310844421387</v>
      </c>
      <c r="X95" s="23">
        <f t="shared" si="37"/>
        <v>0.21157301330566441</v>
      </c>
      <c r="Y95" s="23">
        <v>0.292896300554276</v>
      </c>
      <c r="Z95" s="23">
        <f t="shared" si="38"/>
        <v>0.00029289630055427603</v>
      </c>
      <c r="AA95" s="23">
        <v>9.53554630279541</v>
      </c>
      <c r="AB95" s="23">
        <f t="shared" si="39"/>
        <v>0.14303319454193114</v>
      </c>
      <c r="AC95" s="23">
        <v>12.7286415100098</v>
      </c>
      <c r="AD95" s="23">
        <f t="shared" si="40"/>
        <v>0.19092962265014699</v>
      </c>
      <c r="AE95" s="23">
        <v>49.0768585205078</v>
      </c>
      <c r="AF95" s="23">
        <f t="shared" si="41"/>
        <v>0.736152877807617</v>
      </c>
    </row>
    <row r="96" spans="1:32" ht="15.75">
      <c r="A96" s="21" t="s">
        <v>107</v>
      </c>
      <c r="B96" s="21">
        <v>79623.37</v>
      </c>
      <c r="C96" s="22">
        <v>204.238540649414</v>
      </c>
      <c r="D96" s="22">
        <f t="shared" si="28"/>
        <v>1.6339083251953122</v>
      </c>
      <c r="E96" s="22">
        <v>0.22829906642437</v>
      </c>
      <c r="F96" s="22">
        <f t="shared" si="29"/>
        <v>0.00068489719927311</v>
      </c>
      <c r="G96" s="23">
        <v>1.76925194263458</v>
      </c>
      <c r="H96" s="23">
        <f t="shared" si="30"/>
        <v>0.011146287238597855</v>
      </c>
      <c r="I96" s="23">
        <v>409.104949951172</v>
      </c>
      <c r="J96" s="23">
        <f t="shared" si="31"/>
        <v>0.26182716796875005</v>
      </c>
      <c r="K96" s="22">
        <v>87.8914794921875</v>
      </c>
      <c r="L96" s="22">
        <f t="shared" si="32"/>
        <v>1.230480712890625</v>
      </c>
      <c r="M96" s="23">
        <v>93.0110244750977</v>
      </c>
      <c r="N96" s="23">
        <f t="shared" si="33"/>
        <v>0.7440881958007816</v>
      </c>
      <c r="O96" s="22">
        <v>8.2126579284668</v>
      </c>
      <c r="P96" s="22">
        <f t="shared" si="34"/>
        <v>0.24637973785400402</v>
      </c>
      <c r="Q96" s="21" t="s">
        <v>107</v>
      </c>
      <c r="R96" s="21">
        <v>79623.37</v>
      </c>
      <c r="S96" s="23">
        <v>277.34033203125</v>
      </c>
      <c r="T96" s="23">
        <f t="shared" si="35"/>
        <v>2.7734033203125</v>
      </c>
      <c r="U96" s="23">
        <v>18.7752685546875</v>
      </c>
      <c r="V96" s="23">
        <f t="shared" si="36"/>
        <v>0.22530322265625</v>
      </c>
      <c r="W96" s="23">
        <v>17.6310844421387</v>
      </c>
      <c r="X96" s="23">
        <f t="shared" si="37"/>
        <v>0.21157301330566441</v>
      </c>
      <c r="Y96" s="23">
        <v>0.292896300554276</v>
      </c>
      <c r="Z96" s="23">
        <f t="shared" si="38"/>
        <v>0.00029289630055427603</v>
      </c>
      <c r="AA96" s="23">
        <v>9.53554630279541</v>
      </c>
      <c r="AB96" s="23">
        <f t="shared" si="39"/>
        <v>0.14303319454193114</v>
      </c>
      <c r="AC96" s="23">
        <v>12.7286415100098</v>
      </c>
      <c r="AD96" s="23">
        <f t="shared" si="40"/>
        <v>0.19092962265014699</v>
      </c>
      <c r="AE96" s="23">
        <v>49.0768585205078</v>
      </c>
      <c r="AF96" s="23">
        <f t="shared" si="41"/>
        <v>0.736152877807617</v>
      </c>
    </row>
    <row r="97" spans="1:32" ht="15.75">
      <c r="A97" s="21" t="s">
        <v>108</v>
      </c>
      <c r="B97" s="21">
        <v>501547.4</v>
      </c>
      <c r="C97" s="22">
        <v>3023.79443359375</v>
      </c>
      <c r="D97" s="22">
        <f t="shared" si="28"/>
        <v>24.19035546875</v>
      </c>
      <c r="E97" s="22">
        <v>300.443145751953</v>
      </c>
      <c r="F97" s="22">
        <f t="shared" si="29"/>
        <v>0.901329437255859</v>
      </c>
      <c r="G97" s="23">
        <v>182.6181640625</v>
      </c>
      <c r="H97" s="23">
        <f t="shared" si="30"/>
        <v>1.1504944335937501</v>
      </c>
      <c r="I97" s="23">
        <v>4060.26318359375</v>
      </c>
      <c r="J97" s="23">
        <f t="shared" si="31"/>
        <v>2.5985684375</v>
      </c>
      <c r="K97" s="22">
        <v>3613.29565429688</v>
      </c>
      <c r="L97" s="22">
        <f t="shared" si="32"/>
        <v>50.586139160156314</v>
      </c>
      <c r="M97" s="23">
        <v>2644.37158203125</v>
      </c>
      <c r="N97" s="23">
        <f t="shared" si="33"/>
        <v>21.154972656250003</v>
      </c>
      <c r="O97" s="22">
        <v>1128.63073730469</v>
      </c>
      <c r="P97" s="22">
        <f t="shared" si="34"/>
        <v>33.8589221191407</v>
      </c>
      <c r="Q97" s="21" t="s">
        <v>108</v>
      </c>
      <c r="R97" s="21">
        <v>501547.4</v>
      </c>
      <c r="S97" s="23">
        <v>3527.169921875</v>
      </c>
      <c r="T97" s="23">
        <f t="shared" si="35"/>
        <v>35.27169921875</v>
      </c>
      <c r="U97" s="23">
        <v>1085.31555175781</v>
      </c>
      <c r="V97" s="23">
        <f t="shared" si="36"/>
        <v>13.02378662109372</v>
      </c>
      <c r="W97" s="23">
        <v>280.258972167969</v>
      </c>
      <c r="X97" s="23">
        <f t="shared" si="37"/>
        <v>3.363107666015628</v>
      </c>
      <c r="Y97" s="23">
        <v>201.28092956543</v>
      </c>
      <c r="Z97" s="23">
        <f t="shared" si="38"/>
        <v>0.20128092956543</v>
      </c>
      <c r="AA97" s="23">
        <v>140.464111328125</v>
      </c>
      <c r="AB97" s="23">
        <f t="shared" si="39"/>
        <v>2.106961669921875</v>
      </c>
      <c r="AC97" s="23">
        <v>160.840225219727</v>
      </c>
      <c r="AD97" s="23">
        <f t="shared" si="40"/>
        <v>2.4126033782959047</v>
      </c>
      <c r="AE97" s="23">
        <v>352.872222900391</v>
      </c>
      <c r="AF97" s="23">
        <f t="shared" si="41"/>
        <v>5.293083343505865</v>
      </c>
    </row>
    <row r="98" spans="1:32" ht="15.75">
      <c r="A98" s="21" t="s">
        <v>109</v>
      </c>
      <c r="B98" s="21">
        <v>311669.62</v>
      </c>
      <c r="C98" s="22">
        <v>204.238540649414</v>
      </c>
      <c r="D98" s="22">
        <f t="shared" si="28"/>
        <v>1.6339083251953122</v>
      </c>
      <c r="E98" s="22">
        <v>0.22829906642437</v>
      </c>
      <c r="F98" s="22">
        <f t="shared" si="29"/>
        <v>0.00068489719927311</v>
      </c>
      <c r="G98" s="23">
        <v>1.76925194263458</v>
      </c>
      <c r="H98" s="23">
        <f t="shared" si="30"/>
        <v>0.011146287238597855</v>
      </c>
      <c r="I98" s="23">
        <v>409.104949951172</v>
      </c>
      <c r="J98" s="23">
        <f t="shared" si="31"/>
        <v>0.26182716796875005</v>
      </c>
      <c r="K98" s="22">
        <v>87.8914794921875</v>
      </c>
      <c r="L98" s="22">
        <f t="shared" si="32"/>
        <v>1.230480712890625</v>
      </c>
      <c r="M98" s="23">
        <v>93.0110244750977</v>
      </c>
      <c r="N98" s="23">
        <f t="shared" si="33"/>
        <v>0.7440881958007816</v>
      </c>
      <c r="O98" s="22">
        <v>8.2126579284668</v>
      </c>
      <c r="P98" s="22">
        <f t="shared" si="34"/>
        <v>0.24637973785400402</v>
      </c>
      <c r="Q98" s="21" t="s">
        <v>109</v>
      </c>
      <c r="R98" s="21">
        <v>311669.62</v>
      </c>
      <c r="S98" s="23">
        <v>277.34033203125</v>
      </c>
      <c r="T98" s="23">
        <f t="shared" si="35"/>
        <v>2.7734033203125</v>
      </c>
      <c r="U98" s="23">
        <v>18.7752685546875</v>
      </c>
      <c r="V98" s="23">
        <f t="shared" si="36"/>
        <v>0.22530322265625</v>
      </c>
      <c r="W98" s="23">
        <v>17.6310844421387</v>
      </c>
      <c r="X98" s="23">
        <f t="shared" si="37"/>
        <v>0.21157301330566441</v>
      </c>
      <c r="Y98" s="23">
        <v>0.292896300554276</v>
      </c>
      <c r="Z98" s="23">
        <f t="shared" si="38"/>
        <v>0.00029289630055427603</v>
      </c>
      <c r="AA98" s="23">
        <v>9.53554630279541</v>
      </c>
      <c r="AB98" s="23">
        <f t="shared" si="39"/>
        <v>0.14303319454193114</v>
      </c>
      <c r="AC98" s="23">
        <v>12.7286415100098</v>
      </c>
      <c r="AD98" s="23">
        <f t="shared" si="40"/>
        <v>0.19092962265014699</v>
      </c>
      <c r="AE98" s="23">
        <v>49.0768585205078</v>
      </c>
      <c r="AF98" s="23">
        <f t="shared" si="41"/>
        <v>0.736152877807617</v>
      </c>
    </row>
    <row r="99" spans="1:32" ht="15.75">
      <c r="A99" s="21" t="s">
        <v>110</v>
      </c>
      <c r="B99" s="21">
        <v>317653.66</v>
      </c>
      <c r="C99" s="22">
        <v>204.238540649414</v>
      </c>
      <c r="D99" s="22">
        <f t="shared" si="28"/>
        <v>1.6339083251953122</v>
      </c>
      <c r="E99" s="22">
        <v>0.22829906642437</v>
      </c>
      <c r="F99" s="22">
        <f t="shared" si="29"/>
        <v>0.00068489719927311</v>
      </c>
      <c r="G99" s="23">
        <v>1.76925194263458</v>
      </c>
      <c r="H99" s="23">
        <f t="shared" si="30"/>
        <v>0.011146287238597855</v>
      </c>
      <c r="I99" s="23">
        <v>409.104949951172</v>
      </c>
      <c r="J99" s="23">
        <f t="shared" si="31"/>
        <v>0.26182716796875005</v>
      </c>
      <c r="K99" s="22">
        <v>87.8914794921875</v>
      </c>
      <c r="L99" s="22">
        <f t="shared" si="32"/>
        <v>1.230480712890625</v>
      </c>
      <c r="M99" s="23">
        <v>93.0110244750977</v>
      </c>
      <c r="N99" s="23">
        <f t="shared" si="33"/>
        <v>0.7440881958007816</v>
      </c>
      <c r="O99" s="22">
        <v>8.2126579284668</v>
      </c>
      <c r="P99" s="22">
        <f t="shared" si="34"/>
        <v>0.24637973785400402</v>
      </c>
      <c r="Q99" s="21" t="s">
        <v>110</v>
      </c>
      <c r="R99" s="21">
        <v>317653.66</v>
      </c>
      <c r="S99" s="23">
        <v>277.34033203125</v>
      </c>
      <c r="T99" s="23">
        <f t="shared" si="35"/>
        <v>2.7734033203125</v>
      </c>
      <c r="U99" s="23">
        <v>18.7752685546875</v>
      </c>
      <c r="V99" s="23">
        <f t="shared" si="36"/>
        <v>0.22530322265625</v>
      </c>
      <c r="W99" s="23">
        <v>17.6310844421387</v>
      </c>
      <c r="X99" s="23">
        <f t="shared" si="37"/>
        <v>0.21157301330566441</v>
      </c>
      <c r="Y99" s="23">
        <v>0.292896300554276</v>
      </c>
      <c r="Z99" s="23">
        <f t="shared" si="38"/>
        <v>0.00029289630055427603</v>
      </c>
      <c r="AA99" s="23">
        <v>9.53554630279541</v>
      </c>
      <c r="AB99" s="23">
        <f t="shared" si="39"/>
        <v>0.14303319454193114</v>
      </c>
      <c r="AC99" s="23">
        <v>12.7286415100098</v>
      </c>
      <c r="AD99" s="23">
        <f t="shared" si="40"/>
        <v>0.19092962265014699</v>
      </c>
      <c r="AE99" s="23">
        <v>49.0768585205078</v>
      </c>
      <c r="AF99" s="23">
        <f t="shared" si="41"/>
        <v>0.736152877807617</v>
      </c>
    </row>
    <row r="100" spans="1:32" ht="15.75">
      <c r="A100" s="21" t="s">
        <v>111</v>
      </c>
      <c r="B100" s="21">
        <v>135992.88</v>
      </c>
      <c r="C100" s="22">
        <v>204.238540649414</v>
      </c>
      <c r="D100" s="22">
        <f t="shared" si="28"/>
        <v>1.6339083251953122</v>
      </c>
      <c r="E100" s="22">
        <v>0.22829906642437</v>
      </c>
      <c r="F100" s="22">
        <f t="shared" si="29"/>
        <v>0.00068489719927311</v>
      </c>
      <c r="G100" s="23">
        <v>1.76925194263458</v>
      </c>
      <c r="H100" s="23">
        <f t="shared" si="30"/>
        <v>0.011146287238597855</v>
      </c>
      <c r="I100" s="23">
        <v>409.104949951172</v>
      </c>
      <c r="J100" s="23">
        <f t="shared" si="31"/>
        <v>0.26182716796875005</v>
      </c>
      <c r="K100" s="22">
        <v>87.8914794921875</v>
      </c>
      <c r="L100" s="22">
        <f t="shared" si="32"/>
        <v>1.230480712890625</v>
      </c>
      <c r="M100" s="23">
        <v>93.0110244750977</v>
      </c>
      <c r="N100" s="23">
        <f t="shared" si="33"/>
        <v>0.7440881958007816</v>
      </c>
      <c r="O100" s="22">
        <v>8.2126579284668</v>
      </c>
      <c r="P100" s="22">
        <f t="shared" si="34"/>
        <v>0.24637973785400402</v>
      </c>
      <c r="Q100" s="21" t="s">
        <v>111</v>
      </c>
      <c r="R100" s="21">
        <v>135992.88</v>
      </c>
      <c r="S100" s="23">
        <v>277.34033203125</v>
      </c>
      <c r="T100" s="23">
        <f t="shared" si="35"/>
        <v>2.7734033203125</v>
      </c>
      <c r="U100" s="23">
        <v>18.7752685546875</v>
      </c>
      <c r="V100" s="23">
        <f t="shared" si="36"/>
        <v>0.22530322265625</v>
      </c>
      <c r="W100" s="23">
        <v>17.6310844421387</v>
      </c>
      <c r="X100" s="23">
        <f t="shared" si="37"/>
        <v>0.21157301330566441</v>
      </c>
      <c r="Y100" s="23">
        <v>0.292896300554276</v>
      </c>
      <c r="Z100" s="23">
        <f t="shared" si="38"/>
        <v>0.00029289630055427603</v>
      </c>
      <c r="AA100" s="23">
        <v>9.53554630279541</v>
      </c>
      <c r="AB100" s="23">
        <f t="shared" si="39"/>
        <v>0.14303319454193114</v>
      </c>
      <c r="AC100" s="23">
        <v>12.7286415100098</v>
      </c>
      <c r="AD100" s="23">
        <f t="shared" si="40"/>
        <v>0.19092962265014699</v>
      </c>
      <c r="AE100" s="23">
        <v>49.0768585205078</v>
      </c>
      <c r="AF100" s="23">
        <f t="shared" si="41"/>
        <v>0.736152877807617</v>
      </c>
    </row>
    <row r="101" spans="1:32" ht="15.75">
      <c r="A101" s="21" t="s">
        <v>112</v>
      </c>
      <c r="B101" s="21">
        <v>747274.43</v>
      </c>
      <c r="C101" s="22">
        <v>1123.19799804688</v>
      </c>
      <c r="D101" s="22">
        <f t="shared" si="28"/>
        <v>8.98558398437504</v>
      </c>
      <c r="E101" s="22">
        <v>68.1537475585938</v>
      </c>
      <c r="F101" s="22">
        <f t="shared" si="29"/>
        <v>0.20446124267578142</v>
      </c>
      <c r="G101" s="23">
        <v>53.3017692565918</v>
      </c>
      <c r="H101" s="23">
        <f t="shared" si="30"/>
        <v>0.33580114631652835</v>
      </c>
      <c r="I101" s="23">
        <v>1394.97497558594</v>
      </c>
      <c r="J101" s="23">
        <f t="shared" si="31"/>
        <v>0.8927839843750016</v>
      </c>
      <c r="K101" s="22">
        <v>1190.92272949219</v>
      </c>
      <c r="L101" s="22">
        <f t="shared" si="32"/>
        <v>16.672918212890657</v>
      </c>
      <c r="M101" s="23">
        <v>881.1904296875</v>
      </c>
      <c r="N101" s="23">
        <f t="shared" si="33"/>
        <v>7.0495234375</v>
      </c>
      <c r="O101" s="22">
        <v>65.7806701660156</v>
      </c>
      <c r="P101" s="22">
        <f t="shared" si="34"/>
        <v>1.9734201049804678</v>
      </c>
      <c r="Q101" s="21" t="s">
        <v>112</v>
      </c>
      <c r="R101" s="21">
        <v>747274.43</v>
      </c>
      <c r="S101" s="23">
        <v>1486.37377929688</v>
      </c>
      <c r="T101" s="23">
        <f t="shared" si="35"/>
        <v>14.8637377929688</v>
      </c>
      <c r="U101" s="23">
        <v>233.230667114258</v>
      </c>
      <c r="V101" s="23">
        <f t="shared" si="36"/>
        <v>2.798768005371096</v>
      </c>
      <c r="W101" s="23">
        <v>82.3000564575195</v>
      </c>
      <c r="X101" s="23">
        <f t="shared" si="37"/>
        <v>0.9876006774902341</v>
      </c>
      <c r="Y101" s="23">
        <v>5.92961835861206</v>
      </c>
      <c r="Z101" s="23">
        <f t="shared" si="38"/>
        <v>0.0059296183586120595</v>
      </c>
      <c r="AA101" s="23">
        <v>35.7504119873047</v>
      </c>
      <c r="AB101" s="23">
        <f t="shared" si="39"/>
        <v>0.5362561798095705</v>
      </c>
      <c r="AC101" s="23">
        <v>42.8530578613281</v>
      </c>
      <c r="AD101" s="23">
        <f t="shared" si="40"/>
        <v>0.6427958679199215</v>
      </c>
      <c r="AE101" s="23">
        <v>92.2216796875</v>
      </c>
      <c r="AF101" s="23">
        <f t="shared" si="41"/>
        <v>1.3833251953125</v>
      </c>
    </row>
    <row r="102" spans="1:32" ht="15.75">
      <c r="A102" s="21" t="s">
        <v>113</v>
      </c>
      <c r="B102" s="21">
        <v>212194.28</v>
      </c>
      <c r="C102" s="22">
        <v>1855.13781738281</v>
      </c>
      <c r="D102" s="22">
        <f t="shared" si="28"/>
        <v>14.841102539062481</v>
      </c>
      <c r="E102" s="22">
        <v>113.271675109863</v>
      </c>
      <c r="F102" s="22">
        <f t="shared" si="29"/>
        <v>0.339815025329589</v>
      </c>
      <c r="G102" s="23">
        <v>88.1127548217773</v>
      </c>
      <c r="H102" s="23">
        <f t="shared" si="30"/>
        <v>0.555110355377197</v>
      </c>
      <c r="I102" s="23">
        <v>1904.02233886719</v>
      </c>
      <c r="J102" s="23">
        <f t="shared" si="31"/>
        <v>1.2185742968750015</v>
      </c>
      <c r="K102" s="22">
        <v>1702.97692871094</v>
      </c>
      <c r="L102" s="22">
        <f t="shared" si="32"/>
        <v>23.84167700195316</v>
      </c>
      <c r="M102" s="23">
        <v>1332.04028320313</v>
      </c>
      <c r="N102" s="23">
        <f t="shared" si="33"/>
        <v>10.65632226562504</v>
      </c>
      <c r="O102" s="22">
        <v>172.444244384766</v>
      </c>
      <c r="P102" s="22">
        <f t="shared" si="34"/>
        <v>5.17332733154298</v>
      </c>
      <c r="Q102" s="21" t="s">
        <v>113</v>
      </c>
      <c r="R102" s="21">
        <v>212194.28</v>
      </c>
      <c r="S102" s="23">
        <v>2435.44653320313</v>
      </c>
      <c r="T102" s="23">
        <f t="shared" si="35"/>
        <v>24.3544653320313</v>
      </c>
      <c r="U102" s="23">
        <v>340.623046875</v>
      </c>
      <c r="V102" s="23">
        <f t="shared" si="36"/>
        <v>4.0874765625</v>
      </c>
      <c r="W102" s="23">
        <v>134.489990234375</v>
      </c>
      <c r="X102" s="23">
        <f t="shared" si="37"/>
        <v>1.6138798828124998</v>
      </c>
      <c r="Y102" s="23">
        <v>28.9918899536133</v>
      </c>
      <c r="Z102" s="23">
        <f t="shared" si="38"/>
        <v>0.0289918899536133</v>
      </c>
      <c r="AA102" s="23">
        <v>56.8215446472168</v>
      </c>
      <c r="AB102" s="23">
        <f t="shared" si="39"/>
        <v>0.852323169708252</v>
      </c>
      <c r="AC102" s="23">
        <v>66.3446578979492</v>
      </c>
      <c r="AD102" s="23">
        <f t="shared" si="40"/>
        <v>0.995169868469238</v>
      </c>
      <c r="AE102" s="23">
        <v>123.146186828613</v>
      </c>
      <c r="AF102" s="23">
        <f t="shared" si="41"/>
        <v>1.847192802429195</v>
      </c>
    </row>
    <row r="103" spans="1:32" ht="15.75">
      <c r="A103" s="21" t="s">
        <v>114</v>
      </c>
      <c r="B103" s="21">
        <v>82569.18</v>
      </c>
      <c r="C103" s="22">
        <v>1478.27795410156</v>
      </c>
      <c r="D103" s="22">
        <f t="shared" si="28"/>
        <v>11.82622363281248</v>
      </c>
      <c r="E103" s="22">
        <v>88.2338333129883</v>
      </c>
      <c r="F103" s="22">
        <f t="shared" si="29"/>
        <v>0.26470149993896486</v>
      </c>
      <c r="G103" s="23">
        <v>52.7769355773926</v>
      </c>
      <c r="H103" s="23">
        <f t="shared" si="30"/>
        <v>0.3324946941375734</v>
      </c>
      <c r="I103" s="23">
        <v>1519.74877929688</v>
      </c>
      <c r="J103" s="23">
        <f t="shared" si="31"/>
        <v>0.9726392187500033</v>
      </c>
      <c r="K103" s="22">
        <v>1353.93627929688</v>
      </c>
      <c r="L103" s="22">
        <f t="shared" si="32"/>
        <v>18.95510791015632</v>
      </c>
      <c r="M103" s="23">
        <v>1092.00573730469</v>
      </c>
      <c r="N103" s="23">
        <f t="shared" si="33"/>
        <v>8.73604589843752</v>
      </c>
      <c r="O103" s="22">
        <v>83.4301071166992</v>
      </c>
      <c r="P103" s="22">
        <f t="shared" si="34"/>
        <v>2.502903213500976</v>
      </c>
      <c r="Q103" s="21" t="s">
        <v>114</v>
      </c>
      <c r="R103" s="21">
        <v>82569.18</v>
      </c>
      <c r="S103" s="23">
        <v>1933.21862792969</v>
      </c>
      <c r="T103" s="23">
        <f t="shared" si="35"/>
        <v>19.3321862792969</v>
      </c>
      <c r="U103" s="23">
        <v>249.055480957031</v>
      </c>
      <c r="V103" s="23">
        <f t="shared" si="36"/>
        <v>2.9886657714843716</v>
      </c>
      <c r="W103" s="23">
        <v>104.413642883301</v>
      </c>
      <c r="X103" s="23">
        <f t="shared" si="37"/>
        <v>1.252963714599612</v>
      </c>
      <c r="Y103" s="23">
        <v>18.0591602325439</v>
      </c>
      <c r="Z103" s="23">
        <f t="shared" si="38"/>
        <v>0.018059160232543902</v>
      </c>
      <c r="AA103" s="23">
        <v>35.7582054138184</v>
      </c>
      <c r="AB103" s="23">
        <f t="shared" si="39"/>
        <v>0.536373081207276</v>
      </c>
      <c r="AC103" s="23">
        <v>48.1414794921875</v>
      </c>
      <c r="AD103" s="23">
        <f t="shared" si="40"/>
        <v>0.7221221923828125</v>
      </c>
      <c r="AE103" s="23">
        <v>79.5857162475586</v>
      </c>
      <c r="AF103" s="23">
        <f t="shared" si="41"/>
        <v>1.193785743713379</v>
      </c>
    </row>
    <row r="104" spans="1:32" ht="15.75">
      <c r="A104" s="21" t="s">
        <v>115</v>
      </c>
      <c r="B104" s="21">
        <v>131114.24</v>
      </c>
      <c r="C104" s="22">
        <v>382.495208740234</v>
      </c>
      <c r="D104" s="22">
        <f t="shared" si="28"/>
        <v>3.0599616699218717</v>
      </c>
      <c r="E104" s="22">
        <v>12.4803581237793</v>
      </c>
      <c r="F104" s="22">
        <f t="shared" si="29"/>
        <v>0.0374410743713379</v>
      </c>
      <c r="G104" s="23">
        <v>5.84230613708496</v>
      </c>
      <c r="H104" s="23">
        <f t="shared" si="30"/>
        <v>0.03680652866363525</v>
      </c>
      <c r="I104" s="23">
        <v>645.989379882813</v>
      </c>
      <c r="J104" s="23">
        <f t="shared" si="31"/>
        <v>0.4134332031250003</v>
      </c>
      <c r="K104" s="22">
        <v>421.423217773438</v>
      </c>
      <c r="L104" s="22">
        <f t="shared" si="32"/>
        <v>5.899925048828131</v>
      </c>
      <c r="M104" s="23">
        <v>238.899398803711</v>
      </c>
      <c r="N104" s="23">
        <f t="shared" si="33"/>
        <v>1.9111951904296882</v>
      </c>
      <c r="O104" s="22">
        <v>8.2126579284668</v>
      </c>
      <c r="P104" s="22">
        <f t="shared" si="34"/>
        <v>0.24637973785400402</v>
      </c>
      <c r="Q104" s="21" t="s">
        <v>115</v>
      </c>
      <c r="R104" s="21">
        <v>131114.24</v>
      </c>
      <c r="S104" s="23">
        <v>443.322479248047</v>
      </c>
      <c r="T104" s="23">
        <f t="shared" si="35"/>
        <v>4.43322479248047</v>
      </c>
      <c r="U104" s="23">
        <v>36.9345283508301</v>
      </c>
      <c r="V104" s="23">
        <f t="shared" si="36"/>
        <v>0.44321434020996114</v>
      </c>
      <c r="W104" s="23">
        <v>25.6968250274658</v>
      </c>
      <c r="X104" s="23">
        <f t="shared" si="37"/>
        <v>0.30836190032958954</v>
      </c>
      <c r="Y104" s="23">
        <v>0.292896300554276</v>
      </c>
      <c r="Z104" s="23">
        <f t="shared" si="38"/>
        <v>0.00029289630055427603</v>
      </c>
      <c r="AA104" s="23">
        <v>11.3094434738159</v>
      </c>
      <c r="AB104" s="23">
        <f t="shared" si="39"/>
        <v>0.16964165210723847</v>
      </c>
      <c r="AC104" s="23">
        <v>16.2563571929932</v>
      </c>
      <c r="AD104" s="23">
        <f t="shared" si="40"/>
        <v>0.243845357894898</v>
      </c>
      <c r="AE104" s="23">
        <v>50.8663902282715</v>
      </c>
      <c r="AF104" s="23">
        <f t="shared" si="41"/>
        <v>0.7629958534240725</v>
      </c>
    </row>
    <row r="105" spans="1:32" ht="15.75">
      <c r="A105" s="21" t="s">
        <v>116</v>
      </c>
      <c r="B105" s="21">
        <v>125664.59</v>
      </c>
      <c r="C105" s="22">
        <v>2552.04296875</v>
      </c>
      <c r="D105" s="22">
        <f t="shared" si="28"/>
        <v>20.41634375</v>
      </c>
      <c r="E105" s="22">
        <v>158.889770507813</v>
      </c>
      <c r="F105" s="22">
        <f t="shared" si="29"/>
        <v>0.476669311523439</v>
      </c>
      <c r="G105" s="23">
        <v>183.285171508789</v>
      </c>
      <c r="H105" s="23">
        <f t="shared" si="30"/>
        <v>1.1546965805053708</v>
      </c>
      <c r="I105" s="23">
        <v>2577.0166015625</v>
      </c>
      <c r="J105" s="23">
        <f t="shared" si="31"/>
        <v>1.6492906250000001</v>
      </c>
      <c r="K105" s="22">
        <v>2253.06958007813</v>
      </c>
      <c r="L105" s="22">
        <f t="shared" si="32"/>
        <v>31.542974121093817</v>
      </c>
      <c r="M105" s="23">
        <v>2082.1728515625</v>
      </c>
      <c r="N105" s="23">
        <f t="shared" si="33"/>
        <v>16.6573828125</v>
      </c>
      <c r="O105" s="22">
        <v>447.235107421875</v>
      </c>
      <c r="P105" s="22">
        <f t="shared" si="34"/>
        <v>13.41705322265625</v>
      </c>
      <c r="Q105" s="21" t="s">
        <v>116</v>
      </c>
      <c r="R105" s="21">
        <v>125664.59</v>
      </c>
      <c r="S105" s="23">
        <v>3229.58251953125</v>
      </c>
      <c r="T105" s="23">
        <f t="shared" si="35"/>
        <v>32.2958251953125</v>
      </c>
      <c r="U105" s="23">
        <v>626.015075683594</v>
      </c>
      <c r="V105" s="23">
        <f t="shared" si="36"/>
        <v>7.512180908203128</v>
      </c>
      <c r="W105" s="23">
        <v>195.59733581543</v>
      </c>
      <c r="X105" s="23">
        <f t="shared" si="37"/>
        <v>2.34716802978516</v>
      </c>
      <c r="Y105" s="23">
        <v>54.3696403503418</v>
      </c>
      <c r="Z105" s="23">
        <f t="shared" si="38"/>
        <v>0.054369640350341794</v>
      </c>
      <c r="AA105" s="23">
        <v>81.3323135375977</v>
      </c>
      <c r="AB105" s="23">
        <f t="shared" si="39"/>
        <v>1.2199847030639654</v>
      </c>
      <c r="AC105" s="23">
        <v>92.6650924682617</v>
      </c>
      <c r="AD105" s="23">
        <f t="shared" si="40"/>
        <v>1.3899763870239255</v>
      </c>
      <c r="AE105" s="23">
        <v>172.798156738281</v>
      </c>
      <c r="AF105" s="23">
        <f t="shared" si="41"/>
        <v>2.5919723510742148</v>
      </c>
    </row>
    <row r="106" spans="1:32" ht="15.75">
      <c r="A106" s="21" t="s">
        <v>117</v>
      </c>
      <c r="B106" s="21">
        <v>59139.55</v>
      </c>
      <c r="C106" s="22">
        <v>1865.35693359375</v>
      </c>
      <c r="D106" s="22">
        <f t="shared" si="28"/>
        <v>14.92285546875</v>
      </c>
      <c r="E106" s="22">
        <v>121.474334716797</v>
      </c>
      <c r="F106" s="22">
        <f t="shared" si="29"/>
        <v>0.364423004150391</v>
      </c>
      <c r="G106" s="23">
        <v>88.6621398925781</v>
      </c>
      <c r="H106" s="23">
        <f t="shared" si="30"/>
        <v>0.558571481323242</v>
      </c>
      <c r="I106" s="23">
        <v>2139.05200195313</v>
      </c>
      <c r="J106" s="23">
        <f t="shared" si="31"/>
        <v>1.3689932812500032</v>
      </c>
      <c r="K106" s="22">
        <v>1838.1259765625</v>
      </c>
      <c r="L106" s="22">
        <f t="shared" si="32"/>
        <v>25.733763671875</v>
      </c>
      <c r="M106" s="23">
        <v>1649.42321777344</v>
      </c>
      <c r="N106" s="23">
        <f t="shared" si="33"/>
        <v>13.19538574218752</v>
      </c>
      <c r="O106" s="22">
        <v>330.763824462891</v>
      </c>
      <c r="P106" s="22">
        <f t="shared" si="34"/>
        <v>9.92291473388673</v>
      </c>
      <c r="Q106" s="21" t="s">
        <v>117</v>
      </c>
      <c r="R106" s="21">
        <v>59139.55</v>
      </c>
      <c r="S106" s="23">
        <v>2478.9306640625</v>
      </c>
      <c r="T106" s="23">
        <f t="shared" si="35"/>
        <v>24.789306640625</v>
      </c>
      <c r="U106" s="23">
        <v>507.965606689453</v>
      </c>
      <c r="V106" s="23">
        <f t="shared" si="36"/>
        <v>6.095587280273436</v>
      </c>
      <c r="W106" s="23">
        <v>130.942443847656</v>
      </c>
      <c r="X106" s="23">
        <f t="shared" si="37"/>
        <v>1.571309326171872</v>
      </c>
      <c r="Y106" s="23">
        <v>31.4775867462158</v>
      </c>
      <c r="Z106" s="23">
        <f t="shared" si="38"/>
        <v>0.0314775867462158</v>
      </c>
      <c r="AA106" s="23">
        <v>54.4068489074707</v>
      </c>
      <c r="AB106" s="23">
        <f t="shared" si="39"/>
        <v>0.8161027336120605</v>
      </c>
      <c r="AC106" s="23">
        <v>65.7391052246094</v>
      </c>
      <c r="AD106" s="23">
        <f t="shared" si="40"/>
        <v>0.986086578369141</v>
      </c>
      <c r="AE106" s="23">
        <v>128.059967041016</v>
      </c>
      <c r="AF106" s="23">
        <f t="shared" si="41"/>
        <v>1.92089950561524</v>
      </c>
    </row>
    <row r="107" spans="1:32" s="26" customFormat="1" ht="15.75">
      <c r="A107" s="24">
        <v>1</v>
      </c>
      <c r="B107" s="24">
        <v>2</v>
      </c>
      <c r="C107" s="25"/>
      <c r="D107" s="25">
        <v>3</v>
      </c>
      <c r="E107" s="25"/>
      <c r="F107" s="25">
        <v>4</v>
      </c>
      <c r="G107" s="24"/>
      <c r="H107" s="24">
        <v>5</v>
      </c>
      <c r="I107" s="24"/>
      <c r="J107" s="24">
        <v>6</v>
      </c>
      <c r="K107" s="25"/>
      <c r="L107" s="25">
        <v>7</v>
      </c>
      <c r="M107" s="24"/>
      <c r="N107" s="24">
        <v>8</v>
      </c>
      <c r="O107" s="25"/>
      <c r="P107" s="25">
        <v>9</v>
      </c>
      <c r="Q107" s="24"/>
      <c r="R107" s="24"/>
      <c r="S107" s="24"/>
      <c r="T107" s="24">
        <v>10</v>
      </c>
      <c r="U107" s="24"/>
      <c r="V107" s="24">
        <v>11</v>
      </c>
      <c r="W107" s="24"/>
      <c r="X107" s="24">
        <v>12</v>
      </c>
      <c r="Y107" s="24"/>
      <c r="Z107" s="24">
        <v>13</v>
      </c>
      <c r="AA107" s="24"/>
      <c r="AB107" s="24">
        <v>14</v>
      </c>
      <c r="AC107" s="24"/>
      <c r="AD107" s="24">
        <v>15</v>
      </c>
      <c r="AE107" s="24"/>
      <c r="AF107" s="24">
        <v>16</v>
      </c>
    </row>
    <row r="108" spans="1:32" ht="15.75">
      <c r="A108" s="21" t="s">
        <v>118</v>
      </c>
      <c r="B108" s="21">
        <v>28638.62</v>
      </c>
      <c r="C108" s="22">
        <v>1317.35803222656</v>
      </c>
      <c r="D108" s="22">
        <f aca="true" t="shared" si="42" ref="D108:D144">SUM(C108*0.8)/100</f>
        <v>10.538864257812481</v>
      </c>
      <c r="E108" s="22">
        <v>92.2872924804688</v>
      </c>
      <c r="F108" s="22">
        <f aca="true" t="shared" si="43" ref="F108:F144">SUM(E108*0.3)/100</f>
        <v>0.27686187744140645</v>
      </c>
      <c r="G108" s="23">
        <v>66.768798828125</v>
      </c>
      <c r="H108" s="23">
        <f aca="true" t="shared" si="44" ref="H108:H144">SUM(G108*0.63)/100</f>
        <v>0.42064343261718745</v>
      </c>
      <c r="I108" s="23">
        <v>1766.58361816406</v>
      </c>
      <c r="J108" s="23">
        <f aca="true" t="shared" si="45" ref="J108:J144">SUM(I108*0.064)/100</f>
        <v>1.1306135156249983</v>
      </c>
      <c r="K108" s="22">
        <v>1475.97180175781</v>
      </c>
      <c r="L108" s="22">
        <f aca="true" t="shared" si="46" ref="L108:L144">SUM(K108*1.4)/100</f>
        <v>20.663605224609338</v>
      </c>
      <c r="M108" s="23">
        <v>1156.13830566406</v>
      </c>
      <c r="N108" s="23">
        <f aca="true" t="shared" si="47" ref="N108:N144">SUM(M108*0.8)/100</f>
        <v>9.249106445312481</v>
      </c>
      <c r="O108" s="22">
        <v>174.498092651367</v>
      </c>
      <c r="P108" s="22">
        <f aca="true" t="shared" si="48" ref="P108:P144">SUM(O108*3)/100</f>
        <v>5.23494277954101</v>
      </c>
      <c r="Q108" s="21" t="s">
        <v>118</v>
      </c>
      <c r="R108" s="21">
        <v>28638.62</v>
      </c>
      <c r="S108" s="23">
        <v>1757.52563476563</v>
      </c>
      <c r="T108" s="23">
        <f aca="true" t="shared" si="49" ref="T108:T144">SUM(S108*1)/100</f>
        <v>17.5752563476563</v>
      </c>
      <c r="U108" s="23">
        <v>339.902435302734</v>
      </c>
      <c r="V108" s="23">
        <f aca="true" t="shared" si="50" ref="V108:V144">SUM(U108*1.2)/100</f>
        <v>4.078829223632808</v>
      </c>
      <c r="W108" s="23">
        <v>92.9701614379883</v>
      </c>
      <c r="X108" s="23">
        <f aca="true" t="shared" si="51" ref="X108:X144">SUM(W108*1.2)/100</f>
        <v>1.1156419372558595</v>
      </c>
      <c r="Y108" s="23">
        <v>11.1463193893433</v>
      </c>
      <c r="Z108" s="23">
        <f aca="true" t="shared" si="52" ref="Z108:Z144">SUM(Y108*0.1)/100</f>
        <v>0.011146319389343302</v>
      </c>
      <c r="AA108" s="23">
        <v>40.5979652404785</v>
      </c>
      <c r="AB108" s="23">
        <f aca="true" t="shared" si="53" ref="AB108:AB144">SUM(AA108*1.5)/100</f>
        <v>0.6089694786071775</v>
      </c>
      <c r="AC108" s="23">
        <v>49.4992218017578</v>
      </c>
      <c r="AD108" s="23">
        <f aca="true" t="shared" si="54" ref="AD108:AD144">SUM(AC108*1.5)/100</f>
        <v>0.7424883270263669</v>
      </c>
      <c r="AE108" s="23">
        <v>106.084289550781</v>
      </c>
      <c r="AF108" s="23">
        <f aca="true" t="shared" si="55" ref="AF108:AF144">SUM(AE108*1.5)/100</f>
        <v>1.5912643432617148</v>
      </c>
    </row>
    <row r="109" spans="1:32" ht="15.75">
      <c r="A109" s="21" t="s">
        <v>119</v>
      </c>
      <c r="B109" s="21">
        <v>60994.82</v>
      </c>
      <c r="C109" s="22">
        <v>6129.22216796875</v>
      </c>
      <c r="D109" s="22">
        <f t="shared" si="42"/>
        <v>49.033777343749996</v>
      </c>
      <c r="E109" s="22">
        <v>540.665588378906</v>
      </c>
      <c r="F109" s="22">
        <f t="shared" si="43"/>
        <v>1.621996765136718</v>
      </c>
      <c r="G109" s="23">
        <v>423.405578613281</v>
      </c>
      <c r="H109" s="23">
        <f t="shared" si="44"/>
        <v>2.667455145263671</v>
      </c>
      <c r="I109" s="23">
        <v>6894.76171875</v>
      </c>
      <c r="J109" s="23">
        <f t="shared" si="45"/>
        <v>4.4126475</v>
      </c>
      <c r="K109" s="22">
        <v>6947.58251953125</v>
      </c>
      <c r="L109" s="22">
        <f t="shared" si="46"/>
        <v>97.26615527343749</v>
      </c>
      <c r="M109" s="23">
        <v>4710.72998046875</v>
      </c>
      <c r="N109" s="23">
        <f t="shared" si="47"/>
        <v>37.68583984375</v>
      </c>
      <c r="O109" s="22">
        <v>1211.28234863281</v>
      </c>
      <c r="P109" s="22">
        <f t="shared" si="48"/>
        <v>36.338470458984304</v>
      </c>
      <c r="Q109" s="21" t="s">
        <v>119</v>
      </c>
      <c r="R109" s="21">
        <v>60994.82</v>
      </c>
      <c r="S109" s="23">
        <v>7324.18359375</v>
      </c>
      <c r="T109" s="23">
        <f t="shared" si="49"/>
        <v>73.2418359375</v>
      </c>
      <c r="U109" s="23">
        <v>1516.58129882813</v>
      </c>
      <c r="V109" s="23">
        <f t="shared" si="50"/>
        <v>18.19897558593756</v>
      </c>
      <c r="W109" s="23">
        <v>502.0439453125</v>
      </c>
      <c r="X109" s="23">
        <f t="shared" si="51"/>
        <v>6.02452734375</v>
      </c>
      <c r="Y109" s="23">
        <v>252.418823242188</v>
      </c>
      <c r="Z109" s="23">
        <f t="shared" si="52"/>
        <v>0.252418823242188</v>
      </c>
      <c r="AA109" s="23">
        <v>262.830352783203</v>
      </c>
      <c r="AB109" s="23">
        <f t="shared" si="53"/>
        <v>3.942455291748045</v>
      </c>
      <c r="AC109" s="23">
        <v>316.700164794922</v>
      </c>
      <c r="AD109" s="23">
        <f t="shared" si="54"/>
        <v>4.75050247192383</v>
      </c>
      <c r="AE109" s="23">
        <v>668.521484375</v>
      </c>
      <c r="AF109" s="23">
        <f t="shared" si="55"/>
        <v>10.027822265625</v>
      </c>
    </row>
    <row r="110" spans="1:32" ht="15.75">
      <c r="A110" s="21" t="s">
        <v>120</v>
      </c>
      <c r="B110" s="21">
        <v>66989.11</v>
      </c>
      <c r="C110" s="22">
        <v>1309.4638671875</v>
      </c>
      <c r="D110" s="22">
        <f t="shared" si="42"/>
        <v>10.4757109375</v>
      </c>
      <c r="E110" s="22">
        <v>81.7529983520508</v>
      </c>
      <c r="F110" s="22">
        <f t="shared" si="43"/>
        <v>0.2452589950561524</v>
      </c>
      <c r="G110" s="23">
        <v>60.4387512207031</v>
      </c>
      <c r="H110" s="23">
        <f t="shared" si="44"/>
        <v>0.3807641326904295</v>
      </c>
      <c r="I110" s="23">
        <v>1580.33154296875</v>
      </c>
      <c r="J110" s="23">
        <f t="shared" si="45"/>
        <v>1.0114121875000002</v>
      </c>
      <c r="K110" s="22">
        <v>1360.24035644531</v>
      </c>
      <c r="L110" s="22">
        <f t="shared" si="46"/>
        <v>19.043364990234338</v>
      </c>
      <c r="M110" s="23">
        <v>1065.90808105469</v>
      </c>
      <c r="N110" s="23">
        <f t="shared" si="47"/>
        <v>8.527264648437521</v>
      </c>
      <c r="O110" s="22">
        <v>126.220932006836</v>
      </c>
      <c r="P110" s="22">
        <f t="shared" si="48"/>
        <v>3.7866279602050796</v>
      </c>
      <c r="Q110" s="21" t="s">
        <v>120</v>
      </c>
      <c r="R110" s="21">
        <v>66989.11</v>
      </c>
      <c r="S110" s="23">
        <v>1750.09375</v>
      </c>
      <c r="T110" s="23">
        <f t="shared" si="49"/>
        <v>17.5009375</v>
      </c>
      <c r="U110" s="23">
        <v>295.057037353516</v>
      </c>
      <c r="V110" s="23">
        <f t="shared" si="50"/>
        <v>3.5406844482421924</v>
      </c>
      <c r="W110" s="23">
        <v>94.9029235839844</v>
      </c>
      <c r="X110" s="23">
        <f t="shared" si="51"/>
        <v>1.1388350830078129</v>
      </c>
      <c r="Y110" s="23">
        <v>12.5915775299072</v>
      </c>
      <c r="Z110" s="23">
        <f t="shared" si="52"/>
        <v>0.012591577529907201</v>
      </c>
      <c r="AA110" s="23">
        <v>40.435661315918</v>
      </c>
      <c r="AB110" s="23">
        <f t="shared" si="53"/>
        <v>0.6065349197387699</v>
      </c>
      <c r="AC110" s="23">
        <v>48.6628684997559</v>
      </c>
      <c r="AD110" s="23">
        <f t="shared" si="54"/>
        <v>0.7299430274963384</v>
      </c>
      <c r="AE110" s="23">
        <v>100.552459716797</v>
      </c>
      <c r="AF110" s="23">
        <f t="shared" si="55"/>
        <v>1.508286895751955</v>
      </c>
    </row>
    <row r="111" spans="1:32" ht="15.75">
      <c r="A111" s="21" t="s">
        <v>121</v>
      </c>
      <c r="B111" s="21">
        <v>65996.19</v>
      </c>
      <c r="C111" s="22">
        <v>1900.94848632813</v>
      </c>
      <c r="D111" s="22">
        <f t="shared" si="42"/>
        <v>15.20758789062504</v>
      </c>
      <c r="E111" s="22">
        <v>125.135551452637</v>
      </c>
      <c r="F111" s="22">
        <f t="shared" si="43"/>
        <v>0.375406654357911</v>
      </c>
      <c r="G111" s="23">
        <v>102.007713317871</v>
      </c>
      <c r="H111" s="23">
        <f t="shared" si="44"/>
        <v>0.6426485939025872</v>
      </c>
      <c r="I111" s="23">
        <v>2194.83081054688</v>
      </c>
      <c r="J111" s="23">
        <f t="shared" si="45"/>
        <v>1.4046917187500032</v>
      </c>
      <c r="K111" s="22">
        <v>1888.05480957031</v>
      </c>
      <c r="L111" s="22">
        <f t="shared" si="46"/>
        <v>26.432767333984337</v>
      </c>
      <c r="M111" s="23">
        <v>1694.60485839844</v>
      </c>
      <c r="N111" s="23">
        <f t="shared" si="47"/>
        <v>13.55683886718752</v>
      </c>
      <c r="O111" s="22">
        <v>345.455932617188</v>
      </c>
      <c r="P111" s="22">
        <f t="shared" si="48"/>
        <v>10.363677978515641</v>
      </c>
      <c r="Q111" s="21" t="s">
        <v>121</v>
      </c>
      <c r="R111" s="21">
        <v>65996.19</v>
      </c>
      <c r="S111" s="23">
        <v>2533.9619140625</v>
      </c>
      <c r="T111" s="23">
        <f t="shared" si="49"/>
        <v>25.339619140625</v>
      </c>
      <c r="U111" s="23">
        <v>520.574768066406</v>
      </c>
      <c r="V111" s="23">
        <f t="shared" si="50"/>
        <v>6.246897216796872</v>
      </c>
      <c r="W111" s="23">
        <v>137.798721313477</v>
      </c>
      <c r="X111" s="23">
        <f t="shared" si="51"/>
        <v>1.653584655761724</v>
      </c>
      <c r="Y111" s="23">
        <v>33.5183486938477</v>
      </c>
      <c r="Z111" s="23">
        <f t="shared" si="52"/>
        <v>0.033518348693847705</v>
      </c>
      <c r="AA111" s="23">
        <v>56.9233474731445</v>
      </c>
      <c r="AB111" s="23">
        <f t="shared" si="53"/>
        <v>0.8538502120971675</v>
      </c>
      <c r="AC111" s="23">
        <v>68.2759246826172</v>
      </c>
      <c r="AD111" s="23">
        <f t="shared" si="54"/>
        <v>1.0241388702392582</v>
      </c>
      <c r="AE111" s="23">
        <v>132.911178588867</v>
      </c>
      <c r="AF111" s="23">
        <f t="shared" si="55"/>
        <v>1.993667678833005</v>
      </c>
    </row>
    <row r="112" spans="1:32" ht="15.75">
      <c r="A112" s="21" t="s">
        <v>122</v>
      </c>
      <c r="B112" s="21">
        <v>442527.88</v>
      </c>
      <c r="C112" s="22">
        <v>800.289794921875</v>
      </c>
      <c r="D112" s="22">
        <f t="shared" si="42"/>
        <v>6.402318359375</v>
      </c>
      <c r="E112" s="22">
        <v>48.8699493408203</v>
      </c>
      <c r="F112" s="22">
        <f t="shared" si="43"/>
        <v>0.14660984802246088</v>
      </c>
      <c r="G112" s="23">
        <v>34.4873352050781</v>
      </c>
      <c r="H112" s="23">
        <f t="shared" si="44"/>
        <v>0.21727021179199202</v>
      </c>
      <c r="I112" s="23">
        <v>1087.54150390625</v>
      </c>
      <c r="J112" s="23">
        <f t="shared" si="45"/>
        <v>0.6960265625</v>
      </c>
      <c r="K112" s="22">
        <v>854.031921386719</v>
      </c>
      <c r="L112" s="22">
        <f t="shared" si="46"/>
        <v>11.956446899414066</v>
      </c>
      <c r="M112" s="23">
        <v>832.842834472656</v>
      </c>
      <c r="N112" s="23">
        <f t="shared" si="47"/>
        <v>6.6627426757812485</v>
      </c>
      <c r="O112" s="22">
        <v>119.9482421875</v>
      </c>
      <c r="P112" s="22">
        <f t="shared" si="48"/>
        <v>3.598447265625</v>
      </c>
      <c r="Q112" s="21" t="s">
        <v>122</v>
      </c>
      <c r="R112" s="21">
        <v>442527.88</v>
      </c>
      <c r="S112" s="23">
        <v>981.487548828125</v>
      </c>
      <c r="T112" s="23">
        <f t="shared" si="49"/>
        <v>9.81487548828125</v>
      </c>
      <c r="U112" s="23">
        <v>309.685150146484</v>
      </c>
      <c r="V112" s="23">
        <f t="shared" si="50"/>
        <v>3.7162218017578077</v>
      </c>
      <c r="W112" s="23">
        <v>53.6618881225586</v>
      </c>
      <c r="X112" s="23">
        <f t="shared" si="51"/>
        <v>0.6439426574707032</v>
      </c>
      <c r="Y112" s="23">
        <v>0.292896300554276</v>
      </c>
      <c r="Z112" s="23">
        <f t="shared" si="52"/>
        <v>0.00029289630055427603</v>
      </c>
      <c r="AA112" s="23">
        <v>28.4104919433594</v>
      </c>
      <c r="AB112" s="23">
        <f t="shared" si="53"/>
        <v>0.426157379150391</v>
      </c>
      <c r="AC112" s="23">
        <v>37.718204498291</v>
      </c>
      <c r="AD112" s="23">
        <f t="shared" si="54"/>
        <v>0.5657730674743651</v>
      </c>
      <c r="AE112" s="23">
        <v>114.151466369629</v>
      </c>
      <c r="AF112" s="23">
        <f t="shared" si="55"/>
        <v>1.712271995544435</v>
      </c>
    </row>
    <row r="113" spans="1:32" ht="15.75">
      <c r="A113" s="21" t="s">
        <v>123</v>
      </c>
      <c r="B113" s="21">
        <v>1022142.37</v>
      </c>
      <c r="C113" s="22">
        <v>2430.74145507813</v>
      </c>
      <c r="D113" s="22">
        <f t="shared" si="42"/>
        <v>19.44593164062504</v>
      </c>
      <c r="E113" s="22">
        <v>181.370315551758</v>
      </c>
      <c r="F113" s="22">
        <f t="shared" si="43"/>
        <v>0.544110946655274</v>
      </c>
      <c r="G113" s="23">
        <v>181.749588012695</v>
      </c>
      <c r="H113" s="23">
        <f t="shared" si="44"/>
        <v>1.1450224044799784</v>
      </c>
      <c r="I113" s="23">
        <v>2476.47387695313</v>
      </c>
      <c r="J113" s="23">
        <f t="shared" si="45"/>
        <v>1.5849432812500033</v>
      </c>
      <c r="K113" s="22">
        <v>2578.9453125</v>
      </c>
      <c r="L113" s="22">
        <f t="shared" si="46"/>
        <v>36.105234374999995</v>
      </c>
      <c r="M113" s="23">
        <v>2052.10278320313</v>
      </c>
      <c r="N113" s="23">
        <f t="shared" si="47"/>
        <v>16.416822265625044</v>
      </c>
      <c r="O113" s="22">
        <v>814.000610351563</v>
      </c>
      <c r="P113" s="22">
        <f t="shared" si="48"/>
        <v>24.42001831054689</v>
      </c>
      <c r="Q113" s="21" t="s">
        <v>123</v>
      </c>
      <c r="R113" s="21">
        <v>1022142.37</v>
      </c>
      <c r="S113" s="23">
        <v>2923.263671875</v>
      </c>
      <c r="T113" s="23">
        <f t="shared" si="49"/>
        <v>29.23263671875</v>
      </c>
      <c r="U113" s="23">
        <v>756.842590332031</v>
      </c>
      <c r="V113" s="23">
        <f t="shared" si="50"/>
        <v>9.082111083984373</v>
      </c>
      <c r="W113" s="23">
        <v>217.263809204102</v>
      </c>
      <c r="X113" s="23">
        <f t="shared" si="51"/>
        <v>2.6071657104492236</v>
      </c>
      <c r="Y113" s="23">
        <v>131.264205932617</v>
      </c>
      <c r="Z113" s="23">
        <f t="shared" si="52"/>
        <v>0.13126420593261698</v>
      </c>
      <c r="AA113" s="23">
        <v>86.1854782104492</v>
      </c>
      <c r="AB113" s="23">
        <f t="shared" si="53"/>
        <v>1.292782173156738</v>
      </c>
      <c r="AC113" s="23">
        <v>115.207138061523</v>
      </c>
      <c r="AD113" s="23">
        <f t="shared" si="54"/>
        <v>1.728107070922845</v>
      </c>
      <c r="AE113" s="23">
        <v>280.236877441406</v>
      </c>
      <c r="AF113" s="23">
        <f t="shared" si="55"/>
        <v>4.20355316162109</v>
      </c>
    </row>
    <row r="114" spans="1:32" ht="15.75">
      <c r="A114" s="21" t="s">
        <v>124</v>
      </c>
      <c r="B114" s="21">
        <v>150360.29</v>
      </c>
      <c r="C114" s="22">
        <v>377.907073974609</v>
      </c>
      <c r="D114" s="22">
        <f t="shared" si="42"/>
        <v>3.023256591796872</v>
      </c>
      <c r="E114" s="22">
        <v>19.7232303619385</v>
      </c>
      <c r="F114" s="22">
        <f t="shared" si="43"/>
        <v>0.0591696910858155</v>
      </c>
      <c r="G114" s="23">
        <v>14.0629587173462</v>
      </c>
      <c r="H114" s="23">
        <f t="shared" si="44"/>
        <v>0.08859663991928107</v>
      </c>
      <c r="I114" s="23">
        <v>558.110046386719</v>
      </c>
      <c r="J114" s="23">
        <f t="shared" si="45"/>
        <v>0.35719042968750014</v>
      </c>
      <c r="K114" s="22">
        <v>407.4638671875</v>
      </c>
      <c r="L114" s="22">
        <f t="shared" si="46"/>
        <v>5.704494140624999</v>
      </c>
      <c r="M114" s="23">
        <v>234.087036132813</v>
      </c>
      <c r="N114" s="23">
        <f t="shared" si="47"/>
        <v>1.8726962890625043</v>
      </c>
      <c r="O114" s="22">
        <v>8.2126579284668</v>
      </c>
      <c r="P114" s="22">
        <f t="shared" si="48"/>
        <v>0.24637973785400402</v>
      </c>
      <c r="Q114" s="21" t="s">
        <v>124</v>
      </c>
      <c r="R114" s="21">
        <v>150360.29</v>
      </c>
      <c r="S114" s="23">
        <v>538.3818359375</v>
      </c>
      <c r="T114" s="23">
        <f t="shared" si="49"/>
        <v>5.383818359375</v>
      </c>
      <c r="U114" s="23">
        <v>55.9229774475098</v>
      </c>
      <c r="V114" s="23">
        <f t="shared" si="50"/>
        <v>0.6710757293701175</v>
      </c>
      <c r="W114" s="23">
        <v>35.2861289978027</v>
      </c>
      <c r="X114" s="23">
        <f t="shared" si="51"/>
        <v>0.4234335479736324</v>
      </c>
      <c r="Y114" s="23">
        <v>0.292896300554276</v>
      </c>
      <c r="Z114" s="23">
        <f t="shared" si="52"/>
        <v>0.00029289630055427603</v>
      </c>
      <c r="AA114" s="23">
        <v>21.112361907959</v>
      </c>
      <c r="AB114" s="23">
        <f t="shared" si="53"/>
        <v>0.316685428619385</v>
      </c>
      <c r="AC114" s="23">
        <v>28.0061931610107</v>
      </c>
      <c r="AD114" s="23">
        <f t="shared" si="54"/>
        <v>0.4200928974151605</v>
      </c>
      <c r="AE114" s="23">
        <v>94.9511032104492</v>
      </c>
      <c r="AF114" s="23">
        <f t="shared" si="55"/>
        <v>1.424266548156738</v>
      </c>
    </row>
    <row r="115" spans="1:32" ht="15.75">
      <c r="A115" s="21" t="s">
        <v>125</v>
      </c>
      <c r="B115" s="21">
        <v>148132.47</v>
      </c>
      <c r="C115" s="22">
        <v>7871.9462890625</v>
      </c>
      <c r="D115" s="22">
        <f t="shared" si="42"/>
        <v>62.975570312500004</v>
      </c>
      <c r="E115" s="22">
        <v>637.872497558594</v>
      </c>
      <c r="F115" s="22">
        <f t="shared" si="43"/>
        <v>1.9136174926757819</v>
      </c>
      <c r="G115" s="23">
        <v>588.327575683594</v>
      </c>
      <c r="H115" s="23">
        <f t="shared" si="44"/>
        <v>3.7064637268066423</v>
      </c>
      <c r="I115" s="23">
        <v>7389.392578125</v>
      </c>
      <c r="J115" s="23">
        <f t="shared" si="45"/>
        <v>4.7292112500000005</v>
      </c>
      <c r="K115" s="22">
        <v>7959.51953125</v>
      </c>
      <c r="L115" s="22">
        <f t="shared" si="46"/>
        <v>111.43327343749999</v>
      </c>
      <c r="M115" s="23">
        <v>6860.09326171875</v>
      </c>
      <c r="N115" s="23">
        <f t="shared" si="47"/>
        <v>54.880746093750005</v>
      </c>
      <c r="O115" s="22">
        <v>2314.44946289063</v>
      </c>
      <c r="P115" s="22">
        <f t="shared" si="48"/>
        <v>69.43348388671889</v>
      </c>
      <c r="Q115" s="21" t="s">
        <v>125</v>
      </c>
      <c r="R115" s="21">
        <v>148132.47</v>
      </c>
      <c r="S115" s="23">
        <v>8270.3544921875</v>
      </c>
      <c r="T115" s="23">
        <f t="shared" si="49"/>
        <v>82.703544921875</v>
      </c>
      <c r="U115" s="23">
        <v>2402.90185546875</v>
      </c>
      <c r="V115" s="23">
        <f t="shared" si="50"/>
        <v>28.834822265624997</v>
      </c>
      <c r="W115" s="23">
        <v>623.225158691406</v>
      </c>
      <c r="X115" s="23">
        <f t="shared" si="51"/>
        <v>7.478701904296872</v>
      </c>
      <c r="Y115" s="23">
        <v>324.980743408203</v>
      </c>
      <c r="Z115" s="23">
        <f t="shared" si="52"/>
        <v>0.32498074340820304</v>
      </c>
      <c r="AA115" s="23">
        <v>337.069274902344</v>
      </c>
      <c r="AB115" s="23">
        <f t="shared" si="53"/>
        <v>5.05603912353516</v>
      </c>
      <c r="AC115" s="23">
        <v>363.65185546875</v>
      </c>
      <c r="AD115" s="23">
        <f t="shared" si="54"/>
        <v>5.45477783203125</v>
      </c>
      <c r="AE115" s="23">
        <v>666.465026855469</v>
      </c>
      <c r="AF115" s="23">
        <f t="shared" si="55"/>
        <v>9.996975402832035</v>
      </c>
    </row>
    <row r="116" spans="1:32" ht="15.75">
      <c r="A116" s="21" t="s">
        <v>126</v>
      </c>
      <c r="B116" s="21">
        <v>251647.74</v>
      </c>
      <c r="C116" s="22">
        <v>7288.9326171875</v>
      </c>
      <c r="D116" s="22">
        <f t="shared" si="42"/>
        <v>58.31146093750001</v>
      </c>
      <c r="E116" s="22">
        <v>575.887329101563</v>
      </c>
      <c r="F116" s="22">
        <f t="shared" si="43"/>
        <v>1.7276619873046888</v>
      </c>
      <c r="G116" s="23">
        <v>520.403991699219</v>
      </c>
      <c r="H116" s="23">
        <f t="shared" si="44"/>
        <v>3.2785451477050795</v>
      </c>
      <c r="I116" s="23">
        <v>7059.912109375</v>
      </c>
      <c r="J116" s="23">
        <f t="shared" si="45"/>
        <v>4.5183437500000005</v>
      </c>
      <c r="K116" s="22">
        <v>7306.6865234375</v>
      </c>
      <c r="L116" s="22">
        <f t="shared" si="46"/>
        <v>102.293611328125</v>
      </c>
      <c r="M116" s="23">
        <v>6547.55029296875</v>
      </c>
      <c r="N116" s="23">
        <f t="shared" si="47"/>
        <v>52.38040234375</v>
      </c>
      <c r="O116" s="22">
        <v>2001.21166992188</v>
      </c>
      <c r="P116" s="22">
        <f t="shared" si="48"/>
        <v>60.036350097656396</v>
      </c>
      <c r="Q116" s="21" t="s">
        <v>126</v>
      </c>
      <c r="R116" s="21">
        <v>251647.74</v>
      </c>
      <c r="S116" s="23">
        <v>7743.5546875</v>
      </c>
      <c r="T116" s="23">
        <f t="shared" si="49"/>
        <v>77.435546875</v>
      </c>
      <c r="U116" s="23">
        <v>2276.57348632813</v>
      </c>
      <c r="V116" s="23">
        <f t="shared" si="50"/>
        <v>27.31888183593756</v>
      </c>
      <c r="W116" s="23">
        <v>571.448364257813</v>
      </c>
      <c r="X116" s="23">
        <f t="shared" si="51"/>
        <v>6.857380371093756</v>
      </c>
      <c r="Y116" s="23">
        <v>276.307342529297</v>
      </c>
      <c r="Z116" s="23">
        <f t="shared" si="52"/>
        <v>0.276307342529297</v>
      </c>
      <c r="AA116" s="23">
        <v>298.554290771484</v>
      </c>
      <c r="AB116" s="23">
        <f t="shared" si="53"/>
        <v>4.47831436157226</v>
      </c>
      <c r="AC116" s="23">
        <v>332.829772949219</v>
      </c>
      <c r="AD116" s="23">
        <f t="shared" si="54"/>
        <v>4.9924465942382845</v>
      </c>
      <c r="AE116" s="23">
        <v>627.053466796875</v>
      </c>
      <c r="AF116" s="23">
        <f t="shared" si="55"/>
        <v>9.405802001953125</v>
      </c>
    </row>
    <row r="117" spans="1:32" ht="15.75">
      <c r="A117" s="21" t="s">
        <v>127</v>
      </c>
      <c r="B117" s="21">
        <v>139989.36</v>
      </c>
      <c r="C117" s="22">
        <v>7634.16259765625</v>
      </c>
      <c r="D117" s="22">
        <f t="shared" si="42"/>
        <v>61.07330078125</v>
      </c>
      <c r="E117" s="22">
        <v>616.630432128906</v>
      </c>
      <c r="F117" s="22">
        <f t="shared" si="43"/>
        <v>1.8498912963867182</v>
      </c>
      <c r="G117" s="23">
        <v>592.484191894531</v>
      </c>
      <c r="H117" s="23">
        <f t="shared" si="44"/>
        <v>3.7326504089355454</v>
      </c>
      <c r="I117" s="23">
        <v>7432.00390625</v>
      </c>
      <c r="J117" s="23">
        <f t="shared" si="45"/>
        <v>4.756482500000001</v>
      </c>
      <c r="K117" s="22">
        <v>7822.8056640625</v>
      </c>
      <c r="L117" s="22">
        <f t="shared" si="46"/>
        <v>109.519279296875</v>
      </c>
      <c r="M117" s="23">
        <v>6625.76806640625</v>
      </c>
      <c r="N117" s="23">
        <f t="shared" si="47"/>
        <v>53.00614453125</v>
      </c>
      <c r="O117" s="22">
        <v>2258.7529296875</v>
      </c>
      <c r="P117" s="22">
        <f t="shared" si="48"/>
        <v>67.762587890625</v>
      </c>
      <c r="Q117" s="21" t="s">
        <v>127</v>
      </c>
      <c r="R117" s="21">
        <v>139989.36</v>
      </c>
      <c r="S117" s="23">
        <v>8425.103515625</v>
      </c>
      <c r="T117" s="23">
        <f t="shared" si="49"/>
        <v>84.25103515625</v>
      </c>
      <c r="U117" s="23">
        <v>2300.70849609375</v>
      </c>
      <c r="V117" s="23">
        <f t="shared" si="50"/>
        <v>27.608501953125</v>
      </c>
      <c r="W117" s="23">
        <v>636.879577636719</v>
      </c>
      <c r="X117" s="23">
        <f t="shared" si="51"/>
        <v>7.642554931640627</v>
      </c>
      <c r="Y117" s="23">
        <v>337.595581054688</v>
      </c>
      <c r="Z117" s="23">
        <f t="shared" si="52"/>
        <v>0.33759558105468807</v>
      </c>
      <c r="AA117" s="23">
        <v>335.321319580078</v>
      </c>
      <c r="AB117" s="23">
        <f t="shared" si="53"/>
        <v>5.02981979370117</v>
      </c>
      <c r="AC117" s="23">
        <v>360.769226074219</v>
      </c>
      <c r="AD117" s="23">
        <f t="shared" si="54"/>
        <v>5.411538391113285</v>
      </c>
      <c r="AE117" s="23">
        <v>664.159240722656</v>
      </c>
      <c r="AF117" s="23">
        <f t="shared" si="55"/>
        <v>9.96238861083984</v>
      </c>
    </row>
    <row r="118" spans="1:32" ht="15.75">
      <c r="A118" s="21" t="s">
        <v>128</v>
      </c>
      <c r="B118" s="21">
        <v>533560.53</v>
      </c>
      <c r="C118" s="22">
        <v>649.067077636719</v>
      </c>
      <c r="D118" s="22">
        <f t="shared" si="42"/>
        <v>5.192536621093752</v>
      </c>
      <c r="E118" s="22">
        <v>32.1732139587402</v>
      </c>
      <c r="F118" s="22">
        <f t="shared" si="43"/>
        <v>0.0965196418762206</v>
      </c>
      <c r="G118" s="23">
        <v>23.2059726715088</v>
      </c>
      <c r="H118" s="23">
        <f t="shared" si="44"/>
        <v>0.14619762783050544</v>
      </c>
      <c r="I118" s="23">
        <v>977.9541015625</v>
      </c>
      <c r="J118" s="23">
        <f t="shared" si="45"/>
        <v>0.625890625</v>
      </c>
      <c r="K118" s="22">
        <v>675.823181152344</v>
      </c>
      <c r="L118" s="22">
        <f t="shared" si="46"/>
        <v>9.461524536132815</v>
      </c>
      <c r="M118" s="23">
        <v>632.097229003906</v>
      </c>
      <c r="N118" s="23">
        <f t="shared" si="47"/>
        <v>5.056777832031248</v>
      </c>
      <c r="O118" s="22">
        <v>34.5511360168457</v>
      </c>
      <c r="P118" s="22">
        <f t="shared" si="48"/>
        <v>1.036534080505371</v>
      </c>
      <c r="Q118" s="21" t="s">
        <v>128</v>
      </c>
      <c r="R118" s="21">
        <v>533560.53</v>
      </c>
      <c r="S118" s="23">
        <v>760.224365234375</v>
      </c>
      <c r="T118" s="23">
        <f t="shared" si="49"/>
        <v>7.60224365234375</v>
      </c>
      <c r="U118" s="23">
        <v>218.51042175293</v>
      </c>
      <c r="V118" s="23">
        <f t="shared" si="50"/>
        <v>2.6221250610351596</v>
      </c>
      <c r="W118" s="23">
        <v>40.0145225524902</v>
      </c>
      <c r="X118" s="23">
        <f t="shared" si="51"/>
        <v>0.4801742706298824</v>
      </c>
      <c r="Y118" s="23">
        <v>0.292896300554276</v>
      </c>
      <c r="Z118" s="23">
        <f t="shared" si="52"/>
        <v>0.00029289630055427603</v>
      </c>
      <c r="AA118" s="23">
        <v>19.3386421203613</v>
      </c>
      <c r="AB118" s="23">
        <f t="shared" si="53"/>
        <v>0.2900796318054195</v>
      </c>
      <c r="AC118" s="23">
        <v>25.3792285919189</v>
      </c>
      <c r="AD118" s="23">
        <f t="shared" si="54"/>
        <v>0.38068842887878346</v>
      </c>
      <c r="AE118" s="23">
        <v>74.650764465332</v>
      </c>
      <c r="AF118" s="23">
        <f t="shared" si="55"/>
        <v>1.11976146697998</v>
      </c>
    </row>
    <row r="119" spans="1:32" ht="15.75">
      <c r="A119" s="21" t="s">
        <v>129</v>
      </c>
      <c r="B119" s="21">
        <v>634082.36</v>
      </c>
      <c r="C119" s="22">
        <v>3776.27612304688</v>
      </c>
      <c r="D119" s="22">
        <f t="shared" si="42"/>
        <v>30.21020898437504</v>
      </c>
      <c r="E119" s="22">
        <v>378.732482910156</v>
      </c>
      <c r="F119" s="22">
        <f t="shared" si="43"/>
        <v>1.136197448730468</v>
      </c>
      <c r="G119" s="23">
        <v>341.671539306641</v>
      </c>
      <c r="H119" s="23">
        <f t="shared" si="44"/>
        <v>2.1525306976318386</v>
      </c>
      <c r="I119" s="23">
        <v>3954.79833984375</v>
      </c>
      <c r="J119" s="23">
        <f t="shared" si="45"/>
        <v>2.5310709375</v>
      </c>
      <c r="K119" s="22">
        <v>4813.4189453125</v>
      </c>
      <c r="L119" s="22">
        <f t="shared" si="46"/>
        <v>67.387865234375</v>
      </c>
      <c r="M119" s="23">
        <v>2894.55249023438</v>
      </c>
      <c r="N119" s="23">
        <f t="shared" si="47"/>
        <v>23.15641992187504</v>
      </c>
      <c r="O119" s="22">
        <v>1071.06286621094</v>
      </c>
      <c r="P119" s="22">
        <f t="shared" si="48"/>
        <v>32.1318859863282</v>
      </c>
      <c r="Q119" s="21" t="s">
        <v>129</v>
      </c>
      <c r="R119" s="21">
        <v>634082.36</v>
      </c>
      <c r="S119" s="23">
        <v>5130.38671875</v>
      </c>
      <c r="T119" s="23">
        <f t="shared" si="49"/>
        <v>51.3038671875</v>
      </c>
      <c r="U119" s="23">
        <v>848.361145019531</v>
      </c>
      <c r="V119" s="23">
        <f t="shared" si="50"/>
        <v>10.180333740234373</v>
      </c>
      <c r="W119" s="23">
        <v>344.037719726563</v>
      </c>
      <c r="X119" s="23">
        <f t="shared" si="51"/>
        <v>4.128452636718756</v>
      </c>
      <c r="Y119" s="23">
        <v>180.216461181641</v>
      </c>
      <c r="Z119" s="23">
        <f t="shared" si="52"/>
        <v>0.180216461181641</v>
      </c>
      <c r="AA119" s="23">
        <v>209.640884399414</v>
      </c>
      <c r="AB119" s="23">
        <f t="shared" si="53"/>
        <v>3.1446132659912096</v>
      </c>
      <c r="AC119" s="23">
        <v>216.333023071289</v>
      </c>
      <c r="AD119" s="23">
        <f t="shared" si="54"/>
        <v>3.244995346069335</v>
      </c>
      <c r="AE119" s="23">
        <v>409.603637695313</v>
      </c>
      <c r="AF119" s="23">
        <f t="shared" si="55"/>
        <v>6.144054565429696</v>
      </c>
    </row>
    <row r="120" spans="1:32" ht="15.75">
      <c r="A120" s="21" t="s">
        <v>130</v>
      </c>
      <c r="B120" s="21">
        <v>937546.61</v>
      </c>
      <c r="C120" s="22">
        <v>511.238037109375</v>
      </c>
      <c r="D120" s="22">
        <f t="shared" si="42"/>
        <v>4.089904296875</v>
      </c>
      <c r="E120" s="22">
        <v>21.4488582611084</v>
      </c>
      <c r="F120" s="22">
        <f t="shared" si="43"/>
        <v>0.06434657478332519</v>
      </c>
      <c r="G120" s="23">
        <v>16.2360610961914</v>
      </c>
      <c r="H120" s="23">
        <f t="shared" si="44"/>
        <v>0.10228718490600582</v>
      </c>
      <c r="I120" s="23">
        <v>809.094299316406</v>
      </c>
      <c r="J120" s="23">
        <f t="shared" si="45"/>
        <v>0.5178203515625</v>
      </c>
      <c r="K120" s="22">
        <v>501.672271728516</v>
      </c>
      <c r="L120" s="22">
        <f t="shared" si="46"/>
        <v>7.023411804199224</v>
      </c>
      <c r="M120" s="23">
        <v>458.775238037109</v>
      </c>
      <c r="N120" s="23">
        <f t="shared" si="47"/>
        <v>3.670201904296872</v>
      </c>
      <c r="O120" s="22">
        <v>8.2126579284668</v>
      </c>
      <c r="P120" s="22">
        <f t="shared" si="48"/>
        <v>0.24637973785400402</v>
      </c>
      <c r="Q120" s="21" t="s">
        <v>130</v>
      </c>
      <c r="R120" s="21">
        <v>937546.61</v>
      </c>
      <c r="S120" s="23">
        <v>606.836608886719</v>
      </c>
      <c r="T120" s="23">
        <f t="shared" si="49"/>
        <v>6.06836608886719</v>
      </c>
      <c r="U120" s="23">
        <v>151.141860961914</v>
      </c>
      <c r="V120" s="23">
        <f t="shared" si="50"/>
        <v>1.8137023315429681</v>
      </c>
      <c r="W120" s="23">
        <v>32.7507171630859</v>
      </c>
      <c r="X120" s="23">
        <f t="shared" si="51"/>
        <v>0.3930086059570308</v>
      </c>
      <c r="Y120" s="23">
        <v>0.292896300554276</v>
      </c>
      <c r="Z120" s="23">
        <f t="shared" si="52"/>
        <v>0.00029289630055427603</v>
      </c>
      <c r="AA120" s="23">
        <v>15.9484024047852</v>
      </c>
      <c r="AB120" s="23">
        <f t="shared" si="53"/>
        <v>0.23922603607177803</v>
      </c>
      <c r="AC120" s="23">
        <v>20.9364910125732</v>
      </c>
      <c r="AD120" s="23">
        <f t="shared" si="54"/>
        <v>0.314047365188598</v>
      </c>
      <c r="AE120" s="23">
        <v>64.51318359375</v>
      </c>
      <c r="AF120" s="23">
        <f t="shared" si="55"/>
        <v>0.96769775390625</v>
      </c>
    </row>
    <row r="121" spans="1:32" ht="15.75">
      <c r="A121" s="21" t="s">
        <v>131</v>
      </c>
      <c r="B121" s="21">
        <v>251857.94</v>
      </c>
      <c r="C121" s="22">
        <v>1294.45715332031</v>
      </c>
      <c r="D121" s="22">
        <f t="shared" si="42"/>
        <v>10.35565722656248</v>
      </c>
      <c r="E121" s="22">
        <v>59.4973526000977</v>
      </c>
      <c r="F121" s="22">
        <f t="shared" si="43"/>
        <v>0.1784920578002931</v>
      </c>
      <c r="G121" s="23">
        <v>46.0242195129395</v>
      </c>
      <c r="H121" s="23">
        <f t="shared" si="44"/>
        <v>0.2899525829315189</v>
      </c>
      <c r="I121" s="23">
        <v>1316.34948730469</v>
      </c>
      <c r="J121" s="23">
        <f t="shared" si="45"/>
        <v>0.8424636718750016</v>
      </c>
      <c r="K121" s="22">
        <v>1023.86126708984</v>
      </c>
      <c r="L121" s="22">
        <f t="shared" si="46"/>
        <v>14.33405773925776</v>
      </c>
      <c r="M121" s="23">
        <v>1184.39123535156</v>
      </c>
      <c r="N121" s="23">
        <f t="shared" si="47"/>
        <v>9.47512988281248</v>
      </c>
      <c r="O121" s="22">
        <v>202.599655151367</v>
      </c>
      <c r="P121" s="22">
        <f t="shared" si="48"/>
        <v>6.07798965454101</v>
      </c>
      <c r="Q121" s="21" t="s">
        <v>131</v>
      </c>
      <c r="R121" s="21">
        <v>251857.94</v>
      </c>
      <c r="S121" s="23">
        <v>1598.7470703125</v>
      </c>
      <c r="T121" s="23">
        <f t="shared" si="49"/>
        <v>15.987470703125</v>
      </c>
      <c r="U121" s="23">
        <v>404.312530517578</v>
      </c>
      <c r="V121" s="23">
        <f t="shared" si="50"/>
        <v>4.851750366210935</v>
      </c>
      <c r="W121" s="23">
        <v>85.2877044677734</v>
      </c>
      <c r="X121" s="23">
        <f t="shared" si="51"/>
        <v>1.0234524536132807</v>
      </c>
      <c r="Y121" s="23">
        <v>13.0896196365356</v>
      </c>
      <c r="Z121" s="23">
        <f t="shared" si="52"/>
        <v>0.0130896196365356</v>
      </c>
      <c r="AA121" s="23">
        <v>34.878662109375</v>
      </c>
      <c r="AB121" s="23">
        <f t="shared" si="53"/>
        <v>0.523179931640625</v>
      </c>
      <c r="AC121" s="23">
        <v>43.1995086669922</v>
      </c>
      <c r="AD121" s="23">
        <f t="shared" si="54"/>
        <v>0.647992630004883</v>
      </c>
      <c r="AE121" s="23">
        <v>94.8237380981445</v>
      </c>
      <c r="AF121" s="23">
        <f t="shared" si="55"/>
        <v>1.4223560714721675</v>
      </c>
    </row>
    <row r="122" spans="1:32" ht="15.75">
      <c r="A122" s="21" t="s">
        <v>132</v>
      </c>
      <c r="B122" s="21">
        <v>561816.6</v>
      </c>
      <c r="C122" s="22">
        <v>3798.37524414063</v>
      </c>
      <c r="D122" s="22">
        <f t="shared" si="42"/>
        <v>30.38700195312504</v>
      </c>
      <c r="E122" s="22">
        <v>434.554718017578</v>
      </c>
      <c r="F122" s="22">
        <f t="shared" si="43"/>
        <v>1.3036641540527338</v>
      </c>
      <c r="G122" s="23">
        <v>390.691497802734</v>
      </c>
      <c r="H122" s="23">
        <f t="shared" si="44"/>
        <v>2.461356436157224</v>
      </c>
      <c r="I122" s="23">
        <v>5357.87158203125</v>
      </c>
      <c r="J122" s="23">
        <f t="shared" si="45"/>
        <v>3.4290378125000003</v>
      </c>
      <c r="K122" s="22">
        <v>5525.396484375</v>
      </c>
      <c r="L122" s="22">
        <f t="shared" si="46"/>
        <v>77.35555078124999</v>
      </c>
      <c r="M122" s="23">
        <v>3246.78662109375</v>
      </c>
      <c r="N122" s="23">
        <f t="shared" si="47"/>
        <v>25.97429296875</v>
      </c>
      <c r="O122" s="22">
        <v>1110.46704101563</v>
      </c>
      <c r="P122" s="22">
        <f t="shared" si="48"/>
        <v>33.3140112304689</v>
      </c>
      <c r="Q122" s="21" t="s">
        <v>132</v>
      </c>
      <c r="R122" s="21">
        <v>561816.6</v>
      </c>
      <c r="S122" s="23">
        <v>5131.70556640625</v>
      </c>
      <c r="T122" s="23">
        <f t="shared" si="49"/>
        <v>51.3170556640625</v>
      </c>
      <c r="U122" s="23">
        <v>1018.69671630859</v>
      </c>
      <c r="V122" s="23">
        <f t="shared" si="50"/>
        <v>12.224360595703079</v>
      </c>
      <c r="W122" s="23">
        <v>391.851745605469</v>
      </c>
      <c r="X122" s="23">
        <f t="shared" si="51"/>
        <v>4.702220947265627</v>
      </c>
      <c r="Y122" s="23">
        <v>224.099746704102</v>
      </c>
      <c r="Z122" s="23">
        <f t="shared" si="52"/>
        <v>0.22409974670410202</v>
      </c>
      <c r="AA122" s="23">
        <v>221.705154418945</v>
      </c>
      <c r="AB122" s="23">
        <f t="shared" si="53"/>
        <v>3.3255773162841753</v>
      </c>
      <c r="AC122" s="23">
        <v>228.616683959961</v>
      </c>
      <c r="AD122" s="23">
        <f t="shared" si="54"/>
        <v>3.4292502593994154</v>
      </c>
      <c r="AE122" s="23">
        <v>467.108459472656</v>
      </c>
      <c r="AF122" s="23">
        <f t="shared" si="55"/>
        <v>7.00662689208984</v>
      </c>
    </row>
    <row r="123" spans="1:32" ht="15.75">
      <c r="A123" s="21" t="s">
        <v>133</v>
      </c>
      <c r="B123" s="21">
        <v>1854354.3</v>
      </c>
      <c r="C123" s="22">
        <v>1946.46264648438</v>
      </c>
      <c r="D123" s="22">
        <f t="shared" si="42"/>
        <v>15.571701171875041</v>
      </c>
      <c r="E123" s="22">
        <v>276.17138671875</v>
      </c>
      <c r="F123" s="22">
        <f t="shared" si="43"/>
        <v>0.8285141601562499</v>
      </c>
      <c r="G123" s="23">
        <v>183.187545776367</v>
      </c>
      <c r="H123" s="23">
        <f t="shared" si="44"/>
        <v>1.154081538391112</v>
      </c>
      <c r="I123" s="23">
        <v>2816.66821289063</v>
      </c>
      <c r="J123" s="23">
        <f t="shared" si="45"/>
        <v>1.8026676562500032</v>
      </c>
      <c r="K123" s="22">
        <v>3103.1064453125</v>
      </c>
      <c r="L123" s="22">
        <f t="shared" si="46"/>
        <v>43.44349023437499</v>
      </c>
      <c r="M123" s="23">
        <v>1728.97424316406</v>
      </c>
      <c r="N123" s="23">
        <f t="shared" si="47"/>
        <v>13.831793945312482</v>
      </c>
      <c r="O123" s="22">
        <v>528.495849609375</v>
      </c>
      <c r="P123" s="22">
        <f t="shared" si="48"/>
        <v>15.85487548828125</v>
      </c>
      <c r="Q123" s="21" t="s">
        <v>133</v>
      </c>
      <c r="R123" s="21">
        <v>1854354.3</v>
      </c>
      <c r="S123" s="23">
        <v>2766.66064453125</v>
      </c>
      <c r="T123" s="23">
        <f t="shared" si="49"/>
        <v>27.6666064453125</v>
      </c>
      <c r="U123" s="23">
        <v>546.019897460938</v>
      </c>
      <c r="V123" s="23">
        <f t="shared" si="50"/>
        <v>6.552238769531256</v>
      </c>
      <c r="W123" s="23">
        <v>195.217178344727</v>
      </c>
      <c r="X123" s="23">
        <f t="shared" si="51"/>
        <v>2.342606140136724</v>
      </c>
      <c r="Y123" s="23">
        <v>71.9759826660156</v>
      </c>
      <c r="Z123" s="23">
        <f t="shared" si="52"/>
        <v>0.0719759826660156</v>
      </c>
      <c r="AA123" s="23">
        <v>151.333709716797</v>
      </c>
      <c r="AB123" s="23">
        <f t="shared" si="53"/>
        <v>2.270005645751955</v>
      </c>
      <c r="AC123" s="23">
        <v>162.942123413086</v>
      </c>
      <c r="AD123" s="23">
        <f t="shared" si="54"/>
        <v>2.44413185119629</v>
      </c>
      <c r="AE123" s="23">
        <v>311.458099365234</v>
      </c>
      <c r="AF123" s="23">
        <f t="shared" si="55"/>
        <v>4.67187149047851</v>
      </c>
    </row>
    <row r="124" spans="1:32" ht="15.75">
      <c r="A124" s="21" t="s">
        <v>134</v>
      </c>
      <c r="B124" s="21">
        <v>492784.84</v>
      </c>
      <c r="C124" s="22">
        <v>969.043090820313</v>
      </c>
      <c r="D124" s="22">
        <f t="shared" si="42"/>
        <v>7.752344726562504</v>
      </c>
      <c r="E124" s="22">
        <v>53.198844909668</v>
      </c>
      <c r="F124" s="22">
        <f t="shared" si="43"/>
        <v>0.15959653472900398</v>
      </c>
      <c r="G124" s="23">
        <v>63.5558891296387</v>
      </c>
      <c r="H124" s="23">
        <f t="shared" si="44"/>
        <v>0.40040210151672384</v>
      </c>
      <c r="I124" s="23">
        <v>1246.25366210938</v>
      </c>
      <c r="J124" s="23">
        <f t="shared" si="45"/>
        <v>0.7976023437500033</v>
      </c>
      <c r="K124" s="22">
        <v>965.761901855469</v>
      </c>
      <c r="L124" s="22">
        <f t="shared" si="46"/>
        <v>13.520666625976565</v>
      </c>
      <c r="M124" s="23">
        <v>1026.06079101563</v>
      </c>
      <c r="N124" s="23">
        <f t="shared" si="47"/>
        <v>8.20848632812504</v>
      </c>
      <c r="O124" s="22">
        <v>171.8740234375</v>
      </c>
      <c r="P124" s="22">
        <f t="shared" si="48"/>
        <v>5.156220703125</v>
      </c>
      <c r="Q124" s="21" t="s">
        <v>134</v>
      </c>
      <c r="R124" s="21">
        <v>492784.84</v>
      </c>
      <c r="S124" s="23">
        <v>1158.125</v>
      </c>
      <c r="T124" s="23">
        <f t="shared" si="49"/>
        <v>11.58125</v>
      </c>
      <c r="U124" s="23">
        <v>341.453521728516</v>
      </c>
      <c r="V124" s="23">
        <f t="shared" si="50"/>
        <v>4.097442260742192</v>
      </c>
      <c r="W124" s="23">
        <v>64.5408630371094</v>
      </c>
      <c r="X124" s="23">
        <f t="shared" si="51"/>
        <v>0.7744903564453128</v>
      </c>
      <c r="Y124" s="23">
        <v>0.77271693944931</v>
      </c>
      <c r="Z124" s="23">
        <f t="shared" si="52"/>
        <v>0.00077271693944931</v>
      </c>
      <c r="AA124" s="23">
        <v>31.546875</v>
      </c>
      <c r="AB124" s="23">
        <f t="shared" si="53"/>
        <v>0.473203125</v>
      </c>
      <c r="AC124" s="23">
        <v>36.1275062561035</v>
      </c>
      <c r="AD124" s="23">
        <f t="shared" si="54"/>
        <v>0.5419125938415525</v>
      </c>
      <c r="AE124" s="23">
        <v>94.2157974243164</v>
      </c>
      <c r="AF124" s="23">
        <f t="shared" si="55"/>
        <v>1.4132369613647462</v>
      </c>
    </row>
    <row r="125" spans="1:32" ht="15.75">
      <c r="A125" s="21" t="s">
        <v>135</v>
      </c>
      <c r="B125" s="21">
        <v>677998.42</v>
      </c>
      <c r="C125" s="22">
        <v>6030.5947265625</v>
      </c>
      <c r="D125" s="22">
        <f t="shared" si="42"/>
        <v>48.244757812500005</v>
      </c>
      <c r="E125" s="22">
        <v>533.984497070313</v>
      </c>
      <c r="F125" s="22">
        <f t="shared" si="43"/>
        <v>1.6019534912109388</v>
      </c>
      <c r="G125" s="23">
        <v>482.653533935547</v>
      </c>
      <c r="H125" s="23">
        <f t="shared" si="44"/>
        <v>3.0407172637939457</v>
      </c>
      <c r="I125" s="23">
        <v>6667.03125</v>
      </c>
      <c r="J125" s="23">
        <f t="shared" si="45"/>
        <v>4.2669</v>
      </c>
      <c r="K125" s="22">
        <v>7013.47314453125</v>
      </c>
      <c r="L125" s="22">
        <f t="shared" si="46"/>
        <v>98.1886240234375</v>
      </c>
      <c r="M125" s="23">
        <v>5304.84033203125</v>
      </c>
      <c r="N125" s="23">
        <f t="shared" si="47"/>
        <v>42.43872265625</v>
      </c>
      <c r="O125" s="22">
        <v>1770.28918457031</v>
      </c>
      <c r="P125" s="22">
        <f t="shared" si="48"/>
        <v>53.1086755371093</v>
      </c>
      <c r="Q125" s="21" t="s">
        <v>135</v>
      </c>
      <c r="R125" s="21">
        <v>677998.42</v>
      </c>
      <c r="S125" s="23">
        <v>6887.53515625</v>
      </c>
      <c r="T125" s="23">
        <f t="shared" si="49"/>
        <v>68.8753515625</v>
      </c>
      <c r="U125" s="23">
        <v>1832.6376953125</v>
      </c>
      <c r="V125" s="23">
        <f t="shared" si="50"/>
        <v>21.991652343749998</v>
      </c>
      <c r="W125" s="23">
        <v>538.535339355469</v>
      </c>
      <c r="X125" s="23">
        <f t="shared" si="51"/>
        <v>6.462424072265627</v>
      </c>
      <c r="Y125" s="23">
        <v>305.882415771484</v>
      </c>
      <c r="Z125" s="23">
        <f t="shared" si="52"/>
        <v>0.305882415771484</v>
      </c>
      <c r="AA125" s="23">
        <v>283.359649658203</v>
      </c>
      <c r="AB125" s="23">
        <f t="shared" si="53"/>
        <v>4.250394744873045</v>
      </c>
      <c r="AC125" s="23">
        <v>305.492492675781</v>
      </c>
      <c r="AD125" s="23">
        <f t="shared" si="54"/>
        <v>4.582387390136716</v>
      </c>
      <c r="AE125" s="23">
        <v>591.0869140625</v>
      </c>
      <c r="AF125" s="23">
        <f t="shared" si="55"/>
        <v>8.8663037109375</v>
      </c>
    </row>
    <row r="126" spans="1:32" ht="15.75">
      <c r="A126" s="21" t="s">
        <v>136</v>
      </c>
      <c r="B126" s="21">
        <v>130183.14</v>
      </c>
      <c r="C126" s="22">
        <v>1236.62145996094</v>
      </c>
      <c r="D126" s="22">
        <f t="shared" si="42"/>
        <v>9.892971679687522</v>
      </c>
      <c r="E126" s="22">
        <v>122.817970275879</v>
      </c>
      <c r="F126" s="22">
        <f t="shared" si="43"/>
        <v>0.36845391082763695</v>
      </c>
      <c r="G126" s="23">
        <v>61.3385200500488</v>
      </c>
      <c r="H126" s="23">
        <f t="shared" si="44"/>
        <v>0.3864326763153075</v>
      </c>
      <c r="I126" s="23">
        <v>2270.58447265625</v>
      </c>
      <c r="J126" s="23">
        <f t="shared" si="45"/>
        <v>1.4531740625</v>
      </c>
      <c r="K126" s="22">
        <v>1571.96826171875</v>
      </c>
      <c r="L126" s="22">
        <f t="shared" si="46"/>
        <v>22.007555664062497</v>
      </c>
      <c r="M126" s="23">
        <v>1268.158203125</v>
      </c>
      <c r="N126" s="23">
        <f t="shared" si="47"/>
        <v>10.145265625</v>
      </c>
      <c r="O126" s="22">
        <v>197.687088012695</v>
      </c>
      <c r="P126" s="22">
        <f t="shared" si="48"/>
        <v>5.930612640380851</v>
      </c>
      <c r="Q126" s="21" t="s">
        <v>136</v>
      </c>
      <c r="R126" s="21">
        <v>130183.14</v>
      </c>
      <c r="S126" s="23">
        <v>1365.01379394531</v>
      </c>
      <c r="T126" s="23">
        <f t="shared" si="49"/>
        <v>13.6501379394531</v>
      </c>
      <c r="U126" s="23">
        <v>442.894836425781</v>
      </c>
      <c r="V126" s="23">
        <f t="shared" si="50"/>
        <v>5.314738037109372</v>
      </c>
      <c r="W126" s="23">
        <v>94.3820343017578</v>
      </c>
      <c r="X126" s="23">
        <f t="shared" si="51"/>
        <v>1.1325844116210935</v>
      </c>
      <c r="Y126" s="23">
        <v>21.306079864502</v>
      </c>
      <c r="Z126" s="23">
        <f t="shared" si="52"/>
        <v>0.021306079864502</v>
      </c>
      <c r="AA126" s="23">
        <v>36.8528022766113</v>
      </c>
      <c r="AB126" s="23">
        <f t="shared" si="53"/>
        <v>0.5527920341491694</v>
      </c>
      <c r="AC126" s="23">
        <v>51.5164794921875</v>
      </c>
      <c r="AD126" s="23">
        <f t="shared" si="54"/>
        <v>0.7727471923828125</v>
      </c>
      <c r="AE126" s="23">
        <v>100.584770202637</v>
      </c>
      <c r="AF126" s="23">
        <f t="shared" si="55"/>
        <v>1.5087715530395551</v>
      </c>
    </row>
    <row r="127" spans="1:32" ht="15.75">
      <c r="A127" s="21" t="s">
        <v>137</v>
      </c>
      <c r="B127" s="21">
        <v>967404.04</v>
      </c>
      <c r="C127" s="22">
        <v>4908.93017578125</v>
      </c>
      <c r="D127" s="22">
        <f t="shared" si="42"/>
        <v>39.27144140625</v>
      </c>
      <c r="E127" s="22">
        <v>453.606140136719</v>
      </c>
      <c r="F127" s="22">
        <f t="shared" si="43"/>
        <v>1.3608184204101568</v>
      </c>
      <c r="G127" s="23">
        <v>414.747100830078</v>
      </c>
      <c r="H127" s="23">
        <f t="shared" si="44"/>
        <v>2.6129067352294912</v>
      </c>
      <c r="I127" s="23">
        <v>5829.69775390625</v>
      </c>
      <c r="J127" s="23">
        <f t="shared" si="45"/>
        <v>3.7310065624999997</v>
      </c>
      <c r="K127" s="22">
        <v>5577.35498046875</v>
      </c>
      <c r="L127" s="22">
        <f t="shared" si="46"/>
        <v>78.0829697265625</v>
      </c>
      <c r="M127" s="23">
        <v>4118.16650390625</v>
      </c>
      <c r="N127" s="23">
        <f t="shared" si="47"/>
        <v>32.94533203125</v>
      </c>
      <c r="O127" s="22">
        <v>1540.91418457031</v>
      </c>
      <c r="P127" s="22">
        <f t="shared" si="48"/>
        <v>46.227425537109305</v>
      </c>
      <c r="Q127" s="21" t="s">
        <v>137</v>
      </c>
      <c r="R127" s="21">
        <v>967404.04</v>
      </c>
      <c r="S127" s="23">
        <v>5862.1953125</v>
      </c>
      <c r="T127" s="23">
        <f t="shared" si="49"/>
        <v>58.621953125</v>
      </c>
      <c r="U127" s="23">
        <v>1415.62390136719</v>
      </c>
      <c r="V127" s="23">
        <f t="shared" si="50"/>
        <v>16.987486816406278</v>
      </c>
      <c r="W127" s="23">
        <v>444.246826171875</v>
      </c>
      <c r="X127" s="23">
        <f t="shared" si="51"/>
        <v>5.3309619140625</v>
      </c>
      <c r="Y127" s="23">
        <v>298.153045654297</v>
      </c>
      <c r="Z127" s="23">
        <f t="shared" si="52"/>
        <v>0.298153045654297</v>
      </c>
      <c r="AA127" s="23">
        <v>221.485534667969</v>
      </c>
      <c r="AB127" s="23">
        <f t="shared" si="53"/>
        <v>3.322283020019535</v>
      </c>
      <c r="AC127" s="23">
        <v>245.856063842773</v>
      </c>
      <c r="AD127" s="23">
        <f t="shared" si="54"/>
        <v>3.6878409576415954</v>
      </c>
      <c r="AE127" s="23">
        <v>501.122650146484</v>
      </c>
      <c r="AF127" s="23">
        <f t="shared" si="55"/>
        <v>7.51683975219726</v>
      </c>
    </row>
    <row r="128" spans="1:32" ht="15.75">
      <c r="A128" s="21" t="s">
        <v>138</v>
      </c>
      <c r="B128" s="21">
        <v>343837.7</v>
      </c>
      <c r="C128" s="22">
        <v>178.675857543945</v>
      </c>
      <c r="D128" s="22">
        <f t="shared" si="42"/>
        <v>1.42940686035156</v>
      </c>
      <c r="E128" s="22">
        <v>0.22829906642437</v>
      </c>
      <c r="F128" s="22">
        <f t="shared" si="43"/>
        <v>0.00068489719927311</v>
      </c>
      <c r="G128" s="23">
        <v>1.76925194263458</v>
      </c>
      <c r="H128" s="23">
        <f t="shared" si="44"/>
        <v>0.011146287238597855</v>
      </c>
      <c r="I128" s="23">
        <v>322.247802734375</v>
      </c>
      <c r="J128" s="23">
        <f t="shared" si="45"/>
        <v>0.20623859375000003</v>
      </c>
      <c r="K128" s="22">
        <v>34.0264129638672</v>
      </c>
      <c r="L128" s="22">
        <f t="shared" si="46"/>
        <v>0.4763697814941408</v>
      </c>
      <c r="M128" s="23">
        <v>94.416633605957</v>
      </c>
      <c r="N128" s="23">
        <f t="shared" si="47"/>
        <v>0.755333068847656</v>
      </c>
      <c r="O128" s="22">
        <v>8.2126579284668</v>
      </c>
      <c r="P128" s="22">
        <f t="shared" si="48"/>
        <v>0.24637973785400402</v>
      </c>
      <c r="Q128" s="21" t="s">
        <v>138</v>
      </c>
      <c r="R128" s="21">
        <v>343837.7</v>
      </c>
      <c r="S128" s="23">
        <v>172.75114440918</v>
      </c>
      <c r="T128" s="23">
        <f t="shared" si="49"/>
        <v>1.7275114440918</v>
      </c>
      <c r="U128" s="23">
        <v>10.1512575149536</v>
      </c>
      <c r="V128" s="23">
        <f t="shared" si="50"/>
        <v>0.1218150901794432</v>
      </c>
      <c r="W128" s="23">
        <v>10.6249647140503</v>
      </c>
      <c r="X128" s="23">
        <f t="shared" si="51"/>
        <v>0.1274995765686036</v>
      </c>
      <c r="Y128" s="23">
        <v>0.292896300554276</v>
      </c>
      <c r="Z128" s="23">
        <f t="shared" si="52"/>
        <v>0.00029289630055427603</v>
      </c>
      <c r="AA128" s="23">
        <v>1.7861487865448</v>
      </c>
      <c r="AB128" s="23">
        <f t="shared" si="53"/>
        <v>0.026792231798172</v>
      </c>
      <c r="AC128" s="23">
        <v>7.20752143859863</v>
      </c>
      <c r="AD128" s="23">
        <f t="shared" si="54"/>
        <v>0.10811282157897946</v>
      </c>
      <c r="AE128" s="23">
        <v>31.4172611236572</v>
      </c>
      <c r="AF128" s="23">
        <f t="shared" si="55"/>
        <v>0.47125891685485805</v>
      </c>
    </row>
    <row r="129" spans="1:32" ht="15.75">
      <c r="A129" s="21" t="s">
        <v>139</v>
      </c>
      <c r="B129" s="21">
        <v>307862.31</v>
      </c>
      <c r="C129" s="22">
        <v>1072.16931152344</v>
      </c>
      <c r="D129" s="22">
        <f t="shared" si="42"/>
        <v>8.57735449218752</v>
      </c>
      <c r="E129" s="22">
        <v>140.200164794922</v>
      </c>
      <c r="F129" s="22">
        <f t="shared" si="43"/>
        <v>0.420600494384766</v>
      </c>
      <c r="G129" s="23">
        <v>161.412307739258</v>
      </c>
      <c r="H129" s="23">
        <f t="shared" si="44"/>
        <v>1.0168975387573256</v>
      </c>
      <c r="I129" s="23">
        <v>2174.75854492188</v>
      </c>
      <c r="J129" s="23">
        <f t="shared" si="45"/>
        <v>1.3918454687500033</v>
      </c>
      <c r="K129" s="22">
        <v>1797.96887207031</v>
      </c>
      <c r="L129" s="22">
        <f t="shared" si="46"/>
        <v>25.171564208984336</v>
      </c>
      <c r="M129" s="23">
        <v>1075.29895019531</v>
      </c>
      <c r="N129" s="23">
        <f t="shared" si="47"/>
        <v>8.60239160156248</v>
      </c>
      <c r="O129" s="22">
        <v>358.0576171875</v>
      </c>
      <c r="P129" s="22">
        <f t="shared" si="48"/>
        <v>10.741728515625</v>
      </c>
      <c r="Q129" s="21" t="s">
        <v>139</v>
      </c>
      <c r="R129" s="21">
        <v>307862.31</v>
      </c>
      <c r="S129" s="23">
        <v>1465.45629882813</v>
      </c>
      <c r="T129" s="23">
        <f t="shared" si="49"/>
        <v>14.6545629882813</v>
      </c>
      <c r="U129" s="23">
        <v>352.462707519531</v>
      </c>
      <c r="V129" s="23">
        <f t="shared" si="50"/>
        <v>4.229552490234372</v>
      </c>
      <c r="W129" s="23">
        <v>138.681350708008</v>
      </c>
      <c r="X129" s="23">
        <f t="shared" si="51"/>
        <v>1.6641762084960963</v>
      </c>
      <c r="Y129" s="23">
        <v>70.6456527709961</v>
      </c>
      <c r="Z129" s="23">
        <f t="shared" si="52"/>
        <v>0.0706456527709961</v>
      </c>
      <c r="AA129" s="23">
        <v>79.8530654907227</v>
      </c>
      <c r="AB129" s="23">
        <f t="shared" si="53"/>
        <v>1.1977959823608404</v>
      </c>
      <c r="AC129" s="23">
        <v>74.8626098632813</v>
      </c>
      <c r="AD129" s="23">
        <f t="shared" si="54"/>
        <v>1.1229391479492197</v>
      </c>
      <c r="AE129" s="23">
        <v>161.081451416016</v>
      </c>
      <c r="AF129" s="23">
        <f t="shared" si="55"/>
        <v>2.41622177124024</v>
      </c>
    </row>
    <row r="130" spans="1:32" ht="15.75">
      <c r="A130" s="21" t="s">
        <v>140</v>
      </c>
      <c r="B130" s="21">
        <v>72377.44</v>
      </c>
      <c r="C130" s="22">
        <v>422.918487548828</v>
      </c>
      <c r="D130" s="22">
        <f t="shared" si="42"/>
        <v>3.3833479003906244</v>
      </c>
      <c r="E130" s="22">
        <v>16.5138206481934</v>
      </c>
      <c r="F130" s="22">
        <f t="shared" si="43"/>
        <v>0.049541461944580194</v>
      </c>
      <c r="G130" s="23">
        <v>11.2432146072388</v>
      </c>
      <c r="H130" s="23">
        <f t="shared" si="44"/>
        <v>0.07083225202560443</v>
      </c>
      <c r="I130" s="23">
        <v>719.997802734375</v>
      </c>
      <c r="J130" s="23">
        <f t="shared" si="45"/>
        <v>0.46079859375</v>
      </c>
      <c r="K130" s="22">
        <v>489.821624755859</v>
      </c>
      <c r="L130" s="22">
        <f t="shared" si="46"/>
        <v>6.857502746582026</v>
      </c>
      <c r="M130" s="23">
        <v>270.063415527344</v>
      </c>
      <c r="N130" s="23">
        <f t="shared" si="47"/>
        <v>2.160507324218752</v>
      </c>
      <c r="O130" s="22">
        <v>8.2126579284668</v>
      </c>
      <c r="P130" s="22">
        <f t="shared" si="48"/>
        <v>0.24637973785400402</v>
      </c>
      <c r="Q130" s="21" t="s">
        <v>140</v>
      </c>
      <c r="R130" s="21">
        <v>72377.44</v>
      </c>
      <c r="S130" s="23">
        <v>515.294738769531</v>
      </c>
      <c r="T130" s="23">
        <f t="shared" si="49"/>
        <v>5.15294738769531</v>
      </c>
      <c r="U130" s="23">
        <v>49.4618949890137</v>
      </c>
      <c r="V130" s="23">
        <f t="shared" si="50"/>
        <v>0.5935427398681644</v>
      </c>
      <c r="W130" s="23">
        <v>29.8963012695313</v>
      </c>
      <c r="X130" s="23">
        <f t="shared" si="51"/>
        <v>0.3587556152343756</v>
      </c>
      <c r="Y130" s="23">
        <v>0.292896300554276</v>
      </c>
      <c r="Z130" s="23">
        <f t="shared" si="52"/>
        <v>0.00029289630055427603</v>
      </c>
      <c r="AA130" s="23">
        <v>14.8556175231934</v>
      </c>
      <c r="AB130" s="23">
        <f t="shared" si="53"/>
        <v>0.222834262847901</v>
      </c>
      <c r="AC130" s="23">
        <v>19.1532096862793</v>
      </c>
      <c r="AD130" s="23">
        <f t="shared" si="54"/>
        <v>0.2872981452941895</v>
      </c>
      <c r="AE130" s="23">
        <v>58.8447227478027</v>
      </c>
      <c r="AF130" s="23">
        <f t="shared" si="55"/>
        <v>0.8826708412170404</v>
      </c>
    </row>
    <row r="131" spans="1:32" ht="15.75">
      <c r="A131" s="21" t="s">
        <v>141</v>
      </c>
      <c r="B131" s="21">
        <v>474530.25</v>
      </c>
      <c r="C131" s="22">
        <v>555.693664550781</v>
      </c>
      <c r="D131" s="22">
        <f t="shared" si="42"/>
        <v>4.4455493164062485</v>
      </c>
      <c r="E131" s="22">
        <v>20.3429527282715</v>
      </c>
      <c r="F131" s="22">
        <f t="shared" si="43"/>
        <v>0.061028858184814495</v>
      </c>
      <c r="G131" s="23">
        <v>4.29807090759277</v>
      </c>
      <c r="H131" s="23">
        <f t="shared" si="44"/>
        <v>0.02707784671783445</v>
      </c>
      <c r="I131" s="23">
        <v>772.333801269531</v>
      </c>
      <c r="J131" s="23">
        <f t="shared" si="45"/>
        <v>0.49429363281249983</v>
      </c>
      <c r="K131" s="22">
        <v>468.672058105469</v>
      </c>
      <c r="L131" s="22">
        <f t="shared" si="46"/>
        <v>6.561408813476565</v>
      </c>
      <c r="M131" s="23">
        <v>607.231506347656</v>
      </c>
      <c r="N131" s="23">
        <f t="shared" si="47"/>
        <v>4.857852050781248</v>
      </c>
      <c r="O131" s="22">
        <v>19.9561080932617</v>
      </c>
      <c r="P131" s="22">
        <f t="shared" si="48"/>
        <v>0.598683242797851</v>
      </c>
      <c r="Q131" s="21" t="s">
        <v>141</v>
      </c>
      <c r="R131" s="21">
        <v>474530.25</v>
      </c>
      <c r="S131" s="23">
        <v>537.931213378906</v>
      </c>
      <c r="T131" s="23">
        <f t="shared" si="49"/>
        <v>5.37931213378906</v>
      </c>
      <c r="U131" s="23">
        <v>210.116561889648</v>
      </c>
      <c r="V131" s="23">
        <f t="shared" si="50"/>
        <v>2.521398742675776</v>
      </c>
      <c r="W131" s="23">
        <v>25.4675140380859</v>
      </c>
      <c r="X131" s="23">
        <f t="shared" si="51"/>
        <v>0.30561016845703076</v>
      </c>
      <c r="Y131" s="23">
        <v>0.292896300554276</v>
      </c>
      <c r="Z131" s="23">
        <f t="shared" si="52"/>
        <v>0.00029289630055427603</v>
      </c>
      <c r="AA131" s="23">
        <v>5.5510458946228</v>
      </c>
      <c r="AB131" s="23">
        <f t="shared" si="53"/>
        <v>0.08326568841934201</v>
      </c>
      <c r="AC131" s="23">
        <v>14.5180883407593</v>
      </c>
      <c r="AD131" s="23">
        <f t="shared" si="54"/>
        <v>0.21777132511138952</v>
      </c>
      <c r="AE131" s="23">
        <v>42.7522964477539</v>
      </c>
      <c r="AF131" s="23">
        <f t="shared" si="55"/>
        <v>0.6412844467163085</v>
      </c>
    </row>
    <row r="132" spans="1:32" ht="15.75">
      <c r="A132" s="21" t="s">
        <v>142</v>
      </c>
      <c r="B132" s="21">
        <v>411770.99</v>
      </c>
      <c r="C132" s="22">
        <v>4697.0498046875</v>
      </c>
      <c r="D132" s="22">
        <f t="shared" si="42"/>
        <v>37.5763984375</v>
      </c>
      <c r="E132" s="22">
        <v>441.894287109375</v>
      </c>
      <c r="F132" s="22">
        <f t="shared" si="43"/>
        <v>1.3256828613281249</v>
      </c>
      <c r="G132" s="23">
        <v>295.332305908203</v>
      </c>
      <c r="H132" s="23">
        <f t="shared" si="44"/>
        <v>1.860593527221679</v>
      </c>
      <c r="I132" s="23">
        <v>6101.314453125</v>
      </c>
      <c r="J132" s="23">
        <f t="shared" si="45"/>
        <v>3.90484125</v>
      </c>
      <c r="K132" s="22">
        <v>5168.29833984375</v>
      </c>
      <c r="L132" s="22">
        <f t="shared" si="46"/>
        <v>72.35617675781249</v>
      </c>
      <c r="M132" s="23">
        <v>4681.15283203125</v>
      </c>
      <c r="N132" s="23">
        <f t="shared" si="47"/>
        <v>37.44922265625</v>
      </c>
      <c r="O132" s="22">
        <v>1901.08251953125</v>
      </c>
      <c r="P132" s="22">
        <f t="shared" si="48"/>
        <v>57.0324755859375</v>
      </c>
      <c r="Q132" s="21" t="s">
        <v>142</v>
      </c>
      <c r="R132" s="21">
        <v>411770.99</v>
      </c>
      <c r="S132" s="23">
        <v>5370.04931640625</v>
      </c>
      <c r="T132" s="23">
        <f t="shared" si="49"/>
        <v>53.7004931640625</v>
      </c>
      <c r="U132" s="23">
        <v>1884.41625976563</v>
      </c>
      <c r="V132" s="23">
        <f t="shared" si="50"/>
        <v>22.612995117187562</v>
      </c>
      <c r="W132" s="23">
        <v>403.773468017578</v>
      </c>
      <c r="X132" s="23">
        <f t="shared" si="51"/>
        <v>4.8452816162109364</v>
      </c>
      <c r="Y132" s="23">
        <v>282.311279296875</v>
      </c>
      <c r="Z132" s="23">
        <f t="shared" si="52"/>
        <v>0.28231127929687505</v>
      </c>
      <c r="AA132" s="23">
        <v>191.838363647461</v>
      </c>
      <c r="AB132" s="23">
        <f t="shared" si="53"/>
        <v>2.877575454711915</v>
      </c>
      <c r="AC132" s="23">
        <v>223.029891967773</v>
      </c>
      <c r="AD132" s="23">
        <f t="shared" si="54"/>
        <v>3.3454483795165952</v>
      </c>
      <c r="AE132" s="23">
        <v>465.636627197266</v>
      </c>
      <c r="AF132" s="23">
        <f t="shared" si="55"/>
        <v>6.9845494079589905</v>
      </c>
    </row>
    <row r="133" spans="1:32" ht="15.75">
      <c r="A133" s="21" t="s">
        <v>143</v>
      </c>
      <c r="B133" s="21">
        <v>100501.58</v>
      </c>
      <c r="C133" s="22">
        <v>43.5997161865234</v>
      </c>
      <c r="D133" s="22">
        <f t="shared" si="42"/>
        <v>0.34879772949218724</v>
      </c>
      <c r="E133" s="22">
        <v>0.22829906642437</v>
      </c>
      <c r="F133" s="22">
        <f t="shared" si="43"/>
        <v>0.00068489719927311</v>
      </c>
      <c r="G133" s="23">
        <v>1.76925194263458</v>
      </c>
      <c r="H133" s="23">
        <f t="shared" si="44"/>
        <v>0.011146287238597855</v>
      </c>
      <c r="I133" s="23">
        <v>96.1163558959961</v>
      </c>
      <c r="J133" s="23">
        <f t="shared" si="45"/>
        <v>0.061514467773437505</v>
      </c>
      <c r="K133" s="22">
        <v>34.0264129638672</v>
      </c>
      <c r="L133" s="22">
        <f t="shared" si="46"/>
        <v>0.4763697814941408</v>
      </c>
      <c r="M133" s="23">
        <v>32.2115440368652</v>
      </c>
      <c r="N133" s="23">
        <f t="shared" si="47"/>
        <v>0.2576923522949216</v>
      </c>
      <c r="O133" s="22">
        <v>8.2126579284668</v>
      </c>
      <c r="P133" s="22">
        <f t="shared" si="48"/>
        <v>0.24637973785400402</v>
      </c>
      <c r="Q133" s="21" t="s">
        <v>143</v>
      </c>
      <c r="R133" s="21">
        <v>100501.58</v>
      </c>
      <c r="S133" s="23">
        <v>42.4237747192383</v>
      </c>
      <c r="T133" s="23">
        <f t="shared" si="49"/>
        <v>0.42423774719238305</v>
      </c>
      <c r="U133" s="23">
        <v>9.55044364929199</v>
      </c>
      <c r="V133" s="23">
        <f t="shared" si="50"/>
        <v>0.11460532379150389</v>
      </c>
      <c r="W133" s="23">
        <v>0.948961734771729</v>
      </c>
      <c r="X133" s="23">
        <f t="shared" si="51"/>
        <v>0.011387540817260747</v>
      </c>
      <c r="Y133" s="23">
        <v>0.292896300554276</v>
      </c>
      <c r="Z133" s="23">
        <f t="shared" si="52"/>
        <v>0.00029289630055427603</v>
      </c>
      <c r="AA133" s="23">
        <v>1.7861487865448</v>
      </c>
      <c r="AB133" s="23">
        <f t="shared" si="53"/>
        <v>0.026792231798172</v>
      </c>
      <c r="AC133" s="23">
        <v>0.971131086349487</v>
      </c>
      <c r="AD133" s="23">
        <f t="shared" si="54"/>
        <v>0.014566966295242305</v>
      </c>
      <c r="AE133" s="23">
        <v>12.0060815811157</v>
      </c>
      <c r="AF133" s="23">
        <f t="shared" si="55"/>
        <v>0.18009122371673547</v>
      </c>
    </row>
    <row r="134" spans="1:32" ht="15.75">
      <c r="A134" s="21" t="s">
        <v>144</v>
      </c>
      <c r="B134" s="21">
        <v>333654.92</v>
      </c>
      <c r="C134" s="22">
        <v>1534.49389648438</v>
      </c>
      <c r="D134" s="22">
        <f t="shared" si="42"/>
        <v>12.27595117187504</v>
      </c>
      <c r="E134" s="22">
        <v>140.956192016602</v>
      </c>
      <c r="F134" s="22">
        <f t="shared" si="43"/>
        <v>0.422868576049806</v>
      </c>
      <c r="G134" s="23">
        <v>105.626281738281</v>
      </c>
      <c r="H134" s="23">
        <f t="shared" si="44"/>
        <v>0.6654455749511703</v>
      </c>
      <c r="I134" s="23">
        <v>1839.81091308594</v>
      </c>
      <c r="J134" s="23">
        <f t="shared" si="45"/>
        <v>1.1774789843750018</v>
      </c>
      <c r="K134" s="22">
        <v>2056.08471679688</v>
      </c>
      <c r="L134" s="22">
        <f t="shared" si="46"/>
        <v>28.785186035156315</v>
      </c>
      <c r="M134" s="23">
        <v>1179.58813476563</v>
      </c>
      <c r="N134" s="23">
        <f t="shared" si="47"/>
        <v>9.43670507812504</v>
      </c>
      <c r="O134" s="22">
        <v>155.130172729492</v>
      </c>
      <c r="P134" s="22">
        <f t="shared" si="48"/>
        <v>4.65390518188476</v>
      </c>
      <c r="Q134" s="21" t="s">
        <v>144</v>
      </c>
      <c r="R134" s="21">
        <v>333654.92</v>
      </c>
      <c r="S134" s="23">
        <v>2288.583984375</v>
      </c>
      <c r="T134" s="23">
        <f t="shared" si="49"/>
        <v>22.88583984375</v>
      </c>
      <c r="U134" s="23">
        <v>297.324035644531</v>
      </c>
      <c r="V134" s="23">
        <f t="shared" si="50"/>
        <v>3.5678884277343723</v>
      </c>
      <c r="W134" s="23">
        <v>140.771926879883</v>
      </c>
      <c r="X134" s="23">
        <f t="shared" si="51"/>
        <v>1.6892631225585961</v>
      </c>
      <c r="Y134" s="23">
        <v>21.7154846191406</v>
      </c>
      <c r="Z134" s="23">
        <f t="shared" si="52"/>
        <v>0.0217154846191406</v>
      </c>
      <c r="AA134" s="23">
        <v>72.8294830322266</v>
      </c>
      <c r="AB134" s="23">
        <f t="shared" si="53"/>
        <v>1.092442245483399</v>
      </c>
      <c r="AC134" s="23">
        <v>92.1470413208008</v>
      </c>
      <c r="AD134" s="23">
        <f t="shared" si="54"/>
        <v>1.382205619812012</v>
      </c>
      <c r="AE134" s="23">
        <v>240.857360839844</v>
      </c>
      <c r="AF134" s="23">
        <f t="shared" si="55"/>
        <v>3.6128604125976604</v>
      </c>
    </row>
    <row r="135" spans="1:32" ht="15.75">
      <c r="A135" s="21" t="s">
        <v>145</v>
      </c>
      <c r="B135" s="21">
        <v>388350.59</v>
      </c>
      <c r="C135" s="22">
        <v>2394.40356445313</v>
      </c>
      <c r="D135" s="22">
        <f t="shared" si="42"/>
        <v>19.15522851562504</v>
      </c>
      <c r="E135" s="22">
        <v>228.044235229492</v>
      </c>
      <c r="F135" s="22">
        <f t="shared" si="43"/>
        <v>0.684132705688476</v>
      </c>
      <c r="G135" s="23">
        <v>176.9208984375</v>
      </c>
      <c r="H135" s="23">
        <f t="shared" si="44"/>
        <v>1.11460166015625</v>
      </c>
      <c r="I135" s="23">
        <v>2705.81396484375</v>
      </c>
      <c r="J135" s="23">
        <f t="shared" si="45"/>
        <v>1.7317209375000002</v>
      </c>
      <c r="K135" s="22">
        <v>3494.60961914063</v>
      </c>
      <c r="L135" s="22">
        <f t="shared" si="46"/>
        <v>48.92453466796882</v>
      </c>
      <c r="M135" s="23">
        <v>1870.32592773438</v>
      </c>
      <c r="N135" s="23">
        <f t="shared" si="47"/>
        <v>14.962607421875042</v>
      </c>
      <c r="O135" s="22">
        <v>503.915710449219</v>
      </c>
      <c r="P135" s="22">
        <f t="shared" si="48"/>
        <v>15.11747131347657</v>
      </c>
      <c r="Q135" s="21" t="s">
        <v>145</v>
      </c>
      <c r="R135" s="21">
        <v>388350.59</v>
      </c>
      <c r="S135" s="23">
        <v>3605.93823242188</v>
      </c>
      <c r="T135" s="23">
        <f t="shared" si="49"/>
        <v>36.0593823242188</v>
      </c>
      <c r="U135" s="23">
        <v>456.138671875</v>
      </c>
      <c r="V135" s="23">
        <f t="shared" si="50"/>
        <v>5.473664062499999</v>
      </c>
      <c r="W135" s="23">
        <v>201.590896606445</v>
      </c>
      <c r="X135" s="23">
        <f t="shared" si="51"/>
        <v>2.41909075927734</v>
      </c>
      <c r="Y135" s="23">
        <v>77.875114440918</v>
      </c>
      <c r="Z135" s="23">
        <f t="shared" si="52"/>
        <v>0.077875114440918</v>
      </c>
      <c r="AA135" s="23">
        <v>116.631721496582</v>
      </c>
      <c r="AB135" s="23">
        <f t="shared" si="53"/>
        <v>1.74947582244873</v>
      </c>
      <c r="AC135" s="23">
        <v>128.847137451172</v>
      </c>
      <c r="AD135" s="23">
        <f t="shared" si="54"/>
        <v>1.93270706176758</v>
      </c>
      <c r="AE135" s="23">
        <v>295.899139404297</v>
      </c>
      <c r="AF135" s="23">
        <f t="shared" si="55"/>
        <v>4.438487091064455</v>
      </c>
    </row>
    <row r="136" spans="1:32" ht="15.75">
      <c r="A136" s="21" t="s">
        <v>146</v>
      </c>
      <c r="B136" s="21">
        <v>201738.18</v>
      </c>
      <c r="C136" s="22">
        <v>942.876281738281</v>
      </c>
      <c r="D136" s="22">
        <f t="shared" si="42"/>
        <v>7.543010253906249</v>
      </c>
      <c r="E136" s="22">
        <v>78.2799911499023</v>
      </c>
      <c r="F136" s="22">
        <f t="shared" si="43"/>
        <v>0.2348399734497069</v>
      </c>
      <c r="G136" s="23">
        <v>50.9641723632813</v>
      </c>
      <c r="H136" s="23">
        <f t="shared" si="44"/>
        <v>0.3210742858886722</v>
      </c>
      <c r="I136" s="23">
        <v>1086.89477539063</v>
      </c>
      <c r="J136" s="23">
        <f t="shared" si="45"/>
        <v>0.6956126562500031</v>
      </c>
      <c r="K136" s="22">
        <v>1213.44848632813</v>
      </c>
      <c r="L136" s="22">
        <f t="shared" si="46"/>
        <v>16.98827880859382</v>
      </c>
      <c r="M136" s="23">
        <v>874.219909667969</v>
      </c>
      <c r="N136" s="23">
        <f t="shared" si="47"/>
        <v>6.993759277343752</v>
      </c>
      <c r="O136" s="22">
        <v>119.298545837402</v>
      </c>
      <c r="P136" s="22">
        <f t="shared" si="48"/>
        <v>3.57895637512206</v>
      </c>
      <c r="Q136" s="21" t="s">
        <v>146</v>
      </c>
      <c r="R136" s="21">
        <v>201738.18</v>
      </c>
      <c r="S136" s="23">
        <v>1306.48034667969</v>
      </c>
      <c r="T136" s="23">
        <f t="shared" si="49"/>
        <v>13.0648034667969</v>
      </c>
      <c r="U136" s="23">
        <v>302.040374755859</v>
      </c>
      <c r="V136" s="23">
        <f t="shared" si="50"/>
        <v>3.6244844970703074</v>
      </c>
      <c r="W136" s="23">
        <v>81.3359298706055</v>
      </c>
      <c r="X136" s="23">
        <f t="shared" si="51"/>
        <v>0.9760311584472658</v>
      </c>
      <c r="Y136" s="23">
        <v>0.292896300554276</v>
      </c>
      <c r="Z136" s="23">
        <f t="shared" si="52"/>
        <v>0.00029289630055427603</v>
      </c>
      <c r="AA136" s="23">
        <v>49.5840225219727</v>
      </c>
      <c r="AB136" s="23">
        <f t="shared" si="53"/>
        <v>0.7437603378295904</v>
      </c>
      <c r="AC136" s="23">
        <v>65.9949722290039</v>
      </c>
      <c r="AD136" s="23">
        <f t="shared" si="54"/>
        <v>0.9899245834350586</v>
      </c>
      <c r="AE136" s="23">
        <v>207.699111938477</v>
      </c>
      <c r="AF136" s="23">
        <f t="shared" si="55"/>
        <v>3.1154866790771547</v>
      </c>
    </row>
    <row r="137" spans="1:32" ht="15.75">
      <c r="A137" s="21" t="s">
        <v>147</v>
      </c>
      <c r="B137" s="21">
        <v>325633.07</v>
      </c>
      <c r="C137" s="22">
        <v>675.939086914063</v>
      </c>
      <c r="D137" s="22">
        <f t="shared" si="42"/>
        <v>5.407512695312504</v>
      </c>
      <c r="E137" s="22">
        <v>45.1382102966309</v>
      </c>
      <c r="F137" s="22">
        <f t="shared" si="43"/>
        <v>0.1354146308898927</v>
      </c>
      <c r="G137" s="23">
        <v>31.5997924804688</v>
      </c>
      <c r="H137" s="23">
        <f t="shared" si="44"/>
        <v>0.19907869262695344</v>
      </c>
      <c r="I137" s="23">
        <v>868.45751953125</v>
      </c>
      <c r="J137" s="23">
        <f t="shared" si="45"/>
        <v>0.5558128125</v>
      </c>
      <c r="K137" s="22">
        <v>733.978698730469</v>
      </c>
      <c r="L137" s="22">
        <f t="shared" si="46"/>
        <v>10.275701782226566</v>
      </c>
      <c r="M137" s="23">
        <v>648.18408203125</v>
      </c>
      <c r="N137" s="23">
        <f t="shared" si="47"/>
        <v>5.18547265625</v>
      </c>
      <c r="O137" s="22">
        <v>52.176929473877</v>
      </c>
      <c r="P137" s="22">
        <f t="shared" si="48"/>
        <v>1.56530788421631</v>
      </c>
      <c r="Q137" s="21" t="s">
        <v>147</v>
      </c>
      <c r="R137" s="21">
        <v>325633.07</v>
      </c>
      <c r="S137" s="23">
        <v>899.904296875</v>
      </c>
      <c r="T137" s="23">
        <f t="shared" si="49"/>
        <v>8.99904296875</v>
      </c>
      <c r="U137" s="23">
        <v>236.955352783203</v>
      </c>
      <c r="V137" s="23">
        <f t="shared" si="50"/>
        <v>2.843464233398436</v>
      </c>
      <c r="W137" s="23">
        <v>53.737419128418</v>
      </c>
      <c r="X137" s="23">
        <f t="shared" si="51"/>
        <v>0.644849029541016</v>
      </c>
      <c r="Y137" s="23">
        <v>0.292896300554276</v>
      </c>
      <c r="Z137" s="23">
        <f t="shared" si="52"/>
        <v>0.00029289630055427603</v>
      </c>
      <c r="AA137" s="23">
        <v>31.2910118103027</v>
      </c>
      <c r="AB137" s="23">
        <f t="shared" si="53"/>
        <v>0.46936517715454046</v>
      </c>
      <c r="AC137" s="23">
        <v>41.771354675293</v>
      </c>
      <c r="AD137" s="23">
        <f t="shared" si="54"/>
        <v>0.626570320129395</v>
      </c>
      <c r="AE137" s="23">
        <v>134.039184570313</v>
      </c>
      <c r="AF137" s="23">
        <f t="shared" si="55"/>
        <v>2.010587768554695</v>
      </c>
    </row>
    <row r="138" spans="1:32" ht="15.75">
      <c r="A138" s="21" t="s">
        <v>148</v>
      </c>
      <c r="B138" s="21">
        <v>782367.53</v>
      </c>
      <c r="C138" s="22">
        <v>2249.4970703125</v>
      </c>
      <c r="D138" s="22">
        <f t="shared" si="42"/>
        <v>17.9959765625</v>
      </c>
      <c r="E138" s="22">
        <v>184.654876708984</v>
      </c>
      <c r="F138" s="22">
        <f t="shared" si="43"/>
        <v>0.553964630126952</v>
      </c>
      <c r="G138" s="23">
        <v>171.414474487305</v>
      </c>
      <c r="H138" s="23">
        <f t="shared" si="44"/>
        <v>1.0799111892700215</v>
      </c>
      <c r="I138" s="23">
        <v>2516.97583007813</v>
      </c>
      <c r="J138" s="23">
        <f t="shared" si="45"/>
        <v>1.6108645312500034</v>
      </c>
      <c r="K138" s="22">
        <v>2714.65112304688</v>
      </c>
      <c r="L138" s="22">
        <f t="shared" si="46"/>
        <v>38.00511572265632</v>
      </c>
      <c r="M138" s="23">
        <v>1956.5048828125</v>
      </c>
      <c r="N138" s="23">
        <f t="shared" si="47"/>
        <v>15.6520390625</v>
      </c>
      <c r="O138" s="22">
        <v>439.626312255859</v>
      </c>
      <c r="P138" s="22">
        <f t="shared" si="48"/>
        <v>13.18878936767577</v>
      </c>
      <c r="Q138" s="21" t="s">
        <v>148</v>
      </c>
      <c r="R138" s="21">
        <v>782367.53</v>
      </c>
      <c r="S138" s="23">
        <v>3116.04467773438</v>
      </c>
      <c r="T138" s="23">
        <f t="shared" si="49"/>
        <v>31.1604467773438</v>
      </c>
      <c r="U138" s="23">
        <v>589.953369140625</v>
      </c>
      <c r="V138" s="23">
        <f t="shared" si="50"/>
        <v>7.0794404296875</v>
      </c>
      <c r="W138" s="23">
        <v>196.426498413086</v>
      </c>
      <c r="X138" s="23">
        <f t="shared" si="51"/>
        <v>2.3571179809570317</v>
      </c>
      <c r="Y138" s="23">
        <v>47.5290870666504</v>
      </c>
      <c r="Z138" s="23">
        <f t="shared" si="52"/>
        <v>0.0475290870666504</v>
      </c>
      <c r="AA138" s="23">
        <v>89.7969131469727</v>
      </c>
      <c r="AB138" s="23">
        <f t="shared" si="53"/>
        <v>1.3469536972045904</v>
      </c>
      <c r="AC138" s="23">
        <v>114.555206298828</v>
      </c>
      <c r="AD138" s="23">
        <f t="shared" si="54"/>
        <v>1.71832809448242</v>
      </c>
      <c r="AE138" s="23">
        <v>279.957733154297</v>
      </c>
      <c r="AF138" s="23">
        <f t="shared" si="55"/>
        <v>4.199365997314455</v>
      </c>
    </row>
    <row r="139" spans="1:32" ht="15.75">
      <c r="A139" s="21" t="s">
        <v>149</v>
      </c>
      <c r="B139" s="21">
        <v>297260.51</v>
      </c>
      <c r="C139" s="22">
        <v>2999.16748046875</v>
      </c>
      <c r="D139" s="22">
        <f t="shared" si="42"/>
        <v>23.99333984375</v>
      </c>
      <c r="E139" s="22">
        <v>377.565643310547</v>
      </c>
      <c r="F139" s="22">
        <f t="shared" si="43"/>
        <v>1.132696929931641</v>
      </c>
      <c r="G139" s="23">
        <v>335.671142578125</v>
      </c>
      <c r="H139" s="23">
        <f t="shared" si="44"/>
        <v>2.1147281982421875</v>
      </c>
      <c r="I139" s="23">
        <v>4630.7421875</v>
      </c>
      <c r="J139" s="23">
        <f t="shared" si="45"/>
        <v>2.9636750000000003</v>
      </c>
      <c r="K139" s="22">
        <v>4942.62939453125</v>
      </c>
      <c r="L139" s="22">
        <f t="shared" si="46"/>
        <v>69.1968115234375</v>
      </c>
      <c r="M139" s="23">
        <v>2704.50463867188</v>
      </c>
      <c r="N139" s="23">
        <f t="shared" si="47"/>
        <v>21.636037109375042</v>
      </c>
      <c r="O139" s="22">
        <v>985.406311035156</v>
      </c>
      <c r="P139" s="22">
        <f t="shared" si="48"/>
        <v>29.56218933105468</v>
      </c>
      <c r="Q139" s="21" t="s">
        <v>149</v>
      </c>
      <c r="R139" s="21">
        <v>297260.51</v>
      </c>
      <c r="S139" s="23">
        <v>4338.31787109375</v>
      </c>
      <c r="T139" s="23">
        <f t="shared" si="49"/>
        <v>43.3831787109375</v>
      </c>
      <c r="U139" s="23">
        <v>811.111389160156</v>
      </c>
      <c r="V139" s="23">
        <f t="shared" si="50"/>
        <v>9.733336669921872</v>
      </c>
      <c r="W139" s="23">
        <v>323.357849121094</v>
      </c>
      <c r="X139" s="23">
        <f t="shared" si="51"/>
        <v>3.880294189453128</v>
      </c>
      <c r="Y139" s="23">
        <v>170.731109619141</v>
      </c>
      <c r="Z139" s="23">
        <f t="shared" si="52"/>
        <v>0.170731109619141</v>
      </c>
      <c r="AA139" s="23">
        <v>187.692306518555</v>
      </c>
      <c r="AB139" s="23">
        <f t="shared" si="53"/>
        <v>2.815384597778325</v>
      </c>
      <c r="AC139" s="23">
        <v>191.653533935547</v>
      </c>
      <c r="AD139" s="23">
        <f t="shared" si="54"/>
        <v>2.874803009033205</v>
      </c>
      <c r="AE139" s="23">
        <v>414.821990966797</v>
      </c>
      <c r="AF139" s="23">
        <f t="shared" si="55"/>
        <v>6.222329864501956</v>
      </c>
    </row>
    <row r="140" spans="1:32" ht="15.75">
      <c r="A140" s="21" t="s">
        <v>150</v>
      </c>
      <c r="B140" s="21">
        <v>547775.85</v>
      </c>
      <c r="C140" s="22">
        <v>844.945495605469</v>
      </c>
      <c r="D140" s="22">
        <f t="shared" si="42"/>
        <v>6.759563964843752</v>
      </c>
      <c r="E140" s="22">
        <v>71.746696472168</v>
      </c>
      <c r="F140" s="22">
        <f t="shared" si="43"/>
        <v>0.21524008941650397</v>
      </c>
      <c r="G140" s="23">
        <v>45.9477310180664</v>
      </c>
      <c r="H140" s="23">
        <f t="shared" si="44"/>
        <v>0.2894707054138183</v>
      </c>
      <c r="I140" s="23">
        <v>971.855590820313</v>
      </c>
      <c r="J140" s="23">
        <f t="shared" si="45"/>
        <v>0.6219875781250003</v>
      </c>
      <c r="K140" s="22">
        <v>1133.26342773438</v>
      </c>
      <c r="L140" s="22">
        <f t="shared" si="46"/>
        <v>15.86568798828132</v>
      </c>
      <c r="M140" s="23">
        <v>717.191528320313</v>
      </c>
      <c r="N140" s="23">
        <f t="shared" si="47"/>
        <v>5.737532226562504</v>
      </c>
      <c r="O140" s="22">
        <v>52.0361404418945</v>
      </c>
      <c r="P140" s="22">
        <f t="shared" si="48"/>
        <v>1.561084213256835</v>
      </c>
      <c r="Q140" s="21" t="s">
        <v>150</v>
      </c>
      <c r="R140" s="21">
        <v>547775.85</v>
      </c>
      <c r="S140" s="23">
        <v>1202.94396972656</v>
      </c>
      <c r="T140" s="23">
        <f t="shared" si="49"/>
        <v>12.0294396972656</v>
      </c>
      <c r="U140" s="23">
        <v>229.076126098633</v>
      </c>
      <c r="V140" s="23">
        <f t="shared" si="50"/>
        <v>2.7489135131835964</v>
      </c>
      <c r="W140" s="23">
        <v>77.2356033325195</v>
      </c>
      <c r="X140" s="23">
        <f t="shared" si="51"/>
        <v>0.926827239990234</v>
      </c>
      <c r="Y140" s="23">
        <v>0.292896300554276</v>
      </c>
      <c r="Z140" s="23">
        <f t="shared" si="52"/>
        <v>0.00029289630055427603</v>
      </c>
      <c r="AA140" s="23">
        <v>47.9018821716309</v>
      </c>
      <c r="AB140" s="23">
        <f t="shared" si="53"/>
        <v>0.7185282325744634</v>
      </c>
      <c r="AC140" s="23">
        <v>63.6560935974121</v>
      </c>
      <c r="AD140" s="23">
        <f t="shared" si="54"/>
        <v>0.9548414039611814</v>
      </c>
      <c r="AE140" s="23">
        <v>202.181655883789</v>
      </c>
      <c r="AF140" s="23">
        <f t="shared" si="55"/>
        <v>3.0327248382568346</v>
      </c>
    </row>
    <row r="141" spans="1:32" ht="15.75">
      <c r="A141" s="21" t="s">
        <v>151</v>
      </c>
      <c r="B141" s="21">
        <v>763030.93</v>
      </c>
      <c r="C141" s="22">
        <v>3030.76416015625</v>
      </c>
      <c r="D141" s="22">
        <f t="shared" si="42"/>
        <v>24.24611328125</v>
      </c>
      <c r="E141" s="22">
        <v>368.922241210938</v>
      </c>
      <c r="F141" s="22">
        <f t="shared" si="43"/>
        <v>1.106766723632814</v>
      </c>
      <c r="G141" s="23">
        <v>299.886779785156</v>
      </c>
      <c r="H141" s="23">
        <f t="shared" si="44"/>
        <v>1.889286712646483</v>
      </c>
      <c r="I141" s="23">
        <v>4618.6318359375</v>
      </c>
      <c r="J141" s="23">
        <f t="shared" si="45"/>
        <v>2.9559243750000004</v>
      </c>
      <c r="K141" s="22">
        <v>4732.841796875</v>
      </c>
      <c r="L141" s="22">
        <f t="shared" si="46"/>
        <v>66.25978515625</v>
      </c>
      <c r="M141" s="23">
        <v>2635.5712890625</v>
      </c>
      <c r="N141" s="23">
        <f t="shared" si="47"/>
        <v>21.0845703125</v>
      </c>
      <c r="O141" s="22">
        <v>966.428466796875</v>
      </c>
      <c r="P141" s="22">
        <f t="shared" si="48"/>
        <v>28.99285400390625</v>
      </c>
      <c r="Q141" s="21" t="s">
        <v>151</v>
      </c>
      <c r="R141" s="21">
        <v>763030.93</v>
      </c>
      <c r="S141" s="23">
        <v>4353.18701171875</v>
      </c>
      <c r="T141" s="23">
        <f t="shared" si="49"/>
        <v>43.5318701171875</v>
      </c>
      <c r="U141" s="23">
        <v>848.587219238281</v>
      </c>
      <c r="V141" s="23">
        <f t="shared" si="50"/>
        <v>10.183046630859371</v>
      </c>
      <c r="W141" s="23">
        <v>327.218872070313</v>
      </c>
      <c r="X141" s="23">
        <f t="shared" si="51"/>
        <v>3.926626464843756</v>
      </c>
      <c r="Y141" s="23">
        <v>170.738922119141</v>
      </c>
      <c r="Z141" s="23">
        <f t="shared" si="52"/>
        <v>0.170738922119141</v>
      </c>
      <c r="AA141" s="23">
        <v>180.01416015625</v>
      </c>
      <c r="AB141" s="23">
        <f t="shared" si="53"/>
        <v>2.70021240234375</v>
      </c>
      <c r="AC141" s="23">
        <v>189.414016723633</v>
      </c>
      <c r="AD141" s="23">
        <f t="shared" si="54"/>
        <v>2.841210250854495</v>
      </c>
      <c r="AE141" s="23">
        <v>403.293243408203</v>
      </c>
      <c r="AF141" s="23">
        <f t="shared" si="55"/>
        <v>6.049398651123044</v>
      </c>
    </row>
    <row r="142" spans="1:32" ht="15.75">
      <c r="A142" s="21" t="s">
        <v>152</v>
      </c>
      <c r="B142" s="21">
        <v>2676550.64</v>
      </c>
      <c r="C142" s="22">
        <v>62.6493453979492</v>
      </c>
      <c r="D142" s="22">
        <f t="shared" si="42"/>
        <v>0.5011947631835936</v>
      </c>
      <c r="E142" s="22">
        <v>0.22829906642437</v>
      </c>
      <c r="F142" s="22">
        <f t="shared" si="43"/>
        <v>0.00068489719927311</v>
      </c>
      <c r="G142" s="23">
        <v>1.76925194263458</v>
      </c>
      <c r="H142" s="23">
        <f t="shared" si="44"/>
        <v>0.011146287238597855</v>
      </c>
      <c r="I142" s="23">
        <v>130.873062133789</v>
      </c>
      <c r="J142" s="23">
        <f t="shared" si="45"/>
        <v>0.08375875976562497</v>
      </c>
      <c r="K142" s="22">
        <v>34.0264129638672</v>
      </c>
      <c r="L142" s="22">
        <f t="shared" si="46"/>
        <v>0.4763697814941408</v>
      </c>
      <c r="M142" s="23">
        <v>32.2115440368652</v>
      </c>
      <c r="N142" s="23">
        <f t="shared" si="47"/>
        <v>0.2576923522949216</v>
      </c>
      <c r="O142" s="22">
        <v>8.2126579284668</v>
      </c>
      <c r="P142" s="22">
        <f t="shared" si="48"/>
        <v>0.24637973785400402</v>
      </c>
      <c r="Q142" s="21" t="s">
        <v>152</v>
      </c>
      <c r="R142" s="21">
        <v>2676550.64</v>
      </c>
      <c r="S142" s="23">
        <v>42.4237747192383</v>
      </c>
      <c r="T142" s="23">
        <f t="shared" si="49"/>
        <v>0.42423774719238305</v>
      </c>
      <c r="U142" s="23">
        <v>9.55044364929199</v>
      </c>
      <c r="V142" s="23">
        <f t="shared" si="50"/>
        <v>0.11460532379150389</v>
      </c>
      <c r="W142" s="23">
        <v>0.959595143795013</v>
      </c>
      <c r="X142" s="23">
        <f t="shared" si="51"/>
        <v>0.011515141725540155</v>
      </c>
      <c r="Y142" s="23">
        <v>0.292896300554276</v>
      </c>
      <c r="Z142" s="23">
        <f t="shared" si="52"/>
        <v>0.00029289630055427603</v>
      </c>
      <c r="AA142" s="23">
        <v>1.7861487865448</v>
      </c>
      <c r="AB142" s="23">
        <f t="shared" si="53"/>
        <v>0.026792231798172</v>
      </c>
      <c r="AC142" s="23">
        <v>0.971131086349487</v>
      </c>
      <c r="AD142" s="23">
        <f t="shared" si="54"/>
        <v>0.014566966295242305</v>
      </c>
      <c r="AE142" s="23">
        <v>15.8702154159546</v>
      </c>
      <c r="AF142" s="23">
        <f t="shared" si="55"/>
        <v>0.23805323123931899</v>
      </c>
    </row>
    <row r="143" spans="1:32" ht="15.75">
      <c r="A143" s="21" t="s">
        <v>153</v>
      </c>
      <c r="B143" s="21">
        <v>8798504.12</v>
      </c>
      <c r="C143" s="22">
        <v>1060.84423828125</v>
      </c>
      <c r="D143" s="22">
        <f t="shared" si="42"/>
        <v>8.486753906250001</v>
      </c>
      <c r="E143" s="22">
        <v>92.0305328369141</v>
      </c>
      <c r="F143" s="22">
        <f t="shared" si="43"/>
        <v>0.27609159851074233</v>
      </c>
      <c r="G143" s="23">
        <v>59.4266967773438</v>
      </c>
      <c r="H143" s="23">
        <f t="shared" si="44"/>
        <v>0.37438818969726595</v>
      </c>
      <c r="I143" s="23">
        <v>1222.44873046875</v>
      </c>
      <c r="J143" s="23">
        <f t="shared" si="45"/>
        <v>0.7823671875000001</v>
      </c>
      <c r="K143" s="22">
        <v>1493.06298828125</v>
      </c>
      <c r="L143" s="22">
        <f t="shared" si="46"/>
        <v>20.9028818359375</v>
      </c>
      <c r="M143" s="23">
        <v>781.90966796875</v>
      </c>
      <c r="N143" s="23">
        <f t="shared" si="47"/>
        <v>6.25527734375</v>
      </c>
      <c r="O143" s="22">
        <v>30.6909313201904</v>
      </c>
      <c r="P143" s="22">
        <f t="shared" si="48"/>
        <v>0.9207279396057121</v>
      </c>
      <c r="Q143" s="21" t="s">
        <v>153</v>
      </c>
      <c r="R143" s="21">
        <v>8798504.12</v>
      </c>
      <c r="S143" s="23">
        <v>1541.49731445313</v>
      </c>
      <c r="T143" s="23">
        <f t="shared" si="49"/>
        <v>15.4149731445313</v>
      </c>
      <c r="U143" s="23">
        <v>192.548858642578</v>
      </c>
      <c r="V143" s="23">
        <f t="shared" si="50"/>
        <v>2.310586303710936</v>
      </c>
      <c r="W143" s="23">
        <v>97.3442153930664</v>
      </c>
      <c r="X143" s="23">
        <f t="shared" si="51"/>
        <v>1.1681305847167969</v>
      </c>
      <c r="Y143" s="23">
        <v>3.55162644386292</v>
      </c>
      <c r="Z143" s="23">
        <f t="shared" si="52"/>
        <v>0.0035516264438629204</v>
      </c>
      <c r="AA143" s="23">
        <v>56.1614151000977</v>
      </c>
      <c r="AB143" s="23">
        <f t="shared" si="53"/>
        <v>0.8424212265014654</v>
      </c>
      <c r="AC143" s="23">
        <v>72.5195922851563</v>
      </c>
      <c r="AD143" s="23">
        <f t="shared" si="54"/>
        <v>1.0877938842773447</v>
      </c>
      <c r="AE143" s="23">
        <v>211.310256958008</v>
      </c>
      <c r="AF143" s="23">
        <f t="shared" si="55"/>
        <v>3.16965385437012</v>
      </c>
    </row>
    <row r="144" spans="1:32" ht="15.75">
      <c r="A144" s="21" t="s">
        <v>154</v>
      </c>
      <c r="B144" s="21">
        <v>35679.39</v>
      </c>
      <c r="C144" s="22">
        <v>4443.046875</v>
      </c>
      <c r="D144" s="22">
        <f t="shared" si="42"/>
        <v>35.544375</v>
      </c>
      <c r="E144" s="22">
        <v>234.982757568359</v>
      </c>
      <c r="F144" s="22">
        <f t="shared" si="43"/>
        <v>0.704948272705077</v>
      </c>
      <c r="G144" s="23">
        <v>260.43359375</v>
      </c>
      <c r="H144" s="23">
        <f t="shared" si="44"/>
        <v>1.640731640625</v>
      </c>
      <c r="I144" s="23">
        <v>3497.5498046875</v>
      </c>
      <c r="J144" s="23">
        <f t="shared" si="45"/>
        <v>2.238431875</v>
      </c>
      <c r="K144" s="22">
        <v>3291.38305664063</v>
      </c>
      <c r="L144" s="22">
        <f t="shared" si="46"/>
        <v>46.079362792968816</v>
      </c>
      <c r="M144" s="23">
        <v>3847.25708007813</v>
      </c>
      <c r="N144" s="23">
        <f t="shared" si="47"/>
        <v>30.778056640625042</v>
      </c>
      <c r="O144" s="22">
        <v>1065.88903808594</v>
      </c>
      <c r="P144" s="22">
        <f t="shared" si="48"/>
        <v>31.976671142578198</v>
      </c>
      <c r="Q144" s="21" t="s">
        <v>154</v>
      </c>
      <c r="R144" s="21">
        <v>35679.39</v>
      </c>
      <c r="S144" s="23">
        <v>4815.08056640625</v>
      </c>
      <c r="T144" s="23">
        <f t="shared" si="49"/>
        <v>48.1508056640625</v>
      </c>
      <c r="U144" s="23">
        <v>1304.107421875</v>
      </c>
      <c r="V144" s="23">
        <f t="shared" si="50"/>
        <v>15.6492890625</v>
      </c>
      <c r="W144" s="23">
        <v>278.565185546875</v>
      </c>
      <c r="X144" s="23">
        <f t="shared" si="51"/>
        <v>3.3427822265624996</v>
      </c>
      <c r="Y144" s="23">
        <v>91.4688415527344</v>
      </c>
      <c r="Z144" s="23">
        <f t="shared" si="52"/>
        <v>0.09146884155273441</v>
      </c>
      <c r="AA144" s="23">
        <v>118.3115234375</v>
      </c>
      <c r="AB144" s="23">
        <f t="shared" si="53"/>
        <v>1.7746728515625</v>
      </c>
      <c r="AC144" s="23">
        <v>135.320190429688</v>
      </c>
      <c r="AD144" s="23">
        <f t="shared" si="54"/>
        <v>2.02980285644532</v>
      </c>
      <c r="AE144" s="23">
        <v>246.838806152344</v>
      </c>
      <c r="AF144" s="23">
        <f t="shared" si="55"/>
        <v>3.7025820922851604</v>
      </c>
    </row>
    <row r="145" spans="1:32" s="26" customFormat="1" ht="15.75">
      <c r="A145" s="24">
        <v>1</v>
      </c>
      <c r="B145" s="24">
        <v>2</v>
      </c>
      <c r="C145" s="25"/>
      <c r="D145" s="25">
        <v>3</v>
      </c>
      <c r="E145" s="25"/>
      <c r="F145" s="25">
        <v>4</v>
      </c>
      <c r="G145" s="24"/>
      <c r="H145" s="24">
        <v>5</v>
      </c>
      <c r="I145" s="24"/>
      <c r="J145" s="24">
        <v>6</v>
      </c>
      <c r="K145" s="25"/>
      <c r="L145" s="25">
        <v>7</v>
      </c>
      <c r="M145" s="24"/>
      <c r="N145" s="24">
        <v>8</v>
      </c>
      <c r="O145" s="25"/>
      <c r="P145" s="25">
        <v>9</v>
      </c>
      <c r="Q145" s="24"/>
      <c r="R145" s="24"/>
      <c r="S145" s="24"/>
      <c r="T145" s="24">
        <v>10</v>
      </c>
      <c r="U145" s="24"/>
      <c r="V145" s="24">
        <v>11</v>
      </c>
      <c r="W145" s="24"/>
      <c r="X145" s="24">
        <v>12</v>
      </c>
      <c r="Y145" s="24"/>
      <c r="Z145" s="24">
        <v>13</v>
      </c>
      <c r="AA145" s="24"/>
      <c r="AB145" s="24">
        <v>14</v>
      </c>
      <c r="AC145" s="24"/>
      <c r="AD145" s="24">
        <v>15</v>
      </c>
      <c r="AE145" s="24"/>
      <c r="AF145" s="24">
        <v>16</v>
      </c>
    </row>
    <row r="146" spans="1:32" ht="15.75">
      <c r="A146" s="21" t="s">
        <v>155</v>
      </c>
      <c r="B146" s="21">
        <v>357857.12</v>
      </c>
      <c r="C146" s="22">
        <v>1448.64343261719</v>
      </c>
      <c r="D146" s="22">
        <f aca="true" t="shared" si="56" ref="D146:D182">SUM(C146*0.8)/100</f>
        <v>11.58914746093752</v>
      </c>
      <c r="E146" s="22">
        <v>152.225723266602</v>
      </c>
      <c r="F146" s="22">
        <f aca="true" t="shared" si="57" ref="F146:F182">SUM(E146*0.3)/100</f>
        <v>0.456677169799806</v>
      </c>
      <c r="G146" s="23">
        <v>98.729133605957</v>
      </c>
      <c r="H146" s="23">
        <f aca="true" t="shared" si="58" ref="H146:H182">SUM(G146*0.63)/100</f>
        <v>0.6219935417175292</v>
      </c>
      <c r="I146" s="23">
        <v>2183.79150390625</v>
      </c>
      <c r="J146" s="23">
        <f aca="true" t="shared" si="59" ref="J146:J182">SUM(I146*0.064)/100</f>
        <v>1.3976265625</v>
      </c>
      <c r="K146" s="22">
        <v>2096.2802734375</v>
      </c>
      <c r="L146" s="22">
        <f aca="true" t="shared" si="60" ref="L146:L182">SUM(K146*1.4)/100</f>
        <v>29.347923828124998</v>
      </c>
      <c r="M146" s="23">
        <v>1374.46154785156</v>
      </c>
      <c r="N146" s="23">
        <f aca="true" t="shared" si="61" ref="N146:N182">SUM(M146*0.8)/100</f>
        <v>10.99569238281248</v>
      </c>
      <c r="O146" s="22">
        <v>263.892517089844</v>
      </c>
      <c r="P146" s="22">
        <f aca="true" t="shared" si="62" ref="P146:P182">SUM(O146*3)/100</f>
        <v>7.916775512695319</v>
      </c>
      <c r="Q146" s="21" t="s">
        <v>155</v>
      </c>
      <c r="R146" s="21">
        <v>357857.12</v>
      </c>
      <c r="S146" s="23">
        <v>1944.63525390625</v>
      </c>
      <c r="T146" s="23">
        <f aca="true" t="shared" si="63" ref="T146:T182">SUM(S146*1)/100</f>
        <v>19.4463525390625</v>
      </c>
      <c r="U146" s="23">
        <v>465.015106201172</v>
      </c>
      <c r="V146" s="23">
        <f aca="true" t="shared" si="64" ref="V146:V182">SUM(U146*1.2)/100</f>
        <v>5.5801812744140635</v>
      </c>
      <c r="W146" s="23">
        <v>133.890731811523</v>
      </c>
      <c r="X146" s="23">
        <f aca="true" t="shared" si="65" ref="X146:X182">SUM(W146*1.2)/100</f>
        <v>1.606688781738276</v>
      </c>
      <c r="Y146" s="23">
        <v>20.6119270324707</v>
      </c>
      <c r="Z146" s="23">
        <f aca="true" t="shared" si="66" ref="Z146:Z182">SUM(Y146*0.1)/100</f>
        <v>0.020611927032470702</v>
      </c>
      <c r="AA146" s="23">
        <v>72.1737289428711</v>
      </c>
      <c r="AB146" s="23">
        <f aca="true" t="shared" si="67" ref="AB146:AB182">SUM(AA146*1.5)/100</f>
        <v>1.0826059341430665</v>
      </c>
      <c r="AC146" s="23">
        <v>91.7182693481445</v>
      </c>
      <c r="AD146" s="23">
        <f aca="true" t="shared" si="68" ref="AD146:AD182">SUM(AC146*1.5)/100</f>
        <v>1.3757740402221674</v>
      </c>
      <c r="AE146" s="23">
        <v>250.552673339844</v>
      </c>
      <c r="AF146" s="23">
        <f aca="true" t="shared" si="69" ref="AF146:AF182">SUM(AE146*1.5)/100</f>
        <v>3.75829010009766</v>
      </c>
    </row>
    <row r="147" spans="1:32" ht="15.75">
      <c r="A147" s="21" t="s">
        <v>156</v>
      </c>
      <c r="B147" s="21">
        <v>136503.8</v>
      </c>
      <c r="C147" s="22">
        <v>1536.80004882813</v>
      </c>
      <c r="D147" s="22">
        <f t="shared" si="56"/>
        <v>12.294400390625041</v>
      </c>
      <c r="E147" s="22">
        <v>150.524307250977</v>
      </c>
      <c r="F147" s="22">
        <f t="shared" si="57"/>
        <v>0.45157292175293096</v>
      </c>
      <c r="G147" s="23">
        <v>99.254020690918</v>
      </c>
      <c r="H147" s="23">
        <f t="shared" si="58"/>
        <v>0.6253003303527833</v>
      </c>
      <c r="I147" s="23">
        <v>2137.04052734375</v>
      </c>
      <c r="J147" s="23">
        <f t="shared" si="59"/>
        <v>1.3677059374999998</v>
      </c>
      <c r="K147" s="22">
        <v>2138.05297851563</v>
      </c>
      <c r="L147" s="22">
        <f t="shared" si="60"/>
        <v>29.93274169921882</v>
      </c>
      <c r="M147" s="23">
        <v>1410.01293945313</v>
      </c>
      <c r="N147" s="23">
        <f t="shared" si="61"/>
        <v>11.28010351562504</v>
      </c>
      <c r="O147" s="22">
        <v>273.172393798828</v>
      </c>
      <c r="P147" s="22">
        <f t="shared" si="62"/>
        <v>8.19517181396484</v>
      </c>
      <c r="Q147" s="21" t="s">
        <v>156</v>
      </c>
      <c r="R147" s="21">
        <v>136503.8</v>
      </c>
      <c r="S147" s="23">
        <v>2027.00927734375</v>
      </c>
      <c r="T147" s="23">
        <f t="shared" si="63"/>
        <v>20.2700927734375</v>
      </c>
      <c r="U147" s="23">
        <v>468.289459228516</v>
      </c>
      <c r="V147" s="23">
        <f t="shared" si="64"/>
        <v>5.619473510742193</v>
      </c>
      <c r="W147" s="23">
        <v>134.640533447266</v>
      </c>
      <c r="X147" s="23">
        <f t="shared" si="65"/>
        <v>1.6156864013671919</v>
      </c>
      <c r="Y147" s="23">
        <v>22.9260368347168</v>
      </c>
      <c r="Z147" s="23">
        <f t="shared" si="66"/>
        <v>0.022926036834716803</v>
      </c>
      <c r="AA147" s="23">
        <v>72.8934478759766</v>
      </c>
      <c r="AB147" s="23">
        <f t="shared" si="67"/>
        <v>1.093401718139649</v>
      </c>
      <c r="AC147" s="23">
        <v>92.3478088378906</v>
      </c>
      <c r="AD147" s="23">
        <f t="shared" si="68"/>
        <v>1.3852171325683589</v>
      </c>
      <c r="AE147" s="23">
        <v>250.420501708984</v>
      </c>
      <c r="AF147" s="23">
        <f t="shared" si="69"/>
        <v>3.75630752563476</v>
      </c>
    </row>
    <row r="148" spans="1:32" ht="15.75">
      <c r="A148" s="21" t="s">
        <v>157</v>
      </c>
      <c r="B148" s="21">
        <v>225328.35</v>
      </c>
      <c r="C148" s="22">
        <v>1544.67041015625</v>
      </c>
      <c r="D148" s="22">
        <f t="shared" si="56"/>
        <v>12.35736328125</v>
      </c>
      <c r="E148" s="22">
        <v>143.82194519043</v>
      </c>
      <c r="F148" s="22">
        <f t="shared" si="57"/>
        <v>0.43146583557129</v>
      </c>
      <c r="G148" s="23">
        <v>98.9705581665039</v>
      </c>
      <c r="H148" s="23">
        <f t="shared" si="58"/>
        <v>0.6235145164489746</v>
      </c>
      <c r="I148" s="23">
        <v>1974.35974121094</v>
      </c>
      <c r="J148" s="23">
        <f t="shared" si="59"/>
        <v>1.2635902343750016</v>
      </c>
      <c r="K148" s="22">
        <v>2097.34423828125</v>
      </c>
      <c r="L148" s="22">
        <f t="shared" si="60"/>
        <v>29.3628193359375</v>
      </c>
      <c r="M148" s="23">
        <v>1403.24816894531</v>
      </c>
      <c r="N148" s="23">
        <f t="shared" si="61"/>
        <v>11.22598535156248</v>
      </c>
      <c r="O148" s="22">
        <v>276.337036132813</v>
      </c>
      <c r="P148" s="22">
        <f t="shared" si="62"/>
        <v>8.29011108398439</v>
      </c>
      <c r="Q148" s="21" t="s">
        <v>157</v>
      </c>
      <c r="R148" s="21">
        <v>225328.35</v>
      </c>
      <c r="S148" s="23">
        <v>2220.17236328125</v>
      </c>
      <c r="T148" s="23">
        <f t="shared" si="63"/>
        <v>22.2017236328125</v>
      </c>
      <c r="U148" s="23">
        <v>434.393707275391</v>
      </c>
      <c r="V148" s="23">
        <f t="shared" si="64"/>
        <v>5.212724487304692</v>
      </c>
      <c r="W148" s="23">
        <v>129.088684082031</v>
      </c>
      <c r="X148" s="23">
        <f t="shared" si="65"/>
        <v>1.5490642089843718</v>
      </c>
      <c r="Y148" s="23">
        <v>20.0568656921387</v>
      </c>
      <c r="Z148" s="23">
        <f t="shared" si="66"/>
        <v>0.0200568656921387</v>
      </c>
      <c r="AA148" s="23">
        <v>70.1505813598633</v>
      </c>
      <c r="AB148" s="23">
        <f t="shared" si="67"/>
        <v>1.0522587203979494</v>
      </c>
      <c r="AC148" s="23">
        <v>89.6643524169922</v>
      </c>
      <c r="AD148" s="23">
        <f t="shared" si="68"/>
        <v>1.344965286254883</v>
      </c>
      <c r="AE148" s="23">
        <v>243.648361206055</v>
      </c>
      <c r="AF148" s="23">
        <f t="shared" si="69"/>
        <v>3.654725418090825</v>
      </c>
    </row>
    <row r="149" spans="1:32" ht="15.75">
      <c r="A149" s="21" t="s">
        <v>158</v>
      </c>
      <c r="B149" s="21">
        <v>166404.84</v>
      </c>
      <c r="C149" s="22">
        <v>1313.96154785156</v>
      </c>
      <c r="D149" s="22">
        <f t="shared" si="56"/>
        <v>10.51169238281248</v>
      </c>
      <c r="E149" s="22">
        <v>127.213577270508</v>
      </c>
      <c r="F149" s="22">
        <f t="shared" si="57"/>
        <v>0.38164073181152397</v>
      </c>
      <c r="G149" s="23">
        <v>89.4811477661133</v>
      </c>
      <c r="H149" s="23">
        <f t="shared" si="58"/>
        <v>0.5637312309265138</v>
      </c>
      <c r="I149" s="23">
        <v>1660.0947265625</v>
      </c>
      <c r="J149" s="23">
        <f t="shared" si="59"/>
        <v>1.0624606250000002</v>
      </c>
      <c r="K149" s="22">
        <v>1889.51025390625</v>
      </c>
      <c r="L149" s="22">
        <f t="shared" si="60"/>
        <v>26.4531435546875</v>
      </c>
      <c r="M149" s="23">
        <v>973.333190917969</v>
      </c>
      <c r="N149" s="23">
        <f t="shared" si="61"/>
        <v>7.786665527343753</v>
      </c>
      <c r="O149" s="22">
        <v>86.1254196166992</v>
      </c>
      <c r="P149" s="22">
        <f t="shared" si="62"/>
        <v>2.583762588500976</v>
      </c>
      <c r="Q149" s="21" t="s">
        <v>158</v>
      </c>
      <c r="R149" s="21">
        <v>166404.84</v>
      </c>
      <c r="S149" s="23">
        <v>1988.96020507813</v>
      </c>
      <c r="T149" s="23">
        <f t="shared" si="63"/>
        <v>19.8896020507813</v>
      </c>
      <c r="U149" s="23">
        <v>227.173034667969</v>
      </c>
      <c r="V149" s="23">
        <f t="shared" si="64"/>
        <v>2.726076416015628</v>
      </c>
      <c r="W149" s="23">
        <v>122.745292663574</v>
      </c>
      <c r="X149" s="23">
        <f t="shared" si="65"/>
        <v>1.472943511962888</v>
      </c>
      <c r="Y149" s="23">
        <v>13.1893634796143</v>
      </c>
      <c r="Z149" s="23">
        <f t="shared" si="66"/>
        <v>0.013189363479614302</v>
      </c>
      <c r="AA149" s="23">
        <v>66.891487121582</v>
      </c>
      <c r="AB149" s="23">
        <f t="shared" si="67"/>
        <v>1.0033723068237301</v>
      </c>
      <c r="AC149" s="23">
        <v>84.8374557495117</v>
      </c>
      <c r="AD149" s="23">
        <f t="shared" si="68"/>
        <v>1.2725618362426756</v>
      </c>
      <c r="AE149" s="23">
        <v>230.051391601563</v>
      </c>
      <c r="AF149" s="23">
        <f t="shared" si="69"/>
        <v>3.4507708740234455</v>
      </c>
    </row>
    <row r="150" spans="1:32" ht="15.75">
      <c r="A150" s="21" t="s">
        <v>159</v>
      </c>
      <c r="B150" s="21">
        <v>185638.99</v>
      </c>
      <c r="C150" s="22">
        <v>1871.76831054688</v>
      </c>
      <c r="D150" s="22">
        <f t="shared" si="56"/>
        <v>14.974146484375042</v>
      </c>
      <c r="E150" s="22">
        <v>144.988571166992</v>
      </c>
      <c r="F150" s="22">
        <f t="shared" si="57"/>
        <v>0.43496571350097596</v>
      </c>
      <c r="G150" s="23">
        <v>95.386360168457</v>
      </c>
      <c r="H150" s="23">
        <f t="shared" si="58"/>
        <v>0.6009340690612791</v>
      </c>
      <c r="I150" s="23">
        <v>1896.06555175781</v>
      </c>
      <c r="J150" s="23">
        <f t="shared" si="59"/>
        <v>1.2134819531249983</v>
      </c>
      <c r="K150" s="22">
        <v>2189.17626953125</v>
      </c>
      <c r="L150" s="22">
        <f t="shared" si="60"/>
        <v>30.648467773437496</v>
      </c>
      <c r="M150" s="23">
        <v>1162.81188964844</v>
      </c>
      <c r="N150" s="23">
        <f t="shared" si="61"/>
        <v>9.30249511718752</v>
      </c>
      <c r="O150" s="22">
        <v>100.333045959473</v>
      </c>
      <c r="P150" s="22">
        <f t="shared" si="62"/>
        <v>3.00999137878419</v>
      </c>
      <c r="Q150" s="21" t="s">
        <v>159</v>
      </c>
      <c r="R150" s="21">
        <v>185638.99</v>
      </c>
      <c r="S150" s="23">
        <v>2052.74438476563</v>
      </c>
      <c r="T150" s="23">
        <f t="shared" si="63"/>
        <v>20.5274438476563</v>
      </c>
      <c r="U150" s="23">
        <v>316.329315185547</v>
      </c>
      <c r="V150" s="23">
        <f t="shared" si="64"/>
        <v>3.795951782226564</v>
      </c>
      <c r="W150" s="23">
        <v>154.446197509766</v>
      </c>
      <c r="X150" s="23">
        <f t="shared" si="65"/>
        <v>1.853354370117192</v>
      </c>
      <c r="Y150" s="23">
        <v>39.3560028076172</v>
      </c>
      <c r="Z150" s="23">
        <f t="shared" si="66"/>
        <v>0.0393560028076172</v>
      </c>
      <c r="AA150" s="23">
        <v>83.1633987426758</v>
      </c>
      <c r="AB150" s="23">
        <f t="shared" si="67"/>
        <v>1.247450981140137</v>
      </c>
      <c r="AC150" s="23">
        <v>100.85082244873</v>
      </c>
      <c r="AD150" s="23">
        <f t="shared" si="68"/>
        <v>1.51276233673095</v>
      </c>
      <c r="AE150" s="23">
        <v>253.414077758789</v>
      </c>
      <c r="AF150" s="23">
        <f t="shared" si="69"/>
        <v>3.801211166381835</v>
      </c>
    </row>
    <row r="151" spans="1:32" ht="15.75">
      <c r="A151" s="21" t="s">
        <v>160</v>
      </c>
      <c r="B151" s="21">
        <v>184104.07</v>
      </c>
      <c r="C151" s="22">
        <v>7310.1572265625</v>
      </c>
      <c r="D151" s="22">
        <f t="shared" si="56"/>
        <v>58.481257812500004</v>
      </c>
      <c r="E151" s="22">
        <v>620.518371582031</v>
      </c>
      <c r="F151" s="22">
        <f t="shared" si="57"/>
        <v>1.8615551147460931</v>
      </c>
      <c r="G151" s="23">
        <v>580.113647460938</v>
      </c>
      <c r="H151" s="23">
        <f t="shared" si="58"/>
        <v>3.654715979003909</v>
      </c>
      <c r="I151" s="23">
        <v>7198.70361328125</v>
      </c>
      <c r="J151" s="23">
        <f t="shared" si="59"/>
        <v>4.6071703125</v>
      </c>
      <c r="K151" s="22">
        <v>7652.12548828125</v>
      </c>
      <c r="L151" s="22">
        <f t="shared" si="60"/>
        <v>107.1297568359375</v>
      </c>
      <c r="M151" s="23">
        <v>6330.62646484375</v>
      </c>
      <c r="N151" s="23">
        <f t="shared" si="61"/>
        <v>50.64501171875</v>
      </c>
      <c r="O151" s="22">
        <v>2163.87329101563</v>
      </c>
      <c r="P151" s="22">
        <f t="shared" si="62"/>
        <v>64.91619873046889</v>
      </c>
      <c r="Q151" s="21" t="s">
        <v>160</v>
      </c>
      <c r="R151" s="21">
        <v>184104.07</v>
      </c>
      <c r="S151" s="23">
        <v>7910.6904296875</v>
      </c>
      <c r="T151" s="23">
        <f t="shared" si="63"/>
        <v>79.106904296875</v>
      </c>
      <c r="U151" s="23">
        <v>2187.70263671875</v>
      </c>
      <c r="V151" s="23">
        <f t="shared" si="64"/>
        <v>26.252431640625</v>
      </c>
      <c r="W151" s="23">
        <v>608.577087402344</v>
      </c>
      <c r="X151" s="23">
        <f t="shared" si="65"/>
        <v>7.302925048828127</v>
      </c>
      <c r="Y151" s="23">
        <v>311.384552001953</v>
      </c>
      <c r="Z151" s="23">
        <f t="shared" si="66"/>
        <v>0.31138455200195303</v>
      </c>
      <c r="AA151" s="23">
        <v>329.086791992188</v>
      </c>
      <c r="AB151" s="23">
        <f t="shared" si="67"/>
        <v>4.93630187988282</v>
      </c>
      <c r="AC151" s="23">
        <v>353.940338134766</v>
      </c>
      <c r="AD151" s="23">
        <f t="shared" si="68"/>
        <v>5.30910507202149</v>
      </c>
      <c r="AE151" s="23">
        <v>648.1591796875</v>
      </c>
      <c r="AF151" s="23">
        <f t="shared" si="69"/>
        <v>9.7223876953125</v>
      </c>
    </row>
    <row r="152" spans="1:32" ht="15.75">
      <c r="A152" s="21" t="s">
        <v>161</v>
      </c>
      <c r="B152" s="21">
        <v>467356.66</v>
      </c>
      <c r="C152" s="22">
        <v>82.2409744262695</v>
      </c>
      <c r="D152" s="22">
        <f t="shared" si="56"/>
        <v>0.657927795410156</v>
      </c>
      <c r="E152" s="22">
        <v>0.22829906642437</v>
      </c>
      <c r="F152" s="22">
        <f t="shared" si="57"/>
        <v>0.00068489719927311</v>
      </c>
      <c r="G152" s="23">
        <v>1.76925194263458</v>
      </c>
      <c r="H152" s="23">
        <f t="shared" si="58"/>
        <v>0.011146287238597855</v>
      </c>
      <c r="I152" s="23">
        <v>117.330680847168</v>
      </c>
      <c r="J152" s="23">
        <f t="shared" si="59"/>
        <v>0.07509163574218752</v>
      </c>
      <c r="K152" s="22">
        <v>34.0264129638672</v>
      </c>
      <c r="L152" s="22">
        <f t="shared" si="60"/>
        <v>0.4763697814941408</v>
      </c>
      <c r="M152" s="23">
        <v>62.8688201904297</v>
      </c>
      <c r="N152" s="23">
        <f t="shared" si="61"/>
        <v>0.5029505615234376</v>
      </c>
      <c r="O152" s="22">
        <v>8.2126579284668</v>
      </c>
      <c r="P152" s="22">
        <f t="shared" si="62"/>
        <v>0.24637973785400402</v>
      </c>
      <c r="Q152" s="21" t="s">
        <v>161</v>
      </c>
      <c r="R152" s="21">
        <v>467356.66</v>
      </c>
      <c r="S152" s="23">
        <v>42.4237747192383</v>
      </c>
      <c r="T152" s="23">
        <f t="shared" si="63"/>
        <v>0.42423774719238305</v>
      </c>
      <c r="U152" s="23">
        <v>9.55044364929199</v>
      </c>
      <c r="V152" s="23">
        <f t="shared" si="64"/>
        <v>0.11460532379150389</v>
      </c>
      <c r="W152" s="23">
        <v>0.948961734771729</v>
      </c>
      <c r="X152" s="23">
        <f t="shared" si="65"/>
        <v>0.011387540817260747</v>
      </c>
      <c r="Y152" s="23">
        <v>0.292896300554276</v>
      </c>
      <c r="Z152" s="23">
        <f t="shared" si="66"/>
        <v>0.00029289630055427603</v>
      </c>
      <c r="AA152" s="23">
        <v>1.7861487865448</v>
      </c>
      <c r="AB152" s="23">
        <f t="shared" si="67"/>
        <v>0.026792231798172</v>
      </c>
      <c r="AC152" s="23">
        <v>0.971131086349487</v>
      </c>
      <c r="AD152" s="23">
        <f t="shared" si="68"/>
        <v>0.014566966295242305</v>
      </c>
      <c r="AE152" s="23">
        <v>10.3476686477661</v>
      </c>
      <c r="AF152" s="23">
        <f t="shared" si="69"/>
        <v>0.1552150297164915</v>
      </c>
    </row>
    <row r="153" spans="1:32" ht="15.75">
      <c r="A153" s="21" t="s">
        <v>162</v>
      </c>
      <c r="B153" s="21">
        <v>380987.59</v>
      </c>
      <c r="C153" s="22">
        <v>5034.3076171875</v>
      </c>
      <c r="D153" s="22">
        <f t="shared" si="56"/>
        <v>40.2744609375</v>
      </c>
      <c r="E153" s="22">
        <v>501.997955322266</v>
      </c>
      <c r="F153" s="22">
        <f t="shared" si="57"/>
        <v>1.505993865966798</v>
      </c>
      <c r="G153" s="23">
        <v>417.705017089844</v>
      </c>
      <c r="H153" s="23">
        <f t="shared" si="58"/>
        <v>2.631541607666017</v>
      </c>
      <c r="I153" s="23">
        <v>5779.46630859375</v>
      </c>
      <c r="J153" s="23">
        <f t="shared" si="59"/>
        <v>3.6988584374999998</v>
      </c>
      <c r="K153" s="22">
        <v>6438.28173828125</v>
      </c>
      <c r="L153" s="22">
        <f t="shared" si="60"/>
        <v>90.1359443359375</v>
      </c>
      <c r="M153" s="23">
        <v>4257.99267578125</v>
      </c>
      <c r="N153" s="23">
        <f t="shared" si="61"/>
        <v>34.06394140625</v>
      </c>
      <c r="O153" s="22">
        <v>1452.14038085938</v>
      </c>
      <c r="P153" s="22">
        <f t="shared" si="62"/>
        <v>43.564211425781394</v>
      </c>
      <c r="Q153" s="21" t="s">
        <v>162</v>
      </c>
      <c r="R153" s="21">
        <v>380987.59</v>
      </c>
      <c r="S153" s="23">
        <v>6698.3076171875</v>
      </c>
      <c r="T153" s="23">
        <f t="shared" si="63"/>
        <v>66.983076171875</v>
      </c>
      <c r="U153" s="23">
        <v>1344.79565429688</v>
      </c>
      <c r="V153" s="23">
        <f t="shared" si="64"/>
        <v>16.13754785156256</v>
      </c>
      <c r="W153" s="23">
        <v>441.942352294922</v>
      </c>
      <c r="X153" s="23">
        <f t="shared" si="65"/>
        <v>5.3033082275390635</v>
      </c>
      <c r="Y153" s="23">
        <v>220.899505615234</v>
      </c>
      <c r="Z153" s="23">
        <f t="shared" si="66"/>
        <v>0.22089950561523403</v>
      </c>
      <c r="AA153" s="23">
        <v>251.586715698242</v>
      </c>
      <c r="AB153" s="23">
        <f t="shared" si="67"/>
        <v>3.77380073547363</v>
      </c>
      <c r="AC153" s="23">
        <v>287.659240722656</v>
      </c>
      <c r="AD153" s="23">
        <f t="shared" si="68"/>
        <v>4.314888610839841</v>
      </c>
      <c r="AE153" s="23">
        <v>596.564270019531</v>
      </c>
      <c r="AF153" s="23">
        <f t="shared" si="69"/>
        <v>8.948464050292966</v>
      </c>
    </row>
    <row r="154" spans="1:32" ht="15.75">
      <c r="A154" s="21" t="s">
        <v>163</v>
      </c>
      <c r="B154" s="21">
        <v>562297.51</v>
      </c>
      <c r="C154" s="22">
        <v>255.827789306641</v>
      </c>
      <c r="D154" s="22">
        <f t="shared" si="56"/>
        <v>2.046622314453128</v>
      </c>
      <c r="E154" s="22">
        <v>1.85318636894226</v>
      </c>
      <c r="F154" s="22">
        <f t="shared" si="57"/>
        <v>0.0055595591068267804</v>
      </c>
      <c r="G154" s="23">
        <v>4.38803291320801</v>
      </c>
      <c r="H154" s="23">
        <f t="shared" si="58"/>
        <v>0.02764460735321046</v>
      </c>
      <c r="I154" s="23">
        <v>467.942810058594</v>
      </c>
      <c r="J154" s="23">
        <f t="shared" si="59"/>
        <v>0.29948339843750016</v>
      </c>
      <c r="K154" s="22">
        <v>130.88410949707</v>
      </c>
      <c r="L154" s="22">
        <f t="shared" si="60"/>
        <v>1.83237753295898</v>
      </c>
      <c r="M154" s="23">
        <v>175.448867797852</v>
      </c>
      <c r="N154" s="23">
        <f t="shared" si="61"/>
        <v>1.403590942382816</v>
      </c>
      <c r="O154" s="22">
        <v>8.2126579284668</v>
      </c>
      <c r="P154" s="22">
        <f t="shared" si="62"/>
        <v>0.24637973785400402</v>
      </c>
      <c r="Q154" s="21" t="s">
        <v>163</v>
      </c>
      <c r="R154" s="21">
        <v>562297.51</v>
      </c>
      <c r="S154" s="23">
        <v>332.104644775391</v>
      </c>
      <c r="T154" s="23">
        <f t="shared" si="63"/>
        <v>3.3210464477539103</v>
      </c>
      <c r="U154" s="23">
        <v>56.8952293395996</v>
      </c>
      <c r="V154" s="23">
        <f t="shared" si="64"/>
        <v>0.6827427520751952</v>
      </c>
      <c r="W154" s="23">
        <v>19.7550659179688</v>
      </c>
      <c r="X154" s="23">
        <f t="shared" si="65"/>
        <v>0.23706079101562558</v>
      </c>
      <c r="Y154" s="23">
        <v>0.292896300554276</v>
      </c>
      <c r="Z154" s="23">
        <f t="shared" si="66"/>
        <v>0.00029289630055427603</v>
      </c>
      <c r="AA154" s="23">
        <v>10.4129400253296</v>
      </c>
      <c r="AB154" s="23">
        <f t="shared" si="67"/>
        <v>0.156194100379944</v>
      </c>
      <c r="AC154" s="23">
        <v>13.9430809020996</v>
      </c>
      <c r="AD154" s="23">
        <f t="shared" si="68"/>
        <v>0.20914621353149399</v>
      </c>
      <c r="AE154" s="23">
        <v>51.9521331787109</v>
      </c>
      <c r="AF154" s="23">
        <f t="shared" si="69"/>
        <v>0.7792819976806635</v>
      </c>
    </row>
    <row r="155" spans="1:32" ht="15.75">
      <c r="A155" s="21" t="s">
        <v>164</v>
      </c>
      <c r="B155" s="21">
        <v>351239.16</v>
      </c>
      <c r="C155" s="22">
        <v>637.647888183594</v>
      </c>
      <c r="D155" s="22">
        <f t="shared" si="56"/>
        <v>5.101183105468752</v>
      </c>
      <c r="E155" s="22">
        <v>51.4002685546875</v>
      </c>
      <c r="F155" s="22">
        <f t="shared" si="57"/>
        <v>0.1542008056640625</v>
      </c>
      <c r="G155" s="23">
        <v>40.3598861694336</v>
      </c>
      <c r="H155" s="23">
        <f t="shared" si="58"/>
        <v>0.2542672828674317</v>
      </c>
      <c r="I155" s="23">
        <v>1184.38854980469</v>
      </c>
      <c r="J155" s="23">
        <f t="shared" si="59"/>
        <v>0.7580086718750016</v>
      </c>
      <c r="K155" s="22">
        <v>1007.37731933594</v>
      </c>
      <c r="L155" s="22">
        <f t="shared" si="60"/>
        <v>14.103282470703158</v>
      </c>
      <c r="M155" s="23">
        <v>488.517333984375</v>
      </c>
      <c r="N155" s="23">
        <f t="shared" si="61"/>
        <v>3.908138671875</v>
      </c>
      <c r="O155" s="22">
        <v>8.2126579284668</v>
      </c>
      <c r="P155" s="22">
        <f t="shared" si="62"/>
        <v>0.24637973785400402</v>
      </c>
      <c r="Q155" s="21" t="s">
        <v>164</v>
      </c>
      <c r="R155" s="21">
        <v>351239.16</v>
      </c>
      <c r="S155" s="23">
        <v>897.025146484375</v>
      </c>
      <c r="T155" s="23">
        <f t="shared" si="63"/>
        <v>8.97025146484375</v>
      </c>
      <c r="U155" s="23">
        <v>96.0775604248047</v>
      </c>
      <c r="V155" s="23">
        <f t="shared" si="64"/>
        <v>1.1529307250976564</v>
      </c>
      <c r="W155" s="23">
        <v>49.3056983947754</v>
      </c>
      <c r="X155" s="23">
        <f t="shared" si="65"/>
        <v>0.5916683807373048</v>
      </c>
      <c r="Y155" s="23">
        <v>0.292896300554276</v>
      </c>
      <c r="Z155" s="23">
        <f t="shared" si="66"/>
        <v>0.00029289630055427603</v>
      </c>
      <c r="AA155" s="23">
        <v>24.9971752166748</v>
      </c>
      <c r="AB155" s="23">
        <f t="shared" si="67"/>
        <v>0.374957628250122</v>
      </c>
      <c r="AC155" s="23">
        <v>29.9955635070801</v>
      </c>
      <c r="AD155" s="23">
        <f t="shared" si="68"/>
        <v>0.44993345260620143</v>
      </c>
      <c r="AE155" s="23">
        <v>75.9783477783203</v>
      </c>
      <c r="AF155" s="23">
        <f t="shared" si="69"/>
        <v>1.1396752166748043</v>
      </c>
    </row>
    <row r="156" spans="1:32" ht="15.75">
      <c r="A156" s="21" t="s">
        <v>165</v>
      </c>
      <c r="B156" s="21">
        <v>940421.74</v>
      </c>
      <c r="C156" s="22">
        <v>43.5997161865234</v>
      </c>
      <c r="D156" s="22">
        <f t="shared" si="56"/>
        <v>0.34879772949218724</v>
      </c>
      <c r="E156" s="22">
        <v>0.22829906642437</v>
      </c>
      <c r="F156" s="22">
        <f t="shared" si="57"/>
        <v>0.00068489719927311</v>
      </c>
      <c r="G156" s="23">
        <v>1.76925194263458</v>
      </c>
      <c r="H156" s="23">
        <f t="shared" si="58"/>
        <v>0.011146287238597855</v>
      </c>
      <c r="I156" s="23">
        <v>96.1163558959961</v>
      </c>
      <c r="J156" s="23">
        <f t="shared" si="59"/>
        <v>0.061514467773437505</v>
      </c>
      <c r="K156" s="22">
        <v>34.0264129638672</v>
      </c>
      <c r="L156" s="22">
        <f t="shared" si="60"/>
        <v>0.4763697814941408</v>
      </c>
      <c r="M156" s="23">
        <v>32.2115440368652</v>
      </c>
      <c r="N156" s="23">
        <f t="shared" si="61"/>
        <v>0.2576923522949216</v>
      </c>
      <c r="O156" s="22">
        <v>8.2126579284668</v>
      </c>
      <c r="P156" s="22">
        <f t="shared" si="62"/>
        <v>0.24637973785400402</v>
      </c>
      <c r="Q156" s="21" t="s">
        <v>165</v>
      </c>
      <c r="R156" s="21">
        <v>940421.74</v>
      </c>
      <c r="S156" s="23">
        <v>42.4237747192383</v>
      </c>
      <c r="T156" s="23">
        <f t="shared" si="63"/>
        <v>0.42423774719238305</v>
      </c>
      <c r="U156" s="23">
        <v>9.55044364929199</v>
      </c>
      <c r="V156" s="23">
        <f t="shared" si="64"/>
        <v>0.11460532379150389</v>
      </c>
      <c r="W156" s="23">
        <v>0.948961734771729</v>
      </c>
      <c r="X156" s="23">
        <f t="shared" si="65"/>
        <v>0.011387540817260747</v>
      </c>
      <c r="Y156" s="23">
        <v>0.292896300554276</v>
      </c>
      <c r="Z156" s="23">
        <f t="shared" si="66"/>
        <v>0.00029289630055427603</v>
      </c>
      <c r="AA156" s="23">
        <v>1.7861487865448</v>
      </c>
      <c r="AB156" s="23">
        <f t="shared" si="67"/>
        <v>0.026792231798172</v>
      </c>
      <c r="AC156" s="23">
        <v>0.971131086349487</v>
      </c>
      <c r="AD156" s="23">
        <f t="shared" si="68"/>
        <v>0.014566966295242305</v>
      </c>
      <c r="AE156" s="23">
        <v>5.78434753417969</v>
      </c>
      <c r="AF156" s="23">
        <f t="shared" si="69"/>
        <v>0.08676521301269535</v>
      </c>
    </row>
    <row r="157" spans="1:32" ht="15.75">
      <c r="A157" s="21" t="s">
        <v>166</v>
      </c>
      <c r="B157" s="21">
        <v>642469.48</v>
      </c>
      <c r="C157" s="22">
        <v>206.015686035156</v>
      </c>
      <c r="D157" s="22">
        <f t="shared" si="56"/>
        <v>1.6481254882812482</v>
      </c>
      <c r="E157" s="22">
        <v>0.22829906642437</v>
      </c>
      <c r="F157" s="22">
        <f t="shared" si="57"/>
        <v>0.00068489719927311</v>
      </c>
      <c r="G157" s="23">
        <v>1.76925194263458</v>
      </c>
      <c r="H157" s="23">
        <f t="shared" si="58"/>
        <v>0.011146287238597855</v>
      </c>
      <c r="I157" s="23">
        <v>236.64714050293</v>
      </c>
      <c r="J157" s="23">
        <f t="shared" si="59"/>
        <v>0.15145416992187521</v>
      </c>
      <c r="K157" s="22">
        <v>34.0264129638672</v>
      </c>
      <c r="L157" s="22">
        <f t="shared" si="60"/>
        <v>0.4763697814941408</v>
      </c>
      <c r="M157" s="23">
        <v>303.716400146484</v>
      </c>
      <c r="N157" s="23">
        <f t="shared" si="61"/>
        <v>2.429731201171872</v>
      </c>
      <c r="O157" s="22">
        <v>8.2126579284668</v>
      </c>
      <c r="P157" s="22">
        <f t="shared" si="62"/>
        <v>0.24637973785400402</v>
      </c>
      <c r="Q157" s="21" t="s">
        <v>166</v>
      </c>
      <c r="R157" s="21">
        <v>642469.48</v>
      </c>
      <c r="S157" s="23">
        <v>79.9901733398438</v>
      </c>
      <c r="T157" s="23">
        <f t="shared" si="63"/>
        <v>0.7999017333984381</v>
      </c>
      <c r="U157" s="23">
        <v>123.367225646973</v>
      </c>
      <c r="V157" s="23">
        <f t="shared" si="64"/>
        <v>1.480406707763676</v>
      </c>
      <c r="W157" s="23">
        <v>0.948961734771729</v>
      </c>
      <c r="X157" s="23">
        <f t="shared" si="65"/>
        <v>0.011387540817260747</v>
      </c>
      <c r="Y157" s="23">
        <v>0.292896300554276</v>
      </c>
      <c r="Z157" s="23">
        <f t="shared" si="66"/>
        <v>0.00029289630055427603</v>
      </c>
      <c r="AA157" s="23">
        <v>1.7861487865448</v>
      </c>
      <c r="AB157" s="23">
        <f t="shared" si="67"/>
        <v>0.026792231798172</v>
      </c>
      <c r="AC157" s="23">
        <v>0.971131086349487</v>
      </c>
      <c r="AD157" s="23">
        <f t="shared" si="68"/>
        <v>0.014566966295242305</v>
      </c>
      <c r="AE157" s="23">
        <v>9.82571506500244</v>
      </c>
      <c r="AF157" s="23">
        <f t="shared" si="69"/>
        <v>0.14738572597503657</v>
      </c>
    </row>
    <row r="158" spans="1:32" ht="15.75">
      <c r="A158" s="21" t="s">
        <v>167</v>
      </c>
      <c r="B158" s="21">
        <v>175545.14</v>
      </c>
      <c r="C158" s="22">
        <v>115.983024597168</v>
      </c>
      <c r="D158" s="22">
        <f t="shared" si="56"/>
        <v>0.927864196777344</v>
      </c>
      <c r="E158" s="22">
        <v>6.93585538864136</v>
      </c>
      <c r="F158" s="22">
        <f t="shared" si="57"/>
        <v>0.02080756616592408</v>
      </c>
      <c r="G158" s="23">
        <v>1.76925194263458</v>
      </c>
      <c r="H158" s="23">
        <f t="shared" si="58"/>
        <v>0.011146287238597855</v>
      </c>
      <c r="I158" s="23">
        <v>448.948333740234</v>
      </c>
      <c r="J158" s="23">
        <f t="shared" si="59"/>
        <v>0.2873269335937497</v>
      </c>
      <c r="K158" s="22">
        <v>34.0264129638672</v>
      </c>
      <c r="L158" s="22">
        <f t="shared" si="60"/>
        <v>0.4763697814941408</v>
      </c>
      <c r="M158" s="23">
        <v>88.5332336425781</v>
      </c>
      <c r="N158" s="23">
        <f t="shared" si="61"/>
        <v>0.7082658691406247</v>
      </c>
      <c r="O158" s="22">
        <v>8.2126579284668</v>
      </c>
      <c r="P158" s="22">
        <f t="shared" si="62"/>
        <v>0.24637973785400402</v>
      </c>
      <c r="Q158" s="21" t="s">
        <v>167</v>
      </c>
      <c r="R158" s="21">
        <v>175545.14</v>
      </c>
      <c r="S158" s="23">
        <v>42.4237747192383</v>
      </c>
      <c r="T158" s="23">
        <f t="shared" si="63"/>
        <v>0.42423774719238305</v>
      </c>
      <c r="U158" s="23">
        <v>45.5800857543945</v>
      </c>
      <c r="V158" s="23">
        <f t="shared" si="64"/>
        <v>0.546961029052734</v>
      </c>
      <c r="W158" s="23">
        <v>14.5148544311523</v>
      </c>
      <c r="X158" s="23">
        <f t="shared" si="65"/>
        <v>0.17417825317382757</v>
      </c>
      <c r="Y158" s="23">
        <v>0.292896300554276</v>
      </c>
      <c r="Z158" s="23">
        <f t="shared" si="66"/>
        <v>0.00029289630055427603</v>
      </c>
      <c r="AA158" s="23">
        <v>1.7861487865448</v>
      </c>
      <c r="AB158" s="23">
        <f t="shared" si="67"/>
        <v>0.026792231798172</v>
      </c>
      <c r="AC158" s="23">
        <v>5.70849752426147</v>
      </c>
      <c r="AD158" s="23">
        <f t="shared" si="68"/>
        <v>0.08562746286392205</v>
      </c>
      <c r="AE158" s="23">
        <v>5.78434753417969</v>
      </c>
      <c r="AF158" s="23">
        <f t="shared" si="69"/>
        <v>0.08676521301269535</v>
      </c>
    </row>
    <row r="159" spans="1:32" ht="15.75">
      <c r="A159" s="21" t="s">
        <v>168</v>
      </c>
      <c r="B159" s="21">
        <v>203698.7</v>
      </c>
      <c r="C159" s="22">
        <v>444.768310546875</v>
      </c>
      <c r="D159" s="22">
        <f t="shared" si="56"/>
        <v>3.558146484375</v>
      </c>
      <c r="E159" s="22">
        <v>28.4195709228516</v>
      </c>
      <c r="F159" s="22">
        <f t="shared" si="57"/>
        <v>0.08525871276855479</v>
      </c>
      <c r="G159" s="23">
        <v>1.76925194263458</v>
      </c>
      <c r="H159" s="23">
        <f t="shared" si="58"/>
        <v>0.011146287238597855</v>
      </c>
      <c r="I159" s="23">
        <v>829.339050292969</v>
      </c>
      <c r="J159" s="23">
        <f t="shared" si="59"/>
        <v>0.5307769921875001</v>
      </c>
      <c r="K159" s="22">
        <v>94.8630065917969</v>
      </c>
      <c r="L159" s="22">
        <f t="shared" si="60"/>
        <v>1.3280820922851566</v>
      </c>
      <c r="M159" s="23">
        <v>617.992980957031</v>
      </c>
      <c r="N159" s="23">
        <f t="shared" si="61"/>
        <v>4.943943847656248</v>
      </c>
      <c r="O159" s="22">
        <v>8.2126579284668</v>
      </c>
      <c r="P159" s="22">
        <f t="shared" si="62"/>
        <v>0.24637973785400402</v>
      </c>
      <c r="Q159" s="21" t="s">
        <v>168</v>
      </c>
      <c r="R159" s="21">
        <v>203698.7</v>
      </c>
      <c r="S159" s="23">
        <v>148.543121337891</v>
      </c>
      <c r="T159" s="23">
        <f t="shared" si="63"/>
        <v>1.48543121337891</v>
      </c>
      <c r="U159" s="23">
        <v>290.360626220703</v>
      </c>
      <c r="V159" s="23">
        <f t="shared" si="64"/>
        <v>3.484327514648436</v>
      </c>
      <c r="W159" s="23">
        <v>28.2629833221436</v>
      </c>
      <c r="X159" s="23">
        <f t="shared" si="65"/>
        <v>0.3391557998657232</v>
      </c>
      <c r="Y159" s="23">
        <v>0.292896300554276</v>
      </c>
      <c r="Z159" s="23">
        <f t="shared" si="66"/>
        <v>0.00029289630055427603</v>
      </c>
      <c r="AA159" s="23">
        <v>1.7861487865448</v>
      </c>
      <c r="AB159" s="23">
        <f t="shared" si="67"/>
        <v>0.026792231798172</v>
      </c>
      <c r="AC159" s="23">
        <v>13.1774282455444</v>
      </c>
      <c r="AD159" s="23">
        <f t="shared" si="68"/>
        <v>0.197661423683166</v>
      </c>
      <c r="AE159" s="23">
        <v>23.9072208404541</v>
      </c>
      <c r="AF159" s="23">
        <f t="shared" si="69"/>
        <v>0.35860831260681153</v>
      </c>
    </row>
    <row r="160" spans="1:32" ht="15.75">
      <c r="A160" s="21" t="s">
        <v>169</v>
      </c>
      <c r="B160" s="21">
        <v>338560.92</v>
      </c>
      <c r="C160" s="22">
        <v>7375.283203125</v>
      </c>
      <c r="D160" s="22">
        <f t="shared" si="56"/>
        <v>59.002265625</v>
      </c>
      <c r="E160" s="22">
        <v>605.585510253906</v>
      </c>
      <c r="F160" s="22">
        <f t="shared" si="57"/>
        <v>1.8167565307617182</v>
      </c>
      <c r="G160" s="23">
        <v>557.120361328125</v>
      </c>
      <c r="H160" s="23">
        <f t="shared" si="58"/>
        <v>3.5098582763671873</v>
      </c>
      <c r="I160" s="23">
        <v>7442.3671875</v>
      </c>
      <c r="J160" s="23">
        <f t="shared" si="59"/>
        <v>4.763115</v>
      </c>
      <c r="K160" s="22">
        <v>8003.8623046875</v>
      </c>
      <c r="L160" s="22">
        <f t="shared" si="60"/>
        <v>112.054072265625</v>
      </c>
      <c r="M160" s="23">
        <v>6527.39501953125</v>
      </c>
      <c r="N160" s="23">
        <f t="shared" si="61"/>
        <v>52.21916015625</v>
      </c>
      <c r="O160" s="22">
        <v>2186.66772460938</v>
      </c>
      <c r="P160" s="22">
        <f t="shared" si="62"/>
        <v>65.6000317382814</v>
      </c>
      <c r="Q160" s="21" t="s">
        <v>169</v>
      </c>
      <c r="R160" s="21">
        <v>338560.92</v>
      </c>
      <c r="S160" s="23">
        <v>8300.8515625</v>
      </c>
      <c r="T160" s="23">
        <f t="shared" si="63"/>
        <v>83.008515625</v>
      </c>
      <c r="U160" s="23">
        <v>2262.0625</v>
      </c>
      <c r="V160" s="23">
        <f t="shared" si="64"/>
        <v>27.14475</v>
      </c>
      <c r="W160" s="23">
        <v>603.117614746094</v>
      </c>
      <c r="X160" s="23">
        <f t="shared" si="65"/>
        <v>7.237411376953128</v>
      </c>
      <c r="Y160" s="23">
        <v>335.458587646484</v>
      </c>
      <c r="Z160" s="23">
        <f t="shared" si="66"/>
        <v>0.335458587646484</v>
      </c>
      <c r="AA160" s="23">
        <v>315.445373535156</v>
      </c>
      <c r="AB160" s="23">
        <f t="shared" si="67"/>
        <v>4.73168060302734</v>
      </c>
      <c r="AC160" s="23">
        <v>348.750396728516</v>
      </c>
      <c r="AD160" s="23">
        <f t="shared" si="68"/>
        <v>5.23125595092774</v>
      </c>
      <c r="AE160" s="23">
        <v>685.625427246094</v>
      </c>
      <c r="AF160" s="23">
        <f t="shared" si="69"/>
        <v>10.284381408691411</v>
      </c>
    </row>
    <row r="161" spans="1:32" ht="15.75">
      <c r="A161" s="21" t="s">
        <v>170</v>
      </c>
      <c r="B161" s="21">
        <v>54538.58</v>
      </c>
      <c r="C161" s="22">
        <v>6360.89990234375</v>
      </c>
      <c r="D161" s="22">
        <f t="shared" si="56"/>
        <v>50.88719921875</v>
      </c>
      <c r="E161" s="22">
        <v>578.597412109375</v>
      </c>
      <c r="F161" s="22">
        <f t="shared" si="57"/>
        <v>1.735792236328125</v>
      </c>
      <c r="G161" s="23">
        <v>542.441345214844</v>
      </c>
      <c r="H161" s="23">
        <f t="shared" si="58"/>
        <v>3.4173804748535175</v>
      </c>
      <c r="I161" s="23">
        <v>6709.69677734375</v>
      </c>
      <c r="J161" s="23">
        <f t="shared" si="59"/>
        <v>4.2942059375</v>
      </c>
      <c r="K161" s="22">
        <v>7199.85302734375</v>
      </c>
      <c r="L161" s="22">
        <f t="shared" si="60"/>
        <v>100.7979423828125</v>
      </c>
      <c r="M161" s="23">
        <v>5920.24267578125</v>
      </c>
      <c r="N161" s="23">
        <f t="shared" si="61"/>
        <v>47.36194140625</v>
      </c>
      <c r="O161" s="22">
        <v>2119.78833007813</v>
      </c>
      <c r="P161" s="22">
        <f t="shared" si="62"/>
        <v>63.5936499023439</v>
      </c>
      <c r="Q161" s="21" t="s">
        <v>170</v>
      </c>
      <c r="R161" s="21">
        <v>54538.58</v>
      </c>
      <c r="S161" s="23">
        <v>7864.6484375</v>
      </c>
      <c r="T161" s="23">
        <f t="shared" si="63"/>
        <v>78.646484375</v>
      </c>
      <c r="U161" s="23">
        <v>1979.62170410156</v>
      </c>
      <c r="V161" s="23">
        <f t="shared" si="64"/>
        <v>23.755460449218717</v>
      </c>
      <c r="W161" s="23">
        <v>523.552917480469</v>
      </c>
      <c r="X161" s="23">
        <f t="shared" si="65"/>
        <v>6.282635009765628</v>
      </c>
      <c r="Y161" s="23">
        <v>257.5634765625</v>
      </c>
      <c r="Z161" s="23">
        <f t="shared" si="66"/>
        <v>0.2575634765625</v>
      </c>
      <c r="AA161" s="23">
        <v>292.683990478516</v>
      </c>
      <c r="AB161" s="23">
        <f t="shared" si="67"/>
        <v>4.39025985717774</v>
      </c>
      <c r="AC161" s="23">
        <v>316.5498046875</v>
      </c>
      <c r="AD161" s="23">
        <f t="shared" si="68"/>
        <v>4.7482470703125</v>
      </c>
      <c r="AE161" s="23">
        <v>627.318054199219</v>
      </c>
      <c r="AF161" s="23">
        <f t="shared" si="69"/>
        <v>9.409770812988285</v>
      </c>
    </row>
    <row r="162" spans="1:32" ht="15.75">
      <c r="A162" s="21" t="s">
        <v>171</v>
      </c>
      <c r="B162" s="21">
        <v>666808.23</v>
      </c>
      <c r="C162" s="22">
        <v>216.385314941406</v>
      </c>
      <c r="D162" s="22">
        <f t="shared" si="56"/>
        <v>1.731082519531248</v>
      </c>
      <c r="E162" s="22">
        <v>11.3322849273682</v>
      </c>
      <c r="F162" s="22">
        <f t="shared" si="57"/>
        <v>0.033996854782104596</v>
      </c>
      <c r="G162" s="23">
        <v>1.76925194263458</v>
      </c>
      <c r="H162" s="23">
        <f t="shared" si="58"/>
        <v>0.011146287238597855</v>
      </c>
      <c r="I162" s="23">
        <v>539.986389160156</v>
      </c>
      <c r="J162" s="23">
        <f t="shared" si="59"/>
        <v>0.34559128906249986</v>
      </c>
      <c r="K162" s="22">
        <v>34.0264129638672</v>
      </c>
      <c r="L162" s="22">
        <f t="shared" si="60"/>
        <v>0.4763697814941408</v>
      </c>
      <c r="M162" s="23">
        <v>242.380859375</v>
      </c>
      <c r="N162" s="23">
        <f t="shared" si="61"/>
        <v>1.9390468750000003</v>
      </c>
      <c r="O162" s="22">
        <v>8.2126579284668</v>
      </c>
      <c r="P162" s="22">
        <f t="shared" si="62"/>
        <v>0.24637973785400402</v>
      </c>
      <c r="Q162" s="21" t="s">
        <v>171</v>
      </c>
      <c r="R162" s="21">
        <v>666808.23</v>
      </c>
      <c r="S162" s="23">
        <v>42.4237747192383</v>
      </c>
      <c r="T162" s="23">
        <f t="shared" si="63"/>
        <v>0.42423774719238305</v>
      </c>
      <c r="U162" s="23">
        <v>113.046585083008</v>
      </c>
      <c r="V162" s="23">
        <f t="shared" si="64"/>
        <v>1.3565590209960958</v>
      </c>
      <c r="W162" s="23">
        <v>18.0612907409668</v>
      </c>
      <c r="X162" s="23">
        <f t="shared" si="65"/>
        <v>0.2167354888916016</v>
      </c>
      <c r="Y162" s="23">
        <v>0.292896300554276</v>
      </c>
      <c r="Z162" s="23">
        <f t="shared" si="66"/>
        <v>0.00029289630055427603</v>
      </c>
      <c r="AA162" s="23">
        <v>1.7861487865448</v>
      </c>
      <c r="AB162" s="23">
        <f t="shared" si="67"/>
        <v>0.026792231798172</v>
      </c>
      <c r="AC162" s="23">
        <v>7.95126152038574</v>
      </c>
      <c r="AD162" s="23">
        <f t="shared" si="68"/>
        <v>0.1192689228057861</v>
      </c>
      <c r="AE162" s="23">
        <v>14.2525959014893</v>
      </c>
      <c r="AF162" s="23">
        <f t="shared" si="69"/>
        <v>0.21378893852233952</v>
      </c>
    </row>
    <row r="163" spans="1:32" ht="15.75">
      <c r="A163" s="21" t="s">
        <v>172</v>
      </c>
      <c r="B163" s="21">
        <v>142525.23</v>
      </c>
      <c r="C163" s="22">
        <v>531.275695800781</v>
      </c>
      <c r="D163" s="22">
        <f t="shared" si="56"/>
        <v>4.250205566406248</v>
      </c>
      <c r="E163" s="22">
        <v>43.5975494384766</v>
      </c>
      <c r="F163" s="22">
        <f t="shared" si="57"/>
        <v>0.13079264831542978</v>
      </c>
      <c r="G163" s="23">
        <v>1.76925194263458</v>
      </c>
      <c r="H163" s="23">
        <f t="shared" si="58"/>
        <v>0.011146287238597855</v>
      </c>
      <c r="I163" s="23">
        <v>1068.33874511719</v>
      </c>
      <c r="J163" s="23">
        <f t="shared" si="59"/>
        <v>0.6837367968750016</v>
      </c>
      <c r="K163" s="22">
        <v>206.566589355469</v>
      </c>
      <c r="L163" s="22">
        <f t="shared" si="60"/>
        <v>2.891932250976566</v>
      </c>
      <c r="M163" s="23">
        <v>701.291320800781</v>
      </c>
      <c r="N163" s="23">
        <f t="shared" si="61"/>
        <v>5.610330566406248</v>
      </c>
      <c r="O163" s="22">
        <v>24.9399318695068</v>
      </c>
      <c r="P163" s="22">
        <f t="shared" si="62"/>
        <v>0.7481979560852039</v>
      </c>
      <c r="Q163" s="21" t="s">
        <v>172</v>
      </c>
      <c r="R163" s="21">
        <v>142525.23</v>
      </c>
      <c r="S163" s="23">
        <v>204.787979125977</v>
      </c>
      <c r="T163" s="23">
        <f t="shared" si="63"/>
        <v>2.0478797912597697</v>
      </c>
      <c r="U163" s="23">
        <v>336.034851074219</v>
      </c>
      <c r="V163" s="23">
        <f t="shared" si="64"/>
        <v>4.032418212890628</v>
      </c>
      <c r="W163" s="23">
        <v>40.3811378479004</v>
      </c>
      <c r="X163" s="23">
        <f t="shared" si="65"/>
        <v>0.48457365417480475</v>
      </c>
      <c r="Y163" s="23">
        <v>7.99874019622803</v>
      </c>
      <c r="Z163" s="23">
        <f t="shared" si="66"/>
        <v>0.007998740196228031</v>
      </c>
      <c r="AA163" s="23">
        <v>4.70024251937866</v>
      </c>
      <c r="AB163" s="23">
        <f t="shared" si="67"/>
        <v>0.0705036377906799</v>
      </c>
      <c r="AC163" s="23">
        <v>20.0565414428711</v>
      </c>
      <c r="AD163" s="23">
        <f t="shared" si="68"/>
        <v>0.3008481216430665</v>
      </c>
      <c r="AE163" s="23">
        <v>34.9500350952148</v>
      </c>
      <c r="AF163" s="23">
        <f t="shared" si="69"/>
        <v>0.524250526428222</v>
      </c>
    </row>
    <row r="164" spans="1:32" ht="15.75">
      <c r="A164" s="21" t="s">
        <v>173</v>
      </c>
      <c r="B164" s="21">
        <v>52501.29</v>
      </c>
      <c r="C164" s="22">
        <v>601.895629882813</v>
      </c>
      <c r="D164" s="22">
        <f t="shared" si="56"/>
        <v>4.815165039062504</v>
      </c>
      <c r="E164" s="22">
        <v>44.5479583740234</v>
      </c>
      <c r="F164" s="22">
        <f t="shared" si="57"/>
        <v>0.1336438751220702</v>
      </c>
      <c r="G164" s="23">
        <v>9.92912673950195</v>
      </c>
      <c r="H164" s="23">
        <f t="shared" si="58"/>
        <v>0.06255349845886228</v>
      </c>
      <c r="I164" s="23">
        <v>1130.2939453125</v>
      </c>
      <c r="J164" s="23">
        <f t="shared" si="59"/>
        <v>0.723388125</v>
      </c>
      <c r="K164" s="22">
        <v>370.166564941406</v>
      </c>
      <c r="L164" s="22">
        <f t="shared" si="60"/>
        <v>5.182331909179684</v>
      </c>
      <c r="M164" s="23">
        <v>726.244567871094</v>
      </c>
      <c r="N164" s="23">
        <f t="shared" si="61"/>
        <v>5.809956542968751</v>
      </c>
      <c r="O164" s="22">
        <v>59.419376373291</v>
      </c>
      <c r="P164" s="22">
        <f t="shared" si="62"/>
        <v>1.78258129119873</v>
      </c>
      <c r="Q164" s="21" t="s">
        <v>173</v>
      </c>
      <c r="R164" s="21">
        <v>52501.29</v>
      </c>
      <c r="S164" s="23">
        <v>455.789916992188</v>
      </c>
      <c r="T164" s="23">
        <f t="shared" si="63"/>
        <v>4.55789916992188</v>
      </c>
      <c r="U164" s="23">
        <v>335.087066650391</v>
      </c>
      <c r="V164" s="23">
        <f t="shared" si="64"/>
        <v>4.021044799804692</v>
      </c>
      <c r="W164" s="23">
        <v>46.431640625</v>
      </c>
      <c r="X164" s="23">
        <f t="shared" si="65"/>
        <v>0.5571796875</v>
      </c>
      <c r="Y164" s="23">
        <v>4.10908126831055</v>
      </c>
      <c r="Z164" s="23">
        <f t="shared" si="66"/>
        <v>0.0041090812683105505</v>
      </c>
      <c r="AA164" s="23">
        <v>14.6722421646118</v>
      </c>
      <c r="AB164" s="23">
        <f t="shared" si="67"/>
        <v>0.220083632469177</v>
      </c>
      <c r="AC164" s="23">
        <v>25.7928943634033</v>
      </c>
      <c r="AD164" s="23">
        <f t="shared" si="68"/>
        <v>0.3868934154510495</v>
      </c>
      <c r="AE164" s="23">
        <v>60.0764770507813</v>
      </c>
      <c r="AF164" s="23">
        <f t="shared" si="69"/>
        <v>0.9011471557617194</v>
      </c>
    </row>
    <row r="165" spans="1:32" ht="15.75">
      <c r="A165" s="21" t="s">
        <v>174</v>
      </c>
      <c r="B165" s="21">
        <v>382532.67</v>
      </c>
      <c r="C165" s="22">
        <v>2338.84106445313</v>
      </c>
      <c r="D165" s="22">
        <f t="shared" si="56"/>
        <v>18.710728515625043</v>
      </c>
      <c r="E165" s="22">
        <v>322.878509521484</v>
      </c>
      <c r="F165" s="22">
        <f t="shared" si="57"/>
        <v>0.968635528564452</v>
      </c>
      <c r="G165" s="23">
        <v>208.934478759766</v>
      </c>
      <c r="H165" s="23">
        <f t="shared" si="58"/>
        <v>1.3162872161865258</v>
      </c>
      <c r="I165" s="23">
        <v>3794.51245117188</v>
      </c>
      <c r="J165" s="23">
        <f t="shared" si="59"/>
        <v>2.4284879687500034</v>
      </c>
      <c r="K165" s="22">
        <v>3820.98876953125</v>
      </c>
      <c r="L165" s="22">
        <f t="shared" si="60"/>
        <v>53.4938427734375</v>
      </c>
      <c r="M165" s="23">
        <v>1924.59655761719</v>
      </c>
      <c r="N165" s="23">
        <f t="shared" si="61"/>
        <v>15.39677246093752</v>
      </c>
      <c r="O165" s="22">
        <v>496.916778564453</v>
      </c>
      <c r="P165" s="22">
        <f t="shared" si="62"/>
        <v>14.907503356933589</v>
      </c>
      <c r="Q165" s="21" t="s">
        <v>174</v>
      </c>
      <c r="R165" s="21">
        <v>382532.67</v>
      </c>
      <c r="S165" s="23">
        <v>3208.18359375</v>
      </c>
      <c r="T165" s="23">
        <f t="shared" si="63"/>
        <v>32.0818359375</v>
      </c>
      <c r="U165" s="23">
        <v>573.572631835938</v>
      </c>
      <c r="V165" s="23">
        <f t="shared" si="64"/>
        <v>6.882871582031255</v>
      </c>
      <c r="W165" s="23">
        <v>244.6005859375</v>
      </c>
      <c r="X165" s="23">
        <f t="shared" si="65"/>
        <v>2.93520703125</v>
      </c>
      <c r="Y165" s="23">
        <v>97.0090866088867</v>
      </c>
      <c r="Z165" s="23">
        <f t="shared" si="66"/>
        <v>0.09700908660888671</v>
      </c>
      <c r="AA165" s="23">
        <v>159.583450317383</v>
      </c>
      <c r="AB165" s="23">
        <f t="shared" si="67"/>
        <v>2.393751754760745</v>
      </c>
      <c r="AC165" s="23">
        <v>174.178146362305</v>
      </c>
      <c r="AD165" s="23">
        <f t="shared" si="68"/>
        <v>2.612672195434575</v>
      </c>
      <c r="AE165" s="23">
        <v>346.508850097656</v>
      </c>
      <c r="AF165" s="23">
        <f t="shared" si="69"/>
        <v>5.19763275146484</v>
      </c>
    </row>
    <row r="166" spans="1:32" ht="15.75">
      <c r="A166" s="21" t="s">
        <v>175</v>
      </c>
      <c r="B166" s="21">
        <v>81604.95</v>
      </c>
      <c r="C166" s="22">
        <v>591.60693359375</v>
      </c>
      <c r="D166" s="22">
        <f t="shared" si="56"/>
        <v>4.73285546875</v>
      </c>
      <c r="E166" s="22">
        <v>43.3181610107422</v>
      </c>
      <c r="F166" s="22">
        <f t="shared" si="57"/>
        <v>0.12995448303222662</v>
      </c>
      <c r="G166" s="23">
        <v>9.23308372497559</v>
      </c>
      <c r="H166" s="23">
        <f t="shared" si="58"/>
        <v>0.05816842746734621</v>
      </c>
      <c r="I166" s="23">
        <v>1110.29907226563</v>
      </c>
      <c r="J166" s="23">
        <f t="shared" si="59"/>
        <v>0.7105914062500033</v>
      </c>
      <c r="K166" s="22">
        <v>356.905731201172</v>
      </c>
      <c r="L166" s="22">
        <f t="shared" si="60"/>
        <v>4.996680236816408</v>
      </c>
      <c r="M166" s="23">
        <v>714.0556640625</v>
      </c>
      <c r="N166" s="23">
        <f t="shared" si="61"/>
        <v>5.7124453125</v>
      </c>
      <c r="O166" s="22">
        <v>55.1490325927734</v>
      </c>
      <c r="P166" s="22">
        <f t="shared" si="62"/>
        <v>1.654470977783202</v>
      </c>
      <c r="Q166" s="21" t="s">
        <v>175</v>
      </c>
      <c r="R166" s="21">
        <v>81604.95</v>
      </c>
      <c r="S166" s="23">
        <v>444.17529296875</v>
      </c>
      <c r="T166" s="23">
        <f t="shared" si="63"/>
        <v>4.4417529296875</v>
      </c>
      <c r="U166" s="23">
        <v>328.611206054688</v>
      </c>
      <c r="V166" s="23">
        <f t="shared" si="64"/>
        <v>3.9433344726562556</v>
      </c>
      <c r="W166" s="23">
        <v>45.6590347290039</v>
      </c>
      <c r="X166" s="23">
        <f t="shared" si="65"/>
        <v>0.5479084167480468</v>
      </c>
      <c r="Y166" s="23">
        <v>3.08570504188538</v>
      </c>
      <c r="Z166" s="23">
        <f t="shared" si="66"/>
        <v>0.0030857050418853804</v>
      </c>
      <c r="AA166" s="23">
        <v>14.0204916000366</v>
      </c>
      <c r="AB166" s="23">
        <f t="shared" si="67"/>
        <v>0.210307374000549</v>
      </c>
      <c r="AC166" s="23">
        <v>25.1074848175049</v>
      </c>
      <c r="AD166" s="23">
        <f t="shared" si="68"/>
        <v>0.37661227226257354</v>
      </c>
      <c r="AE166" s="23">
        <v>58.7931365966797</v>
      </c>
      <c r="AF166" s="23">
        <f t="shared" si="69"/>
        <v>0.8818970489501956</v>
      </c>
    </row>
    <row r="167" spans="1:32" ht="15.75">
      <c r="A167" s="21" t="s">
        <v>176</v>
      </c>
      <c r="B167" s="21">
        <v>70654.06</v>
      </c>
      <c r="C167" s="22">
        <v>576.506591796875</v>
      </c>
      <c r="D167" s="22">
        <f t="shared" si="56"/>
        <v>4.612052734375</v>
      </c>
      <c r="E167" s="22">
        <v>39.9063148498535</v>
      </c>
      <c r="F167" s="22">
        <f t="shared" si="57"/>
        <v>0.1197189445495605</v>
      </c>
      <c r="G167" s="23">
        <v>8.27008247375488</v>
      </c>
      <c r="H167" s="23">
        <f t="shared" si="58"/>
        <v>0.05210151958465574</v>
      </c>
      <c r="I167" s="23">
        <v>1057.80065917969</v>
      </c>
      <c r="J167" s="23">
        <f t="shared" si="59"/>
        <v>0.6769924218750016</v>
      </c>
      <c r="K167" s="22">
        <v>335.697418212891</v>
      </c>
      <c r="L167" s="22">
        <f t="shared" si="60"/>
        <v>4.699763854980474</v>
      </c>
      <c r="M167" s="23">
        <v>702.69970703125</v>
      </c>
      <c r="N167" s="23">
        <f t="shared" si="61"/>
        <v>5.62159765625</v>
      </c>
      <c r="O167" s="22">
        <v>55.3189239501953</v>
      </c>
      <c r="P167" s="22">
        <f t="shared" si="62"/>
        <v>1.6595677185058588</v>
      </c>
      <c r="Q167" s="21" t="s">
        <v>176</v>
      </c>
      <c r="R167" s="21">
        <v>70654.06</v>
      </c>
      <c r="S167" s="23">
        <v>439.276306152344</v>
      </c>
      <c r="T167" s="23">
        <f t="shared" si="63"/>
        <v>4.39276306152344</v>
      </c>
      <c r="U167" s="23">
        <v>321.501647949219</v>
      </c>
      <c r="V167" s="23">
        <f t="shared" si="64"/>
        <v>3.858019775390628</v>
      </c>
      <c r="W167" s="23">
        <v>42.9049682617188</v>
      </c>
      <c r="X167" s="23">
        <f t="shared" si="65"/>
        <v>0.5148596191406256</v>
      </c>
      <c r="Y167" s="23">
        <v>1.13133084774017</v>
      </c>
      <c r="Z167" s="23">
        <f t="shared" si="66"/>
        <v>0.0011313308477401702</v>
      </c>
      <c r="AA167" s="23">
        <v>12.7441778182983</v>
      </c>
      <c r="AB167" s="23">
        <f t="shared" si="67"/>
        <v>0.19116266727447453</v>
      </c>
      <c r="AC167" s="23">
        <v>23.6001091003418</v>
      </c>
      <c r="AD167" s="23">
        <f t="shared" si="68"/>
        <v>0.354001636505127</v>
      </c>
      <c r="AE167" s="23">
        <v>56.6589584350586</v>
      </c>
      <c r="AF167" s="23">
        <f t="shared" si="69"/>
        <v>0.849884376525879</v>
      </c>
    </row>
    <row r="168" spans="1:32" ht="15.75">
      <c r="A168" s="21" t="s">
        <v>177</v>
      </c>
      <c r="B168" s="21">
        <v>101429.04</v>
      </c>
      <c r="C168" s="22">
        <v>579.151611328125</v>
      </c>
      <c r="D168" s="22">
        <f t="shared" si="56"/>
        <v>4.633212890625</v>
      </c>
      <c r="E168" s="22">
        <v>40.4959335327148</v>
      </c>
      <c r="F168" s="22">
        <f t="shared" si="57"/>
        <v>0.1214878005981444</v>
      </c>
      <c r="G168" s="23">
        <v>8.15589332580566</v>
      </c>
      <c r="H168" s="23">
        <f t="shared" si="58"/>
        <v>0.05138212795257566</v>
      </c>
      <c r="I168" s="23">
        <v>1065.56103515625</v>
      </c>
      <c r="J168" s="23">
        <f t="shared" si="59"/>
        <v>0.6819590625</v>
      </c>
      <c r="K168" s="22">
        <v>342.806823730469</v>
      </c>
      <c r="L168" s="22">
        <f t="shared" si="60"/>
        <v>4.799295532226565</v>
      </c>
      <c r="M168" s="23">
        <v>705.227172851563</v>
      </c>
      <c r="N168" s="23">
        <f t="shared" si="61"/>
        <v>5.641817382812504</v>
      </c>
      <c r="O168" s="22">
        <v>55.4052734375</v>
      </c>
      <c r="P168" s="22">
        <f t="shared" si="62"/>
        <v>1.662158203125</v>
      </c>
      <c r="Q168" s="21" t="s">
        <v>177</v>
      </c>
      <c r="R168" s="21">
        <v>101429.04</v>
      </c>
      <c r="S168" s="23">
        <v>443.075927734375</v>
      </c>
      <c r="T168" s="23">
        <f t="shared" si="63"/>
        <v>4.43075927734375</v>
      </c>
      <c r="U168" s="23">
        <v>324.646545410156</v>
      </c>
      <c r="V168" s="23">
        <f t="shared" si="64"/>
        <v>3.895758544921872</v>
      </c>
      <c r="W168" s="23">
        <v>42.6713256835938</v>
      </c>
      <c r="X168" s="23">
        <f t="shared" si="65"/>
        <v>0.5120559082031256</v>
      </c>
      <c r="Y168" s="23">
        <v>2.74117136001587</v>
      </c>
      <c r="Z168" s="23">
        <f t="shared" si="66"/>
        <v>0.00274117136001587</v>
      </c>
      <c r="AA168" s="23">
        <v>13.2595643997192</v>
      </c>
      <c r="AB168" s="23">
        <f t="shared" si="67"/>
        <v>0.198893465995788</v>
      </c>
      <c r="AC168" s="23">
        <v>24.1565952301025</v>
      </c>
      <c r="AD168" s="23">
        <f t="shared" si="68"/>
        <v>0.36234892845153754</v>
      </c>
      <c r="AE168" s="23">
        <v>57.2734069824219</v>
      </c>
      <c r="AF168" s="23">
        <f t="shared" si="69"/>
        <v>0.8591011047363285</v>
      </c>
    </row>
    <row r="169" spans="1:32" ht="15.75">
      <c r="A169" s="21" t="s">
        <v>178</v>
      </c>
      <c r="B169" s="21">
        <v>116712.83</v>
      </c>
      <c r="C169" s="22">
        <v>562.062377929688</v>
      </c>
      <c r="D169" s="22">
        <f t="shared" si="56"/>
        <v>4.496499023437504</v>
      </c>
      <c r="E169" s="22">
        <v>36.933162689209</v>
      </c>
      <c r="F169" s="22">
        <f t="shared" si="57"/>
        <v>0.11079948806762699</v>
      </c>
      <c r="G169" s="23">
        <v>7.06732416152954</v>
      </c>
      <c r="H169" s="23">
        <f t="shared" si="58"/>
        <v>0.0445241422176361</v>
      </c>
      <c r="I169" s="23">
        <v>1010.57330322266</v>
      </c>
      <c r="J169" s="23">
        <f t="shared" si="59"/>
        <v>0.6467669140625024</v>
      </c>
      <c r="K169" s="22">
        <v>318.425476074219</v>
      </c>
      <c r="L169" s="22">
        <f t="shared" si="60"/>
        <v>4.457956665039066</v>
      </c>
      <c r="M169" s="23">
        <v>691.291259765625</v>
      </c>
      <c r="N169" s="23">
        <f t="shared" si="61"/>
        <v>5.530330078125001</v>
      </c>
      <c r="O169" s="22">
        <v>54.4465293884277</v>
      </c>
      <c r="P169" s="22">
        <f t="shared" si="62"/>
        <v>1.633395881652831</v>
      </c>
      <c r="Q169" s="21" t="s">
        <v>178</v>
      </c>
      <c r="R169" s="21">
        <v>116712.83</v>
      </c>
      <c r="S169" s="23">
        <v>434.572479248047</v>
      </c>
      <c r="T169" s="23">
        <f t="shared" si="63"/>
        <v>4.34572479248047</v>
      </c>
      <c r="U169" s="23">
        <v>315.999542236328</v>
      </c>
      <c r="V169" s="23">
        <f t="shared" si="64"/>
        <v>3.791994506835936</v>
      </c>
      <c r="W169" s="23">
        <v>39.9438781738281</v>
      </c>
      <c r="X169" s="23">
        <f t="shared" si="65"/>
        <v>0.4793265380859371</v>
      </c>
      <c r="Y169" s="23">
        <v>0.440731078386307</v>
      </c>
      <c r="Z169" s="23">
        <f t="shared" si="66"/>
        <v>0.00044073107838630697</v>
      </c>
      <c r="AA169" s="23">
        <v>11.8137769699097</v>
      </c>
      <c r="AB169" s="23">
        <f t="shared" si="67"/>
        <v>0.1772066545486455</v>
      </c>
      <c r="AC169" s="23">
        <v>22.4911861419678</v>
      </c>
      <c r="AD169" s="23">
        <f t="shared" si="68"/>
        <v>0.33736779212951695</v>
      </c>
      <c r="AE169" s="23">
        <v>54.8275032043457</v>
      </c>
      <c r="AF169" s="23">
        <f t="shared" si="69"/>
        <v>0.8224125480651856</v>
      </c>
    </row>
    <row r="170" spans="1:32" ht="15.75">
      <c r="A170" s="21" t="s">
        <v>179</v>
      </c>
      <c r="B170" s="21">
        <v>213107.01</v>
      </c>
      <c r="C170" s="22">
        <v>582.777038574219</v>
      </c>
      <c r="D170" s="22">
        <f t="shared" si="56"/>
        <v>4.662216308593752</v>
      </c>
      <c r="E170" s="22">
        <v>41.2388343811035</v>
      </c>
      <c r="F170" s="22">
        <f t="shared" si="57"/>
        <v>0.12371650314331051</v>
      </c>
      <c r="G170" s="23">
        <v>8.47220325469971</v>
      </c>
      <c r="H170" s="23">
        <f t="shared" si="58"/>
        <v>0.053374880504608174</v>
      </c>
      <c r="I170" s="23">
        <v>1077.51770019531</v>
      </c>
      <c r="J170" s="23">
        <f t="shared" si="59"/>
        <v>0.6896113281249984</v>
      </c>
      <c r="K170" s="22">
        <v>346.279907226563</v>
      </c>
      <c r="L170" s="22">
        <f t="shared" si="60"/>
        <v>4.847918701171881</v>
      </c>
      <c r="M170" s="23">
        <v>708.264404296875</v>
      </c>
      <c r="N170" s="23">
        <f t="shared" si="61"/>
        <v>5.666115234375001</v>
      </c>
      <c r="O170" s="22">
        <v>55.6927375793457</v>
      </c>
      <c r="P170" s="22">
        <f t="shared" si="62"/>
        <v>1.6707821273803711</v>
      </c>
      <c r="Q170" s="21" t="s">
        <v>179</v>
      </c>
      <c r="R170" s="21">
        <v>213107.01</v>
      </c>
      <c r="S170" s="23">
        <v>443.423370361328</v>
      </c>
      <c r="T170" s="23">
        <f t="shared" si="63"/>
        <v>4.43423370361328</v>
      </c>
      <c r="U170" s="23">
        <v>325.844573974609</v>
      </c>
      <c r="V170" s="23">
        <f t="shared" si="64"/>
        <v>3.9101348876953073</v>
      </c>
      <c r="W170" s="23">
        <v>43.5183906555176</v>
      </c>
      <c r="X170" s="23">
        <f t="shared" si="65"/>
        <v>0.5222206878662111</v>
      </c>
      <c r="Y170" s="23">
        <v>2.70397782325745</v>
      </c>
      <c r="Z170" s="23">
        <f t="shared" si="66"/>
        <v>0.0027039778232574503</v>
      </c>
      <c r="AA170" s="23">
        <v>13.4183282852173</v>
      </c>
      <c r="AB170" s="23">
        <f t="shared" si="67"/>
        <v>0.2012749242782595</v>
      </c>
      <c r="AC170" s="23">
        <v>24.369800567627</v>
      </c>
      <c r="AD170" s="23">
        <f t="shared" si="68"/>
        <v>0.365547008514405</v>
      </c>
      <c r="AE170" s="23">
        <v>57.6381454467773</v>
      </c>
      <c r="AF170" s="23">
        <f t="shared" si="69"/>
        <v>0.8645721817016596</v>
      </c>
    </row>
    <row r="171" spans="1:32" ht="15.75">
      <c r="A171" s="21" t="s">
        <v>180</v>
      </c>
      <c r="B171" s="21">
        <v>559544.9</v>
      </c>
      <c r="C171" s="22">
        <v>782.001770019531</v>
      </c>
      <c r="D171" s="22">
        <f t="shared" si="56"/>
        <v>6.256014160156249</v>
      </c>
      <c r="E171" s="22">
        <v>65.035400390625</v>
      </c>
      <c r="F171" s="22">
        <f t="shared" si="57"/>
        <v>0.195106201171875</v>
      </c>
      <c r="G171" s="23">
        <v>18.3169078826904</v>
      </c>
      <c r="H171" s="23">
        <f t="shared" si="58"/>
        <v>0.11539651966094952</v>
      </c>
      <c r="I171" s="23">
        <v>1452.76379394531</v>
      </c>
      <c r="J171" s="23">
        <f t="shared" si="59"/>
        <v>0.9297688281249984</v>
      </c>
      <c r="K171" s="22">
        <v>738.927551269531</v>
      </c>
      <c r="L171" s="22">
        <f t="shared" si="60"/>
        <v>10.344985717773433</v>
      </c>
      <c r="M171" s="23">
        <v>820.251403808594</v>
      </c>
      <c r="N171" s="23">
        <f t="shared" si="61"/>
        <v>6.562011230468752</v>
      </c>
      <c r="O171" s="22">
        <v>53.3599967956543</v>
      </c>
      <c r="P171" s="22">
        <f t="shared" si="62"/>
        <v>1.600799903869629</v>
      </c>
      <c r="Q171" s="21" t="s">
        <v>180</v>
      </c>
      <c r="R171" s="21">
        <v>559544.9</v>
      </c>
      <c r="S171" s="23">
        <v>661.689758300781</v>
      </c>
      <c r="T171" s="23">
        <f t="shared" si="63"/>
        <v>6.61689758300781</v>
      </c>
      <c r="U171" s="23">
        <v>332.967864990234</v>
      </c>
      <c r="V171" s="23">
        <f t="shared" si="64"/>
        <v>3.9956143798828077</v>
      </c>
      <c r="W171" s="23">
        <v>59.710033416748</v>
      </c>
      <c r="X171" s="23">
        <f t="shared" si="65"/>
        <v>0.7165204010009759</v>
      </c>
      <c r="Y171" s="23">
        <v>10.4876050949097</v>
      </c>
      <c r="Z171" s="23">
        <f t="shared" si="66"/>
        <v>0.0104876050949097</v>
      </c>
      <c r="AA171" s="23">
        <v>21.5858669281006</v>
      </c>
      <c r="AB171" s="23">
        <f t="shared" si="67"/>
        <v>0.323788003921509</v>
      </c>
      <c r="AC171" s="23">
        <v>33.8345413208008</v>
      </c>
      <c r="AD171" s="23">
        <f t="shared" si="68"/>
        <v>0.507518119812012</v>
      </c>
      <c r="AE171" s="23">
        <v>70.9980316162109</v>
      </c>
      <c r="AF171" s="23">
        <f t="shared" si="69"/>
        <v>1.0649704742431636</v>
      </c>
    </row>
    <row r="172" spans="1:32" ht="16.5" customHeight="1">
      <c r="A172" s="21" t="s">
        <v>181</v>
      </c>
      <c r="B172" s="21">
        <v>612260.02</v>
      </c>
      <c r="C172" s="22">
        <v>373.45947265625</v>
      </c>
      <c r="D172" s="22">
        <f t="shared" si="56"/>
        <v>2.98767578125</v>
      </c>
      <c r="E172" s="22">
        <v>33.0429573059082</v>
      </c>
      <c r="F172" s="22">
        <f t="shared" si="57"/>
        <v>0.09912887191772461</v>
      </c>
      <c r="G172" s="23">
        <v>1.76925194263458</v>
      </c>
      <c r="H172" s="23">
        <f t="shared" si="58"/>
        <v>0.011146287238597855</v>
      </c>
      <c r="I172" s="23">
        <v>913.341857910156</v>
      </c>
      <c r="J172" s="23">
        <f t="shared" si="59"/>
        <v>0.5845387890624999</v>
      </c>
      <c r="K172" s="22">
        <v>282.014526367188</v>
      </c>
      <c r="L172" s="22">
        <f t="shared" si="60"/>
        <v>3.948203369140632</v>
      </c>
      <c r="M172" s="23">
        <v>275.931579589844</v>
      </c>
      <c r="N172" s="23">
        <f t="shared" si="61"/>
        <v>2.207452636718752</v>
      </c>
      <c r="O172" s="22">
        <v>8.2126579284668</v>
      </c>
      <c r="P172" s="22">
        <f t="shared" si="62"/>
        <v>0.24637973785400402</v>
      </c>
      <c r="Q172" s="21" t="s">
        <v>181</v>
      </c>
      <c r="R172" s="21">
        <v>612260.02</v>
      </c>
      <c r="S172" s="23">
        <v>213.656280517578</v>
      </c>
      <c r="T172" s="23">
        <f t="shared" si="63"/>
        <v>2.13656280517578</v>
      </c>
      <c r="U172" s="23">
        <v>106.408821105957</v>
      </c>
      <c r="V172" s="23">
        <f t="shared" si="64"/>
        <v>1.2769058532714839</v>
      </c>
      <c r="W172" s="23">
        <v>39.552074432373</v>
      </c>
      <c r="X172" s="23">
        <f t="shared" si="65"/>
        <v>0.47462489318847595</v>
      </c>
      <c r="Y172" s="23">
        <v>0.292896300554276</v>
      </c>
      <c r="Z172" s="23">
        <f t="shared" si="66"/>
        <v>0.00029289630055427603</v>
      </c>
      <c r="AA172" s="23">
        <v>12.3909502029419</v>
      </c>
      <c r="AB172" s="23">
        <f t="shared" si="67"/>
        <v>0.18586425304412849</v>
      </c>
      <c r="AC172" s="23">
        <v>21.9813346862793</v>
      </c>
      <c r="AD172" s="23">
        <f t="shared" si="68"/>
        <v>0.3297200202941895</v>
      </c>
      <c r="AE172" s="23">
        <v>47.3512382507324</v>
      </c>
      <c r="AF172" s="23">
        <f t="shared" si="69"/>
        <v>0.7102685737609861</v>
      </c>
    </row>
    <row r="173" spans="1:32" ht="15.75">
      <c r="A173" s="21" t="s">
        <v>182</v>
      </c>
      <c r="B173" s="21">
        <v>71147.25</v>
      </c>
      <c r="C173" s="22">
        <v>1693.31555175781</v>
      </c>
      <c r="D173" s="22">
        <f t="shared" si="56"/>
        <v>13.54652441406248</v>
      </c>
      <c r="E173" s="22">
        <v>104.499710083008</v>
      </c>
      <c r="F173" s="22">
        <f t="shared" si="57"/>
        <v>0.313499130249024</v>
      </c>
      <c r="G173" s="23">
        <v>137.473403930664</v>
      </c>
      <c r="H173" s="23">
        <f t="shared" si="58"/>
        <v>0.8660824447631832</v>
      </c>
      <c r="I173" s="23">
        <v>1869.91296386719</v>
      </c>
      <c r="J173" s="23">
        <f t="shared" si="59"/>
        <v>1.1967442968750017</v>
      </c>
      <c r="K173" s="22">
        <v>1693.69384765625</v>
      </c>
      <c r="L173" s="22">
        <f t="shared" si="60"/>
        <v>23.7117138671875</v>
      </c>
      <c r="M173" s="23">
        <v>1383.79821777344</v>
      </c>
      <c r="N173" s="23">
        <f t="shared" si="61"/>
        <v>11.07038574218752</v>
      </c>
      <c r="O173" s="22">
        <v>210.238830566406</v>
      </c>
      <c r="P173" s="22">
        <f t="shared" si="62"/>
        <v>6.307164916992179</v>
      </c>
      <c r="Q173" s="21" t="s">
        <v>182</v>
      </c>
      <c r="R173" s="21">
        <v>71147.25</v>
      </c>
      <c r="S173" s="23">
        <v>2284.3583984375</v>
      </c>
      <c r="T173" s="23">
        <f t="shared" si="63"/>
        <v>22.843583984375</v>
      </c>
      <c r="U173" s="23">
        <v>372.183471679688</v>
      </c>
      <c r="V173" s="23">
        <f t="shared" si="64"/>
        <v>4.466201660156256</v>
      </c>
      <c r="W173" s="23">
        <v>146.785369873047</v>
      </c>
      <c r="X173" s="23">
        <f t="shared" si="65"/>
        <v>1.7614244384765638</v>
      </c>
      <c r="Y173" s="23">
        <v>31.4942626953125</v>
      </c>
      <c r="Z173" s="23">
        <f t="shared" si="66"/>
        <v>0.031494262695312504</v>
      </c>
      <c r="AA173" s="23">
        <v>59.520263671875</v>
      </c>
      <c r="AB173" s="23">
        <f t="shared" si="67"/>
        <v>0.892803955078125</v>
      </c>
      <c r="AC173" s="23">
        <v>67.7458038330078</v>
      </c>
      <c r="AD173" s="23">
        <f t="shared" si="68"/>
        <v>1.0161870574951168</v>
      </c>
      <c r="AE173" s="23">
        <v>130.50163269043</v>
      </c>
      <c r="AF173" s="23">
        <f t="shared" si="69"/>
        <v>1.95752449035645</v>
      </c>
    </row>
    <row r="174" spans="1:32" ht="15.75">
      <c r="A174" s="21" t="s">
        <v>183</v>
      </c>
      <c r="B174" s="21">
        <v>312114.2</v>
      </c>
      <c r="C174" s="22">
        <v>1133.58996582031</v>
      </c>
      <c r="D174" s="22">
        <f t="shared" si="56"/>
        <v>9.068719726562481</v>
      </c>
      <c r="E174" s="22">
        <v>111.192039489746</v>
      </c>
      <c r="F174" s="22">
        <f t="shared" si="57"/>
        <v>0.33357611846923796</v>
      </c>
      <c r="G174" s="23">
        <v>51.8266830444336</v>
      </c>
      <c r="H174" s="23">
        <f t="shared" si="58"/>
        <v>0.3265081031799317</v>
      </c>
      <c r="I174" s="23">
        <v>2084.25390625</v>
      </c>
      <c r="J174" s="23">
        <f t="shared" si="59"/>
        <v>1.3339225</v>
      </c>
      <c r="K174" s="22">
        <v>1406.39587402344</v>
      </c>
      <c r="L174" s="22">
        <f t="shared" si="60"/>
        <v>19.68954223632816</v>
      </c>
      <c r="M174" s="23">
        <v>1130.74401855469</v>
      </c>
      <c r="N174" s="23">
        <f t="shared" si="61"/>
        <v>9.04595214843752</v>
      </c>
      <c r="O174" s="22">
        <v>145.5576171875</v>
      </c>
      <c r="P174" s="22">
        <f t="shared" si="62"/>
        <v>4.366728515625</v>
      </c>
      <c r="Q174" s="21" t="s">
        <v>183</v>
      </c>
      <c r="R174" s="21">
        <v>312114.2</v>
      </c>
      <c r="S174" s="23">
        <v>1246.931640625</v>
      </c>
      <c r="T174" s="23">
        <f t="shared" si="63"/>
        <v>12.46931640625</v>
      </c>
      <c r="U174" s="23">
        <v>390.012756347656</v>
      </c>
      <c r="V174" s="23">
        <f t="shared" si="64"/>
        <v>4.680153076171872</v>
      </c>
      <c r="W174" s="23">
        <v>85.515007019043</v>
      </c>
      <c r="X174" s="23">
        <f t="shared" si="65"/>
        <v>1.0261800842285158</v>
      </c>
      <c r="Y174" s="23">
        <v>18.8642520904541</v>
      </c>
      <c r="Z174" s="23">
        <f t="shared" si="66"/>
        <v>0.018864252090454104</v>
      </c>
      <c r="AA174" s="23">
        <v>33.6375160217285</v>
      </c>
      <c r="AB174" s="23">
        <f t="shared" si="67"/>
        <v>0.5045627403259275</v>
      </c>
      <c r="AC174" s="23">
        <v>47.8575744628906</v>
      </c>
      <c r="AD174" s="23">
        <f t="shared" si="68"/>
        <v>0.717863616943359</v>
      </c>
      <c r="AE174" s="23">
        <v>93.5115203857422</v>
      </c>
      <c r="AF174" s="23">
        <f t="shared" si="69"/>
        <v>1.402672805786133</v>
      </c>
    </row>
    <row r="175" spans="1:32" ht="15.75">
      <c r="A175" s="21" t="s">
        <v>184</v>
      </c>
      <c r="B175" s="21">
        <v>576005.99</v>
      </c>
      <c r="C175" s="22">
        <v>4520.521484375</v>
      </c>
      <c r="D175" s="22">
        <f t="shared" si="56"/>
        <v>36.164171875</v>
      </c>
      <c r="E175" s="22">
        <v>399.397491455078</v>
      </c>
      <c r="F175" s="22">
        <f t="shared" si="57"/>
        <v>1.198192474365234</v>
      </c>
      <c r="G175" s="23">
        <v>346.312225341797</v>
      </c>
      <c r="H175" s="23">
        <f t="shared" si="58"/>
        <v>2.181767019653321</v>
      </c>
      <c r="I175" s="23">
        <v>5393.4521484375</v>
      </c>
      <c r="J175" s="23">
        <f t="shared" si="59"/>
        <v>3.4518093750000003</v>
      </c>
      <c r="K175" s="22">
        <v>4947.64990234375</v>
      </c>
      <c r="L175" s="22">
        <f t="shared" si="60"/>
        <v>69.26709863281249</v>
      </c>
      <c r="M175" s="23">
        <v>4598.4638671875</v>
      </c>
      <c r="N175" s="23">
        <f t="shared" si="61"/>
        <v>36.7877109375</v>
      </c>
      <c r="O175" s="22">
        <v>1878.36022949219</v>
      </c>
      <c r="P175" s="22">
        <f t="shared" si="62"/>
        <v>56.350806884765696</v>
      </c>
      <c r="Q175" s="21" t="s">
        <v>184</v>
      </c>
      <c r="R175" s="21">
        <v>576005.99</v>
      </c>
      <c r="S175" s="23">
        <v>5402.49365234375</v>
      </c>
      <c r="T175" s="23">
        <f t="shared" si="63"/>
        <v>54.0249365234375</v>
      </c>
      <c r="U175" s="23">
        <v>1775.29406738281</v>
      </c>
      <c r="V175" s="23">
        <f t="shared" si="64"/>
        <v>21.30352880859372</v>
      </c>
      <c r="W175" s="23">
        <v>375.617034912109</v>
      </c>
      <c r="X175" s="23">
        <f t="shared" si="65"/>
        <v>4.507404418945308</v>
      </c>
      <c r="Y175" s="23">
        <v>245.538238525391</v>
      </c>
      <c r="Z175" s="23">
        <f t="shared" si="66"/>
        <v>0.245538238525391</v>
      </c>
      <c r="AA175" s="23">
        <v>182.959777832031</v>
      </c>
      <c r="AB175" s="23">
        <f t="shared" si="67"/>
        <v>2.7443966674804647</v>
      </c>
      <c r="AC175" s="23">
        <v>207.290786743164</v>
      </c>
      <c r="AD175" s="23">
        <f t="shared" si="68"/>
        <v>3.1093618011474597</v>
      </c>
      <c r="AE175" s="23">
        <v>446.193908691406</v>
      </c>
      <c r="AF175" s="23">
        <f t="shared" si="69"/>
        <v>6.6929086303710905</v>
      </c>
    </row>
    <row r="176" spans="1:32" ht="15.75">
      <c r="A176" s="21" t="s">
        <v>185</v>
      </c>
      <c r="B176" s="21">
        <v>1023878.97</v>
      </c>
      <c r="C176" s="22">
        <v>1157.78393554688</v>
      </c>
      <c r="D176" s="22">
        <f t="shared" si="56"/>
        <v>9.262271484375042</v>
      </c>
      <c r="E176" s="22">
        <v>193.936401367188</v>
      </c>
      <c r="F176" s="22">
        <f t="shared" si="57"/>
        <v>0.581809204101564</v>
      </c>
      <c r="G176" s="23">
        <v>127.37767791748</v>
      </c>
      <c r="H176" s="23">
        <f t="shared" si="58"/>
        <v>0.8024793708801241</v>
      </c>
      <c r="I176" s="23">
        <v>1440.79309082031</v>
      </c>
      <c r="J176" s="23">
        <f t="shared" si="59"/>
        <v>0.9221075781249983</v>
      </c>
      <c r="K176" s="22">
        <v>1793.42211914063</v>
      </c>
      <c r="L176" s="22">
        <f t="shared" si="60"/>
        <v>25.10790966796882</v>
      </c>
      <c r="M176" s="23">
        <v>853.005859375</v>
      </c>
      <c r="N176" s="23">
        <f t="shared" si="61"/>
        <v>6.8240468750000005</v>
      </c>
      <c r="O176" s="22">
        <v>267.762420654297</v>
      </c>
      <c r="P176" s="22">
        <f t="shared" si="62"/>
        <v>8.03287261962891</v>
      </c>
      <c r="Q176" s="21" t="s">
        <v>185</v>
      </c>
      <c r="R176" s="21">
        <v>1023878.97</v>
      </c>
      <c r="S176" s="23">
        <v>1777.07080078125</v>
      </c>
      <c r="T176" s="23">
        <f t="shared" si="63"/>
        <v>17.7707080078125</v>
      </c>
      <c r="U176" s="23">
        <v>277.065185546875</v>
      </c>
      <c r="V176" s="23">
        <f t="shared" si="64"/>
        <v>3.3247822265625</v>
      </c>
      <c r="W176" s="23">
        <v>146.30632019043</v>
      </c>
      <c r="X176" s="23">
        <f t="shared" si="65"/>
        <v>1.75567584228516</v>
      </c>
      <c r="Y176" s="23">
        <v>46.706916809082</v>
      </c>
      <c r="Z176" s="23">
        <f t="shared" si="66"/>
        <v>0.046706916809082004</v>
      </c>
      <c r="AA176" s="23">
        <v>134.179748535156</v>
      </c>
      <c r="AB176" s="23">
        <f t="shared" si="67"/>
        <v>2.0126962280273397</v>
      </c>
      <c r="AC176" s="23">
        <v>140.319427490234</v>
      </c>
      <c r="AD176" s="23">
        <f t="shared" si="68"/>
        <v>2.10479141235351</v>
      </c>
      <c r="AE176" s="23">
        <v>258.034393310547</v>
      </c>
      <c r="AF176" s="23">
        <f t="shared" si="69"/>
        <v>3.870515899658205</v>
      </c>
    </row>
    <row r="177" spans="1:32" ht="15.75">
      <c r="A177" s="21" t="s">
        <v>186</v>
      </c>
      <c r="B177" s="21">
        <v>1271507.75</v>
      </c>
      <c r="C177" s="22">
        <v>1357.79296875</v>
      </c>
      <c r="D177" s="22">
        <f t="shared" si="56"/>
        <v>10.86234375</v>
      </c>
      <c r="E177" s="22">
        <v>208.399230957031</v>
      </c>
      <c r="F177" s="22">
        <f t="shared" si="57"/>
        <v>0.625197692871093</v>
      </c>
      <c r="G177" s="23">
        <v>136.544982910156</v>
      </c>
      <c r="H177" s="23">
        <f t="shared" si="58"/>
        <v>0.8602333923339828</v>
      </c>
      <c r="I177" s="23">
        <v>1637.30578613281</v>
      </c>
      <c r="J177" s="23">
        <f t="shared" si="59"/>
        <v>1.0478757031249983</v>
      </c>
      <c r="K177" s="22">
        <v>2008.86120605469</v>
      </c>
      <c r="L177" s="22">
        <f t="shared" si="60"/>
        <v>28.12405688476566</v>
      </c>
      <c r="M177" s="23">
        <v>1023.15631103516</v>
      </c>
      <c r="N177" s="23">
        <f t="shared" si="61"/>
        <v>8.18525048828128</v>
      </c>
      <c r="O177" s="22">
        <v>311.974182128906</v>
      </c>
      <c r="P177" s="22">
        <f t="shared" si="62"/>
        <v>9.359225463867181</v>
      </c>
      <c r="Q177" s="21" t="s">
        <v>186</v>
      </c>
      <c r="R177" s="21">
        <v>1271507.75</v>
      </c>
      <c r="S177" s="23">
        <v>2038.611328125</v>
      </c>
      <c r="T177" s="23">
        <f t="shared" si="63"/>
        <v>20.38611328125</v>
      </c>
      <c r="U177" s="23">
        <v>321.047668457031</v>
      </c>
      <c r="V177" s="23">
        <f t="shared" si="64"/>
        <v>3.852572021484372</v>
      </c>
      <c r="W177" s="23">
        <v>159.187225341797</v>
      </c>
      <c r="X177" s="23">
        <f t="shared" si="65"/>
        <v>1.9102467041015638</v>
      </c>
      <c r="Y177" s="23">
        <v>52.7436141967773</v>
      </c>
      <c r="Z177" s="23">
        <f t="shared" si="66"/>
        <v>0.052743614196777304</v>
      </c>
      <c r="AA177" s="23">
        <v>139.432205200195</v>
      </c>
      <c r="AB177" s="23">
        <f t="shared" si="67"/>
        <v>2.091483078002925</v>
      </c>
      <c r="AC177" s="23">
        <v>146.646957397461</v>
      </c>
      <c r="AD177" s="23">
        <f t="shared" si="68"/>
        <v>2.199704360961915</v>
      </c>
      <c r="AE177" s="23">
        <v>267.261749267578</v>
      </c>
      <c r="AF177" s="23">
        <f t="shared" si="69"/>
        <v>4.00892623901367</v>
      </c>
    </row>
    <row r="178" spans="1:32" ht="15.75">
      <c r="A178" s="21" t="s">
        <v>187</v>
      </c>
      <c r="B178" s="21">
        <v>954962.23</v>
      </c>
      <c r="C178" s="22">
        <v>1988.62854003906</v>
      </c>
      <c r="D178" s="22">
        <f t="shared" si="56"/>
        <v>15.909028320312482</v>
      </c>
      <c r="E178" s="22">
        <v>246.683944702148</v>
      </c>
      <c r="F178" s="22">
        <f t="shared" si="57"/>
        <v>0.740051834106444</v>
      </c>
      <c r="G178" s="23">
        <v>170.177627563477</v>
      </c>
      <c r="H178" s="23">
        <f t="shared" si="58"/>
        <v>1.072119053649905</v>
      </c>
      <c r="I178" s="23">
        <v>2422.18872070313</v>
      </c>
      <c r="J178" s="23">
        <f t="shared" si="59"/>
        <v>1.5502007812500032</v>
      </c>
      <c r="K178" s="22">
        <v>2962.68823242188</v>
      </c>
      <c r="L178" s="22">
        <f t="shared" si="60"/>
        <v>41.47763525390632</v>
      </c>
      <c r="M178" s="23">
        <v>1616.87438964844</v>
      </c>
      <c r="N178" s="23">
        <f t="shared" si="61"/>
        <v>12.93499511718752</v>
      </c>
      <c r="O178" s="22">
        <v>463.798492431641</v>
      </c>
      <c r="P178" s="22">
        <f t="shared" si="62"/>
        <v>13.91395477294923</v>
      </c>
      <c r="Q178" s="21" t="s">
        <v>187</v>
      </c>
      <c r="R178" s="21">
        <v>954962.23</v>
      </c>
      <c r="S178" s="23">
        <v>2940.23950195313</v>
      </c>
      <c r="T178" s="23">
        <f t="shared" si="63"/>
        <v>29.4023950195313</v>
      </c>
      <c r="U178" s="23">
        <v>447.224487304688</v>
      </c>
      <c r="V178" s="23">
        <f t="shared" si="64"/>
        <v>5.366693847656256</v>
      </c>
      <c r="W178" s="23">
        <v>187.910888671875</v>
      </c>
      <c r="X178" s="23">
        <f t="shared" si="65"/>
        <v>2.2549306640625</v>
      </c>
      <c r="Y178" s="23">
        <v>68.7829818725586</v>
      </c>
      <c r="Z178" s="23">
        <f t="shared" si="66"/>
        <v>0.0687829818725586</v>
      </c>
      <c r="AA178" s="23">
        <v>140.361419677734</v>
      </c>
      <c r="AB178" s="23">
        <f t="shared" si="67"/>
        <v>2.10542129516601</v>
      </c>
      <c r="AC178" s="23">
        <v>151.319702148438</v>
      </c>
      <c r="AD178" s="23">
        <f t="shared" si="68"/>
        <v>2.26979553222657</v>
      </c>
      <c r="AE178" s="23">
        <v>295.618621826172</v>
      </c>
      <c r="AF178" s="23">
        <f t="shared" si="69"/>
        <v>4.43427932739258</v>
      </c>
    </row>
    <row r="179" spans="1:32" ht="15.75">
      <c r="A179" s="21" t="s">
        <v>188</v>
      </c>
      <c r="B179" s="21">
        <v>9325083.96</v>
      </c>
      <c r="C179" s="22">
        <v>1017.29254150391</v>
      </c>
      <c r="D179" s="22">
        <f t="shared" si="56"/>
        <v>8.13834033203128</v>
      </c>
      <c r="E179" s="22">
        <v>146.292343139648</v>
      </c>
      <c r="F179" s="22">
        <f t="shared" si="57"/>
        <v>0.438877029418944</v>
      </c>
      <c r="G179" s="23">
        <v>107.992469787598</v>
      </c>
      <c r="H179" s="23">
        <f t="shared" si="58"/>
        <v>0.6803525596618674</v>
      </c>
      <c r="I179" s="23">
        <v>1310.88623046875</v>
      </c>
      <c r="J179" s="23">
        <f t="shared" si="59"/>
        <v>0.8389671875000001</v>
      </c>
      <c r="K179" s="22">
        <v>1792.76428222656</v>
      </c>
      <c r="L179" s="22">
        <f t="shared" si="60"/>
        <v>25.098699951171838</v>
      </c>
      <c r="M179" s="23">
        <v>756.086303710938</v>
      </c>
      <c r="N179" s="23">
        <f t="shared" si="61"/>
        <v>6.048690429687504</v>
      </c>
      <c r="O179" s="22">
        <v>234.326248168945</v>
      </c>
      <c r="P179" s="22">
        <f t="shared" si="62"/>
        <v>7.02978744506835</v>
      </c>
      <c r="Q179" s="21" t="s">
        <v>188</v>
      </c>
      <c r="R179" s="21">
        <v>9325083.96</v>
      </c>
      <c r="S179" s="23">
        <v>1627.63037109375</v>
      </c>
      <c r="T179" s="23">
        <f t="shared" si="63"/>
        <v>16.2763037109375</v>
      </c>
      <c r="U179" s="23">
        <v>224.13313293457</v>
      </c>
      <c r="V179" s="23">
        <f t="shared" si="64"/>
        <v>2.68959759521484</v>
      </c>
      <c r="W179" s="23">
        <v>116.665428161621</v>
      </c>
      <c r="X179" s="23">
        <f t="shared" si="65"/>
        <v>1.399985137939452</v>
      </c>
      <c r="Y179" s="23">
        <v>35.5393257141113</v>
      </c>
      <c r="Z179" s="23">
        <f t="shared" si="66"/>
        <v>0.0355393257141113</v>
      </c>
      <c r="AA179" s="23">
        <v>98.5141677856445</v>
      </c>
      <c r="AB179" s="23">
        <f t="shared" si="67"/>
        <v>1.4777125167846674</v>
      </c>
      <c r="AC179" s="23">
        <v>104.438919067383</v>
      </c>
      <c r="AD179" s="23">
        <f t="shared" si="68"/>
        <v>1.566583786010745</v>
      </c>
      <c r="AE179" s="23">
        <v>240.027038574219</v>
      </c>
      <c r="AF179" s="23">
        <f t="shared" si="69"/>
        <v>3.600405578613285</v>
      </c>
    </row>
    <row r="180" spans="1:32" ht="15.75">
      <c r="A180" s="21" t="s">
        <v>189</v>
      </c>
      <c r="B180" s="21">
        <v>462584.88</v>
      </c>
      <c r="C180" s="22">
        <v>4191.86865234375</v>
      </c>
      <c r="D180" s="22">
        <f t="shared" si="56"/>
        <v>33.53494921875</v>
      </c>
      <c r="E180" s="22">
        <v>370.766082763672</v>
      </c>
      <c r="F180" s="22">
        <f t="shared" si="57"/>
        <v>1.112298248291016</v>
      </c>
      <c r="G180" s="23">
        <v>234.001724243164</v>
      </c>
      <c r="H180" s="23">
        <f t="shared" si="58"/>
        <v>1.474210862731933</v>
      </c>
      <c r="I180" s="23">
        <v>5405.37744140625</v>
      </c>
      <c r="J180" s="23">
        <f t="shared" si="59"/>
        <v>3.4594415625</v>
      </c>
      <c r="K180" s="22">
        <v>4322.43212890625</v>
      </c>
      <c r="L180" s="22">
        <f t="shared" si="60"/>
        <v>60.514049804687495</v>
      </c>
      <c r="M180" s="23">
        <v>4258.9951171875</v>
      </c>
      <c r="N180" s="23">
        <f t="shared" si="61"/>
        <v>34.0719609375</v>
      </c>
      <c r="O180" s="22">
        <v>1536.42321777344</v>
      </c>
      <c r="P180" s="22">
        <f t="shared" si="62"/>
        <v>46.092696533203195</v>
      </c>
      <c r="Q180" s="21" t="s">
        <v>189</v>
      </c>
      <c r="R180" s="21">
        <v>462584.88</v>
      </c>
      <c r="S180" s="23">
        <v>4663.71533203125</v>
      </c>
      <c r="T180" s="23">
        <f t="shared" si="63"/>
        <v>46.6371533203125</v>
      </c>
      <c r="U180" s="23">
        <v>1701.1484375</v>
      </c>
      <c r="V180" s="23">
        <f t="shared" si="64"/>
        <v>20.41378125</v>
      </c>
      <c r="W180" s="23">
        <v>345.563171386719</v>
      </c>
      <c r="X180" s="23">
        <f t="shared" si="65"/>
        <v>4.1467580566406275</v>
      </c>
      <c r="Y180" s="23">
        <v>209.742965698242</v>
      </c>
      <c r="Z180" s="23">
        <f t="shared" si="66"/>
        <v>0.20974296569824202</v>
      </c>
      <c r="AA180" s="23">
        <v>151.069396972656</v>
      </c>
      <c r="AB180" s="23">
        <f t="shared" si="67"/>
        <v>2.26604095458984</v>
      </c>
      <c r="AC180" s="23">
        <v>189.992248535156</v>
      </c>
      <c r="AD180" s="23">
        <f t="shared" si="68"/>
        <v>2.84988372802734</v>
      </c>
      <c r="AE180" s="23">
        <v>410.850372314453</v>
      </c>
      <c r="AF180" s="23">
        <f t="shared" si="69"/>
        <v>6.162755584716795</v>
      </c>
    </row>
    <row r="181" spans="1:32" ht="15.75">
      <c r="A181" s="21" t="s">
        <v>190</v>
      </c>
      <c r="B181" s="21">
        <v>402562.05</v>
      </c>
      <c r="C181" s="22">
        <v>5000.12841796875</v>
      </c>
      <c r="D181" s="22">
        <f t="shared" si="56"/>
        <v>40.00102734375</v>
      </c>
      <c r="E181" s="22">
        <v>500.597717285156</v>
      </c>
      <c r="F181" s="22">
        <f t="shared" si="57"/>
        <v>1.5017931518554681</v>
      </c>
      <c r="G181" s="23">
        <v>516.630798339844</v>
      </c>
      <c r="H181" s="23">
        <f t="shared" si="58"/>
        <v>3.254774029541017</v>
      </c>
      <c r="I181" s="23">
        <v>6543.53271484375</v>
      </c>
      <c r="J181" s="23">
        <f t="shared" si="59"/>
        <v>4.1878609375</v>
      </c>
      <c r="K181" s="22">
        <v>6093.3818359375</v>
      </c>
      <c r="L181" s="22">
        <f t="shared" si="60"/>
        <v>85.307345703125</v>
      </c>
      <c r="M181" s="23">
        <v>5104.25048828125</v>
      </c>
      <c r="N181" s="23">
        <f t="shared" si="61"/>
        <v>40.83400390625</v>
      </c>
      <c r="O181" s="22">
        <v>1953.78332519531</v>
      </c>
      <c r="P181" s="22">
        <f t="shared" si="62"/>
        <v>58.6134997558593</v>
      </c>
      <c r="Q181" s="21" t="s">
        <v>190</v>
      </c>
      <c r="R181" s="21">
        <v>402562.05</v>
      </c>
      <c r="S181" s="23">
        <v>6258.28466796875</v>
      </c>
      <c r="T181" s="23">
        <f t="shared" si="63"/>
        <v>62.5828466796875</v>
      </c>
      <c r="U181" s="23">
        <v>1902.57873535156</v>
      </c>
      <c r="V181" s="23">
        <f t="shared" si="64"/>
        <v>22.83094482421872</v>
      </c>
      <c r="W181" s="23">
        <v>488.526184082031</v>
      </c>
      <c r="X181" s="23">
        <f t="shared" si="65"/>
        <v>5.8623142089843725</v>
      </c>
      <c r="Y181" s="23">
        <v>246.207092285156</v>
      </c>
      <c r="Z181" s="23">
        <f t="shared" si="66"/>
        <v>0.246207092285156</v>
      </c>
      <c r="AA181" s="23">
        <v>238.584442138672</v>
      </c>
      <c r="AB181" s="23">
        <f t="shared" si="67"/>
        <v>3.5787666320800797</v>
      </c>
      <c r="AC181" s="23">
        <v>257.197387695313</v>
      </c>
      <c r="AD181" s="23">
        <f t="shared" si="68"/>
        <v>3.8579608154296956</v>
      </c>
      <c r="AE181" s="23">
        <v>537.435913085938</v>
      </c>
      <c r="AF181" s="23">
        <f t="shared" si="69"/>
        <v>8.06153869628907</v>
      </c>
    </row>
    <row r="182" spans="1:32" ht="15.75">
      <c r="A182" s="21" t="s">
        <v>191</v>
      </c>
      <c r="B182" s="21">
        <v>1331983.12</v>
      </c>
      <c r="C182" s="22">
        <v>250.670867919922</v>
      </c>
      <c r="D182" s="22">
        <f t="shared" si="56"/>
        <v>2.005366943359376</v>
      </c>
      <c r="E182" s="22">
        <v>2.16815590858459</v>
      </c>
      <c r="F182" s="22">
        <f t="shared" si="57"/>
        <v>0.0065044677257537695</v>
      </c>
      <c r="G182" s="23">
        <v>4.39761018753052</v>
      </c>
      <c r="H182" s="23">
        <f t="shared" si="58"/>
        <v>0.02770494418144228</v>
      </c>
      <c r="I182" s="23">
        <v>459.471435546875</v>
      </c>
      <c r="J182" s="23">
        <f t="shared" si="59"/>
        <v>0.29406171875000003</v>
      </c>
      <c r="K182" s="22">
        <v>137.366821289063</v>
      </c>
      <c r="L182" s="22">
        <f t="shared" si="60"/>
        <v>1.923135498046882</v>
      </c>
      <c r="M182" s="23">
        <v>158.593872070313</v>
      </c>
      <c r="N182" s="23">
        <f t="shared" si="61"/>
        <v>1.2687509765625042</v>
      </c>
      <c r="O182" s="22">
        <v>8.2126579284668</v>
      </c>
      <c r="P182" s="22">
        <f t="shared" si="62"/>
        <v>0.24637973785400402</v>
      </c>
      <c r="Q182" s="21" t="s">
        <v>191</v>
      </c>
      <c r="R182" s="21">
        <v>1331983.12</v>
      </c>
      <c r="S182" s="23">
        <v>331.891387939453</v>
      </c>
      <c r="T182" s="23">
        <f t="shared" si="63"/>
        <v>3.3189138793945303</v>
      </c>
      <c r="U182" s="23">
        <v>47.4947242736816</v>
      </c>
      <c r="V182" s="23">
        <f t="shared" si="64"/>
        <v>0.5699366912841791</v>
      </c>
      <c r="W182" s="23">
        <v>20.296314239502</v>
      </c>
      <c r="X182" s="23">
        <f t="shared" si="65"/>
        <v>0.243555770874024</v>
      </c>
      <c r="Y182" s="23">
        <v>0.292896300554276</v>
      </c>
      <c r="Z182" s="23">
        <f t="shared" si="66"/>
        <v>0.00029289630055427603</v>
      </c>
      <c r="AA182" s="23">
        <v>10.9350481033325</v>
      </c>
      <c r="AB182" s="23">
        <f t="shared" si="67"/>
        <v>0.1640257215499875</v>
      </c>
      <c r="AC182" s="23">
        <v>14.6213426589966</v>
      </c>
      <c r="AD182" s="23">
        <f t="shared" si="68"/>
        <v>0.21932013988494903</v>
      </c>
      <c r="AE182" s="23">
        <v>54.2670211791992</v>
      </c>
      <c r="AF182" s="23">
        <f t="shared" si="69"/>
        <v>0.814005317687988</v>
      </c>
    </row>
    <row r="183" spans="1:32" s="26" customFormat="1" ht="15.75">
      <c r="A183" s="24">
        <v>1</v>
      </c>
      <c r="B183" s="24">
        <v>2</v>
      </c>
      <c r="C183" s="25"/>
      <c r="D183" s="25">
        <v>3</v>
      </c>
      <c r="E183" s="25"/>
      <c r="F183" s="25">
        <v>4</v>
      </c>
      <c r="G183" s="24"/>
      <c r="H183" s="24">
        <v>5</v>
      </c>
      <c r="I183" s="24"/>
      <c r="J183" s="24">
        <v>6</v>
      </c>
      <c r="K183" s="25"/>
      <c r="L183" s="25">
        <v>7</v>
      </c>
      <c r="M183" s="24"/>
      <c r="N183" s="24">
        <v>8</v>
      </c>
      <c r="O183" s="25"/>
      <c r="P183" s="25">
        <v>9</v>
      </c>
      <c r="Q183" s="24"/>
      <c r="R183" s="24"/>
      <c r="S183" s="24"/>
      <c r="T183" s="24">
        <v>10</v>
      </c>
      <c r="U183" s="24"/>
      <c r="V183" s="24">
        <v>11</v>
      </c>
      <c r="W183" s="24"/>
      <c r="X183" s="24">
        <v>12</v>
      </c>
      <c r="Y183" s="24"/>
      <c r="Z183" s="24">
        <v>13</v>
      </c>
      <c r="AA183" s="24"/>
      <c r="AB183" s="24">
        <v>14</v>
      </c>
      <c r="AC183" s="24"/>
      <c r="AD183" s="24">
        <v>15</v>
      </c>
      <c r="AE183" s="24"/>
      <c r="AF183" s="24">
        <v>16</v>
      </c>
    </row>
    <row r="184" spans="1:32" ht="15.75">
      <c r="A184" s="21" t="s">
        <v>192</v>
      </c>
      <c r="B184" s="21">
        <v>789532.69</v>
      </c>
      <c r="C184" s="22">
        <v>663.229064941406</v>
      </c>
      <c r="D184" s="22">
        <f aca="true" t="shared" si="70" ref="D184:D220">SUM(C184*0.8)/100</f>
        <v>5.305832519531249</v>
      </c>
      <c r="E184" s="22">
        <v>46.5473289489746</v>
      </c>
      <c r="F184" s="22">
        <f aca="true" t="shared" si="71" ref="F184:F220">SUM(E184*0.3)/100</f>
        <v>0.1396419868469238</v>
      </c>
      <c r="G184" s="23">
        <v>31.0706806182861</v>
      </c>
      <c r="H184" s="23">
        <f aca="true" t="shared" si="72" ref="H184:H220">SUM(G184*0.63)/100</f>
        <v>0.19574528789520243</v>
      </c>
      <c r="I184" s="23">
        <v>1174.76940917969</v>
      </c>
      <c r="J184" s="23">
        <f aca="true" t="shared" si="73" ref="J184:J220">SUM(I184*0.064)/100</f>
        <v>0.7518524218750017</v>
      </c>
      <c r="K184" s="22">
        <v>649.541320800781</v>
      </c>
      <c r="L184" s="22">
        <f aca="true" t="shared" si="74" ref="L184:L220">SUM(K184*1.4)/100</f>
        <v>9.093578491210934</v>
      </c>
      <c r="M184" s="23">
        <v>655.938415527344</v>
      </c>
      <c r="N184" s="23">
        <f aca="true" t="shared" si="75" ref="N184:N220">SUM(M184*0.8)/100</f>
        <v>5.247507324218752</v>
      </c>
      <c r="O184" s="22">
        <v>41.6245613098145</v>
      </c>
      <c r="P184" s="22">
        <f aca="true" t="shared" si="76" ref="P184:P220">SUM(O184*3)/100</f>
        <v>1.248736839294435</v>
      </c>
      <c r="Q184" s="21" t="s">
        <v>192</v>
      </c>
      <c r="R184" s="21">
        <v>789532.69</v>
      </c>
      <c r="S184" s="23">
        <v>746.102172851563</v>
      </c>
      <c r="T184" s="23">
        <f aca="true" t="shared" si="77" ref="T184:T220">SUM(S184*1)/100</f>
        <v>7.46102172851563</v>
      </c>
      <c r="U184" s="23">
        <v>250.847930908203</v>
      </c>
      <c r="V184" s="23">
        <f aca="true" t="shared" si="78" ref="V184:V220">SUM(U184*1.2)/100</f>
        <v>3.0101751708984357</v>
      </c>
      <c r="W184" s="23">
        <v>53.3754806518555</v>
      </c>
      <c r="X184" s="23">
        <f aca="true" t="shared" si="79" ref="X184:X220">SUM(W184*1.2)/100</f>
        <v>0.640505767822266</v>
      </c>
      <c r="Y184" s="23">
        <v>0.292896300554276</v>
      </c>
      <c r="Z184" s="23">
        <f aca="true" t="shared" si="80" ref="Z184:Z220">SUM(Y184*0.1)/100</f>
        <v>0.00029289630055427603</v>
      </c>
      <c r="AA184" s="23">
        <v>24.1501522064209</v>
      </c>
      <c r="AB184" s="23">
        <f aca="true" t="shared" si="81" ref="AB184:AB220">SUM(AA184*1.5)/100</f>
        <v>0.36225228309631347</v>
      </c>
      <c r="AC184" s="23">
        <v>30.391529083252</v>
      </c>
      <c r="AD184" s="23">
        <f aca="true" t="shared" si="82" ref="AD184:AD220">SUM(AC184*1.5)/100</f>
        <v>0.45587293624878</v>
      </c>
      <c r="AE184" s="23">
        <v>81.9155426025391</v>
      </c>
      <c r="AF184" s="23">
        <f aca="true" t="shared" si="83" ref="AF184:AF220">SUM(AE184*1.5)/100</f>
        <v>1.2287331390380865</v>
      </c>
    </row>
    <row r="185" spans="1:32" ht="15.75">
      <c r="A185" s="21" t="s">
        <v>193</v>
      </c>
      <c r="B185" s="21">
        <v>1311564.69</v>
      </c>
      <c r="C185" s="22">
        <v>2041.15515136719</v>
      </c>
      <c r="D185" s="22">
        <f t="shared" si="70"/>
        <v>16.32924121093752</v>
      </c>
      <c r="E185" s="22">
        <v>170.342529296875</v>
      </c>
      <c r="F185" s="22">
        <f t="shared" si="71"/>
        <v>0.511027587890625</v>
      </c>
      <c r="G185" s="23">
        <v>139.572784423828</v>
      </c>
      <c r="H185" s="23">
        <f t="shared" si="72"/>
        <v>0.8793085418701164</v>
      </c>
      <c r="I185" s="23">
        <v>2669.15576171875</v>
      </c>
      <c r="J185" s="23">
        <f t="shared" si="73"/>
        <v>1.7082596875000002</v>
      </c>
      <c r="K185" s="22">
        <v>2486.05810546875</v>
      </c>
      <c r="L185" s="22">
        <f t="shared" si="74"/>
        <v>34.8048134765625</v>
      </c>
      <c r="M185" s="23">
        <v>1635.45275878906</v>
      </c>
      <c r="N185" s="23">
        <f t="shared" si="75"/>
        <v>13.083622070312481</v>
      </c>
      <c r="O185" s="22">
        <v>233.182250976563</v>
      </c>
      <c r="P185" s="22">
        <f t="shared" si="76"/>
        <v>6.995467529296891</v>
      </c>
      <c r="Q185" s="21" t="s">
        <v>193</v>
      </c>
      <c r="R185" s="21">
        <v>1311564.69</v>
      </c>
      <c r="S185" s="23">
        <v>2727.55688476563</v>
      </c>
      <c r="T185" s="23">
        <f t="shared" si="77"/>
        <v>27.2755688476563</v>
      </c>
      <c r="U185" s="23">
        <v>405.476196289063</v>
      </c>
      <c r="V185" s="23">
        <f t="shared" si="78"/>
        <v>4.865714355468756</v>
      </c>
      <c r="W185" s="23">
        <v>170.803024291992</v>
      </c>
      <c r="X185" s="23">
        <f t="shared" si="79"/>
        <v>2.0496362915039037</v>
      </c>
      <c r="Y185" s="23">
        <v>42.6596221923828</v>
      </c>
      <c r="Z185" s="23">
        <f t="shared" si="80"/>
        <v>0.0426596221923828</v>
      </c>
      <c r="AA185" s="23">
        <v>73.1055145263672</v>
      </c>
      <c r="AB185" s="23">
        <f t="shared" si="81"/>
        <v>1.096582717895508</v>
      </c>
      <c r="AC185" s="23">
        <v>88.3519134521484</v>
      </c>
      <c r="AD185" s="23">
        <f t="shared" si="82"/>
        <v>1.325278701782226</v>
      </c>
      <c r="AE185" s="23">
        <v>173.762496948242</v>
      </c>
      <c r="AF185" s="23">
        <f t="shared" si="83"/>
        <v>2.60643745422363</v>
      </c>
    </row>
    <row r="186" spans="1:32" ht="15.75">
      <c r="A186" s="21" t="s">
        <v>194</v>
      </c>
      <c r="B186" s="21">
        <v>187522.71</v>
      </c>
      <c r="C186" s="22">
        <v>1920.61474609375</v>
      </c>
      <c r="D186" s="22">
        <f t="shared" si="70"/>
        <v>15.364917968750001</v>
      </c>
      <c r="E186" s="22">
        <v>265.094635009766</v>
      </c>
      <c r="F186" s="22">
        <f t="shared" si="71"/>
        <v>0.7952839050292981</v>
      </c>
      <c r="G186" s="23">
        <v>225.358047485352</v>
      </c>
      <c r="H186" s="23">
        <f t="shared" si="72"/>
        <v>1.4197556991577176</v>
      </c>
      <c r="I186" s="23">
        <v>3547.69750976563</v>
      </c>
      <c r="J186" s="23">
        <f t="shared" si="73"/>
        <v>2.2705264062500032</v>
      </c>
      <c r="K186" s="22">
        <v>3134.23901367188</v>
      </c>
      <c r="L186" s="22">
        <f t="shared" si="74"/>
        <v>43.87934619140632</v>
      </c>
      <c r="M186" s="23">
        <v>1783.50927734375</v>
      </c>
      <c r="N186" s="23">
        <f t="shared" si="75"/>
        <v>14.26807421875</v>
      </c>
      <c r="O186" s="22">
        <v>527.769348144531</v>
      </c>
      <c r="P186" s="22">
        <f t="shared" si="76"/>
        <v>15.83308044433593</v>
      </c>
      <c r="Q186" s="21" t="s">
        <v>194</v>
      </c>
      <c r="R186" s="21">
        <v>187522.71</v>
      </c>
      <c r="S186" s="23">
        <v>2477.69653320313</v>
      </c>
      <c r="T186" s="23">
        <f t="shared" si="77"/>
        <v>24.7769653320313</v>
      </c>
      <c r="U186" s="23">
        <v>601.480773925781</v>
      </c>
      <c r="V186" s="23">
        <f t="shared" si="78"/>
        <v>7.217769287109372</v>
      </c>
      <c r="W186" s="23">
        <v>246.719848632813</v>
      </c>
      <c r="X186" s="23">
        <f t="shared" si="79"/>
        <v>2.960638183593756</v>
      </c>
      <c r="Y186" s="23">
        <v>105.205299377441</v>
      </c>
      <c r="Z186" s="23">
        <f t="shared" si="80"/>
        <v>0.10520529937744101</v>
      </c>
      <c r="AA186" s="23">
        <v>135.61181640625</v>
      </c>
      <c r="AB186" s="23">
        <f t="shared" si="81"/>
        <v>2.03417724609375</v>
      </c>
      <c r="AC186" s="23">
        <v>145.426834106445</v>
      </c>
      <c r="AD186" s="23">
        <f t="shared" si="82"/>
        <v>2.181402511596675</v>
      </c>
      <c r="AE186" s="23">
        <v>343.043090820313</v>
      </c>
      <c r="AF186" s="23">
        <f t="shared" si="83"/>
        <v>5.145646362304696</v>
      </c>
    </row>
    <row r="187" spans="1:32" ht="15.75">
      <c r="A187" s="21" t="s">
        <v>195</v>
      </c>
      <c r="B187" s="21">
        <v>642104.64</v>
      </c>
      <c r="C187" s="22">
        <v>1961.43005371094</v>
      </c>
      <c r="D187" s="22">
        <f t="shared" si="70"/>
        <v>15.691440429687521</v>
      </c>
      <c r="E187" s="22">
        <v>133.59196472168</v>
      </c>
      <c r="F187" s="22">
        <f t="shared" si="71"/>
        <v>0.40077589416503995</v>
      </c>
      <c r="G187" s="23">
        <v>97.1682510375977</v>
      </c>
      <c r="H187" s="23">
        <f t="shared" si="72"/>
        <v>0.6121599815368655</v>
      </c>
      <c r="I187" s="23">
        <v>1827.39770507813</v>
      </c>
      <c r="J187" s="23">
        <f t="shared" si="73"/>
        <v>1.1695345312500032</v>
      </c>
      <c r="K187" s="22">
        <v>2149.07739257813</v>
      </c>
      <c r="L187" s="22">
        <f t="shared" si="74"/>
        <v>30.08708349609382</v>
      </c>
      <c r="M187" s="23">
        <v>1638.37390136719</v>
      </c>
      <c r="N187" s="23">
        <f t="shared" si="75"/>
        <v>13.106991210937522</v>
      </c>
      <c r="O187" s="22">
        <v>659.731018066406</v>
      </c>
      <c r="P187" s="22">
        <f t="shared" si="76"/>
        <v>19.79193054199218</v>
      </c>
      <c r="Q187" s="21" t="s">
        <v>195</v>
      </c>
      <c r="R187" s="21">
        <v>642104.64</v>
      </c>
      <c r="S187" s="23">
        <v>2588.70727539063</v>
      </c>
      <c r="T187" s="23">
        <f t="shared" si="77"/>
        <v>25.8870727539063</v>
      </c>
      <c r="U187" s="23">
        <v>577.427734375</v>
      </c>
      <c r="V187" s="23">
        <f t="shared" si="78"/>
        <v>6.9291328125</v>
      </c>
      <c r="W187" s="23">
        <v>156.436309814453</v>
      </c>
      <c r="X187" s="23">
        <f t="shared" si="79"/>
        <v>1.877235717773436</v>
      </c>
      <c r="Y187" s="23">
        <v>109.10179901123</v>
      </c>
      <c r="Z187" s="23">
        <f t="shared" si="80"/>
        <v>0.10910179901123002</v>
      </c>
      <c r="AA187" s="23">
        <v>69.4112930297852</v>
      </c>
      <c r="AB187" s="23">
        <f t="shared" si="81"/>
        <v>1.041169395446778</v>
      </c>
      <c r="AC187" s="23">
        <v>92.7954635620117</v>
      </c>
      <c r="AD187" s="23">
        <f t="shared" si="82"/>
        <v>1.3919319534301755</v>
      </c>
      <c r="AE187" s="23">
        <v>237.288192749023</v>
      </c>
      <c r="AF187" s="23">
        <f t="shared" si="83"/>
        <v>3.5593228912353454</v>
      </c>
    </row>
    <row r="188" spans="1:32" ht="15.75">
      <c r="A188" s="21" t="s">
        <v>196</v>
      </c>
      <c r="B188" s="21">
        <v>5826904.32</v>
      </c>
      <c r="C188" s="22">
        <v>1780.30053710938</v>
      </c>
      <c r="D188" s="22">
        <f t="shared" si="70"/>
        <v>14.24240429687504</v>
      </c>
      <c r="E188" s="22">
        <v>186.782989501953</v>
      </c>
      <c r="F188" s="22">
        <f t="shared" si="71"/>
        <v>0.560348968505859</v>
      </c>
      <c r="G188" s="23">
        <v>139.813583374023</v>
      </c>
      <c r="H188" s="23">
        <f t="shared" si="72"/>
        <v>0.880825575256345</v>
      </c>
      <c r="I188" s="23">
        <v>1889.00903320313</v>
      </c>
      <c r="J188" s="23">
        <f t="shared" si="73"/>
        <v>1.2089657812500032</v>
      </c>
      <c r="K188" s="22">
        <v>2756.24487304688</v>
      </c>
      <c r="L188" s="22">
        <f t="shared" si="74"/>
        <v>38.587428222656314</v>
      </c>
      <c r="M188" s="23">
        <v>1386.75598144531</v>
      </c>
      <c r="N188" s="23">
        <f t="shared" si="75"/>
        <v>11.094047851562479</v>
      </c>
      <c r="O188" s="22">
        <v>373.248596191406</v>
      </c>
      <c r="P188" s="22">
        <f t="shared" si="76"/>
        <v>11.19745788574218</v>
      </c>
      <c r="Q188" s="21" t="s">
        <v>196</v>
      </c>
      <c r="R188" s="21">
        <v>5826904.32</v>
      </c>
      <c r="S188" s="23">
        <v>2723.966796875</v>
      </c>
      <c r="T188" s="23">
        <f t="shared" si="77"/>
        <v>27.23966796875</v>
      </c>
      <c r="U188" s="23">
        <v>358.081176757813</v>
      </c>
      <c r="V188" s="23">
        <f t="shared" si="78"/>
        <v>4.296974121093756</v>
      </c>
      <c r="W188" s="23">
        <v>154.618255615234</v>
      </c>
      <c r="X188" s="23">
        <f t="shared" si="79"/>
        <v>1.855419067382808</v>
      </c>
      <c r="Y188" s="23">
        <v>57.83544921875</v>
      </c>
      <c r="Z188" s="23">
        <f t="shared" si="80"/>
        <v>0.05783544921875</v>
      </c>
      <c r="AA188" s="23">
        <v>111.662338256836</v>
      </c>
      <c r="AB188" s="23">
        <f t="shared" si="81"/>
        <v>1.67493507385254</v>
      </c>
      <c r="AC188" s="23">
        <v>130.009490966797</v>
      </c>
      <c r="AD188" s="23">
        <f t="shared" si="82"/>
        <v>1.9501423645019549</v>
      </c>
      <c r="AE188" s="23">
        <v>311.541351318359</v>
      </c>
      <c r="AF188" s="23">
        <f t="shared" si="83"/>
        <v>4.673120269775385</v>
      </c>
    </row>
    <row r="189" spans="1:32" ht="15.75">
      <c r="A189" s="21" t="s">
        <v>197</v>
      </c>
      <c r="B189" s="21">
        <v>1423773.1</v>
      </c>
      <c r="C189" s="22">
        <v>1490.08093261719</v>
      </c>
      <c r="D189" s="22">
        <f t="shared" si="70"/>
        <v>11.920647460937522</v>
      </c>
      <c r="E189" s="22">
        <v>229.195693969727</v>
      </c>
      <c r="F189" s="22">
        <f t="shared" si="71"/>
        <v>0.6875870819091809</v>
      </c>
      <c r="G189" s="23">
        <v>152.620071411133</v>
      </c>
      <c r="H189" s="23">
        <f t="shared" si="72"/>
        <v>0.961506449890138</v>
      </c>
      <c r="I189" s="23">
        <v>2005.73950195313</v>
      </c>
      <c r="J189" s="23">
        <f t="shared" si="73"/>
        <v>1.2836732812500031</v>
      </c>
      <c r="K189" s="22">
        <v>2450.19750976563</v>
      </c>
      <c r="L189" s="22">
        <f t="shared" si="74"/>
        <v>34.30276513671882</v>
      </c>
      <c r="M189" s="23">
        <v>1164.86352539063</v>
      </c>
      <c r="N189" s="23">
        <f t="shared" si="75"/>
        <v>9.31890820312504</v>
      </c>
      <c r="O189" s="22">
        <v>338.90087890625</v>
      </c>
      <c r="P189" s="22">
        <f t="shared" si="76"/>
        <v>10.1670263671875</v>
      </c>
      <c r="Q189" s="21" t="s">
        <v>197</v>
      </c>
      <c r="R189" s="21">
        <v>1423773.1</v>
      </c>
      <c r="S189" s="23">
        <v>2268.53564453125</v>
      </c>
      <c r="T189" s="23">
        <f t="shared" si="77"/>
        <v>22.6853564453125</v>
      </c>
      <c r="U189" s="23">
        <v>326.088775634766</v>
      </c>
      <c r="V189" s="23">
        <f t="shared" si="78"/>
        <v>3.913065307617192</v>
      </c>
      <c r="W189" s="23">
        <v>163.239593505859</v>
      </c>
      <c r="X189" s="23">
        <f t="shared" si="79"/>
        <v>1.958875122070308</v>
      </c>
      <c r="Y189" s="23">
        <v>54.2470664978027</v>
      </c>
      <c r="Z189" s="23">
        <f t="shared" si="80"/>
        <v>0.0542470664978027</v>
      </c>
      <c r="AA189" s="23">
        <v>139.716735839844</v>
      </c>
      <c r="AB189" s="23">
        <f t="shared" si="81"/>
        <v>2.09575103759766</v>
      </c>
      <c r="AC189" s="23">
        <v>148.127716064453</v>
      </c>
      <c r="AD189" s="23">
        <f t="shared" si="82"/>
        <v>2.221915740966795</v>
      </c>
      <c r="AE189" s="23">
        <v>278.416595458984</v>
      </c>
      <c r="AF189" s="23">
        <f t="shared" si="83"/>
        <v>4.17624893188476</v>
      </c>
    </row>
    <row r="190" spans="1:32" ht="15.75">
      <c r="A190" s="21" t="s">
        <v>198</v>
      </c>
      <c r="B190" s="21">
        <v>29530770.62</v>
      </c>
      <c r="C190" s="22">
        <v>338.690948486328</v>
      </c>
      <c r="D190" s="22">
        <f t="shared" si="70"/>
        <v>2.7095275878906246</v>
      </c>
      <c r="E190" s="22">
        <v>0.22829906642437</v>
      </c>
      <c r="F190" s="22">
        <f t="shared" si="71"/>
        <v>0.00068489719927311</v>
      </c>
      <c r="G190" s="23">
        <v>1.76925194263458</v>
      </c>
      <c r="H190" s="23">
        <f t="shared" si="72"/>
        <v>0.011146287238597855</v>
      </c>
      <c r="I190" s="23">
        <v>418.768035888672</v>
      </c>
      <c r="J190" s="23">
        <f t="shared" si="73"/>
        <v>0.26801154296875007</v>
      </c>
      <c r="K190" s="22">
        <v>136.938262939453</v>
      </c>
      <c r="L190" s="22">
        <f t="shared" si="74"/>
        <v>1.9171356811523421</v>
      </c>
      <c r="M190" s="23">
        <v>165.111587524414</v>
      </c>
      <c r="N190" s="23">
        <f t="shared" si="75"/>
        <v>1.320892700195312</v>
      </c>
      <c r="O190" s="22">
        <v>182.115509033203</v>
      </c>
      <c r="P190" s="22">
        <f t="shared" si="76"/>
        <v>5.463465270996091</v>
      </c>
      <c r="Q190" s="21" t="s">
        <v>198</v>
      </c>
      <c r="R190" s="21">
        <v>29530770.62</v>
      </c>
      <c r="S190" s="23">
        <v>366.999298095703</v>
      </c>
      <c r="T190" s="23">
        <f t="shared" si="77"/>
        <v>3.66999298095703</v>
      </c>
      <c r="U190" s="23">
        <v>107.79630279541</v>
      </c>
      <c r="V190" s="23">
        <f t="shared" si="78"/>
        <v>1.29355563354492</v>
      </c>
      <c r="W190" s="23">
        <v>23.4878826141357</v>
      </c>
      <c r="X190" s="23">
        <f t="shared" si="79"/>
        <v>0.28185459136962837</v>
      </c>
      <c r="Y190" s="23">
        <v>30.9799327850342</v>
      </c>
      <c r="Z190" s="23">
        <f t="shared" si="80"/>
        <v>0.030979932785034203</v>
      </c>
      <c r="AA190" s="23">
        <v>10.5425701141357</v>
      </c>
      <c r="AB190" s="23">
        <f t="shared" si="81"/>
        <v>0.1581385517120355</v>
      </c>
      <c r="AC190" s="23">
        <v>29.7358665466309</v>
      </c>
      <c r="AD190" s="23">
        <f t="shared" si="82"/>
        <v>0.44603799819946344</v>
      </c>
      <c r="AE190" s="23">
        <v>60.6617088317871</v>
      </c>
      <c r="AF190" s="23">
        <f t="shared" si="83"/>
        <v>0.9099256324768065</v>
      </c>
    </row>
    <row r="191" spans="1:32" ht="15.75">
      <c r="A191" s="21" t="s">
        <v>199</v>
      </c>
      <c r="B191" s="21">
        <v>1306507.78</v>
      </c>
      <c r="C191" s="22">
        <v>923.152893066406</v>
      </c>
      <c r="D191" s="22">
        <f t="shared" si="70"/>
        <v>7.385223144531249</v>
      </c>
      <c r="E191" s="22">
        <v>59.7285537719727</v>
      </c>
      <c r="F191" s="22">
        <f t="shared" si="71"/>
        <v>0.1791856613159181</v>
      </c>
      <c r="G191" s="23">
        <v>46.2288665771484</v>
      </c>
      <c r="H191" s="23">
        <f t="shared" si="72"/>
        <v>0.2912418594360349</v>
      </c>
      <c r="I191" s="23">
        <v>1098.88830566406</v>
      </c>
      <c r="J191" s="23">
        <f t="shared" si="73"/>
        <v>0.7032885156249984</v>
      </c>
      <c r="K191" s="22">
        <v>1080.91760253906</v>
      </c>
      <c r="L191" s="22">
        <f t="shared" si="74"/>
        <v>15.13284643554684</v>
      </c>
      <c r="M191" s="23">
        <v>742.823181152344</v>
      </c>
      <c r="N191" s="23">
        <f t="shared" si="75"/>
        <v>5.942585449218752</v>
      </c>
      <c r="O191" s="22">
        <v>40.2296142578125</v>
      </c>
      <c r="P191" s="22">
        <f t="shared" si="76"/>
        <v>1.206888427734375</v>
      </c>
      <c r="Q191" s="21" t="s">
        <v>199</v>
      </c>
      <c r="R191" s="21">
        <v>1306507.78</v>
      </c>
      <c r="S191" s="23">
        <v>1257.05969238281</v>
      </c>
      <c r="T191" s="23">
        <f t="shared" si="77"/>
        <v>12.5705969238281</v>
      </c>
      <c r="U191" s="23">
        <v>211.673904418945</v>
      </c>
      <c r="V191" s="23">
        <f t="shared" si="78"/>
        <v>2.54008685302734</v>
      </c>
      <c r="W191" s="23">
        <v>74.9369888305664</v>
      </c>
      <c r="X191" s="23">
        <f t="shared" si="79"/>
        <v>0.8992438659667968</v>
      </c>
      <c r="Y191" s="23">
        <v>1.35368204116821</v>
      </c>
      <c r="Z191" s="23">
        <f t="shared" si="80"/>
        <v>0.0013536820411682103</v>
      </c>
      <c r="AA191" s="23">
        <v>37.9280281066895</v>
      </c>
      <c r="AB191" s="23">
        <f t="shared" si="81"/>
        <v>0.5689204216003425</v>
      </c>
      <c r="AC191" s="23">
        <v>47.3883247375488</v>
      </c>
      <c r="AD191" s="23">
        <f t="shared" si="82"/>
        <v>0.710824871063232</v>
      </c>
      <c r="AE191" s="23">
        <v>127.106605529785</v>
      </c>
      <c r="AF191" s="23">
        <f t="shared" si="83"/>
        <v>1.9065990829467752</v>
      </c>
    </row>
    <row r="192" spans="1:32" ht="15.75">
      <c r="A192" s="21" t="s">
        <v>200</v>
      </c>
      <c r="B192" s="21">
        <v>3362005.81</v>
      </c>
      <c r="C192" s="22">
        <v>171.237106323242</v>
      </c>
      <c r="D192" s="22">
        <f t="shared" si="70"/>
        <v>1.3698968505859361</v>
      </c>
      <c r="E192" s="22">
        <v>0.22829906642437</v>
      </c>
      <c r="F192" s="22">
        <f t="shared" si="71"/>
        <v>0.00068489719927311</v>
      </c>
      <c r="G192" s="23">
        <v>1.76925194263458</v>
      </c>
      <c r="H192" s="23">
        <f t="shared" si="72"/>
        <v>0.011146287238597855</v>
      </c>
      <c r="I192" s="23">
        <v>326.28662109375</v>
      </c>
      <c r="J192" s="23">
        <f t="shared" si="73"/>
        <v>0.20882343750000001</v>
      </c>
      <c r="K192" s="22">
        <v>34.0264129638672</v>
      </c>
      <c r="L192" s="22">
        <f t="shared" si="74"/>
        <v>0.4763697814941408</v>
      </c>
      <c r="M192" s="23">
        <v>153.816177368164</v>
      </c>
      <c r="N192" s="23">
        <f t="shared" si="75"/>
        <v>1.2305294189453122</v>
      </c>
      <c r="O192" s="22">
        <v>8.2126579284668</v>
      </c>
      <c r="P192" s="22">
        <f t="shared" si="76"/>
        <v>0.24637973785400402</v>
      </c>
      <c r="Q192" s="21" t="s">
        <v>200</v>
      </c>
      <c r="R192" s="21">
        <v>3362005.81</v>
      </c>
      <c r="S192" s="23">
        <v>42.4237747192383</v>
      </c>
      <c r="T192" s="23">
        <f t="shared" si="77"/>
        <v>0.42423774719238305</v>
      </c>
      <c r="U192" s="23">
        <v>53.0536651611328</v>
      </c>
      <c r="V192" s="23">
        <f t="shared" si="78"/>
        <v>0.6366439819335935</v>
      </c>
      <c r="W192" s="23">
        <v>10.0868740081787</v>
      </c>
      <c r="X192" s="23">
        <f t="shared" si="79"/>
        <v>0.1210424880981444</v>
      </c>
      <c r="Y192" s="23">
        <v>0.292896300554276</v>
      </c>
      <c r="Z192" s="23">
        <f t="shared" si="80"/>
        <v>0.00029289630055427603</v>
      </c>
      <c r="AA192" s="23">
        <v>1.7861487865448</v>
      </c>
      <c r="AB192" s="23">
        <f t="shared" si="81"/>
        <v>0.026792231798172</v>
      </c>
      <c r="AC192" s="23">
        <v>5.04649019241333</v>
      </c>
      <c r="AD192" s="23">
        <f t="shared" si="82"/>
        <v>0.07569735288619996</v>
      </c>
      <c r="AE192" s="23">
        <v>19.6956558227539</v>
      </c>
      <c r="AF192" s="23">
        <f t="shared" si="83"/>
        <v>0.2954348373413085</v>
      </c>
    </row>
    <row r="193" spans="1:32" ht="15.75">
      <c r="A193" s="21" t="s">
        <v>201</v>
      </c>
      <c r="B193" s="21">
        <v>1869115.34</v>
      </c>
      <c r="C193" s="22">
        <v>619.151184082031</v>
      </c>
      <c r="D193" s="22">
        <f t="shared" si="70"/>
        <v>4.953209472656249</v>
      </c>
      <c r="E193" s="22">
        <v>51.122802734375</v>
      </c>
      <c r="F193" s="22">
        <f t="shared" si="71"/>
        <v>0.153368408203125</v>
      </c>
      <c r="G193" s="23">
        <v>26.7257404327393</v>
      </c>
      <c r="H193" s="23">
        <f t="shared" si="72"/>
        <v>0.1683721647262576</v>
      </c>
      <c r="I193" s="23">
        <v>1187.85913085938</v>
      </c>
      <c r="J193" s="23">
        <f t="shared" si="73"/>
        <v>0.7602298437500032</v>
      </c>
      <c r="K193" s="22">
        <v>798.673583984375</v>
      </c>
      <c r="L193" s="22">
        <f t="shared" si="74"/>
        <v>11.18143017578125</v>
      </c>
      <c r="M193" s="23">
        <v>452.196624755859</v>
      </c>
      <c r="N193" s="23">
        <f t="shared" si="75"/>
        <v>3.617572998046872</v>
      </c>
      <c r="O193" s="22">
        <v>8.2126579284668</v>
      </c>
      <c r="P193" s="22">
        <f t="shared" si="76"/>
        <v>0.24637973785400402</v>
      </c>
      <c r="Q193" s="21" t="s">
        <v>201</v>
      </c>
      <c r="R193" s="21">
        <v>1869115.34</v>
      </c>
      <c r="S193" s="23">
        <v>756.868713378906</v>
      </c>
      <c r="T193" s="23">
        <f t="shared" si="77"/>
        <v>7.56868713378906</v>
      </c>
      <c r="U193" s="23">
        <v>105.617691040039</v>
      </c>
      <c r="V193" s="23">
        <f t="shared" si="78"/>
        <v>1.267412292480468</v>
      </c>
      <c r="W193" s="23">
        <v>50.7312469482422</v>
      </c>
      <c r="X193" s="23">
        <f t="shared" si="79"/>
        <v>0.6087749633789064</v>
      </c>
      <c r="Y193" s="23">
        <v>0.292896300554276</v>
      </c>
      <c r="Z193" s="23">
        <f t="shared" si="80"/>
        <v>0.00029289630055427603</v>
      </c>
      <c r="AA193" s="23">
        <v>22.3501071929932</v>
      </c>
      <c r="AB193" s="23">
        <f t="shared" si="81"/>
        <v>0.33525160789489805</v>
      </c>
      <c r="AC193" s="23">
        <v>29.6266021728516</v>
      </c>
      <c r="AD193" s="23">
        <f t="shared" si="82"/>
        <v>0.444399032592774</v>
      </c>
      <c r="AE193" s="23">
        <v>71.0469665527344</v>
      </c>
      <c r="AF193" s="23">
        <f t="shared" si="83"/>
        <v>1.065704498291016</v>
      </c>
    </row>
    <row r="194" spans="1:32" ht="15.75">
      <c r="A194" s="21" t="s">
        <v>202</v>
      </c>
      <c r="B194" s="21">
        <v>1369592.76</v>
      </c>
      <c r="C194" s="22">
        <v>571.314514160156</v>
      </c>
      <c r="D194" s="22">
        <f t="shared" si="70"/>
        <v>4.570516113281249</v>
      </c>
      <c r="E194" s="22">
        <v>27.3573589324951</v>
      </c>
      <c r="F194" s="22">
        <f t="shared" si="71"/>
        <v>0.0820720767974853</v>
      </c>
      <c r="G194" s="23">
        <v>58.6524124145508</v>
      </c>
      <c r="H194" s="23">
        <f t="shared" si="72"/>
        <v>0.3695101982116701</v>
      </c>
      <c r="I194" s="23">
        <v>729.916320800781</v>
      </c>
      <c r="J194" s="23">
        <f t="shared" si="73"/>
        <v>0.4671464453124999</v>
      </c>
      <c r="K194" s="22">
        <v>507.896026611328</v>
      </c>
      <c r="L194" s="22">
        <f t="shared" si="74"/>
        <v>7.110544372558592</v>
      </c>
      <c r="M194" s="23">
        <v>479.288024902344</v>
      </c>
      <c r="N194" s="23">
        <f t="shared" si="75"/>
        <v>3.834304199218752</v>
      </c>
      <c r="O194" s="22">
        <v>8.2126579284668</v>
      </c>
      <c r="P194" s="22">
        <f t="shared" si="76"/>
        <v>0.24637973785400402</v>
      </c>
      <c r="Q194" s="21" t="s">
        <v>202</v>
      </c>
      <c r="R194" s="21">
        <v>1369592.76</v>
      </c>
      <c r="S194" s="23">
        <v>721.863525390625</v>
      </c>
      <c r="T194" s="23">
        <f t="shared" si="77"/>
        <v>7.21863525390625</v>
      </c>
      <c r="U194" s="23">
        <v>120.534843444824</v>
      </c>
      <c r="V194" s="23">
        <f t="shared" si="78"/>
        <v>1.446418121337888</v>
      </c>
      <c r="W194" s="23">
        <v>50.3486061096191</v>
      </c>
      <c r="X194" s="23">
        <f t="shared" si="79"/>
        <v>0.6041832733154291</v>
      </c>
      <c r="Y194" s="23">
        <v>0.292896300554276</v>
      </c>
      <c r="Z194" s="23">
        <f t="shared" si="80"/>
        <v>0.00029289630055427603</v>
      </c>
      <c r="AA194" s="23">
        <v>27.1107864379883</v>
      </c>
      <c r="AB194" s="23">
        <f t="shared" si="81"/>
        <v>0.4066617965698245</v>
      </c>
      <c r="AC194" s="23">
        <v>29.3486614227295</v>
      </c>
      <c r="AD194" s="23">
        <f t="shared" si="82"/>
        <v>0.4402299213409425</v>
      </c>
      <c r="AE194" s="23">
        <v>85.8664779663086</v>
      </c>
      <c r="AF194" s="23">
        <f t="shared" si="83"/>
        <v>1.2879971694946288</v>
      </c>
    </row>
    <row r="195" spans="1:32" ht="15.75">
      <c r="A195" s="21" t="s">
        <v>203</v>
      </c>
      <c r="B195" s="21">
        <v>212168.39</v>
      </c>
      <c r="C195" s="22">
        <v>417.264617919922</v>
      </c>
      <c r="D195" s="22">
        <f t="shared" si="70"/>
        <v>3.338116943359376</v>
      </c>
      <c r="E195" s="22">
        <v>16.0884075164795</v>
      </c>
      <c r="F195" s="22">
        <f t="shared" si="71"/>
        <v>0.0482652225494385</v>
      </c>
      <c r="G195" s="23">
        <v>10.9772176742554</v>
      </c>
      <c r="H195" s="23">
        <f t="shared" si="72"/>
        <v>0.06915647134780901</v>
      </c>
      <c r="I195" s="23">
        <v>712.617919921875</v>
      </c>
      <c r="J195" s="23">
        <f t="shared" si="73"/>
        <v>0.45607546875000005</v>
      </c>
      <c r="K195" s="22">
        <v>482.145629882813</v>
      </c>
      <c r="L195" s="22">
        <f t="shared" si="74"/>
        <v>6.750038818359382</v>
      </c>
      <c r="M195" s="23">
        <v>263.37060546875</v>
      </c>
      <c r="N195" s="23">
        <f t="shared" si="75"/>
        <v>2.10696484375</v>
      </c>
      <c r="O195" s="22">
        <v>8.2126579284668</v>
      </c>
      <c r="P195" s="22">
        <f t="shared" si="76"/>
        <v>0.24637973785400402</v>
      </c>
      <c r="Q195" s="21" t="s">
        <v>203</v>
      </c>
      <c r="R195" s="21">
        <v>212168.39</v>
      </c>
      <c r="S195" s="23">
        <v>509.224853515625</v>
      </c>
      <c r="T195" s="23">
        <f t="shared" si="77"/>
        <v>5.09224853515625</v>
      </c>
      <c r="U195" s="23">
        <v>47.0571594238281</v>
      </c>
      <c r="V195" s="23">
        <f t="shared" si="78"/>
        <v>0.5646859130859372</v>
      </c>
      <c r="W195" s="23">
        <v>29.6170749664307</v>
      </c>
      <c r="X195" s="23">
        <f t="shared" si="79"/>
        <v>0.35540489959716837</v>
      </c>
      <c r="Y195" s="23">
        <v>0.292896300554276</v>
      </c>
      <c r="Z195" s="23">
        <f t="shared" si="80"/>
        <v>0.00029289630055427603</v>
      </c>
      <c r="AA195" s="23">
        <v>14.7371244430542</v>
      </c>
      <c r="AB195" s="23">
        <f t="shared" si="81"/>
        <v>0.22105686664581298</v>
      </c>
      <c r="AC195" s="23">
        <v>19.0017490386963</v>
      </c>
      <c r="AD195" s="23">
        <f t="shared" si="82"/>
        <v>0.2850262355804445</v>
      </c>
      <c r="AE195" s="23">
        <v>58.5610809326172</v>
      </c>
      <c r="AF195" s="23">
        <f t="shared" si="83"/>
        <v>0.8784162139892581</v>
      </c>
    </row>
    <row r="196" spans="1:32" ht="15.75">
      <c r="A196" s="21" t="s">
        <v>204</v>
      </c>
      <c r="B196" s="21">
        <v>1111344.01</v>
      </c>
      <c r="C196" s="22">
        <v>373.893737792969</v>
      </c>
      <c r="D196" s="22">
        <f t="shared" si="70"/>
        <v>2.9911499023437518</v>
      </c>
      <c r="E196" s="22">
        <v>10.2641181945801</v>
      </c>
      <c r="F196" s="22">
        <f t="shared" si="71"/>
        <v>0.030792354583740297</v>
      </c>
      <c r="G196" s="23">
        <v>19.0644855499268</v>
      </c>
      <c r="H196" s="23">
        <f t="shared" si="72"/>
        <v>0.12010625896453885</v>
      </c>
      <c r="I196" s="23">
        <v>588.067321777344</v>
      </c>
      <c r="J196" s="23">
        <f t="shared" si="73"/>
        <v>0.3763630859375002</v>
      </c>
      <c r="K196" s="22">
        <v>295.083648681641</v>
      </c>
      <c r="L196" s="22">
        <f t="shared" si="74"/>
        <v>4.131171081542974</v>
      </c>
      <c r="M196" s="23">
        <v>221.832946777344</v>
      </c>
      <c r="N196" s="23">
        <f t="shared" si="75"/>
        <v>1.7746635742187522</v>
      </c>
      <c r="O196" s="22">
        <v>8.2126579284668</v>
      </c>
      <c r="P196" s="22">
        <f t="shared" si="76"/>
        <v>0.24637973785400402</v>
      </c>
      <c r="Q196" s="21" t="s">
        <v>204</v>
      </c>
      <c r="R196" s="21">
        <v>1111344.01</v>
      </c>
      <c r="S196" s="23">
        <v>464.903137207031</v>
      </c>
      <c r="T196" s="23">
        <f t="shared" si="77"/>
        <v>4.6490313720703105</v>
      </c>
      <c r="U196" s="23">
        <v>48.5708122253418</v>
      </c>
      <c r="V196" s="23">
        <f t="shared" si="78"/>
        <v>0.5828497467041015</v>
      </c>
      <c r="W196" s="23">
        <v>31.0901851654053</v>
      </c>
      <c r="X196" s="23">
        <f t="shared" si="79"/>
        <v>0.37308222198486357</v>
      </c>
      <c r="Y196" s="23">
        <v>0.292896300554276</v>
      </c>
      <c r="Z196" s="23">
        <f t="shared" si="80"/>
        <v>0.00029289630055427603</v>
      </c>
      <c r="AA196" s="23">
        <v>15.1543092727661</v>
      </c>
      <c r="AB196" s="23">
        <f t="shared" si="81"/>
        <v>0.22731463909149152</v>
      </c>
      <c r="AC196" s="23">
        <v>18.7725143432617</v>
      </c>
      <c r="AD196" s="23">
        <f t="shared" si="82"/>
        <v>0.2815877151489255</v>
      </c>
      <c r="AE196" s="23">
        <v>58.9851264953613</v>
      </c>
      <c r="AF196" s="23">
        <f t="shared" si="83"/>
        <v>0.8847768974304195</v>
      </c>
    </row>
    <row r="197" spans="1:32" ht="15.75">
      <c r="A197" s="21" t="s">
        <v>205</v>
      </c>
      <c r="B197" s="21">
        <v>961263.59</v>
      </c>
      <c r="C197" s="22">
        <v>727.656311035156</v>
      </c>
      <c r="D197" s="22">
        <f t="shared" si="70"/>
        <v>5.821250488281248</v>
      </c>
      <c r="E197" s="22">
        <v>33.6814956665039</v>
      </c>
      <c r="F197" s="22">
        <f t="shared" si="71"/>
        <v>0.10104448699951168</v>
      </c>
      <c r="G197" s="23">
        <v>26.8768215179443</v>
      </c>
      <c r="H197" s="23">
        <f t="shared" si="72"/>
        <v>0.1693239755630491</v>
      </c>
      <c r="I197" s="23">
        <v>929.344543457031</v>
      </c>
      <c r="J197" s="23">
        <f t="shared" si="73"/>
        <v>0.5947805078124998</v>
      </c>
      <c r="K197" s="22">
        <v>722.812316894531</v>
      </c>
      <c r="L197" s="22">
        <f t="shared" si="74"/>
        <v>10.119372436523433</v>
      </c>
      <c r="M197" s="23">
        <v>518.970153808594</v>
      </c>
      <c r="N197" s="23">
        <f t="shared" si="75"/>
        <v>4.151761230468752</v>
      </c>
      <c r="O197" s="22">
        <v>8.2126579284668</v>
      </c>
      <c r="P197" s="22">
        <f t="shared" si="76"/>
        <v>0.24637973785400402</v>
      </c>
      <c r="Q197" s="21" t="s">
        <v>205</v>
      </c>
      <c r="R197" s="21">
        <v>961263.59</v>
      </c>
      <c r="S197" s="23">
        <v>926.759399414063</v>
      </c>
      <c r="T197" s="23">
        <f t="shared" si="77"/>
        <v>9.26759399414063</v>
      </c>
      <c r="U197" s="23">
        <v>125.17765045166</v>
      </c>
      <c r="V197" s="23">
        <f t="shared" si="78"/>
        <v>1.50213180541992</v>
      </c>
      <c r="W197" s="23">
        <v>52.9568405151367</v>
      </c>
      <c r="X197" s="23">
        <f t="shared" si="79"/>
        <v>0.6354820861816404</v>
      </c>
      <c r="Y197" s="23">
        <v>0.292896300554276</v>
      </c>
      <c r="Z197" s="23">
        <f t="shared" si="80"/>
        <v>0.00029289630055427603</v>
      </c>
      <c r="AA197" s="23">
        <v>23.5552597045898</v>
      </c>
      <c r="AB197" s="23">
        <f t="shared" si="81"/>
        <v>0.353328895568847</v>
      </c>
      <c r="AC197" s="23">
        <v>28.88232421875</v>
      </c>
      <c r="AD197" s="23">
        <f t="shared" si="82"/>
        <v>0.43323486328125</v>
      </c>
      <c r="AE197" s="23">
        <v>71.3872680664063</v>
      </c>
      <c r="AF197" s="23">
        <f t="shared" si="83"/>
        <v>1.0708090209960945</v>
      </c>
    </row>
    <row r="198" spans="1:32" ht="15.75">
      <c r="A198" s="21" t="s">
        <v>206</v>
      </c>
      <c r="B198" s="21">
        <v>154991.99</v>
      </c>
      <c r="C198" s="22">
        <v>2455.72705078125</v>
      </c>
      <c r="D198" s="22">
        <f t="shared" si="70"/>
        <v>19.645816406250002</v>
      </c>
      <c r="E198" s="22">
        <v>197.842758178711</v>
      </c>
      <c r="F198" s="22">
        <f t="shared" si="71"/>
        <v>0.593528274536133</v>
      </c>
      <c r="G198" s="23">
        <v>128.253646850586</v>
      </c>
      <c r="H198" s="23">
        <f t="shared" si="72"/>
        <v>0.8079979751586918</v>
      </c>
      <c r="I198" s="23">
        <v>2757.04638671875</v>
      </c>
      <c r="J198" s="23">
        <f t="shared" si="73"/>
        <v>1.7645096875000001</v>
      </c>
      <c r="K198" s="22">
        <v>2603.68334960938</v>
      </c>
      <c r="L198" s="22">
        <f t="shared" si="74"/>
        <v>36.45156689453132</v>
      </c>
      <c r="M198" s="23">
        <v>2315.400390625</v>
      </c>
      <c r="N198" s="23">
        <f t="shared" si="75"/>
        <v>18.523203125</v>
      </c>
      <c r="O198" s="22">
        <v>549.251159667969</v>
      </c>
      <c r="P198" s="22">
        <f t="shared" si="76"/>
        <v>16.47753479003907</v>
      </c>
      <c r="Q198" s="21" t="s">
        <v>206</v>
      </c>
      <c r="R198" s="21">
        <v>154991.99</v>
      </c>
      <c r="S198" s="23">
        <v>3033.83715820313</v>
      </c>
      <c r="T198" s="23">
        <f t="shared" si="77"/>
        <v>30.3383715820313</v>
      </c>
      <c r="U198" s="23">
        <v>820.716369628906</v>
      </c>
      <c r="V198" s="23">
        <f t="shared" si="78"/>
        <v>9.848596435546872</v>
      </c>
      <c r="W198" s="23">
        <v>210.007965087891</v>
      </c>
      <c r="X198" s="23">
        <f t="shared" si="79"/>
        <v>2.520095581054692</v>
      </c>
      <c r="Y198" s="23">
        <v>59.8143768310547</v>
      </c>
      <c r="Z198" s="23">
        <f t="shared" si="80"/>
        <v>0.05981437683105471</v>
      </c>
      <c r="AA198" s="23">
        <v>98.9476928710938</v>
      </c>
      <c r="AB198" s="23">
        <f t="shared" si="81"/>
        <v>1.484215393066407</v>
      </c>
      <c r="AC198" s="23">
        <v>121.824935913086</v>
      </c>
      <c r="AD198" s="23">
        <f t="shared" si="82"/>
        <v>1.82737403869629</v>
      </c>
      <c r="AE198" s="23">
        <v>290.857849121094</v>
      </c>
      <c r="AF198" s="23">
        <f t="shared" si="83"/>
        <v>4.362867736816409</v>
      </c>
    </row>
    <row r="199" spans="1:32" ht="15.75">
      <c r="A199" s="21" t="s">
        <v>207</v>
      </c>
      <c r="B199" s="21">
        <v>202083.44</v>
      </c>
      <c r="C199" s="22">
        <v>3045.56982421875</v>
      </c>
      <c r="D199" s="22">
        <f t="shared" si="70"/>
        <v>24.364558593750004</v>
      </c>
      <c r="E199" s="22">
        <v>318.446105957031</v>
      </c>
      <c r="F199" s="22">
        <f t="shared" si="71"/>
        <v>0.955338317871093</v>
      </c>
      <c r="G199" s="23">
        <v>277.274627685547</v>
      </c>
      <c r="H199" s="23">
        <f t="shared" si="72"/>
        <v>1.7468301544189462</v>
      </c>
      <c r="I199" s="23">
        <v>3473.52197265625</v>
      </c>
      <c r="J199" s="23">
        <f t="shared" si="73"/>
        <v>2.2230540625</v>
      </c>
      <c r="K199" s="22">
        <v>4010.09155273438</v>
      </c>
      <c r="L199" s="22">
        <f t="shared" si="74"/>
        <v>56.141281738281315</v>
      </c>
      <c r="M199" s="23">
        <v>2377.0888671875</v>
      </c>
      <c r="N199" s="23">
        <f t="shared" si="75"/>
        <v>19.0167109375</v>
      </c>
      <c r="O199" s="22">
        <v>650.319396972656</v>
      </c>
      <c r="P199" s="22">
        <f t="shared" si="76"/>
        <v>19.50958190917968</v>
      </c>
      <c r="Q199" s="21" t="s">
        <v>207</v>
      </c>
      <c r="R199" s="21">
        <v>202083.44</v>
      </c>
      <c r="S199" s="23">
        <v>4200.08154296875</v>
      </c>
      <c r="T199" s="23">
        <f t="shared" si="77"/>
        <v>42.0008154296875</v>
      </c>
      <c r="U199" s="23">
        <v>641.213500976563</v>
      </c>
      <c r="V199" s="23">
        <f t="shared" si="78"/>
        <v>7.694562011718755</v>
      </c>
      <c r="W199" s="23">
        <v>283.732086181641</v>
      </c>
      <c r="X199" s="23">
        <f t="shared" si="79"/>
        <v>3.404785034179692</v>
      </c>
      <c r="Y199" s="23">
        <v>107.136772155762</v>
      </c>
      <c r="Z199" s="23">
        <f t="shared" si="80"/>
        <v>0.107136772155762</v>
      </c>
      <c r="AA199" s="23">
        <v>171.397354125977</v>
      </c>
      <c r="AB199" s="23">
        <f t="shared" si="81"/>
        <v>2.570960311889655</v>
      </c>
      <c r="AC199" s="23">
        <v>185.120819091797</v>
      </c>
      <c r="AD199" s="23">
        <f t="shared" si="82"/>
        <v>2.7768122863769547</v>
      </c>
      <c r="AE199" s="23">
        <v>358.255767822266</v>
      </c>
      <c r="AF199" s="23">
        <f t="shared" si="83"/>
        <v>5.37383651733399</v>
      </c>
    </row>
    <row r="200" spans="1:32" ht="15.75">
      <c r="A200" s="21" t="s">
        <v>208</v>
      </c>
      <c r="B200" s="21">
        <v>626036.45</v>
      </c>
      <c r="C200" s="22">
        <v>3148.11889648438</v>
      </c>
      <c r="D200" s="22">
        <f t="shared" si="70"/>
        <v>25.184951171875042</v>
      </c>
      <c r="E200" s="22">
        <v>305.389831542969</v>
      </c>
      <c r="F200" s="22">
        <f t="shared" si="71"/>
        <v>0.9161694946289068</v>
      </c>
      <c r="G200" s="23">
        <v>215.727233886719</v>
      </c>
      <c r="H200" s="23">
        <f t="shared" si="72"/>
        <v>1.3590815734863297</v>
      </c>
      <c r="I200" s="23">
        <v>3004.13745117188</v>
      </c>
      <c r="J200" s="23">
        <f t="shared" si="73"/>
        <v>1.922647968750003</v>
      </c>
      <c r="K200" s="22">
        <v>3900.26416015625</v>
      </c>
      <c r="L200" s="22">
        <f t="shared" si="74"/>
        <v>54.60369824218749</v>
      </c>
      <c r="M200" s="23">
        <v>2239.76123046875</v>
      </c>
      <c r="N200" s="23">
        <f t="shared" si="75"/>
        <v>17.91808984375</v>
      </c>
      <c r="O200" s="22">
        <v>537.131042480469</v>
      </c>
      <c r="P200" s="22">
        <f t="shared" si="76"/>
        <v>16.11393127441407</v>
      </c>
      <c r="Q200" s="21" t="s">
        <v>208</v>
      </c>
      <c r="R200" s="21">
        <v>626036.45</v>
      </c>
      <c r="S200" s="23">
        <v>4120.54248046875</v>
      </c>
      <c r="T200" s="23">
        <f t="shared" si="77"/>
        <v>41.2054248046875</v>
      </c>
      <c r="U200" s="23">
        <v>504.714782714844</v>
      </c>
      <c r="V200" s="23">
        <f t="shared" si="78"/>
        <v>6.056577392578127</v>
      </c>
      <c r="W200" s="23">
        <v>261.749908447266</v>
      </c>
      <c r="X200" s="23">
        <f t="shared" si="79"/>
        <v>3.140998901367192</v>
      </c>
      <c r="Y200" s="23">
        <v>105.267761230469</v>
      </c>
      <c r="Z200" s="23">
        <f t="shared" si="80"/>
        <v>0.105267761230469</v>
      </c>
      <c r="AA200" s="23">
        <v>169.131042480469</v>
      </c>
      <c r="AB200" s="23">
        <f t="shared" si="81"/>
        <v>2.536965637207035</v>
      </c>
      <c r="AC200" s="23">
        <v>192.352462768555</v>
      </c>
      <c r="AD200" s="23">
        <f t="shared" si="82"/>
        <v>2.885286941528325</v>
      </c>
      <c r="AE200" s="23">
        <v>280.913787841797</v>
      </c>
      <c r="AF200" s="23">
        <f t="shared" si="83"/>
        <v>4.213706817626955</v>
      </c>
    </row>
    <row r="201" spans="1:32" ht="15.75">
      <c r="A201" s="21" t="s">
        <v>209</v>
      </c>
      <c r="B201" s="21">
        <v>422560.84</v>
      </c>
      <c r="C201" s="22">
        <v>2483.4345703125</v>
      </c>
      <c r="D201" s="22">
        <f t="shared" si="70"/>
        <v>19.867476562500002</v>
      </c>
      <c r="E201" s="22">
        <v>179.131072998047</v>
      </c>
      <c r="F201" s="22">
        <f t="shared" si="71"/>
        <v>0.5373932189941409</v>
      </c>
      <c r="G201" s="23">
        <v>160.255355834961</v>
      </c>
      <c r="H201" s="23">
        <f t="shared" si="72"/>
        <v>1.0096087417602542</v>
      </c>
      <c r="I201" s="23">
        <v>2508.34912109375</v>
      </c>
      <c r="J201" s="23">
        <f t="shared" si="73"/>
        <v>1.6053434375</v>
      </c>
      <c r="K201" s="22">
        <v>2354.54833984375</v>
      </c>
      <c r="L201" s="22">
        <f t="shared" si="74"/>
        <v>32.9636767578125</v>
      </c>
      <c r="M201" s="23">
        <v>2120.53051757813</v>
      </c>
      <c r="N201" s="23">
        <f t="shared" si="75"/>
        <v>16.96424414062504</v>
      </c>
      <c r="O201" s="22">
        <v>1120.13000488281</v>
      </c>
      <c r="P201" s="22">
        <f t="shared" si="76"/>
        <v>33.6039001464843</v>
      </c>
      <c r="Q201" s="21" t="s">
        <v>209</v>
      </c>
      <c r="R201" s="21">
        <v>422560.84</v>
      </c>
      <c r="S201" s="23">
        <v>2953.50634765625</v>
      </c>
      <c r="T201" s="23">
        <f t="shared" si="77"/>
        <v>29.5350634765625</v>
      </c>
      <c r="U201" s="23">
        <v>843.3134765625</v>
      </c>
      <c r="V201" s="23">
        <f t="shared" si="78"/>
        <v>10.11976171875</v>
      </c>
      <c r="W201" s="23">
        <v>216.723785400391</v>
      </c>
      <c r="X201" s="23">
        <f t="shared" si="79"/>
        <v>2.6006854248046922</v>
      </c>
      <c r="Y201" s="23">
        <v>185.198333740234</v>
      </c>
      <c r="Z201" s="23">
        <f t="shared" si="80"/>
        <v>0.18519833374023403</v>
      </c>
      <c r="AA201" s="23">
        <v>94.4672546386719</v>
      </c>
      <c r="AB201" s="23">
        <f t="shared" si="81"/>
        <v>1.4170088195800787</v>
      </c>
      <c r="AC201" s="23">
        <v>130.763168334961</v>
      </c>
      <c r="AD201" s="23">
        <f t="shared" si="82"/>
        <v>1.961447525024415</v>
      </c>
      <c r="AE201" s="23">
        <v>281.542816162109</v>
      </c>
      <c r="AF201" s="23">
        <f t="shared" si="83"/>
        <v>4.223142242431635</v>
      </c>
    </row>
    <row r="202" spans="1:32" ht="15.75">
      <c r="A202" s="21" t="s">
        <v>210</v>
      </c>
      <c r="B202" s="21">
        <v>1181290.35</v>
      </c>
      <c r="C202" s="22">
        <v>1927.52111816406</v>
      </c>
      <c r="D202" s="22">
        <f t="shared" si="70"/>
        <v>15.42016894531248</v>
      </c>
      <c r="E202" s="22">
        <v>270.674682617188</v>
      </c>
      <c r="F202" s="22">
        <f t="shared" si="71"/>
        <v>0.812024047851564</v>
      </c>
      <c r="G202" s="23">
        <v>238.967788696289</v>
      </c>
      <c r="H202" s="23">
        <f t="shared" si="72"/>
        <v>1.5054970687866207</v>
      </c>
      <c r="I202" s="23">
        <v>2808.69750976563</v>
      </c>
      <c r="J202" s="23">
        <f t="shared" si="73"/>
        <v>1.7975664062500032</v>
      </c>
      <c r="K202" s="22">
        <v>2795.33203125</v>
      </c>
      <c r="L202" s="22">
        <f t="shared" si="74"/>
        <v>39.1346484375</v>
      </c>
      <c r="M202" s="23">
        <v>1926.71215820313</v>
      </c>
      <c r="N202" s="23">
        <f t="shared" si="75"/>
        <v>15.413697265625041</v>
      </c>
      <c r="O202" s="22">
        <v>870.754577636719</v>
      </c>
      <c r="P202" s="22">
        <f t="shared" si="76"/>
        <v>26.122637329101572</v>
      </c>
      <c r="Q202" s="21" t="s">
        <v>210</v>
      </c>
      <c r="R202" s="21">
        <v>1181290.35</v>
      </c>
      <c r="S202" s="23">
        <v>2755.20922851563</v>
      </c>
      <c r="T202" s="23">
        <f t="shared" si="77"/>
        <v>27.5520922851563</v>
      </c>
      <c r="U202" s="23">
        <v>686.723205566406</v>
      </c>
      <c r="V202" s="23">
        <f t="shared" si="78"/>
        <v>8.240678466796872</v>
      </c>
      <c r="W202" s="23">
        <v>211.370651245117</v>
      </c>
      <c r="X202" s="23">
        <f t="shared" si="79"/>
        <v>2.5364478149414036</v>
      </c>
      <c r="Y202" s="23">
        <v>119.63013458252</v>
      </c>
      <c r="Z202" s="23">
        <f t="shared" si="80"/>
        <v>0.11963013458252</v>
      </c>
      <c r="AA202" s="23">
        <v>157.401458740234</v>
      </c>
      <c r="AB202" s="23">
        <f t="shared" si="81"/>
        <v>2.3610218811035097</v>
      </c>
      <c r="AC202" s="23">
        <v>150.009323120117</v>
      </c>
      <c r="AD202" s="23">
        <f t="shared" si="82"/>
        <v>2.250139846801755</v>
      </c>
      <c r="AE202" s="23">
        <v>219.191635131836</v>
      </c>
      <c r="AF202" s="23">
        <f t="shared" si="83"/>
        <v>3.2878745269775402</v>
      </c>
    </row>
    <row r="203" spans="1:32" ht="15.75">
      <c r="A203" s="21" t="s">
        <v>211</v>
      </c>
      <c r="B203" s="21">
        <v>4374718.43</v>
      </c>
      <c r="C203" s="22">
        <v>672.660522460938</v>
      </c>
      <c r="D203" s="22">
        <f t="shared" si="70"/>
        <v>5.381284179687503</v>
      </c>
      <c r="E203" s="22">
        <v>75.0675659179688</v>
      </c>
      <c r="F203" s="22">
        <f t="shared" si="71"/>
        <v>0.22520269775390642</v>
      </c>
      <c r="G203" s="23">
        <v>26.9735240936279</v>
      </c>
      <c r="H203" s="23">
        <f t="shared" si="72"/>
        <v>0.16993320178985577</v>
      </c>
      <c r="I203" s="23">
        <v>994.591491699219</v>
      </c>
      <c r="J203" s="23">
        <f t="shared" si="73"/>
        <v>0.6365385546875002</v>
      </c>
      <c r="K203" s="22">
        <v>700.741760253906</v>
      </c>
      <c r="L203" s="22">
        <f t="shared" si="74"/>
        <v>9.810384643554684</v>
      </c>
      <c r="M203" s="23">
        <v>503.294525146484</v>
      </c>
      <c r="N203" s="23">
        <f t="shared" si="75"/>
        <v>4.026356201171872</v>
      </c>
      <c r="O203" s="22">
        <v>276.194091796875</v>
      </c>
      <c r="P203" s="22">
        <f t="shared" si="76"/>
        <v>8.28582275390625</v>
      </c>
      <c r="Q203" s="21" t="s">
        <v>211</v>
      </c>
      <c r="R203" s="21">
        <v>4374718.43</v>
      </c>
      <c r="S203" s="23">
        <v>758.058959960938</v>
      </c>
      <c r="T203" s="23">
        <f t="shared" si="77"/>
        <v>7.58058959960938</v>
      </c>
      <c r="U203" s="23">
        <v>196.799560546875</v>
      </c>
      <c r="V203" s="23">
        <f t="shared" si="78"/>
        <v>2.3615947265624997</v>
      </c>
      <c r="W203" s="23">
        <v>52.172908782959</v>
      </c>
      <c r="X203" s="23">
        <f t="shared" si="79"/>
        <v>0.6260749053955079</v>
      </c>
      <c r="Y203" s="23">
        <v>65.7699279785156</v>
      </c>
      <c r="Z203" s="23">
        <f t="shared" si="80"/>
        <v>0.0657699279785156</v>
      </c>
      <c r="AA203" s="23">
        <v>43.0673179626465</v>
      </c>
      <c r="AB203" s="23">
        <f t="shared" si="81"/>
        <v>0.6460097694396976</v>
      </c>
      <c r="AC203" s="23">
        <v>51.9492073059082</v>
      </c>
      <c r="AD203" s="23">
        <f t="shared" si="82"/>
        <v>0.779238109588623</v>
      </c>
      <c r="AE203" s="23">
        <v>75.5253372192383</v>
      </c>
      <c r="AF203" s="23">
        <f t="shared" si="83"/>
        <v>1.1328800582885745</v>
      </c>
    </row>
    <row r="204" spans="1:32" ht="15.75">
      <c r="A204" s="21" t="s">
        <v>212</v>
      </c>
      <c r="B204" s="21">
        <v>331210.73</v>
      </c>
      <c r="C204" s="22">
        <v>7587.98486328125</v>
      </c>
      <c r="D204" s="22">
        <f t="shared" si="70"/>
        <v>60.703878906250004</v>
      </c>
      <c r="E204" s="22">
        <v>652.76318359375</v>
      </c>
      <c r="F204" s="22">
        <f t="shared" si="71"/>
        <v>1.95828955078125</v>
      </c>
      <c r="G204" s="23">
        <v>533.874877929688</v>
      </c>
      <c r="H204" s="23">
        <f t="shared" si="72"/>
        <v>3.363411730957034</v>
      </c>
      <c r="I204" s="23">
        <v>7754.2490234375</v>
      </c>
      <c r="J204" s="23">
        <f t="shared" si="73"/>
        <v>4.962719375000001</v>
      </c>
      <c r="K204" s="22">
        <v>8299.240234375</v>
      </c>
      <c r="L204" s="22">
        <f t="shared" si="74"/>
        <v>116.18936328125</v>
      </c>
      <c r="M204" s="23">
        <v>5966.71630859375</v>
      </c>
      <c r="N204" s="23">
        <f t="shared" si="75"/>
        <v>47.73373046875</v>
      </c>
      <c r="O204" s="22">
        <v>1936.83813476563</v>
      </c>
      <c r="P204" s="22">
        <f t="shared" si="76"/>
        <v>58.105144042968895</v>
      </c>
      <c r="Q204" s="21" t="s">
        <v>212</v>
      </c>
      <c r="R204" s="21">
        <v>331210.73</v>
      </c>
      <c r="S204" s="23">
        <v>8472.380859375</v>
      </c>
      <c r="T204" s="23">
        <f t="shared" si="77"/>
        <v>84.72380859375</v>
      </c>
      <c r="U204" s="23">
        <v>2020.70178222656</v>
      </c>
      <c r="V204" s="23">
        <f t="shared" si="78"/>
        <v>24.248421386718718</v>
      </c>
      <c r="W204" s="23">
        <v>576.258056640625</v>
      </c>
      <c r="X204" s="23">
        <f t="shared" si="79"/>
        <v>6.9150966796875</v>
      </c>
      <c r="Y204" s="23">
        <v>320.289581298828</v>
      </c>
      <c r="Z204" s="23">
        <f t="shared" si="80"/>
        <v>0.320289581298828</v>
      </c>
      <c r="AA204" s="23">
        <v>306.092559814453</v>
      </c>
      <c r="AB204" s="23">
        <f t="shared" si="81"/>
        <v>4.591388397216795</v>
      </c>
      <c r="AC204" s="23">
        <v>355.695220947266</v>
      </c>
      <c r="AD204" s="23">
        <f t="shared" si="82"/>
        <v>5.33542831420899</v>
      </c>
      <c r="AE204" s="23">
        <v>748.257690429688</v>
      </c>
      <c r="AF204" s="23">
        <f t="shared" si="83"/>
        <v>11.22386535644532</v>
      </c>
    </row>
    <row r="205" spans="1:32" ht="15.75">
      <c r="A205" s="21" t="s">
        <v>213</v>
      </c>
      <c r="B205" s="21">
        <v>311486.68</v>
      </c>
      <c r="C205" s="22">
        <v>3711.060546875</v>
      </c>
      <c r="D205" s="22">
        <f t="shared" si="70"/>
        <v>29.688484375</v>
      </c>
      <c r="E205" s="22">
        <v>268.8408203125</v>
      </c>
      <c r="F205" s="22">
        <f t="shared" si="71"/>
        <v>0.8065224609374999</v>
      </c>
      <c r="G205" s="23">
        <v>226.504348754883</v>
      </c>
      <c r="H205" s="23">
        <f t="shared" si="72"/>
        <v>1.4269773971557629</v>
      </c>
      <c r="I205" s="23">
        <v>3608.85229492188</v>
      </c>
      <c r="J205" s="23">
        <f t="shared" si="73"/>
        <v>2.309665468750003</v>
      </c>
      <c r="K205" s="22">
        <v>3536.375</v>
      </c>
      <c r="L205" s="22">
        <f t="shared" si="74"/>
        <v>49.509249999999994</v>
      </c>
      <c r="M205" s="23">
        <v>3754.25830078125</v>
      </c>
      <c r="N205" s="23">
        <f t="shared" si="75"/>
        <v>30.034066406250005</v>
      </c>
      <c r="O205" s="22">
        <v>1078.47192382813</v>
      </c>
      <c r="P205" s="22">
        <f t="shared" si="76"/>
        <v>32.3541577148439</v>
      </c>
      <c r="Q205" s="21" t="s">
        <v>213</v>
      </c>
      <c r="R205" s="21">
        <v>311486.68</v>
      </c>
      <c r="S205" s="23">
        <v>4304.43798828125</v>
      </c>
      <c r="T205" s="23">
        <f t="shared" si="77"/>
        <v>43.0443798828125</v>
      </c>
      <c r="U205" s="23">
        <v>1319.99499511719</v>
      </c>
      <c r="V205" s="23">
        <f t="shared" si="78"/>
        <v>15.83993994140628</v>
      </c>
      <c r="W205" s="23">
        <v>277.987396240234</v>
      </c>
      <c r="X205" s="23">
        <f t="shared" si="79"/>
        <v>3.3358487548828077</v>
      </c>
      <c r="Y205" s="23">
        <v>90.9710388183594</v>
      </c>
      <c r="Z205" s="23">
        <f t="shared" si="80"/>
        <v>0.0909710388183594</v>
      </c>
      <c r="AA205" s="23">
        <v>134.23518371582</v>
      </c>
      <c r="AB205" s="23">
        <f t="shared" si="81"/>
        <v>2.0135277557373</v>
      </c>
      <c r="AC205" s="23">
        <v>155.433364868164</v>
      </c>
      <c r="AD205" s="23">
        <f t="shared" si="82"/>
        <v>2.33150047302246</v>
      </c>
      <c r="AE205" s="23">
        <v>358.988586425781</v>
      </c>
      <c r="AF205" s="23">
        <f t="shared" si="83"/>
        <v>5.384828796386715</v>
      </c>
    </row>
    <row r="206" spans="1:32" ht="15.75">
      <c r="A206" s="21" t="s">
        <v>214</v>
      </c>
      <c r="B206" s="21">
        <v>233509.9</v>
      </c>
      <c r="C206" s="22">
        <v>4222.9375</v>
      </c>
      <c r="D206" s="22">
        <f t="shared" si="70"/>
        <v>33.783500000000004</v>
      </c>
      <c r="E206" s="22">
        <v>445.660797119141</v>
      </c>
      <c r="F206" s="22">
        <f t="shared" si="71"/>
        <v>1.336982391357423</v>
      </c>
      <c r="G206" s="23">
        <v>350.298767089844</v>
      </c>
      <c r="H206" s="23">
        <f t="shared" si="72"/>
        <v>2.206882232666017</v>
      </c>
      <c r="I206" s="23">
        <v>5508.3125</v>
      </c>
      <c r="J206" s="23">
        <f t="shared" si="73"/>
        <v>3.52532</v>
      </c>
      <c r="K206" s="22">
        <v>5644.7724609375</v>
      </c>
      <c r="L206" s="22">
        <f t="shared" si="74"/>
        <v>79.026814453125</v>
      </c>
      <c r="M206" s="23">
        <v>3518.78076171875</v>
      </c>
      <c r="N206" s="23">
        <f t="shared" si="75"/>
        <v>28.150246093750003</v>
      </c>
      <c r="O206" s="22">
        <v>1173.10278320313</v>
      </c>
      <c r="P206" s="22">
        <f t="shared" si="76"/>
        <v>35.1930834960939</v>
      </c>
      <c r="Q206" s="21" t="s">
        <v>214</v>
      </c>
      <c r="R206" s="21">
        <v>233509.9</v>
      </c>
      <c r="S206" s="23">
        <v>5828.6240234375</v>
      </c>
      <c r="T206" s="23">
        <f t="shared" si="77"/>
        <v>58.286240234375</v>
      </c>
      <c r="U206" s="23">
        <v>1189.81359863281</v>
      </c>
      <c r="V206" s="23">
        <f t="shared" si="78"/>
        <v>14.27776318359372</v>
      </c>
      <c r="W206" s="23">
        <v>402.195068359375</v>
      </c>
      <c r="X206" s="23">
        <f t="shared" si="79"/>
        <v>4.8263408203125</v>
      </c>
      <c r="Y206" s="23">
        <v>224.417510986328</v>
      </c>
      <c r="Z206" s="23">
        <f t="shared" si="80"/>
        <v>0.22441751098632803</v>
      </c>
      <c r="AA206" s="23">
        <v>223.982635498047</v>
      </c>
      <c r="AB206" s="23">
        <f t="shared" si="81"/>
        <v>3.3597395324707047</v>
      </c>
      <c r="AC206" s="23">
        <v>264.958801269531</v>
      </c>
      <c r="AD206" s="23">
        <f t="shared" si="82"/>
        <v>3.9743820190429653</v>
      </c>
      <c r="AE206" s="23">
        <v>591.950256347656</v>
      </c>
      <c r="AF206" s="23">
        <f t="shared" si="83"/>
        <v>8.87925384521484</v>
      </c>
    </row>
    <row r="207" spans="1:32" ht="15.75">
      <c r="A207" s="21" t="s">
        <v>215</v>
      </c>
      <c r="B207" s="21">
        <v>401590.7</v>
      </c>
      <c r="C207" s="22">
        <v>6383.02685546875</v>
      </c>
      <c r="D207" s="22">
        <f t="shared" si="70"/>
        <v>51.06421484375001</v>
      </c>
      <c r="E207" s="22">
        <v>703.540588378906</v>
      </c>
      <c r="F207" s="22">
        <f t="shared" si="71"/>
        <v>2.110621765136718</v>
      </c>
      <c r="G207" s="23">
        <v>594.989440917969</v>
      </c>
      <c r="H207" s="23">
        <f t="shared" si="72"/>
        <v>3.7484334777832045</v>
      </c>
      <c r="I207" s="23">
        <v>7709.07421875</v>
      </c>
      <c r="J207" s="23">
        <f t="shared" si="73"/>
        <v>4.9338075</v>
      </c>
      <c r="K207" s="22">
        <v>7852.26025390625</v>
      </c>
      <c r="L207" s="22">
        <f t="shared" si="74"/>
        <v>109.93164355468748</v>
      </c>
      <c r="M207" s="23">
        <v>5600.845703125</v>
      </c>
      <c r="N207" s="23">
        <f t="shared" si="75"/>
        <v>44.806765625</v>
      </c>
      <c r="O207" s="22">
        <v>1737.21789550781</v>
      </c>
      <c r="P207" s="22">
        <f t="shared" si="76"/>
        <v>52.1165368652343</v>
      </c>
      <c r="Q207" s="21" t="s">
        <v>215</v>
      </c>
      <c r="R207" s="21">
        <v>401590.7</v>
      </c>
      <c r="S207" s="23">
        <v>7738.17333984375</v>
      </c>
      <c r="T207" s="23">
        <f t="shared" si="77"/>
        <v>77.3817333984375</v>
      </c>
      <c r="U207" s="23">
        <v>1944.23486328125</v>
      </c>
      <c r="V207" s="23">
        <f t="shared" si="78"/>
        <v>23.330818359374998</v>
      </c>
      <c r="W207" s="23">
        <v>675.865966796875</v>
      </c>
      <c r="X207" s="23">
        <f t="shared" si="79"/>
        <v>8.1103916015625</v>
      </c>
      <c r="Y207" s="23">
        <v>354.550079345703</v>
      </c>
      <c r="Z207" s="23">
        <f t="shared" si="80"/>
        <v>0.35455007934570304</v>
      </c>
      <c r="AA207" s="23">
        <v>434.747711181641</v>
      </c>
      <c r="AB207" s="23">
        <f t="shared" si="81"/>
        <v>6.521215667724615</v>
      </c>
      <c r="AC207" s="23">
        <v>476.942993164063</v>
      </c>
      <c r="AD207" s="23">
        <f t="shared" si="82"/>
        <v>7.154144897460945</v>
      </c>
      <c r="AE207" s="23">
        <v>808.622375488281</v>
      </c>
      <c r="AF207" s="23">
        <f t="shared" si="83"/>
        <v>12.129335632324214</v>
      </c>
    </row>
    <row r="208" spans="1:32" ht="15.75">
      <c r="A208" s="21" t="s">
        <v>216</v>
      </c>
      <c r="B208" s="21">
        <v>1220597.48</v>
      </c>
      <c r="C208" s="22">
        <v>1373.2177734375</v>
      </c>
      <c r="D208" s="22">
        <f t="shared" si="70"/>
        <v>10.9857421875</v>
      </c>
      <c r="E208" s="22">
        <v>129.182830810547</v>
      </c>
      <c r="F208" s="22">
        <f t="shared" si="71"/>
        <v>0.38754849243164097</v>
      </c>
      <c r="G208" s="23">
        <v>97.0349960327148</v>
      </c>
      <c r="H208" s="23">
        <f t="shared" si="72"/>
        <v>0.6113204750061033</v>
      </c>
      <c r="I208" s="23">
        <v>1704.01281738281</v>
      </c>
      <c r="J208" s="23">
        <f t="shared" si="73"/>
        <v>1.0905682031249984</v>
      </c>
      <c r="K208" s="22">
        <v>1907.10314941406</v>
      </c>
      <c r="L208" s="22">
        <f t="shared" si="74"/>
        <v>26.699444091796842</v>
      </c>
      <c r="M208" s="23">
        <v>1075.76013183594</v>
      </c>
      <c r="N208" s="23">
        <f t="shared" si="75"/>
        <v>8.60608105468752</v>
      </c>
      <c r="O208" s="22">
        <v>133.227386474609</v>
      </c>
      <c r="P208" s="22">
        <f t="shared" si="76"/>
        <v>3.99682159423827</v>
      </c>
      <c r="Q208" s="21" t="s">
        <v>216</v>
      </c>
      <c r="R208" s="21">
        <v>1220597.48</v>
      </c>
      <c r="S208" s="23">
        <v>2045.11767578125</v>
      </c>
      <c r="T208" s="23">
        <f t="shared" si="77"/>
        <v>20.4511767578125</v>
      </c>
      <c r="U208" s="23">
        <v>278.367889404297</v>
      </c>
      <c r="V208" s="23">
        <f t="shared" si="78"/>
        <v>3.340414672851564</v>
      </c>
      <c r="W208" s="23">
        <v>127.259094238281</v>
      </c>
      <c r="X208" s="23">
        <f t="shared" si="79"/>
        <v>1.5271091308593718</v>
      </c>
      <c r="Y208" s="23">
        <v>15.7056016921997</v>
      </c>
      <c r="Z208" s="23">
        <f t="shared" si="80"/>
        <v>0.0157056016921997</v>
      </c>
      <c r="AA208" s="23">
        <v>67.6559982299805</v>
      </c>
      <c r="AB208" s="23">
        <f t="shared" si="81"/>
        <v>1.0148399734497076</v>
      </c>
      <c r="AC208" s="23">
        <v>86.3301467895508</v>
      </c>
      <c r="AD208" s="23">
        <f t="shared" si="82"/>
        <v>1.294952201843262</v>
      </c>
      <c r="AE208" s="23">
        <v>233.893707275391</v>
      </c>
      <c r="AF208" s="23">
        <f t="shared" si="83"/>
        <v>3.508405609130865</v>
      </c>
    </row>
    <row r="209" spans="1:32" ht="15.75">
      <c r="A209" s="21" t="s">
        <v>217</v>
      </c>
      <c r="B209" s="21">
        <v>506199.32</v>
      </c>
      <c r="C209" s="22">
        <v>1967.58703613281</v>
      </c>
      <c r="D209" s="22">
        <f t="shared" si="70"/>
        <v>15.74069628906248</v>
      </c>
      <c r="E209" s="22">
        <v>210.36083984375</v>
      </c>
      <c r="F209" s="22">
        <f t="shared" si="71"/>
        <v>0.6310825195312499</v>
      </c>
      <c r="G209" s="23">
        <v>241.383377075195</v>
      </c>
      <c r="H209" s="23">
        <f t="shared" si="72"/>
        <v>1.5207152755737285</v>
      </c>
      <c r="I209" s="23">
        <v>3074.83203125</v>
      </c>
      <c r="J209" s="23">
        <f t="shared" si="73"/>
        <v>1.9678925</v>
      </c>
      <c r="K209" s="22">
        <v>2718.81396484375</v>
      </c>
      <c r="L209" s="22">
        <f t="shared" si="74"/>
        <v>38.063395507812494</v>
      </c>
      <c r="M209" s="23">
        <v>1798.32141113281</v>
      </c>
      <c r="N209" s="23">
        <f t="shared" si="75"/>
        <v>14.38657128906248</v>
      </c>
      <c r="O209" s="22">
        <v>564.468444824219</v>
      </c>
      <c r="P209" s="22">
        <f t="shared" si="76"/>
        <v>16.934053344726568</v>
      </c>
      <c r="Q209" s="21" t="s">
        <v>217</v>
      </c>
      <c r="R209" s="21">
        <v>506199.32</v>
      </c>
      <c r="S209" s="23">
        <v>2729.88842773438</v>
      </c>
      <c r="T209" s="23">
        <f t="shared" si="77"/>
        <v>27.2988842773438</v>
      </c>
      <c r="U209" s="23">
        <v>542.083251953125</v>
      </c>
      <c r="V209" s="23">
        <f t="shared" si="78"/>
        <v>6.504999023437501</v>
      </c>
      <c r="W209" s="23">
        <v>214.308654785156</v>
      </c>
      <c r="X209" s="23">
        <f t="shared" si="79"/>
        <v>2.571703857421872</v>
      </c>
      <c r="Y209" s="23">
        <v>103.123146057129</v>
      </c>
      <c r="Z209" s="23">
        <f t="shared" si="80"/>
        <v>0.10312314605712901</v>
      </c>
      <c r="AA209" s="23">
        <v>110.483856201172</v>
      </c>
      <c r="AB209" s="23">
        <f t="shared" si="81"/>
        <v>1.6572578430175802</v>
      </c>
      <c r="AC209" s="23">
        <v>108.678718566895</v>
      </c>
      <c r="AD209" s="23">
        <f t="shared" si="82"/>
        <v>1.630180778503425</v>
      </c>
      <c r="AE209" s="23">
        <v>211.043869018555</v>
      </c>
      <c r="AF209" s="23">
        <f t="shared" si="83"/>
        <v>3.165658035278325</v>
      </c>
    </row>
    <row r="210" spans="1:32" ht="15.75">
      <c r="A210" s="21" t="s">
        <v>218</v>
      </c>
      <c r="B210" s="21">
        <v>607084.9</v>
      </c>
      <c r="C210" s="22">
        <v>4396.9599609375</v>
      </c>
      <c r="D210" s="22">
        <f t="shared" si="70"/>
        <v>35.1756796875</v>
      </c>
      <c r="E210" s="22">
        <v>562.198608398438</v>
      </c>
      <c r="F210" s="22">
        <f t="shared" si="71"/>
        <v>1.6865958251953137</v>
      </c>
      <c r="G210" s="23">
        <v>429.425354003906</v>
      </c>
      <c r="H210" s="23">
        <f t="shared" si="72"/>
        <v>2.705379730224608</v>
      </c>
      <c r="I210" s="23">
        <v>5910.646484375</v>
      </c>
      <c r="J210" s="23">
        <f t="shared" si="73"/>
        <v>3.7828137500000003</v>
      </c>
      <c r="K210" s="22">
        <v>5645.859375</v>
      </c>
      <c r="L210" s="22">
        <f t="shared" si="74"/>
        <v>79.04203125</v>
      </c>
      <c r="M210" s="23">
        <v>4156.39208984375</v>
      </c>
      <c r="N210" s="23">
        <f t="shared" si="75"/>
        <v>33.251136718750004</v>
      </c>
      <c r="O210" s="22">
        <v>1465.70715332031</v>
      </c>
      <c r="P210" s="22">
        <f t="shared" si="76"/>
        <v>43.971214599609304</v>
      </c>
      <c r="Q210" s="21" t="s">
        <v>218</v>
      </c>
      <c r="R210" s="21">
        <v>607084.9</v>
      </c>
      <c r="S210" s="23">
        <v>5802.7626953125</v>
      </c>
      <c r="T210" s="23">
        <f t="shared" si="77"/>
        <v>58.027626953125</v>
      </c>
      <c r="U210" s="23">
        <v>1521.12182617188</v>
      </c>
      <c r="V210" s="23">
        <f t="shared" si="78"/>
        <v>18.25346191406256</v>
      </c>
      <c r="W210" s="23">
        <v>495.5048828125</v>
      </c>
      <c r="X210" s="23">
        <f t="shared" si="79"/>
        <v>5.94605859375</v>
      </c>
      <c r="Y210" s="23">
        <v>243.490234375</v>
      </c>
      <c r="Z210" s="23">
        <f t="shared" si="80"/>
        <v>0.243490234375</v>
      </c>
      <c r="AA210" s="23">
        <v>341.683502197266</v>
      </c>
      <c r="AB210" s="23">
        <f t="shared" si="81"/>
        <v>5.12525253295899</v>
      </c>
      <c r="AC210" s="23">
        <v>367.920562744141</v>
      </c>
      <c r="AD210" s="23">
        <f t="shared" si="82"/>
        <v>5.518808441162115</v>
      </c>
      <c r="AE210" s="23">
        <v>620.373474121094</v>
      </c>
      <c r="AF210" s="23">
        <f t="shared" si="83"/>
        <v>9.305602111816409</v>
      </c>
    </row>
    <row r="211" spans="1:32" ht="15.75">
      <c r="A211" s="21" t="s">
        <v>219</v>
      </c>
      <c r="B211" s="21">
        <v>618247.75</v>
      </c>
      <c r="C211" s="22">
        <v>3005.58520507813</v>
      </c>
      <c r="D211" s="22">
        <f t="shared" si="70"/>
        <v>24.04468164062504</v>
      </c>
      <c r="E211" s="22">
        <v>204.82096862793</v>
      </c>
      <c r="F211" s="22">
        <f t="shared" si="71"/>
        <v>0.61446290588379</v>
      </c>
      <c r="G211" s="23">
        <v>218.462417602539</v>
      </c>
      <c r="H211" s="23">
        <f t="shared" si="72"/>
        <v>1.3763132308959956</v>
      </c>
      <c r="I211" s="23">
        <v>3197.46484375</v>
      </c>
      <c r="J211" s="23">
        <f t="shared" si="73"/>
        <v>2.0463775</v>
      </c>
      <c r="K211" s="22">
        <v>2696.3544921875</v>
      </c>
      <c r="L211" s="22">
        <f t="shared" si="74"/>
        <v>37.748962890624995</v>
      </c>
      <c r="M211" s="23">
        <v>2614.59985351563</v>
      </c>
      <c r="N211" s="23">
        <f t="shared" si="75"/>
        <v>20.916798828125042</v>
      </c>
      <c r="O211" s="22">
        <v>612.921508789063</v>
      </c>
      <c r="P211" s="22">
        <f t="shared" si="76"/>
        <v>18.38764526367189</v>
      </c>
      <c r="Q211" s="21" t="s">
        <v>219</v>
      </c>
      <c r="R211" s="21">
        <v>618247.75</v>
      </c>
      <c r="S211" s="23">
        <v>3587.853515625</v>
      </c>
      <c r="T211" s="23">
        <f t="shared" si="77"/>
        <v>35.87853515625</v>
      </c>
      <c r="U211" s="23">
        <v>816.347290039063</v>
      </c>
      <c r="V211" s="23">
        <f t="shared" si="78"/>
        <v>9.796167480468755</v>
      </c>
      <c r="W211" s="23">
        <v>236.379913330078</v>
      </c>
      <c r="X211" s="23">
        <f t="shared" si="79"/>
        <v>2.8365589599609358</v>
      </c>
      <c r="Y211" s="23">
        <v>69.4963760375977</v>
      </c>
      <c r="Z211" s="23">
        <f t="shared" si="80"/>
        <v>0.0694963760375977</v>
      </c>
      <c r="AA211" s="23">
        <v>100.385734558105</v>
      </c>
      <c r="AB211" s="23">
        <f t="shared" si="81"/>
        <v>1.505786018371575</v>
      </c>
      <c r="AC211" s="23">
        <v>111.422966003418</v>
      </c>
      <c r="AD211" s="23">
        <f t="shared" si="82"/>
        <v>1.6713444900512702</v>
      </c>
      <c r="AE211" s="23">
        <v>208.864242553711</v>
      </c>
      <c r="AF211" s="23">
        <f t="shared" si="83"/>
        <v>3.1329636383056654</v>
      </c>
    </row>
    <row r="212" spans="1:32" ht="15.75">
      <c r="A212" s="21" t="s">
        <v>220</v>
      </c>
      <c r="B212" s="21">
        <v>1197752.42</v>
      </c>
      <c r="C212" s="22">
        <v>5585.28466796875</v>
      </c>
      <c r="D212" s="22">
        <f t="shared" si="70"/>
        <v>44.68227734375</v>
      </c>
      <c r="E212" s="22">
        <v>551.578796386719</v>
      </c>
      <c r="F212" s="22">
        <f t="shared" si="71"/>
        <v>1.654736389160157</v>
      </c>
      <c r="G212" s="23">
        <v>449.514190673828</v>
      </c>
      <c r="H212" s="23">
        <f t="shared" si="72"/>
        <v>2.8319394012451164</v>
      </c>
      <c r="I212" s="23">
        <v>6623.4658203125</v>
      </c>
      <c r="J212" s="23">
        <f t="shared" si="73"/>
        <v>4.239018125</v>
      </c>
      <c r="K212" s="22">
        <v>7102.4619140625</v>
      </c>
      <c r="L212" s="22">
        <f t="shared" si="74"/>
        <v>99.43446679687499</v>
      </c>
      <c r="M212" s="23">
        <v>4457.20703125</v>
      </c>
      <c r="N212" s="23">
        <f t="shared" si="75"/>
        <v>35.65765625</v>
      </c>
      <c r="O212" s="22">
        <v>1384.43908691406</v>
      </c>
      <c r="P212" s="22">
        <f t="shared" si="76"/>
        <v>41.533172607421804</v>
      </c>
      <c r="Q212" s="21" t="s">
        <v>220</v>
      </c>
      <c r="R212" s="21">
        <v>1197752.42</v>
      </c>
      <c r="S212" s="23">
        <v>6940.88232421875</v>
      </c>
      <c r="T212" s="23">
        <f t="shared" si="77"/>
        <v>69.4088232421875</v>
      </c>
      <c r="U212" s="23">
        <v>1399.89978027344</v>
      </c>
      <c r="V212" s="23">
        <f t="shared" si="78"/>
        <v>16.79879736328128</v>
      </c>
      <c r="W212" s="23">
        <v>486.675445556641</v>
      </c>
      <c r="X212" s="23">
        <f t="shared" si="79"/>
        <v>5.8401053466796915</v>
      </c>
      <c r="Y212" s="23">
        <v>277.226165771484</v>
      </c>
      <c r="Z212" s="23">
        <f t="shared" si="80"/>
        <v>0.277226165771484</v>
      </c>
      <c r="AA212" s="23">
        <v>271.684722900391</v>
      </c>
      <c r="AB212" s="23">
        <f t="shared" si="81"/>
        <v>4.075270843505865</v>
      </c>
      <c r="AC212" s="23">
        <v>311.989868164063</v>
      </c>
      <c r="AD212" s="23">
        <f t="shared" si="82"/>
        <v>4.679848022460946</v>
      </c>
      <c r="AE212" s="23">
        <v>672.606811523438</v>
      </c>
      <c r="AF212" s="23">
        <f t="shared" si="83"/>
        <v>10.08910217285157</v>
      </c>
    </row>
    <row r="213" spans="1:32" ht="15.75">
      <c r="A213" s="21" t="s">
        <v>221</v>
      </c>
      <c r="B213" s="21">
        <v>1740681.38</v>
      </c>
      <c r="C213" s="22">
        <v>550.750366210938</v>
      </c>
      <c r="D213" s="22">
        <f t="shared" si="70"/>
        <v>4.406002929687504</v>
      </c>
      <c r="E213" s="22">
        <v>34.1412658691406</v>
      </c>
      <c r="F213" s="22">
        <f t="shared" si="71"/>
        <v>0.10242379760742178</v>
      </c>
      <c r="G213" s="23">
        <v>5.0122184753418</v>
      </c>
      <c r="H213" s="23">
        <f t="shared" si="72"/>
        <v>0.031576976394653344</v>
      </c>
      <c r="I213" s="23">
        <v>735.190307617188</v>
      </c>
      <c r="J213" s="23">
        <f t="shared" si="73"/>
        <v>0.4705217968750003</v>
      </c>
      <c r="K213" s="22">
        <v>579.870910644531</v>
      </c>
      <c r="L213" s="22">
        <f t="shared" si="74"/>
        <v>8.118192749023434</v>
      </c>
      <c r="M213" s="23">
        <v>353.77294921875</v>
      </c>
      <c r="N213" s="23">
        <f t="shared" si="75"/>
        <v>2.8301835937499997</v>
      </c>
      <c r="O213" s="22">
        <v>256.253967285156</v>
      </c>
      <c r="P213" s="22">
        <f t="shared" si="76"/>
        <v>7.687619018554681</v>
      </c>
      <c r="Q213" s="21" t="s">
        <v>221</v>
      </c>
      <c r="R213" s="21">
        <v>1740681.38</v>
      </c>
      <c r="S213" s="23">
        <v>709.150573730469</v>
      </c>
      <c r="T213" s="23">
        <f t="shared" si="77"/>
        <v>7.09150573730469</v>
      </c>
      <c r="U213" s="23">
        <v>166.051376342773</v>
      </c>
      <c r="V213" s="23">
        <f t="shared" si="78"/>
        <v>1.992616516113276</v>
      </c>
      <c r="W213" s="23">
        <v>40.724536895752</v>
      </c>
      <c r="X213" s="23">
        <f t="shared" si="79"/>
        <v>0.488694442749024</v>
      </c>
      <c r="Y213" s="23">
        <v>56.7579460144043</v>
      </c>
      <c r="Z213" s="23">
        <f t="shared" si="80"/>
        <v>0.056757946014404294</v>
      </c>
      <c r="AA213" s="23">
        <v>18.0013256072998</v>
      </c>
      <c r="AB213" s="23">
        <f t="shared" si="81"/>
        <v>0.270019884109497</v>
      </c>
      <c r="AC213" s="23">
        <v>30.261474609375</v>
      </c>
      <c r="AD213" s="23">
        <f t="shared" si="82"/>
        <v>0.453922119140625</v>
      </c>
      <c r="AE213" s="23">
        <v>104.433807373047</v>
      </c>
      <c r="AF213" s="23">
        <f t="shared" si="83"/>
        <v>1.5665071105957051</v>
      </c>
    </row>
    <row r="214" spans="1:32" ht="15.75">
      <c r="A214" s="21" t="s">
        <v>222</v>
      </c>
      <c r="B214" s="21">
        <v>562251.23</v>
      </c>
      <c r="C214" s="22">
        <v>5124.9853515625</v>
      </c>
      <c r="D214" s="22">
        <f t="shared" si="70"/>
        <v>40.9998828125</v>
      </c>
      <c r="E214" s="22">
        <v>485.540863037109</v>
      </c>
      <c r="F214" s="22">
        <f t="shared" si="71"/>
        <v>1.456622589111327</v>
      </c>
      <c r="G214" s="23">
        <v>429.420806884766</v>
      </c>
      <c r="H214" s="23">
        <f t="shared" si="72"/>
        <v>2.705351083374026</v>
      </c>
      <c r="I214" s="23">
        <v>6532.20703125</v>
      </c>
      <c r="J214" s="23">
        <f t="shared" si="73"/>
        <v>4.1806125000000005</v>
      </c>
      <c r="K214" s="22">
        <v>5954.541015625</v>
      </c>
      <c r="L214" s="22">
        <f t="shared" si="74"/>
        <v>83.36357421875</v>
      </c>
      <c r="M214" s="23">
        <v>5143.28076171875</v>
      </c>
      <c r="N214" s="23">
        <f t="shared" si="75"/>
        <v>41.14624609375001</v>
      </c>
      <c r="O214" s="22">
        <v>1686.11486816406</v>
      </c>
      <c r="P214" s="22">
        <f t="shared" si="76"/>
        <v>50.5834460449218</v>
      </c>
      <c r="Q214" s="21" t="s">
        <v>222</v>
      </c>
      <c r="R214" s="21">
        <v>562251.23</v>
      </c>
      <c r="S214" s="23">
        <v>6191.5322265625</v>
      </c>
      <c r="T214" s="23">
        <f t="shared" si="77"/>
        <v>61.915322265625</v>
      </c>
      <c r="U214" s="23">
        <v>1827.40454101563</v>
      </c>
      <c r="V214" s="23">
        <f t="shared" si="78"/>
        <v>21.92885449218756</v>
      </c>
      <c r="W214" s="23">
        <v>455.527496337891</v>
      </c>
      <c r="X214" s="23">
        <f t="shared" si="79"/>
        <v>5.466329956054692</v>
      </c>
      <c r="Y214" s="23">
        <v>216.631149291992</v>
      </c>
      <c r="Z214" s="23">
        <f t="shared" si="80"/>
        <v>0.216631149291992</v>
      </c>
      <c r="AA214" s="23">
        <v>226.012237548828</v>
      </c>
      <c r="AB214" s="23">
        <f t="shared" si="81"/>
        <v>3.39018356323242</v>
      </c>
      <c r="AC214" s="23">
        <v>248.941940307617</v>
      </c>
      <c r="AD214" s="23">
        <f t="shared" si="82"/>
        <v>3.734129104614255</v>
      </c>
      <c r="AE214" s="23">
        <v>518.839477539063</v>
      </c>
      <c r="AF214" s="23">
        <f t="shared" si="83"/>
        <v>7.782592163085944</v>
      </c>
    </row>
    <row r="215" spans="1:32" ht="15.75">
      <c r="A215" s="21" t="s">
        <v>223</v>
      </c>
      <c r="B215" s="21">
        <v>755867.05</v>
      </c>
      <c r="C215" s="22">
        <v>1720.14428710938</v>
      </c>
      <c r="D215" s="22">
        <f t="shared" si="70"/>
        <v>13.761154296875041</v>
      </c>
      <c r="E215" s="22">
        <v>186.207275390625</v>
      </c>
      <c r="F215" s="22">
        <f t="shared" si="71"/>
        <v>0.558621826171875</v>
      </c>
      <c r="G215" s="23">
        <v>157.844985961914</v>
      </c>
      <c r="H215" s="23">
        <f t="shared" si="72"/>
        <v>0.9944234115600582</v>
      </c>
      <c r="I215" s="23">
        <v>2303.92846679688</v>
      </c>
      <c r="J215" s="23">
        <f t="shared" si="73"/>
        <v>1.4745142187500033</v>
      </c>
      <c r="K215" s="22">
        <v>2616.45727539063</v>
      </c>
      <c r="L215" s="22">
        <f t="shared" si="74"/>
        <v>36.63040185546882</v>
      </c>
      <c r="M215" s="23">
        <v>1444.17395019531</v>
      </c>
      <c r="N215" s="23">
        <f t="shared" si="75"/>
        <v>11.55339160156248</v>
      </c>
      <c r="O215" s="22">
        <v>838.598876953125</v>
      </c>
      <c r="P215" s="22">
        <f t="shared" si="76"/>
        <v>25.15796630859375</v>
      </c>
      <c r="Q215" s="21" t="s">
        <v>223</v>
      </c>
      <c r="R215" s="21">
        <v>755867.05</v>
      </c>
      <c r="S215" s="23">
        <v>2611.29711914063</v>
      </c>
      <c r="T215" s="23">
        <f t="shared" si="77"/>
        <v>26.1129711914063</v>
      </c>
      <c r="U215" s="23">
        <v>506.765228271484</v>
      </c>
      <c r="V215" s="23">
        <f t="shared" si="78"/>
        <v>6.081182739257807</v>
      </c>
      <c r="W215" s="23">
        <v>178.760009765625</v>
      </c>
      <c r="X215" s="23">
        <f t="shared" si="79"/>
        <v>2.1451201171875</v>
      </c>
      <c r="Y215" s="23">
        <v>142.649169921875</v>
      </c>
      <c r="Z215" s="23">
        <f t="shared" si="80"/>
        <v>0.142649169921875</v>
      </c>
      <c r="AA215" s="23">
        <v>90.0539398193359</v>
      </c>
      <c r="AB215" s="23">
        <f t="shared" si="81"/>
        <v>1.3508090972900384</v>
      </c>
      <c r="AC215" s="23">
        <v>106.265487670898</v>
      </c>
      <c r="AD215" s="23">
        <f t="shared" si="82"/>
        <v>1.59398231506347</v>
      </c>
      <c r="AE215" s="23">
        <v>269.51708984375</v>
      </c>
      <c r="AF215" s="23">
        <f t="shared" si="83"/>
        <v>4.04275634765625</v>
      </c>
    </row>
    <row r="216" spans="1:32" ht="15.75">
      <c r="A216" s="21" t="s">
        <v>224</v>
      </c>
      <c r="B216" s="21">
        <v>120852.29</v>
      </c>
      <c r="C216" s="22">
        <v>8249.787109375</v>
      </c>
      <c r="D216" s="22">
        <f t="shared" si="70"/>
        <v>65.99829687500001</v>
      </c>
      <c r="E216" s="22">
        <v>656.252685546875</v>
      </c>
      <c r="F216" s="22">
        <f t="shared" si="71"/>
        <v>1.9687580566406249</v>
      </c>
      <c r="G216" s="23">
        <v>609.747924804688</v>
      </c>
      <c r="H216" s="23">
        <f t="shared" si="72"/>
        <v>3.841411926269534</v>
      </c>
      <c r="I216" s="23">
        <v>7832.53271484375</v>
      </c>
      <c r="J216" s="23">
        <f t="shared" si="73"/>
        <v>5.0128209375</v>
      </c>
      <c r="K216" s="22">
        <v>9001.45703125</v>
      </c>
      <c r="L216" s="22">
        <f t="shared" si="74"/>
        <v>126.02039843749999</v>
      </c>
      <c r="M216" s="23">
        <v>6888.55908203125</v>
      </c>
      <c r="N216" s="23">
        <f t="shared" si="75"/>
        <v>55.10847265625001</v>
      </c>
      <c r="O216" s="22">
        <v>2209.73022460938</v>
      </c>
      <c r="P216" s="22">
        <f t="shared" si="76"/>
        <v>66.2919067382814</v>
      </c>
      <c r="Q216" s="21" t="s">
        <v>224</v>
      </c>
      <c r="R216" s="21">
        <v>120852.29</v>
      </c>
      <c r="S216" s="23">
        <v>9189.5849609375</v>
      </c>
      <c r="T216" s="23">
        <f t="shared" si="77"/>
        <v>91.895849609375</v>
      </c>
      <c r="U216" s="23">
        <v>2288.93969726563</v>
      </c>
      <c r="V216" s="23">
        <f t="shared" si="78"/>
        <v>27.46727636718756</v>
      </c>
      <c r="W216" s="23">
        <v>640.859619140625</v>
      </c>
      <c r="X216" s="23">
        <f t="shared" si="79"/>
        <v>7.690315429687499</v>
      </c>
      <c r="Y216" s="23">
        <v>356.041320800781</v>
      </c>
      <c r="Z216" s="23">
        <f t="shared" si="80"/>
        <v>0.35604132080078105</v>
      </c>
      <c r="AA216" s="23">
        <v>335.574157714844</v>
      </c>
      <c r="AB216" s="23">
        <f t="shared" si="81"/>
        <v>5.03361236572266</v>
      </c>
      <c r="AC216" s="23">
        <v>389.647094726563</v>
      </c>
      <c r="AD216" s="23">
        <f t="shared" si="82"/>
        <v>5.844706420898445</v>
      </c>
      <c r="AE216" s="23">
        <v>806.710144042969</v>
      </c>
      <c r="AF216" s="23">
        <f t="shared" si="83"/>
        <v>12.100652160644536</v>
      </c>
    </row>
    <row r="217" spans="1:32" ht="15.75">
      <c r="A217" s="21" t="s">
        <v>225</v>
      </c>
      <c r="B217" s="21">
        <v>1595433.81</v>
      </c>
      <c r="C217" s="22">
        <v>660.117370605469</v>
      </c>
      <c r="D217" s="22">
        <f t="shared" si="70"/>
        <v>5.280938964843752</v>
      </c>
      <c r="E217" s="22">
        <v>57.6430702209473</v>
      </c>
      <c r="F217" s="22">
        <f t="shared" si="71"/>
        <v>0.1729292106628419</v>
      </c>
      <c r="G217" s="23">
        <v>35.9556503295898</v>
      </c>
      <c r="H217" s="23">
        <f t="shared" si="72"/>
        <v>0.22652059707641573</v>
      </c>
      <c r="I217" s="23">
        <v>769.205688476563</v>
      </c>
      <c r="J217" s="23">
        <f t="shared" si="73"/>
        <v>0.4922916406250003</v>
      </c>
      <c r="K217" s="22">
        <v>953.335388183594</v>
      </c>
      <c r="L217" s="22">
        <f t="shared" si="74"/>
        <v>13.346695434570314</v>
      </c>
      <c r="M217" s="23">
        <v>445.607208251953</v>
      </c>
      <c r="N217" s="23">
        <f t="shared" si="75"/>
        <v>3.5648576660156244</v>
      </c>
      <c r="O217" s="22">
        <v>8.2126579284668</v>
      </c>
      <c r="P217" s="22">
        <f t="shared" si="76"/>
        <v>0.24637973785400402</v>
      </c>
      <c r="Q217" s="21" t="s">
        <v>225</v>
      </c>
      <c r="R217" s="21">
        <v>1595433.81</v>
      </c>
      <c r="S217" s="23">
        <v>992.834533691406</v>
      </c>
      <c r="T217" s="23">
        <f t="shared" si="77"/>
        <v>9.92834533691406</v>
      </c>
      <c r="U217" s="23">
        <v>107.436714172363</v>
      </c>
      <c r="V217" s="23">
        <f t="shared" si="78"/>
        <v>1.289240570068356</v>
      </c>
      <c r="W217" s="23">
        <v>67.5051498413086</v>
      </c>
      <c r="X217" s="23">
        <f t="shared" si="79"/>
        <v>0.8100617980957031</v>
      </c>
      <c r="Y217" s="23">
        <v>0.292896300554276</v>
      </c>
      <c r="Z217" s="23">
        <f t="shared" si="80"/>
        <v>0.00029289630055427603</v>
      </c>
      <c r="AA217" s="23">
        <v>43.0443916320801</v>
      </c>
      <c r="AB217" s="23">
        <f t="shared" si="81"/>
        <v>0.6456658744812015</v>
      </c>
      <c r="AC217" s="23">
        <v>57.013729095459</v>
      </c>
      <c r="AD217" s="23">
        <f t="shared" si="82"/>
        <v>0.855205936431885</v>
      </c>
      <c r="AE217" s="23">
        <v>184.312438964844</v>
      </c>
      <c r="AF217" s="23">
        <f t="shared" si="83"/>
        <v>2.7646865844726602</v>
      </c>
    </row>
    <row r="218" spans="1:32" ht="15.75">
      <c r="A218" s="21" t="s">
        <v>226</v>
      </c>
      <c r="B218" s="21">
        <v>177648.25</v>
      </c>
      <c r="C218" s="22">
        <v>4303.5859375</v>
      </c>
      <c r="D218" s="22">
        <f t="shared" si="70"/>
        <v>34.4286875</v>
      </c>
      <c r="E218" s="22">
        <v>415.954071044922</v>
      </c>
      <c r="F218" s="22">
        <f t="shared" si="71"/>
        <v>1.2478622131347659</v>
      </c>
      <c r="G218" s="23">
        <v>366.761505126953</v>
      </c>
      <c r="H218" s="23">
        <f t="shared" si="72"/>
        <v>2.3105974822998037</v>
      </c>
      <c r="I218" s="23">
        <v>4895.8779296875</v>
      </c>
      <c r="J218" s="23">
        <f t="shared" si="73"/>
        <v>3.133361875</v>
      </c>
      <c r="K218" s="22">
        <v>5622.46337890625</v>
      </c>
      <c r="L218" s="22">
        <f t="shared" si="74"/>
        <v>78.7144873046875</v>
      </c>
      <c r="M218" s="23">
        <v>3411.5302734375</v>
      </c>
      <c r="N218" s="23">
        <f t="shared" si="75"/>
        <v>27.2922421875</v>
      </c>
      <c r="O218" s="22">
        <v>1107.048828125</v>
      </c>
      <c r="P218" s="22">
        <f t="shared" si="76"/>
        <v>33.21146484375</v>
      </c>
      <c r="Q218" s="21" t="s">
        <v>226</v>
      </c>
      <c r="R218" s="21">
        <v>177648.25</v>
      </c>
      <c r="S218" s="23">
        <v>5896.10107421875</v>
      </c>
      <c r="T218" s="23">
        <f t="shared" si="77"/>
        <v>58.9610107421875</v>
      </c>
      <c r="U218" s="23">
        <v>1044.86083984375</v>
      </c>
      <c r="V218" s="23">
        <f t="shared" si="78"/>
        <v>12.538330078125</v>
      </c>
      <c r="W218" s="23">
        <v>390.634307861328</v>
      </c>
      <c r="X218" s="23">
        <f t="shared" si="79"/>
        <v>4.687611694335936</v>
      </c>
      <c r="Y218" s="23">
        <v>207.412460327148</v>
      </c>
      <c r="Z218" s="23">
        <f t="shared" si="80"/>
        <v>0.20741246032714802</v>
      </c>
      <c r="AA218" s="23">
        <v>218.40641784668</v>
      </c>
      <c r="AB218" s="23">
        <f t="shared" si="81"/>
        <v>3.2760962677001997</v>
      </c>
      <c r="AC218" s="23">
        <v>256.048645019531</v>
      </c>
      <c r="AD218" s="23">
        <f t="shared" si="82"/>
        <v>3.840729675292965</v>
      </c>
      <c r="AE218" s="23">
        <v>577.134521484375</v>
      </c>
      <c r="AF218" s="23">
        <f t="shared" si="83"/>
        <v>8.657017822265624</v>
      </c>
    </row>
    <row r="219" spans="1:32" ht="15.75">
      <c r="A219" s="21" t="s">
        <v>227</v>
      </c>
      <c r="B219" s="21">
        <v>278890.97</v>
      </c>
      <c r="C219" s="22">
        <v>5673.158203125</v>
      </c>
      <c r="D219" s="22">
        <f t="shared" si="70"/>
        <v>45.385265625</v>
      </c>
      <c r="E219" s="22">
        <v>550.040161132813</v>
      </c>
      <c r="F219" s="22">
        <f t="shared" si="71"/>
        <v>1.6501204833984389</v>
      </c>
      <c r="G219" s="23">
        <v>514.352355957031</v>
      </c>
      <c r="H219" s="23">
        <f t="shared" si="72"/>
        <v>3.2404198425292954</v>
      </c>
      <c r="I219" s="23">
        <v>6902.17431640625</v>
      </c>
      <c r="J219" s="23">
        <f t="shared" si="73"/>
        <v>4.4173915625</v>
      </c>
      <c r="K219" s="22">
        <v>6756.52734375</v>
      </c>
      <c r="L219" s="22">
        <f t="shared" si="74"/>
        <v>94.5913828125</v>
      </c>
      <c r="M219" s="23">
        <v>4729.4326171875</v>
      </c>
      <c r="N219" s="23">
        <f t="shared" si="75"/>
        <v>37.8354609375</v>
      </c>
      <c r="O219" s="22">
        <v>1580.77770996094</v>
      </c>
      <c r="P219" s="22">
        <f t="shared" si="76"/>
        <v>47.423331298828195</v>
      </c>
      <c r="Q219" s="21" t="s">
        <v>227</v>
      </c>
      <c r="R219" s="21">
        <v>278890.97</v>
      </c>
      <c r="S219" s="23">
        <v>6899.150390625</v>
      </c>
      <c r="T219" s="23">
        <f t="shared" si="77"/>
        <v>68.99150390625</v>
      </c>
      <c r="U219" s="23">
        <v>1580.92102050781</v>
      </c>
      <c r="V219" s="23">
        <f t="shared" si="78"/>
        <v>18.97105224609372</v>
      </c>
      <c r="W219" s="23">
        <v>523.987487792969</v>
      </c>
      <c r="X219" s="23">
        <f t="shared" si="79"/>
        <v>6.2878498535156275</v>
      </c>
      <c r="Y219" s="23">
        <v>285.088409423828</v>
      </c>
      <c r="Z219" s="23">
        <f t="shared" si="80"/>
        <v>0.285088409423828</v>
      </c>
      <c r="AA219" s="23">
        <v>277.264556884766</v>
      </c>
      <c r="AB219" s="23">
        <f t="shared" si="81"/>
        <v>4.15896835327149</v>
      </c>
      <c r="AC219" s="23">
        <v>292.280334472656</v>
      </c>
      <c r="AD219" s="23">
        <f t="shared" si="82"/>
        <v>4.38420501708984</v>
      </c>
      <c r="AE219" s="23">
        <v>583.430786132813</v>
      </c>
      <c r="AF219" s="23">
        <f t="shared" si="83"/>
        <v>8.751461791992194</v>
      </c>
    </row>
    <row r="220" spans="1:32" ht="15.75">
      <c r="A220" s="21" t="s">
        <v>228</v>
      </c>
      <c r="B220" s="21">
        <v>160105.64</v>
      </c>
      <c r="C220" s="22">
        <v>5321.58837890625</v>
      </c>
      <c r="D220" s="22">
        <f t="shared" si="70"/>
        <v>42.572707031250005</v>
      </c>
      <c r="E220" s="22">
        <v>495.159942626953</v>
      </c>
      <c r="F220" s="22">
        <f t="shared" si="71"/>
        <v>1.485479827880859</v>
      </c>
      <c r="G220" s="23">
        <v>448.096649169922</v>
      </c>
      <c r="H220" s="23">
        <f t="shared" si="72"/>
        <v>2.8230088897705086</v>
      </c>
      <c r="I220" s="23">
        <v>6235.81640625</v>
      </c>
      <c r="J220" s="23">
        <f t="shared" si="73"/>
        <v>3.9909225000000004</v>
      </c>
      <c r="K220" s="22">
        <v>6151.51025390625</v>
      </c>
      <c r="L220" s="22">
        <f t="shared" si="74"/>
        <v>86.12114355468749</v>
      </c>
      <c r="M220" s="23">
        <v>4553.38232421875</v>
      </c>
      <c r="N220" s="23">
        <f t="shared" si="75"/>
        <v>36.427058593750004</v>
      </c>
      <c r="O220" s="22">
        <v>1612.783203125</v>
      </c>
      <c r="P220" s="22">
        <f t="shared" si="76"/>
        <v>48.38349609375</v>
      </c>
      <c r="Q220" s="21" t="s">
        <v>228</v>
      </c>
      <c r="R220" s="21">
        <v>160105.64</v>
      </c>
      <c r="S220" s="23">
        <v>6539.8349609375</v>
      </c>
      <c r="T220" s="23">
        <f t="shared" si="77"/>
        <v>65.398349609375</v>
      </c>
      <c r="U220" s="23">
        <v>1572.21081542969</v>
      </c>
      <c r="V220" s="23">
        <f t="shared" si="78"/>
        <v>18.866529785156278</v>
      </c>
      <c r="W220" s="23">
        <v>472.442016601563</v>
      </c>
      <c r="X220" s="23">
        <f t="shared" si="79"/>
        <v>5.669304199218756</v>
      </c>
      <c r="Y220" s="23">
        <v>243.852279663086</v>
      </c>
      <c r="Z220" s="23">
        <f t="shared" si="80"/>
        <v>0.243852279663086</v>
      </c>
      <c r="AA220" s="23">
        <v>243.060043334961</v>
      </c>
      <c r="AB220" s="23">
        <f t="shared" si="81"/>
        <v>3.6459006500244153</v>
      </c>
      <c r="AC220" s="23">
        <v>258.230041503906</v>
      </c>
      <c r="AD220" s="23">
        <f t="shared" si="82"/>
        <v>3.8734506225585905</v>
      </c>
      <c r="AE220" s="23">
        <v>520.782897949219</v>
      </c>
      <c r="AF220" s="23">
        <f t="shared" si="83"/>
        <v>7.8117434692382846</v>
      </c>
    </row>
    <row r="221" spans="1:32" s="26" customFormat="1" ht="15.75">
      <c r="A221" s="24">
        <v>1</v>
      </c>
      <c r="B221" s="24">
        <v>2</v>
      </c>
      <c r="C221" s="25"/>
      <c r="D221" s="25">
        <v>3</v>
      </c>
      <c r="E221" s="25"/>
      <c r="F221" s="25">
        <v>4</v>
      </c>
      <c r="G221" s="24"/>
      <c r="H221" s="24">
        <v>5</v>
      </c>
      <c r="I221" s="24"/>
      <c r="J221" s="24">
        <v>6</v>
      </c>
      <c r="K221" s="25"/>
      <c r="L221" s="25">
        <v>7</v>
      </c>
      <c r="M221" s="24"/>
      <c r="N221" s="24">
        <v>8</v>
      </c>
      <c r="O221" s="25"/>
      <c r="P221" s="25">
        <v>9</v>
      </c>
      <c r="Q221" s="24"/>
      <c r="R221" s="24"/>
      <c r="S221" s="24"/>
      <c r="T221" s="24">
        <v>10</v>
      </c>
      <c r="U221" s="24"/>
      <c r="V221" s="24">
        <v>11</v>
      </c>
      <c r="W221" s="24"/>
      <c r="X221" s="24">
        <v>12</v>
      </c>
      <c r="Y221" s="24"/>
      <c r="Z221" s="24">
        <v>13</v>
      </c>
      <c r="AA221" s="24"/>
      <c r="AB221" s="24">
        <v>14</v>
      </c>
      <c r="AC221" s="24"/>
      <c r="AD221" s="24">
        <v>15</v>
      </c>
      <c r="AE221" s="24"/>
      <c r="AF221" s="24">
        <v>16</v>
      </c>
    </row>
    <row r="222" spans="1:32" ht="15.75">
      <c r="A222" s="21" t="s">
        <v>229</v>
      </c>
      <c r="B222" s="21">
        <v>251903.49</v>
      </c>
      <c r="C222" s="22">
        <v>4939.99462890625</v>
      </c>
      <c r="D222" s="22">
        <f aca="true" t="shared" si="84" ref="D222:D258">SUM(C222*0.8)/100</f>
        <v>39.51995703125</v>
      </c>
      <c r="E222" s="22">
        <v>422.329406738281</v>
      </c>
      <c r="F222" s="22">
        <f aca="true" t="shared" si="85" ref="F222:F258">SUM(E222*0.3)/100</f>
        <v>1.266988220214843</v>
      </c>
      <c r="G222" s="23">
        <v>352.382659912109</v>
      </c>
      <c r="H222" s="23">
        <f aca="true" t="shared" si="86" ref="H222:H258">SUM(G222*0.63)/100</f>
        <v>2.2200107574462864</v>
      </c>
      <c r="I222" s="23">
        <v>5206.716796875</v>
      </c>
      <c r="J222" s="23">
        <f aca="true" t="shared" si="87" ref="J222:J258">SUM(I222*0.064)/100</f>
        <v>3.33229875</v>
      </c>
      <c r="K222" s="22">
        <v>5418.79345703125</v>
      </c>
      <c r="L222" s="22">
        <f aca="true" t="shared" si="88" ref="L222:L258">SUM(K222*1.4)/100</f>
        <v>75.8631083984375</v>
      </c>
      <c r="M222" s="23">
        <v>4227.7451171875</v>
      </c>
      <c r="N222" s="23">
        <f aca="true" t="shared" si="89" ref="N222:N258">SUM(M222*0.8)/100</f>
        <v>33.8219609375</v>
      </c>
      <c r="O222" s="22">
        <v>1207.10437011719</v>
      </c>
      <c r="P222" s="22">
        <f aca="true" t="shared" si="90" ref="P222:P258">SUM(O222*3)/100</f>
        <v>36.2131311035157</v>
      </c>
      <c r="Q222" s="21" t="s">
        <v>229</v>
      </c>
      <c r="R222" s="21">
        <v>251903.49</v>
      </c>
      <c r="S222" s="23">
        <v>5807.18994140625</v>
      </c>
      <c r="T222" s="23">
        <f aca="true" t="shared" si="91" ref="T222:T258">SUM(S222*1)/100</f>
        <v>58.0718994140625</v>
      </c>
      <c r="U222" s="23">
        <v>1289.46569824219</v>
      </c>
      <c r="V222" s="23">
        <f aca="true" t="shared" si="92" ref="V222:V258">SUM(U222*1.2)/100</f>
        <v>15.473588378906278</v>
      </c>
      <c r="W222" s="23">
        <v>400.659027099609</v>
      </c>
      <c r="X222" s="23">
        <f aca="true" t="shared" si="93" ref="X222:X258">SUM(W222*1.2)/100</f>
        <v>4.807908325195307</v>
      </c>
      <c r="Y222" s="23">
        <v>164.485336303711</v>
      </c>
      <c r="Z222" s="23">
        <f aca="true" t="shared" si="94" ref="Z222:Z258">SUM(Y222*0.1)/100</f>
        <v>0.16448533630371098</v>
      </c>
      <c r="AA222" s="23">
        <v>205.472534179688</v>
      </c>
      <c r="AB222" s="23">
        <f aca="true" t="shared" si="95" ref="AB222:AB258">SUM(AA222*1.5)/100</f>
        <v>3.0820880126953205</v>
      </c>
      <c r="AC222" s="23">
        <v>234.399978637695</v>
      </c>
      <c r="AD222" s="23">
        <f aca="true" t="shared" si="96" ref="AD222:AD258">SUM(AC222*1.5)/100</f>
        <v>3.515999679565425</v>
      </c>
      <c r="AE222" s="23">
        <v>398.660888671875</v>
      </c>
      <c r="AF222" s="23">
        <f aca="true" t="shared" si="97" ref="AF222:AF258">SUM(AE222*1.5)/100</f>
        <v>5.979913330078125</v>
      </c>
    </row>
    <row r="223" spans="1:32" ht="15.75">
      <c r="A223" s="21" t="s">
        <v>230</v>
      </c>
      <c r="B223" s="21">
        <v>254413.52</v>
      </c>
      <c r="C223" s="22">
        <v>4584.19189453125</v>
      </c>
      <c r="D223" s="22">
        <f t="shared" si="84"/>
        <v>36.67353515625</v>
      </c>
      <c r="E223" s="22">
        <v>457.19873046875</v>
      </c>
      <c r="F223" s="22">
        <f t="shared" si="85"/>
        <v>1.3715961914062498</v>
      </c>
      <c r="G223" s="23">
        <v>380.240081787109</v>
      </c>
      <c r="H223" s="23">
        <f t="shared" si="86"/>
        <v>2.3955125152587864</v>
      </c>
      <c r="I223" s="23">
        <v>5640.00244140625</v>
      </c>
      <c r="J223" s="23">
        <f t="shared" si="87"/>
        <v>3.6096015625</v>
      </c>
      <c r="K223" s="22">
        <v>6166.87158203125</v>
      </c>
      <c r="L223" s="22">
        <f t="shared" si="88"/>
        <v>86.3362021484375</v>
      </c>
      <c r="M223" s="23">
        <v>4173.56689453125</v>
      </c>
      <c r="N223" s="23">
        <f t="shared" si="89"/>
        <v>33.38853515625</v>
      </c>
      <c r="O223" s="22">
        <v>1394.20788574219</v>
      </c>
      <c r="P223" s="22">
        <f t="shared" si="90"/>
        <v>41.8262365722657</v>
      </c>
      <c r="Q223" s="21" t="s">
        <v>230</v>
      </c>
      <c r="R223" s="21">
        <v>254413.52</v>
      </c>
      <c r="S223" s="23">
        <v>6238.44091796875</v>
      </c>
      <c r="T223" s="23">
        <f t="shared" si="91"/>
        <v>62.3844091796875</v>
      </c>
      <c r="U223" s="23">
        <v>1404.11730957031</v>
      </c>
      <c r="V223" s="23">
        <f t="shared" si="92"/>
        <v>16.849407714843718</v>
      </c>
      <c r="W223" s="23">
        <v>403.941925048828</v>
      </c>
      <c r="X223" s="23">
        <f t="shared" si="93"/>
        <v>4.847303100585936</v>
      </c>
      <c r="Y223" s="23">
        <v>226.841766357422</v>
      </c>
      <c r="Z223" s="23">
        <f t="shared" si="94"/>
        <v>0.226841766357422</v>
      </c>
      <c r="AA223" s="23">
        <v>226.984451293945</v>
      </c>
      <c r="AB223" s="23">
        <f t="shared" si="95"/>
        <v>3.404766769409175</v>
      </c>
      <c r="AC223" s="23">
        <v>268.758758544922</v>
      </c>
      <c r="AD223" s="23">
        <f t="shared" si="96"/>
        <v>4.03138137817383</v>
      </c>
      <c r="AE223" s="23">
        <v>603.776672363281</v>
      </c>
      <c r="AF223" s="23">
        <f t="shared" si="97"/>
        <v>9.056650085449215</v>
      </c>
    </row>
    <row r="224" spans="1:32" ht="15.75">
      <c r="A224" s="21" t="s">
        <v>231</v>
      </c>
      <c r="B224" s="21">
        <v>1504750.34</v>
      </c>
      <c r="C224" s="22">
        <v>3155.19360351563</v>
      </c>
      <c r="D224" s="22">
        <f t="shared" si="84"/>
        <v>25.24154882812504</v>
      </c>
      <c r="E224" s="22">
        <v>317.254669189453</v>
      </c>
      <c r="F224" s="22">
        <f t="shared" si="85"/>
        <v>0.951764007568359</v>
      </c>
      <c r="G224" s="23">
        <v>305.72216796875</v>
      </c>
      <c r="H224" s="23">
        <f t="shared" si="86"/>
        <v>1.9260496582031252</v>
      </c>
      <c r="I224" s="23">
        <v>4268.529296875</v>
      </c>
      <c r="J224" s="23">
        <f t="shared" si="87"/>
        <v>2.7318587500000002</v>
      </c>
      <c r="K224" s="22">
        <v>3886.34497070313</v>
      </c>
      <c r="L224" s="22">
        <f t="shared" si="88"/>
        <v>54.40882958984382</v>
      </c>
      <c r="M224" s="23">
        <v>2921.20458984375</v>
      </c>
      <c r="N224" s="23">
        <f t="shared" si="89"/>
        <v>23.36963671875</v>
      </c>
      <c r="O224" s="22">
        <v>1255.89379882813</v>
      </c>
      <c r="P224" s="22">
        <f t="shared" si="90"/>
        <v>37.6768139648439</v>
      </c>
      <c r="Q224" s="21" t="s">
        <v>231</v>
      </c>
      <c r="R224" s="21">
        <v>1504750.34</v>
      </c>
      <c r="S224" s="23">
        <v>3815.61083984375</v>
      </c>
      <c r="T224" s="23">
        <f t="shared" si="91"/>
        <v>38.1561083984375</v>
      </c>
      <c r="U224" s="23">
        <v>1144.87280273438</v>
      </c>
      <c r="V224" s="23">
        <f t="shared" si="92"/>
        <v>13.738473632812559</v>
      </c>
      <c r="W224" s="23">
        <v>328.931884765625</v>
      </c>
      <c r="X224" s="23">
        <f t="shared" si="93"/>
        <v>3.9471826171875</v>
      </c>
      <c r="Y224" s="23">
        <v>212.044799804688</v>
      </c>
      <c r="Z224" s="23">
        <f t="shared" si="94"/>
        <v>0.21204479980468804</v>
      </c>
      <c r="AA224" s="23">
        <v>153.909057617188</v>
      </c>
      <c r="AB224" s="23">
        <f t="shared" si="95"/>
        <v>2.30863586425782</v>
      </c>
      <c r="AC224" s="23">
        <v>174.660690307617</v>
      </c>
      <c r="AD224" s="23">
        <f t="shared" si="96"/>
        <v>2.619910354614255</v>
      </c>
      <c r="AE224" s="23">
        <v>385.513122558594</v>
      </c>
      <c r="AF224" s="23">
        <f t="shared" si="97"/>
        <v>5.78269683837891</v>
      </c>
    </row>
    <row r="225" spans="1:32" ht="15.75">
      <c r="A225" s="21" t="s">
        <v>232</v>
      </c>
      <c r="B225" s="21">
        <v>3589415.55</v>
      </c>
      <c r="C225" s="22">
        <v>3889.70043945313</v>
      </c>
      <c r="D225" s="22">
        <f t="shared" si="84"/>
        <v>31.117603515625042</v>
      </c>
      <c r="E225" s="22">
        <v>318.031921386719</v>
      </c>
      <c r="F225" s="22">
        <f t="shared" si="85"/>
        <v>0.954095764160157</v>
      </c>
      <c r="G225" s="23">
        <v>188.618286132813</v>
      </c>
      <c r="H225" s="23">
        <f t="shared" si="86"/>
        <v>1.188295202636722</v>
      </c>
      <c r="I225" s="23">
        <v>4583.48681640625</v>
      </c>
      <c r="J225" s="23">
        <f t="shared" si="87"/>
        <v>2.9334315625</v>
      </c>
      <c r="K225" s="22">
        <v>3757.8173828125</v>
      </c>
      <c r="L225" s="22">
        <f t="shared" si="88"/>
        <v>52.609443359375</v>
      </c>
      <c r="M225" s="23">
        <v>3918.19604492188</v>
      </c>
      <c r="N225" s="23">
        <f t="shared" si="89"/>
        <v>31.345568359375044</v>
      </c>
      <c r="O225" s="22">
        <v>1419.73266601563</v>
      </c>
      <c r="P225" s="22">
        <f t="shared" si="90"/>
        <v>42.59197998046889</v>
      </c>
      <c r="Q225" s="21" t="s">
        <v>232</v>
      </c>
      <c r="R225" s="21">
        <v>3589415.55</v>
      </c>
      <c r="S225" s="23">
        <v>4128.4912109375</v>
      </c>
      <c r="T225" s="23">
        <f t="shared" si="91"/>
        <v>41.284912109375</v>
      </c>
      <c r="U225" s="23">
        <v>1596.94519042969</v>
      </c>
      <c r="V225" s="23">
        <f t="shared" si="92"/>
        <v>19.16334228515628</v>
      </c>
      <c r="W225" s="23">
        <v>302.566040039063</v>
      </c>
      <c r="X225" s="23">
        <f t="shared" si="93"/>
        <v>3.630792480468756</v>
      </c>
      <c r="Y225" s="23">
        <v>207.136764526367</v>
      </c>
      <c r="Z225" s="23">
        <f t="shared" si="94"/>
        <v>0.207136764526367</v>
      </c>
      <c r="AA225" s="23">
        <v>142.183334350586</v>
      </c>
      <c r="AB225" s="23">
        <f t="shared" si="95"/>
        <v>2.13275001525879</v>
      </c>
      <c r="AC225" s="23">
        <v>174.626983642578</v>
      </c>
      <c r="AD225" s="23">
        <f t="shared" si="96"/>
        <v>2.61940475463867</v>
      </c>
      <c r="AE225" s="23">
        <v>384.434967041016</v>
      </c>
      <c r="AF225" s="23">
        <f t="shared" si="97"/>
        <v>5.76652450561524</v>
      </c>
    </row>
    <row r="226" spans="1:32" ht="15.75">
      <c r="A226" s="21" t="s">
        <v>233</v>
      </c>
      <c r="B226" s="21">
        <v>416814.67</v>
      </c>
      <c r="C226" s="22">
        <v>2501.14819335938</v>
      </c>
      <c r="D226" s="22">
        <f t="shared" si="84"/>
        <v>20.00918554687504</v>
      </c>
      <c r="E226" s="22">
        <v>179.117401123047</v>
      </c>
      <c r="F226" s="22">
        <f t="shared" si="85"/>
        <v>0.5373522033691409</v>
      </c>
      <c r="G226" s="23">
        <v>99.9269561767578</v>
      </c>
      <c r="H226" s="23">
        <f t="shared" si="86"/>
        <v>0.6295398239135741</v>
      </c>
      <c r="I226" s="23">
        <v>2406.03515625</v>
      </c>
      <c r="J226" s="23">
        <f t="shared" si="87"/>
        <v>1.5398625000000001</v>
      </c>
      <c r="K226" s="22">
        <v>2375.92504882813</v>
      </c>
      <c r="L226" s="22">
        <f t="shared" si="88"/>
        <v>33.262950683593814</v>
      </c>
      <c r="M226" s="23">
        <v>2104.11767578125</v>
      </c>
      <c r="N226" s="23">
        <f t="shared" si="89"/>
        <v>16.83294140625</v>
      </c>
      <c r="O226" s="22">
        <v>807.334289550781</v>
      </c>
      <c r="P226" s="22">
        <f t="shared" si="90"/>
        <v>24.220028686523428</v>
      </c>
      <c r="Q226" s="21" t="s">
        <v>233</v>
      </c>
      <c r="R226" s="21">
        <v>416814.67</v>
      </c>
      <c r="S226" s="23">
        <v>2887.39404296875</v>
      </c>
      <c r="T226" s="23">
        <f t="shared" si="91"/>
        <v>28.8739404296875</v>
      </c>
      <c r="U226" s="23">
        <v>805.430297851563</v>
      </c>
      <c r="V226" s="23">
        <f t="shared" si="92"/>
        <v>9.665163574218754</v>
      </c>
      <c r="W226" s="23">
        <v>190.848999023438</v>
      </c>
      <c r="X226" s="23">
        <f t="shared" si="93"/>
        <v>2.290187988281256</v>
      </c>
      <c r="Y226" s="23">
        <v>126.868209838867</v>
      </c>
      <c r="Z226" s="23">
        <f t="shared" si="94"/>
        <v>0.126868209838867</v>
      </c>
      <c r="AA226" s="23">
        <v>85.2461547851563</v>
      </c>
      <c r="AB226" s="23">
        <f t="shared" si="95"/>
        <v>1.2786923217773447</v>
      </c>
      <c r="AC226" s="23">
        <v>110.467147827148</v>
      </c>
      <c r="AD226" s="23">
        <f t="shared" si="96"/>
        <v>1.6570072174072201</v>
      </c>
      <c r="AE226" s="23">
        <v>268.472045898438</v>
      </c>
      <c r="AF226" s="23">
        <f t="shared" si="97"/>
        <v>4.027080688476571</v>
      </c>
    </row>
    <row r="227" spans="1:32" ht="15.75">
      <c r="A227" s="21" t="s">
        <v>234</v>
      </c>
      <c r="B227" s="21">
        <v>508510.15</v>
      </c>
      <c r="C227" s="22">
        <v>5971.1552734375</v>
      </c>
      <c r="D227" s="22">
        <f t="shared" si="84"/>
        <v>47.769242187500005</v>
      </c>
      <c r="E227" s="22">
        <v>649.885375976563</v>
      </c>
      <c r="F227" s="22">
        <f t="shared" si="85"/>
        <v>1.9496561279296887</v>
      </c>
      <c r="G227" s="23">
        <v>526.655212402344</v>
      </c>
      <c r="H227" s="23">
        <f t="shared" si="86"/>
        <v>3.317927838134767</v>
      </c>
      <c r="I227" s="23">
        <v>6806.6533203125</v>
      </c>
      <c r="J227" s="23">
        <f t="shared" si="87"/>
        <v>4.356258125</v>
      </c>
      <c r="K227" s="22">
        <v>6507.0546875</v>
      </c>
      <c r="L227" s="22">
        <f t="shared" si="88"/>
        <v>91.098765625</v>
      </c>
      <c r="M227" s="23">
        <v>4705.0380859375</v>
      </c>
      <c r="N227" s="23">
        <f t="shared" si="89"/>
        <v>37.6403046875</v>
      </c>
      <c r="O227" s="22">
        <v>1568.44018554688</v>
      </c>
      <c r="P227" s="22">
        <f t="shared" si="90"/>
        <v>47.0532055664064</v>
      </c>
      <c r="Q227" s="21" t="s">
        <v>234</v>
      </c>
      <c r="R227" s="21">
        <v>508510.15</v>
      </c>
      <c r="S227" s="23">
        <v>6759.75439453125</v>
      </c>
      <c r="T227" s="23">
        <f t="shared" si="91"/>
        <v>67.5975439453125</v>
      </c>
      <c r="U227" s="23">
        <v>1677.232421875</v>
      </c>
      <c r="V227" s="23">
        <f t="shared" si="92"/>
        <v>20.1267890625</v>
      </c>
      <c r="W227" s="23">
        <v>604.114685058594</v>
      </c>
      <c r="X227" s="23">
        <f t="shared" si="93"/>
        <v>7.249376220703128</v>
      </c>
      <c r="Y227" s="23">
        <v>300.583282470703</v>
      </c>
      <c r="Z227" s="23">
        <f t="shared" si="94"/>
        <v>0.30058328247070304</v>
      </c>
      <c r="AA227" s="23">
        <v>388.93212890625</v>
      </c>
      <c r="AB227" s="23">
        <f t="shared" si="95"/>
        <v>5.83398193359375</v>
      </c>
      <c r="AC227" s="23">
        <v>404.899047851563</v>
      </c>
      <c r="AD227" s="23">
        <f t="shared" si="96"/>
        <v>6.073485717773446</v>
      </c>
      <c r="AE227" s="23">
        <v>643.9228515625</v>
      </c>
      <c r="AF227" s="23">
        <f t="shared" si="97"/>
        <v>9.6588427734375</v>
      </c>
    </row>
    <row r="228" spans="1:32" ht="15.75">
      <c r="A228" s="21" t="s">
        <v>235</v>
      </c>
      <c r="B228" s="21">
        <v>344412.91</v>
      </c>
      <c r="C228" s="22">
        <v>2602.74487304688</v>
      </c>
      <c r="D228" s="22">
        <f t="shared" si="84"/>
        <v>20.82195898437504</v>
      </c>
      <c r="E228" s="22">
        <v>169.844131469727</v>
      </c>
      <c r="F228" s="22">
        <f t="shared" si="85"/>
        <v>0.509532394409181</v>
      </c>
      <c r="G228" s="23">
        <v>88.7521438598633</v>
      </c>
      <c r="H228" s="23">
        <f t="shared" si="86"/>
        <v>0.5591385063171388</v>
      </c>
      <c r="I228" s="23">
        <v>2209.662109375</v>
      </c>
      <c r="J228" s="23">
        <f t="shared" si="87"/>
        <v>1.41418375</v>
      </c>
      <c r="K228" s="22">
        <v>2220.59204101563</v>
      </c>
      <c r="L228" s="22">
        <f t="shared" si="88"/>
        <v>31.08828857421882</v>
      </c>
      <c r="M228" s="23">
        <v>1665.87878417969</v>
      </c>
      <c r="N228" s="23">
        <f t="shared" si="89"/>
        <v>13.327030273437522</v>
      </c>
      <c r="O228" s="22">
        <v>570.281799316406</v>
      </c>
      <c r="P228" s="22">
        <f t="shared" si="90"/>
        <v>17.108453979492182</v>
      </c>
      <c r="Q228" s="21" t="s">
        <v>235</v>
      </c>
      <c r="R228" s="21">
        <v>344412.91</v>
      </c>
      <c r="S228" s="23">
        <v>2735.01513671875</v>
      </c>
      <c r="T228" s="23">
        <f t="shared" si="91"/>
        <v>27.3501513671875</v>
      </c>
      <c r="U228" s="23">
        <v>595.674621582031</v>
      </c>
      <c r="V228" s="23">
        <f t="shared" si="92"/>
        <v>7.148095458984373</v>
      </c>
      <c r="W228" s="23">
        <v>203.179992675781</v>
      </c>
      <c r="X228" s="23">
        <f t="shared" si="93"/>
        <v>2.4381599121093718</v>
      </c>
      <c r="Y228" s="23">
        <v>139.42626953125</v>
      </c>
      <c r="Z228" s="23">
        <f t="shared" si="94"/>
        <v>0.13942626953125</v>
      </c>
      <c r="AA228" s="23">
        <v>91.8638381958008</v>
      </c>
      <c r="AB228" s="23">
        <f t="shared" si="95"/>
        <v>1.377957572937012</v>
      </c>
      <c r="AC228" s="23">
        <v>116.464347839355</v>
      </c>
      <c r="AD228" s="23">
        <f t="shared" si="96"/>
        <v>1.746965217590325</v>
      </c>
      <c r="AE228" s="23">
        <v>270.293487548828</v>
      </c>
      <c r="AF228" s="23">
        <f t="shared" si="97"/>
        <v>4.05440231323242</v>
      </c>
    </row>
    <row r="229" spans="1:32" ht="15.75">
      <c r="A229" s="21" t="s">
        <v>236</v>
      </c>
      <c r="B229" s="21">
        <v>338149.88</v>
      </c>
      <c r="C229" s="22">
        <v>2928.40673828125</v>
      </c>
      <c r="D229" s="22">
        <f t="shared" si="84"/>
        <v>23.42725390625</v>
      </c>
      <c r="E229" s="22">
        <v>225.681243896484</v>
      </c>
      <c r="F229" s="22">
        <f t="shared" si="85"/>
        <v>0.677043731689452</v>
      </c>
      <c r="G229" s="23">
        <v>126.161315917969</v>
      </c>
      <c r="H229" s="23">
        <f t="shared" si="86"/>
        <v>0.7948162902832047</v>
      </c>
      <c r="I229" s="23">
        <v>3605.72998046875</v>
      </c>
      <c r="J229" s="23">
        <f t="shared" si="87"/>
        <v>2.3076671875</v>
      </c>
      <c r="K229" s="22">
        <v>2589.19506835938</v>
      </c>
      <c r="L229" s="22">
        <f t="shared" si="88"/>
        <v>36.24873095703131</v>
      </c>
      <c r="M229" s="23">
        <v>2474.43090820313</v>
      </c>
      <c r="N229" s="23">
        <f t="shared" si="89"/>
        <v>19.795447265625043</v>
      </c>
      <c r="O229" s="22">
        <v>485.755950927734</v>
      </c>
      <c r="P229" s="22">
        <f t="shared" si="90"/>
        <v>14.57267852783202</v>
      </c>
      <c r="Q229" s="21" t="s">
        <v>236</v>
      </c>
      <c r="R229" s="21">
        <v>338149.88</v>
      </c>
      <c r="S229" s="23">
        <v>2790.27392578125</v>
      </c>
      <c r="T229" s="23">
        <f t="shared" si="91"/>
        <v>27.9027392578125</v>
      </c>
      <c r="U229" s="23">
        <v>881.534729003906</v>
      </c>
      <c r="V229" s="23">
        <f t="shared" si="92"/>
        <v>10.578416748046873</v>
      </c>
      <c r="W229" s="23">
        <v>222.492706298828</v>
      </c>
      <c r="X229" s="23">
        <f t="shared" si="93"/>
        <v>2.669912475585936</v>
      </c>
      <c r="Y229" s="23">
        <v>72.5650939941406</v>
      </c>
      <c r="Z229" s="23">
        <f t="shared" si="94"/>
        <v>0.0725650939941406</v>
      </c>
      <c r="AA229" s="23">
        <v>88.1985168457031</v>
      </c>
      <c r="AB229" s="23">
        <f t="shared" si="95"/>
        <v>1.3229777526855464</v>
      </c>
      <c r="AC229" s="23">
        <v>109.688682556152</v>
      </c>
      <c r="AD229" s="23">
        <f t="shared" si="96"/>
        <v>1.64533023834228</v>
      </c>
      <c r="AE229" s="23">
        <v>187.967239379883</v>
      </c>
      <c r="AF229" s="23">
        <f t="shared" si="97"/>
        <v>2.819508590698245</v>
      </c>
    </row>
    <row r="230" spans="1:32" ht="15.75">
      <c r="A230" s="21" t="s">
        <v>237</v>
      </c>
      <c r="B230" s="21">
        <v>794410.2</v>
      </c>
      <c r="C230" s="22">
        <v>4015.03564453125</v>
      </c>
      <c r="D230" s="22">
        <f t="shared" si="84"/>
        <v>32.12028515625</v>
      </c>
      <c r="E230" s="22">
        <v>319.977874755859</v>
      </c>
      <c r="F230" s="22">
        <f t="shared" si="85"/>
        <v>0.9599336242675769</v>
      </c>
      <c r="G230" s="23">
        <v>188.303436279297</v>
      </c>
      <c r="H230" s="23">
        <f t="shared" si="86"/>
        <v>1.186311648559571</v>
      </c>
      <c r="I230" s="23">
        <v>4533.12060546875</v>
      </c>
      <c r="J230" s="23">
        <f t="shared" si="87"/>
        <v>2.9011971875</v>
      </c>
      <c r="K230" s="22">
        <v>3763.02368164063</v>
      </c>
      <c r="L230" s="22">
        <f t="shared" si="88"/>
        <v>52.68233154296881</v>
      </c>
      <c r="M230" s="23">
        <v>3227.38012695313</v>
      </c>
      <c r="N230" s="23">
        <f t="shared" si="89"/>
        <v>25.819041015625043</v>
      </c>
      <c r="O230" s="22">
        <v>1034.54467773438</v>
      </c>
      <c r="P230" s="22">
        <f t="shared" si="90"/>
        <v>31.0363403320314</v>
      </c>
      <c r="Q230" s="21" t="s">
        <v>237</v>
      </c>
      <c r="R230" s="21">
        <v>794410.2</v>
      </c>
      <c r="S230" s="23">
        <v>4053.57885742188</v>
      </c>
      <c r="T230" s="23">
        <f t="shared" si="91"/>
        <v>40.5357885742188</v>
      </c>
      <c r="U230" s="23">
        <v>1285.05102539063</v>
      </c>
      <c r="V230" s="23">
        <f t="shared" si="92"/>
        <v>15.420612304687559</v>
      </c>
      <c r="W230" s="23">
        <v>327.017669677734</v>
      </c>
      <c r="X230" s="23">
        <f t="shared" si="93"/>
        <v>3.9242120361328072</v>
      </c>
      <c r="Y230" s="23">
        <v>209.808532714844</v>
      </c>
      <c r="Z230" s="23">
        <f t="shared" si="94"/>
        <v>0.20980853271484404</v>
      </c>
      <c r="AA230" s="23">
        <v>152.391418457031</v>
      </c>
      <c r="AB230" s="23">
        <f t="shared" si="95"/>
        <v>2.285871276855465</v>
      </c>
      <c r="AC230" s="23">
        <v>186.463348388672</v>
      </c>
      <c r="AD230" s="23">
        <f t="shared" si="96"/>
        <v>2.79695022583008</v>
      </c>
      <c r="AE230" s="23">
        <v>384.306335449219</v>
      </c>
      <c r="AF230" s="23">
        <f t="shared" si="97"/>
        <v>5.764595031738285</v>
      </c>
    </row>
    <row r="231" spans="1:32" ht="15.75">
      <c r="A231" s="21" t="s">
        <v>238</v>
      </c>
      <c r="B231" s="21">
        <v>357607.63</v>
      </c>
      <c r="C231" s="22">
        <v>3579.04711914063</v>
      </c>
      <c r="D231" s="22">
        <f t="shared" si="84"/>
        <v>28.63237695312504</v>
      </c>
      <c r="E231" s="22">
        <v>308.525970458984</v>
      </c>
      <c r="F231" s="22">
        <f t="shared" si="85"/>
        <v>0.9255779113769519</v>
      </c>
      <c r="G231" s="23">
        <v>259.64697265625</v>
      </c>
      <c r="H231" s="23">
        <f t="shared" si="86"/>
        <v>1.6357759277343749</v>
      </c>
      <c r="I231" s="23">
        <v>4379.62158203125</v>
      </c>
      <c r="J231" s="23">
        <f t="shared" si="87"/>
        <v>2.8029578125</v>
      </c>
      <c r="K231" s="22">
        <v>3633.99340820313</v>
      </c>
      <c r="L231" s="22">
        <f t="shared" si="88"/>
        <v>50.87590771484381</v>
      </c>
      <c r="M231" s="23">
        <v>3280.82055664063</v>
      </c>
      <c r="N231" s="23">
        <f t="shared" si="89"/>
        <v>26.246564453125043</v>
      </c>
      <c r="O231" s="22">
        <v>1006.92651367188</v>
      </c>
      <c r="P231" s="22">
        <f t="shared" si="90"/>
        <v>30.2077954101564</v>
      </c>
      <c r="Q231" s="21" t="s">
        <v>238</v>
      </c>
      <c r="R231" s="21">
        <v>357607.63</v>
      </c>
      <c r="S231" s="23">
        <v>3886.87744140625</v>
      </c>
      <c r="T231" s="23">
        <f t="shared" si="91"/>
        <v>38.8687744140625</v>
      </c>
      <c r="U231" s="23">
        <v>1145.552734375</v>
      </c>
      <c r="V231" s="23">
        <f t="shared" si="92"/>
        <v>13.7466328125</v>
      </c>
      <c r="W231" s="23">
        <v>305.622680664063</v>
      </c>
      <c r="X231" s="23">
        <f t="shared" si="93"/>
        <v>3.667472167968756</v>
      </c>
      <c r="Y231" s="23">
        <v>147.039886474609</v>
      </c>
      <c r="Z231" s="23">
        <f t="shared" si="94"/>
        <v>0.14703988647460903</v>
      </c>
      <c r="AA231" s="23">
        <v>137.836715698242</v>
      </c>
      <c r="AB231" s="23">
        <f t="shared" si="95"/>
        <v>2.0675507354736298</v>
      </c>
      <c r="AC231" s="23">
        <v>148.993377685547</v>
      </c>
      <c r="AD231" s="23">
        <f t="shared" si="96"/>
        <v>2.2349006652832046</v>
      </c>
      <c r="AE231" s="23">
        <v>259.417846679688</v>
      </c>
      <c r="AF231" s="23">
        <f t="shared" si="97"/>
        <v>3.8912677001953204</v>
      </c>
    </row>
    <row r="232" spans="1:32" ht="15.75">
      <c r="A232" s="21" t="s">
        <v>239</v>
      </c>
      <c r="B232" s="21">
        <v>91651.82</v>
      </c>
      <c r="C232" s="22">
        <v>1344.46032714844</v>
      </c>
      <c r="D232" s="22">
        <f t="shared" si="84"/>
        <v>10.755682617187519</v>
      </c>
      <c r="E232" s="22">
        <v>158.447845458984</v>
      </c>
      <c r="F232" s="22">
        <f t="shared" si="85"/>
        <v>0.475343536376952</v>
      </c>
      <c r="G232" s="23">
        <v>86.1387634277344</v>
      </c>
      <c r="H232" s="23">
        <f t="shared" si="86"/>
        <v>0.5426742095947268</v>
      </c>
      <c r="I232" s="23">
        <v>2822.1435546875</v>
      </c>
      <c r="J232" s="23">
        <f t="shared" si="87"/>
        <v>1.806171875</v>
      </c>
      <c r="K232" s="22">
        <v>1891.18811035156</v>
      </c>
      <c r="L232" s="22">
        <f t="shared" si="88"/>
        <v>26.47663354492184</v>
      </c>
      <c r="M232" s="23">
        <v>1084.40295410156</v>
      </c>
      <c r="N232" s="23">
        <f t="shared" si="89"/>
        <v>8.67522363281248</v>
      </c>
      <c r="O232" s="22">
        <v>65.5426559448242</v>
      </c>
      <c r="P232" s="22">
        <f t="shared" si="90"/>
        <v>1.966279678344726</v>
      </c>
      <c r="Q232" s="21" t="s">
        <v>239</v>
      </c>
      <c r="R232" s="21">
        <v>91651.82</v>
      </c>
      <c r="S232" s="23">
        <v>1548.96545410156</v>
      </c>
      <c r="T232" s="23">
        <f t="shared" si="91"/>
        <v>15.4896545410156</v>
      </c>
      <c r="U232" s="23">
        <v>357.250122070313</v>
      </c>
      <c r="V232" s="23">
        <f t="shared" si="92"/>
        <v>4.2870014648437555</v>
      </c>
      <c r="W232" s="23">
        <v>136.30192565918</v>
      </c>
      <c r="X232" s="23">
        <f t="shared" si="93"/>
        <v>1.63562310791016</v>
      </c>
      <c r="Y232" s="23">
        <v>37.5975685119629</v>
      </c>
      <c r="Z232" s="23">
        <f t="shared" si="94"/>
        <v>0.0375975685119629</v>
      </c>
      <c r="AA232" s="23">
        <v>64.1665496826172</v>
      </c>
      <c r="AB232" s="23">
        <f t="shared" si="95"/>
        <v>0.9624982452392581</v>
      </c>
      <c r="AC232" s="23">
        <v>75.5857620239258</v>
      </c>
      <c r="AD232" s="23">
        <f t="shared" si="96"/>
        <v>1.133786430358887</v>
      </c>
      <c r="AE232" s="23">
        <v>148.420425415039</v>
      </c>
      <c r="AF232" s="23">
        <f t="shared" si="97"/>
        <v>2.226306381225585</v>
      </c>
    </row>
    <row r="233" spans="1:32" ht="15.75">
      <c r="A233" s="21" t="s">
        <v>240</v>
      </c>
      <c r="B233" s="21">
        <v>382415.73</v>
      </c>
      <c r="C233" s="22">
        <v>1136.97766113281</v>
      </c>
      <c r="D233" s="22">
        <f t="shared" si="84"/>
        <v>9.09582128906248</v>
      </c>
      <c r="E233" s="22">
        <v>112.766502380371</v>
      </c>
      <c r="F233" s="22">
        <f t="shared" si="85"/>
        <v>0.338299507141113</v>
      </c>
      <c r="G233" s="23">
        <v>54.7489204406738</v>
      </c>
      <c r="H233" s="23">
        <f t="shared" si="86"/>
        <v>0.3449181987762449</v>
      </c>
      <c r="I233" s="23">
        <v>2104.58471679688</v>
      </c>
      <c r="J233" s="23">
        <f t="shared" si="87"/>
        <v>1.3469342187500033</v>
      </c>
      <c r="K233" s="22">
        <v>1462.60119628906</v>
      </c>
      <c r="L233" s="22">
        <f t="shared" si="88"/>
        <v>20.476416748046837</v>
      </c>
      <c r="M233" s="23">
        <v>1132.16271972656</v>
      </c>
      <c r="N233" s="23">
        <f t="shared" si="89"/>
        <v>9.05730175781248</v>
      </c>
      <c r="O233" s="22">
        <v>145.862594604492</v>
      </c>
      <c r="P233" s="22">
        <f t="shared" si="90"/>
        <v>4.37587783813476</v>
      </c>
      <c r="Q233" s="21" t="s">
        <v>240</v>
      </c>
      <c r="R233" s="21">
        <v>382415.73</v>
      </c>
      <c r="S233" s="23">
        <v>1265.39001464844</v>
      </c>
      <c r="T233" s="23">
        <f t="shared" si="91"/>
        <v>12.6539001464844</v>
      </c>
      <c r="U233" s="23">
        <v>382.251495361328</v>
      </c>
      <c r="V233" s="23">
        <f t="shared" si="92"/>
        <v>4.587017944335936</v>
      </c>
      <c r="W233" s="23">
        <v>86.6794662475586</v>
      </c>
      <c r="X233" s="23">
        <f t="shared" si="93"/>
        <v>1.040153594970703</v>
      </c>
      <c r="Y233" s="23">
        <v>17.690408706665</v>
      </c>
      <c r="Z233" s="23">
        <f t="shared" si="94"/>
        <v>0.017690408706665002</v>
      </c>
      <c r="AA233" s="23">
        <v>33.8117408752441</v>
      </c>
      <c r="AB233" s="23">
        <f t="shared" si="95"/>
        <v>0.5071761131286615</v>
      </c>
      <c r="AC233" s="23">
        <v>47.8144340515137</v>
      </c>
      <c r="AD233" s="23">
        <f t="shared" si="96"/>
        <v>0.7172165107727055</v>
      </c>
      <c r="AE233" s="23">
        <v>93.1936874389648</v>
      </c>
      <c r="AF233" s="23">
        <f t="shared" si="97"/>
        <v>1.3979053115844722</v>
      </c>
    </row>
    <row r="234" spans="1:32" ht="15.75">
      <c r="A234" s="21" t="s">
        <v>241</v>
      </c>
      <c r="B234" s="21">
        <v>542541.06</v>
      </c>
      <c r="C234" s="22">
        <v>1849.69189453125</v>
      </c>
      <c r="D234" s="22">
        <f t="shared" si="84"/>
        <v>14.797535156250001</v>
      </c>
      <c r="E234" s="22">
        <v>224.003997802734</v>
      </c>
      <c r="F234" s="22">
        <f t="shared" si="85"/>
        <v>0.672011993408202</v>
      </c>
      <c r="G234" s="23">
        <v>239.852813720703</v>
      </c>
      <c r="H234" s="23">
        <f t="shared" si="86"/>
        <v>1.511072726440429</v>
      </c>
      <c r="I234" s="23">
        <v>3329.06884765625</v>
      </c>
      <c r="J234" s="23">
        <f t="shared" si="87"/>
        <v>2.1306040625</v>
      </c>
      <c r="K234" s="22">
        <v>2848.83569335938</v>
      </c>
      <c r="L234" s="22">
        <f t="shared" si="88"/>
        <v>39.88369970703132</v>
      </c>
      <c r="M234" s="23">
        <v>1757.150390625</v>
      </c>
      <c r="N234" s="23">
        <f t="shared" si="89"/>
        <v>14.057203125000001</v>
      </c>
      <c r="O234" s="22">
        <v>549.412658691406</v>
      </c>
      <c r="P234" s="22">
        <f t="shared" si="90"/>
        <v>16.48237976074218</v>
      </c>
      <c r="Q234" s="21" t="s">
        <v>241</v>
      </c>
      <c r="R234" s="21">
        <v>542541.06</v>
      </c>
      <c r="S234" s="23">
        <v>2583.822265625</v>
      </c>
      <c r="T234" s="23">
        <f t="shared" si="91"/>
        <v>25.83822265625</v>
      </c>
      <c r="U234" s="23">
        <v>530.466430664063</v>
      </c>
      <c r="V234" s="23">
        <f t="shared" si="92"/>
        <v>6.365597167968755</v>
      </c>
      <c r="W234" s="23">
        <v>214.582870483398</v>
      </c>
      <c r="X234" s="23">
        <f t="shared" si="93"/>
        <v>2.5749944458007756</v>
      </c>
      <c r="Y234" s="23">
        <v>97.8891906738281</v>
      </c>
      <c r="Z234" s="23">
        <f t="shared" si="94"/>
        <v>0.0978891906738281</v>
      </c>
      <c r="AA234" s="23">
        <v>109.843940734863</v>
      </c>
      <c r="AB234" s="23">
        <f t="shared" si="95"/>
        <v>1.647659111022945</v>
      </c>
      <c r="AC234" s="23">
        <v>108.61572265625</v>
      </c>
      <c r="AD234" s="23">
        <f t="shared" si="96"/>
        <v>1.62923583984375</v>
      </c>
      <c r="AE234" s="23">
        <v>213.943099975586</v>
      </c>
      <c r="AF234" s="23">
        <f t="shared" si="97"/>
        <v>3.2091464996337904</v>
      </c>
    </row>
    <row r="235" spans="1:32" ht="15.75">
      <c r="A235" s="21" t="s">
        <v>242</v>
      </c>
      <c r="B235" s="21">
        <v>21160325.59</v>
      </c>
      <c r="C235" s="22">
        <v>729.818725585938</v>
      </c>
      <c r="D235" s="22">
        <f t="shared" si="84"/>
        <v>5.838549804687504</v>
      </c>
      <c r="E235" s="22">
        <v>84.3889923095703</v>
      </c>
      <c r="F235" s="22">
        <f t="shared" si="85"/>
        <v>0.2531669769287109</v>
      </c>
      <c r="G235" s="23">
        <v>119.898994445801</v>
      </c>
      <c r="H235" s="23">
        <f t="shared" si="86"/>
        <v>0.7553636650085462</v>
      </c>
      <c r="I235" s="23">
        <v>1132.15014648438</v>
      </c>
      <c r="J235" s="23">
        <f t="shared" si="87"/>
        <v>0.7245760937500032</v>
      </c>
      <c r="K235" s="22">
        <v>1157.54174804688</v>
      </c>
      <c r="L235" s="22">
        <f t="shared" si="88"/>
        <v>16.20558447265632</v>
      </c>
      <c r="M235" s="23">
        <v>827.9716796875</v>
      </c>
      <c r="N235" s="23">
        <f t="shared" si="89"/>
        <v>6.623773437500001</v>
      </c>
      <c r="O235" s="22">
        <v>292.807769775391</v>
      </c>
      <c r="P235" s="22">
        <f t="shared" si="90"/>
        <v>8.78423309326173</v>
      </c>
      <c r="Q235" s="21" t="s">
        <v>242</v>
      </c>
      <c r="R235" s="21">
        <v>21160325.59</v>
      </c>
      <c r="S235" s="23">
        <v>1100.59094238281</v>
      </c>
      <c r="T235" s="23">
        <f t="shared" si="91"/>
        <v>11.0059094238281</v>
      </c>
      <c r="U235" s="23">
        <v>200.684188842773</v>
      </c>
      <c r="V235" s="23">
        <f t="shared" si="92"/>
        <v>2.408210266113276</v>
      </c>
      <c r="W235" s="23">
        <v>86.918830871582</v>
      </c>
      <c r="X235" s="23">
        <f t="shared" si="93"/>
        <v>1.043025970458984</v>
      </c>
      <c r="Y235" s="23">
        <v>44.9042930603027</v>
      </c>
      <c r="Z235" s="23">
        <f t="shared" si="94"/>
        <v>0.044904293060302705</v>
      </c>
      <c r="AA235" s="23">
        <v>40.7981300354004</v>
      </c>
      <c r="AB235" s="23">
        <f t="shared" si="95"/>
        <v>0.611971950531006</v>
      </c>
      <c r="AC235" s="23">
        <v>39.6896629333496</v>
      </c>
      <c r="AD235" s="23">
        <f t="shared" si="96"/>
        <v>0.595344944000244</v>
      </c>
      <c r="AE235" s="23">
        <v>76.3786697387695</v>
      </c>
      <c r="AF235" s="23">
        <f t="shared" si="97"/>
        <v>1.1456800460815426</v>
      </c>
    </row>
    <row r="236" spans="1:32" ht="15.75">
      <c r="A236" s="21" t="s">
        <v>243</v>
      </c>
      <c r="B236" s="21">
        <v>925289.15</v>
      </c>
      <c r="C236" s="22">
        <v>4329.28662109375</v>
      </c>
      <c r="D236" s="22">
        <f t="shared" si="84"/>
        <v>34.63429296875</v>
      </c>
      <c r="E236" s="22">
        <v>429.597808837891</v>
      </c>
      <c r="F236" s="22">
        <f t="shared" si="85"/>
        <v>1.288793426513673</v>
      </c>
      <c r="G236" s="23">
        <v>338.994262695313</v>
      </c>
      <c r="H236" s="23">
        <f t="shared" si="86"/>
        <v>2.135663854980472</v>
      </c>
      <c r="I236" s="23">
        <v>5883.87744140625</v>
      </c>
      <c r="J236" s="23">
        <f t="shared" si="87"/>
        <v>3.7656815625</v>
      </c>
      <c r="K236" s="22">
        <v>5103.65380859375</v>
      </c>
      <c r="L236" s="22">
        <f t="shared" si="88"/>
        <v>71.4511533203125</v>
      </c>
      <c r="M236" s="23">
        <v>4591.9814453125</v>
      </c>
      <c r="N236" s="23">
        <f t="shared" si="89"/>
        <v>36.7358515625</v>
      </c>
      <c r="O236" s="22">
        <v>1885.97021484375</v>
      </c>
      <c r="P236" s="22">
        <f t="shared" si="90"/>
        <v>56.5791064453125</v>
      </c>
      <c r="Q236" s="21" t="s">
        <v>243</v>
      </c>
      <c r="R236" s="21">
        <v>925289.15</v>
      </c>
      <c r="S236" s="23">
        <v>5204.65576171875</v>
      </c>
      <c r="T236" s="23">
        <f t="shared" si="91"/>
        <v>52.0465576171875</v>
      </c>
      <c r="U236" s="23">
        <v>1783.19555664063</v>
      </c>
      <c r="V236" s="23">
        <f t="shared" si="92"/>
        <v>21.39834667968756</v>
      </c>
      <c r="W236" s="23">
        <v>393.504180908203</v>
      </c>
      <c r="X236" s="23">
        <f t="shared" si="93"/>
        <v>4.722050170898436</v>
      </c>
      <c r="Y236" s="23">
        <v>264.748779296875</v>
      </c>
      <c r="Z236" s="23">
        <f t="shared" si="94"/>
        <v>0.264748779296875</v>
      </c>
      <c r="AA236" s="23">
        <v>190.599060058594</v>
      </c>
      <c r="AB236" s="23">
        <f t="shared" si="95"/>
        <v>2.8589859008789102</v>
      </c>
      <c r="AC236" s="23">
        <v>215.529708862305</v>
      </c>
      <c r="AD236" s="23">
        <f t="shared" si="96"/>
        <v>3.232945632934575</v>
      </c>
      <c r="AE236" s="23">
        <v>463.665161132813</v>
      </c>
      <c r="AF236" s="23">
        <f t="shared" si="97"/>
        <v>6.954977416992196</v>
      </c>
    </row>
    <row r="237" spans="1:32" ht="15.75">
      <c r="A237" s="21" t="s">
        <v>244</v>
      </c>
      <c r="B237" s="21">
        <v>574615.79</v>
      </c>
      <c r="C237" s="22">
        <v>3617.74877929688</v>
      </c>
      <c r="D237" s="22">
        <f t="shared" si="84"/>
        <v>28.941990234375044</v>
      </c>
      <c r="E237" s="22">
        <v>408.348541259766</v>
      </c>
      <c r="F237" s="22">
        <f t="shared" si="85"/>
        <v>1.225045623779298</v>
      </c>
      <c r="G237" s="23">
        <v>383.805694580078</v>
      </c>
      <c r="H237" s="23">
        <f t="shared" si="86"/>
        <v>2.4179758758544914</v>
      </c>
      <c r="I237" s="23">
        <v>5217.9619140625</v>
      </c>
      <c r="J237" s="23">
        <f t="shared" si="87"/>
        <v>3.339495625</v>
      </c>
      <c r="K237" s="22">
        <v>4950.10791015625</v>
      </c>
      <c r="L237" s="22">
        <f t="shared" si="88"/>
        <v>69.30151074218749</v>
      </c>
      <c r="M237" s="23">
        <v>3560.32446289063</v>
      </c>
      <c r="N237" s="23">
        <f t="shared" si="89"/>
        <v>28.482595703125043</v>
      </c>
      <c r="O237" s="22">
        <v>1392.68774414063</v>
      </c>
      <c r="P237" s="22">
        <f t="shared" si="90"/>
        <v>41.78063232421889</v>
      </c>
      <c r="Q237" s="21" t="s">
        <v>244</v>
      </c>
      <c r="R237" s="21">
        <v>574615.79</v>
      </c>
      <c r="S237" s="23">
        <v>4597.80126953125</v>
      </c>
      <c r="T237" s="23">
        <f t="shared" si="91"/>
        <v>45.9780126953125</v>
      </c>
      <c r="U237" s="23">
        <v>1288.18408203125</v>
      </c>
      <c r="V237" s="23">
        <f t="shared" si="92"/>
        <v>15.458208984374998</v>
      </c>
      <c r="W237" s="23">
        <v>360.622802734375</v>
      </c>
      <c r="X237" s="23">
        <f t="shared" si="93"/>
        <v>4.3274736328125</v>
      </c>
      <c r="Y237" s="23">
        <v>181.241943359375</v>
      </c>
      <c r="Z237" s="23">
        <f t="shared" si="94"/>
        <v>0.181241943359375</v>
      </c>
      <c r="AA237" s="23">
        <v>200.417083740234</v>
      </c>
      <c r="AB237" s="23">
        <f t="shared" si="95"/>
        <v>3.00625625610351</v>
      </c>
      <c r="AC237" s="23">
        <v>206.250076293945</v>
      </c>
      <c r="AD237" s="23">
        <f t="shared" si="96"/>
        <v>3.093751144409175</v>
      </c>
      <c r="AE237" s="23">
        <v>456.973114013672</v>
      </c>
      <c r="AF237" s="23">
        <f t="shared" si="97"/>
        <v>6.85459671020508</v>
      </c>
    </row>
    <row r="238" spans="1:32" ht="15.75">
      <c r="A238" s="21" t="s">
        <v>245</v>
      </c>
      <c r="B238" s="21">
        <v>629944.99</v>
      </c>
      <c r="C238" s="22">
        <v>2571.701171875</v>
      </c>
      <c r="D238" s="22">
        <f t="shared" si="84"/>
        <v>20.573609375</v>
      </c>
      <c r="E238" s="22">
        <v>295.684661865234</v>
      </c>
      <c r="F238" s="22">
        <f t="shared" si="85"/>
        <v>0.8870539855957018</v>
      </c>
      <c r="G238" s="23">
        <v>203.200790405273</v>
      </c>
      <c r="H238" s="23">
        <f t="shared" si="86"/>
        <v>1.28016497955322</v>
      </c>
      <c r="I238" s="23">
        <v>3932.79956054688</v>
      </c>
      <c r="J238" s="23">
        <f t="shared" si="87"/>
        <v>2.5169917187500035</v>
      </c>
      <c r="K238" s="22">
        <v>3629.45678710938</v>
      </c>
      <c r="L238" s="22">
        <f t="shared" si="88"/>
        <v>50.812395019531316</v>
      </c>
      <c r="M238" s="23">
        <v>2113.64575195313</v>
      </c>
      <c r="N238" s="23">
        <f t="shared" si="89"/>
        <v>16.909166015625043</v>
      </c>
      <c r="O238" s="22">
        <v>563.472229003906</v>
      </c>
      <c r="P238" s="22">
        <f t="shared" si="90"/>
        <v>16.90416687011718</v>
      </c>
      <c r="Q238" s="21" t="s">
        <v>245</v>
      </c>
      <c r="R238" s="21">
        <v>629944.99</v>
      </c>
      <c r="S238" s="23">
        <v>3379.90502929688</v>
      </c>
      <c r="T238" s="23">
        <f t="shared" si="91"/>
        <v>33.7990502929688</v>
      </c>
      <c r="U238" s="23">
        <v>693.144775390625</v>
      </c>
      <c r="V238" s="23">
        <f t="shared" si="92"/>
        <v>8.3177373046875</v>
      </c>
      <c r="W238" s="23">
        <v>267.734771728516</v>
      </c>
      <c r="X238" s="23">
        <f t="shared" si="93"/>
        <v>3.212817260742192</v>
      </c>
      <c r="Y238" s="23">
        <v>104.027069091797</v>
      </c>
      <c r="Z238" s="23">
        <f t="shared" si="94"/>
        <v>0.104027069091797</v>
      </c>
      <c r="AA238" s="23">
        <v>140.926254272461</v>
      </c>
      <c r="AB238" s="23">
        <f t="shared" si="95"/>
        <v>2.113893814086915</v>
      </c>
      <c r="AC238" s="23">
        <v>157.149795532227</v>
      </c>
      <c r="AD238" s="23">
        <f t="shared" si="96"/>
        <v>2.3572469329834047</v>
      </c>
      <c r="AE238" s="23">
        <v>349.186157226563</v>
      </c>
      <c r="AF238" s="23">
        <f t="shared" si="97"/>
        <v>5.237792358398446</v>
      </c>
    </row>
    <row r="239" spans="1:32" ht="15.75">
      <c r="A239" s="21" t="s">
        <v>246</v>
      </c>
      <c r="B239" s="21">
        <v>1070897.22</v>
      </c>
      <c r="C239" s="22">
        <v>3230.73974609375</v>
      </c>
      <c r="D239" s="22">
        <f t="shared" si="84"/>
        <v>25.84591796875</v>
      </c>
      <c r="E239" s="22">
        <v>416.503326416016</v>
      </c>
      <c r="F239" s="22">
        <f t="shared" si="85"/>
        <v>1.249509979248048</v>
      </c>
      <c r="G239" s="23">
        <v>365.928009033203</v>
      </c>
      <c r="H239" s="23">
        <f t="shared" si="86"/>
        <v>2.305346456909179</v>
      </c>
      <c r="I239" s="23">
        <v>4649.69482421875</v>
      </c>
      <c r="J239" s="23">
        <f t="shared" si="87"/>
        <v>2.9758046875</v>
      </c>
      <c r="K239" s="22">
        <v>5002.0732421875</v>
      </c>
      <c r="L239" s="22">
        <f t="shared" si="88"/>
        <v>70.029025390625</v>
      </c>
      <c r="M239" s="23">
        <v>2851.349609375</v>
      </c>
      <c r="N239" s="23">
        <f t="shared" si="89"/>
        <v>22.810796875</v>
      </c>
      <c r="O239" s="22">
        <v>1035.70678710938</v>
      </c>
      <c r="P239" s="22">
        <f t="shared" si="90"/>
        <v>31.0712036132814</v>
      </c>
      <c r="Q239" s="21" t="s">
        <v>246</v>
      </c>
      <c r="R239" s="21">
        <v>1070897.22</v>
      </c>
      <c r="S239" s="23">
        <v>4665.6650390625</v>
      </c>
      <c r="T239" s="23">
        <f t="shared" si="91"/>
        <v>46.656650390625</v>
      </c>
      <c r="U239" s="23">
        <v>851.070678710938</v>
      </c>
      <c r="V239" s="23">
        <f t="shared" si="92"/>
        <v>10.212848144531256</v>
      </c>
      <c r="W239" s="23">
        <v>354.033264160156</v>
      </c>
      <c r="X239" s="23">
        <f t="shared" si="93"/>
        <v>4.248399169921872</v>
      </c>
      <c r="Y239" s="23">
        <v>181.34782409668</v>
      </c>
      <c r="Z239" s="23">
        <f t="shared" si="94"/>
        <v>0.18134782409668002</v>
      </c>
      <c r="AA239" s="23">
        <v>219.03125</v>
      </c>
      <c r="AB239" s="23">
        <f t="shared" si="95"/>
        <v>3.28546875</v>
      </c>
      <c r="AC239" s="23">
        <v>223.750900268555</v>
      </c>
      <c r="AD239" s="23">
        <f t="shared" si="96"/>
        <v>3.356263504028325</v>
      </c>
      <c r="AE239" s="23">
        <v>431.274017333984</v>
      </c>
      <c r="AF239" s="23">
        <f t="shared" si="97"/>
        <v>6.46911026000976</v>
      </c>
    </row>
    <row r="240" spans="1:32" ht="15.75">
      <c r="A240" s="21" t="s">
        <v>247</v>
      </c>
      <c r="B240" s="21">
        <v>961497.62</v>
      </c>
      <c r="C240" s="22">
        <v>1969.8076171875</v>
      </c>
      <c r="D240" s="22">
        <f t="shared" si="84"/>
        <v>15.7584609375</v>
      </c>
      <c r="E240" s="22">
        <v>243.909790039063</v>
      </c>
      <c r="F240" s="22">
        <f t="shared" si="85"/>
        <v>0.731729370117189</v>
      </c>
      <c r="G240" s="23">
        <v>169.408721923828</v>
      </c>
      <c r="H240" s="23">
        <f t="shared" si="86"/>
        <v>1.0672749481201165</v>
      </c>
      <c r="I240" s="23">
        <v>3198.306640625</v>
      </c>
      <c r="J240" s="23">
        <f t="shared" si="87"/>
        <v>2.04691625</v>
      </c>
      <c r="K240" s="22">
        <v>3124.92529296875</v>
      </c>
      <c r="L240" s="22">
        <f t="shared" si="88"/>
        <v>43.7489541015625</v>
      </c>
      <c r="M240" s="23">
        <v>1630.48498535156</v>
      </c>
      <c r="N240" s="23">
        <f t="shared" si="89"/>
        <v>13.04387988281248</v>
      </c>
      <c r="O240" s="22">
        <v>448.767913818359</v>
      </c>
      <c r="P240" s="22">
        <f t="shared" si="90"/>
        <v>13.46303741455077</v>
      </c>
      <c r="Q240" s="21" t="s">
        <v>247</v>
      </c>
      <c r="R240" s="21">
        <v>961497.62</v>
      </c>
      <c r="S240" s="23">
        <v>2683.63061523438</v>
      </c>
      <c r="T240" s="23">
        <f t="shared" si="91"/>
        <v>26.8363061523438</v>
      </c>
      <c r="U240" s="23">
        <v>524.217163085938</v>
      </c>
      <c r="V240" s="23">
        <f t="shared" si="92"/>
        <v>6.290605957031255</v>
      </c>
      <c r="W240" s="23">
        <v>203.085113525391</v>
      </c>
      <c r="X240" s="23">
        <f t="shared" si="93"/>
        <v>2.437021362304692</v>
      </c>
      <c r="Y240" s="23">
        <v>75.8280868530273</v>
      </c>
      <c r="Z240" s="23">
        <f t="shared" si="94"/>
        <v>0.0758280868530273</v>
      </c>
      <c r="AA240" s="23">
        <v>117.56852722168</v>
      </c>
      <c r="AB240" s="23">
        <f t="shared" si="95"/>
        <v>1.7635279083251998</v>
      </c>
      <c r="AC240" s="23">
        <v>130.741363525391</v>
      </c>
      <c r="AD240" s="23">
        <f t="shared" si="96"/>
        <v>1.961120452880865</v>
      </c>
      <c r="AE240" s="23">
        <v>312.057830810547</v>
      </c>
      <c r="AF240" s="23">
        <f t="shared" si="97"/>
        <v>4.680867462158205</v>
      </c>
    </row>
    <row r="241" spans="1:32" ht="15.75">
      <c r="A241" s="21" t="s">
        <v>248</v>
      </c>
      <c r="B241" s="21">
        <v>466905.15</v>
      </c>
      <c r="C241" s="22">
        <v>6898.98828125</v>
      </c>
      <c r="D241" s="22">
        <f t="shared" si="84"/>
        <v>55.19190625</v>
      </c>
      <c r="E241" s="22">
        <v>608.671691894531</v>
      </c>
      <c r="F241" s="22">
        <f t="shared" si="85"/>
        <v>1.826015075683593</v>
      </c>
      <c r="G241" s="23">
        <v>621.576782226563</v>
      </c>
      <c r="H241" s="23">
        <f t="shared" si="86"/>
        <v>3.9159337280273467</v>
      </c>
      <c r="I241" s="23">
        <v>6996.0703125</v>
      </c>
      <c r="J241" s="23">
        <f t="shared" si="87"/>
        <v>4.477485000000001</v>
      </c>
      <c r="K241" s="22">
        <v>7192.24169921875</v>
      </c>
      <c r="L241" s="22">
        <f t="shared" si="88"/>
        <v>100.6913837890625</v>
      </c>
      <c r="M241" s="23">
        <v>6039.94091796875</v>
      </c>
      <c r="N241" s="23">
        <f t="shared" si="89"/>
        <v>48.31952734375</v>
      </c>
      <c r="O241" s="22">
        <v>2148.32299804688</v>
      </c>
      <c r="P241" s="22">
        <f t="shared" si="90"/>
        <v>64.44968994140639</v>
      </c>
      <c r="Q241" s="21" t="s">
        <v>248</v>
      </c>
      <c r="R241" s="21">
        <v>466905.15</v>
      </c>
      <c r="S241" s="23">
        <v>7547.3818359375</v>
      </c>
      <c r="T241" s="23">
        <f t="shared" si="91"/>
        <v>75.473818359375</v>
      </c>
      <c r="U241" s="23">
        <v>2082.2099609375</v>
      </c>
      <c r="V241" s="23">
        <f t="shared" si="92"/>
        <v>24.98651953125</v>
      </c>
      <c r="W241" s="23">
        <v>570.913940429688</v>
      </c>
      <c r="X241" s="23">
        <f t="shared" si="93"/>
        <v>6.850967285156255</v>
      </c>
      <c r="Y241" s="23">
        <v>274.553771972656</v>
      </c>
      <c r="Z241" s="23">
        <f t="shared" si="94"/>
        <v>0.27455377197265607</v>
      </c>
      <c r="AA241" s="23">
        <v>300.940185546875</v>
      </c>
      <c r="AB241" s="23">
        <f t="shared" si="95"/>
        <v>4.514102783203125</v>
      </c>
      <c r="AC241" s="23">
        <v>318.845855712891</v>
      </c>
      <c r="AD241" s="23">
        <f t="shared" si="96"/>
        <v>4.782687835693365</v>
      </c>
      <c r="AE241" s="23">
        <v>593.0146484375</v>
      </c>
      <c r="AF241" s="23">
        <f t="shared" si="97"/>
        <v>8.8952197265625</v>
      </c>
    </row>
    <row r="242" spans="1:32" ht="15.75">
      <c r="A242" s="21" t="s">
        <v>249</v>
      </c>
      <c r="B242" s="21">
        <v>412897.84</v>
      </c>
      <c r="C242" s="22">
        <v>4290.337890625</v>
      </c>
      <c r="D242" s="22">
        <f t="shared" si="84"/>
        <v>34.322703125000004</v>
      </c>
      <c r="E242" s="22">
        <v>451.103973388672</v>
      </c>
      <c r="F242" s="22">
        <f t="shared" si="85"/>
        <v>1.353311920166016</v>
      </c>
      <c r="G242" s="23">
        <v>422.473571777344</v>
      </c>
      <c r="H242" s="23">
        <f t="shared" si="86"/>
        <v>2.6615835021972667</v>
      </c>
      <c r="I242" s="23">
        <v>5528.79541015625</v>
      </c>
      <c r="J242" s="23">
        <f t="shared" si="87"/>
        <v>3.5384290625</v>
      </c>
      <c r="K242" s="22">
        <v>5547.525390625</v>
      </c>
      <c r="L242" s="22">
        <f t="shared" si="88"/>
        <v>77.66535546875</v>
      </c>
      <c r="M242" s="23">
        <v>3696.7333984375</v>
      </c>
      <c r="N242" s="23">
        <f t="shared" si="89"/>
        <v>29.5738671875</v>
      </c>
      <c r="O242" s="22">
        <v>1344.66394042969</v>
      </c>
      <c r="P242" s="22">
        <f t="shared" si="90"/>
        <v>40.339918212890694</v>
      </c>
      <c r="Q242" s="21" t="s">
        <v>249</v>
      </c>
      <c r="R242" s="21">
        <v>412897.84</v>
      </c>
      <c r="S242" s="23">
        <v>5571.33349609375</v>
      </c>
      <c r="T242" s="23">
        <f t="shared" si="91"/>
        <v>55.7133349609375</v>
      </c>
      <c r="U242" s="23">
        <v>1238.20788574219</v>
      </c>
      <c r="V242" s="23">
        <f t="shared" si="92"/>
        <v>14.85849462890628</v>
      </c>
      <c r="W242" s="23">
        <v>425.377319335938</v>
      </c>
      <c r="X242" s="23">
        <f t="shared" si="93"/>
        <v>5.1045278320312555</v>
      </c>
      <c r="Y242" s="23">
        <v>207.990356445313</v>
      </c>
      <c r="Z242" s="23">
        <f t="shared" si="94"/>
        <v>0.20799035644531302</v>
      </c>
      <c r="AA242" s="23">
        <v>219.049026489258</v>
      </c>
      <c r="AB242" s="23">
        <f t="shared" si="95"/>
        <v>3.28573539733887</v>
      </c>
      <c r="AC242" s="23">
        <v>234.575592041016</v>
      </c>
      <c r="AD242" s="23">
        <f t="shared" si="96"/>
        <v>3.51863388061524</v>
      </c>
      <c r="AE242" s="23">
        <v>474.998992919922</v>
      </c>
      <c r="AF242" s="23">
        <f t="shared" si="97"/>
        <v>7.12498489379883</v>
      </c>
    </row>
    <row r="243" spans="1:32" ht="15.75">
      <c r="A243" s="21" t="s">
        <v>250</v>
      </c>
      <c r="B243" s="21">
        <v>281636.62</v>
      </c>
      <c r="C243" s="22">
        <v>3529.1240234375</v>
      </c>
      <c r="D243" s="22">
        <f t="shared" si="84"/>
        <v>28.232992187500003</v>
      </c>
      <c r="E243" s="22">
        <v>263.838165283203</v>
      </c>
      <c r="F243" s="22">
        <f t="shared" si="85"/>
        <v>0.791514495849609</v>
      </c>
      <c r="G243" s="23">
        <v>164.802703857422</v>
      </c>
      <c r="H243" s="23">
        <f t="shared" si="86"/>
        <v>1.0382570343017585</v>
      </c>
      <c r="I243" s="23">
        <v>3306.83032226563</v>
      </c>
      <c r="J243" s="23">
        <f t="shared" si="87"/>
        <v>2.116371406250003</v>
      </c>
      <c r="K243" s="22">
        <v>3154.13061523438</v>
      </c>
      <c r="L243" s="22">
        <f t="shared" si="88"/>
        <v>44.15782861328132</v>
      </c>
      <c r="M243" s="23">
        <v>2650.04565429688</v>
      </c>
      <c r="N243" s="23">
        <f t="shared" si="89"/>
        <v>21.20036523437504</v>
      </c>
      <c r="O243" s="22">
        <v>943.0185546875</v>
      </c>
      <c r="P243" s="22">
        <f t="shared" si="90"/>
        <v>28.290556640625</v>
      </c>
      <c r="Q243" s="21" t="s">
        <v>250</v>
      </c>
      <c r="R243" s="21">
        <v>281636.62</v>
      </c>
      <c r="S243" s="23">
        <v>3256.89697265625</v>
      </c>
      <c r="T243" s="23">
        <f t="shared" si="91"/>
        <v>32.5689697265625</v>
      </c>
      <c r="U243" s="23">
        <v>1010.27099609375</v>
      </c>
      <c r="V243" s="23">
        <f t="shared" si="92"/>
        <v>12.123251953125</v>
      </c>
      <c r="W243" s="23">
        <v>262.107330322266</v>
      </c>
      <c r="X243" s="23">
        <f t="shared" si="93"/>
        <v>3.145287963867192</v>
      </c>
      <c r="Y243" s="23">
        <v>155.83122253418</v>
      </c>
      <c r="Z243" s="23">
        <f t="shared" si="94"/>
        <v>0.15583122253418</v>
      </c>
      <c r="AA243" s="23">
        <v>111.329620361328</v>
      </c>
      <c r="AB243" s="23">
        <f t="shared" si="95"/>
        <v>1.66994430541992</v>
      </c>
      <c r="AC243" s="23">
        <v>142.163497924805</v>
      </c>
      <c r="AD243" s="23">
        <f t="shared" si="96"/>
        <v>2.1324524688720747</v>
      </c>
      <c r="AE243" s="23">
        <v>325.6826171875</v>
      </c>
      <c r="AF243" s="23">
        <f t="shared" si="97"/>
        <v>4.8852392578125</v>
      </c>
    </row>
    <row r="244" spans="1:32" ht="15.75">
      <c r="A244" s="21" t="s">
        <v>251</v>
      </c>
      <c r="B244" s="21">
        <v>2477019.72</v>
      </c>
      <c r="C244" s="22">
        <v>3525.3759765625</v>
      </c>
      <c r="D244" s="22">
        <f t="shared" si="84"/>
        <v>28.2030078125</v>
      </c>
      <c r="E244" s="22">
        <v>424.259033203125</v>
      </c>
      <c r="F244" s="22">
        <f t="shared" si="85"/>
        <v>1.272777099609375</v>
      </c>
      <c r="G244" s="23">
        <v>379.446899414063</v>
      </c>
      <c r="H244" s="23">
        <f t="shared" si="86"/>
        <v>2.390515466308597</v>
      </c>
      <c r="I244" s="23">
        <v>4469.97998046875</v>
      </c>
      <c r="J244" s="23">
        <f t="shared" si="87"/>
        <v>2.8607871875</v>
      </c>
      <c r="K244" s="22">
        <v>4822.9736328125</v>
      </c>
      <c r="L244" s="22">
        <f t="shared" si="88"/>
        <v>67.521630859375</v>
      </c>
      <c r="M244" s="23">
        <v>3169.22973632813</v>
      </c>
      <c r="N244" s="23">
        <f t="shared" si="89"/>
        <v>25.35383789062504</v>
      </c>
      <c r="O244" s="22">
        <v>1188.45764160156</v>
      </c>
      <c r="P244" s="22">
        <f t="shared" si="90"/>
        <v>35.6537292480468</v>
      </c>
      <c r="Q244" s="21" t="s">
        <v>251</v>
      </c>
      <c r="R244" s="21">
        <v>2477019.72</v>
      </c>
      <c r="S244" s="23">
        <v>4760.48681640625</v>
      </c>
      <c r="T244" s="23">
        <f t="shared" si="91"/>
        <v>47.6048681640625</v>
      </c>
      <c r="U244" s="23">
        <v>1004.5556640625</v>
      </c>
      <c r="V244" s="23">
        <f t="shared" si="92"/>
        <v>12.05466796875</v>
      </c>
      <c r="W244" s="23">
        <v>356.234649658203</v>
      </c>
      <c r="X244" s="23">
        <f t="shared" si="93"/>
        <v>4.274815795898436</v>
      </c>
      <c r="Y244" s="23">
        <v>182.291900634766</v>
      </c>
      <c r="Z244" s="23">
        <f t="shared" si="94"/>
        <v>0.182291900634766</v>
      </c>
      <c r="AA244" s="23">
        <v>231.033004760742</v>
      </c>
      <c r="AB244" s="23">
        <f t="shared" si="95"/>
        <v>3.46549507141113</v>
      </c>
      <c r="AC244" s="23">
        <v>233.377029418945</v>
      </c>
      <c r="AD244" s="23">
        <f t="shared" si="96"/>
        <v>3.500655441284175</v>
      </c>
      <c r="AE244" s="23">
        <v>420.770446777344</v>
      </c>
      <c r="AF244" s="23">
        <f t="shared" si="97"/>
        <v>6.31155670166016</v>
      </c>
    </row>
    <row r="245" spans="1:32" ht="15.75">
      <c r="A245" s="21" t="s">
        <v>252</v>
      </c>
      <c r="B245" s="21">
        <v>288602.31</v>
      </c>
      <c r="C245" s="22">
        <v>2547.4287109375</v>
      </c>
      <c r="D245" s="22">
        <f t="shared" si="84"/>
        <v>20.3794296875</v>
      </c>
      <c r="E245" s="22">
        <v>251.07633972168</v>
      </c>
      <c r="F245" s="22">
        <f t="shared" si="85"/>
        <v>0.7532290191650399</v>
      </c>
      <c r="G245" s="23">
        <v>216.677688598633</v>
      </c>
      <c r="H245" s="23">
        <f t="shared" si="86"/>
        <v>1.365069438171388</v>
      </c>
      <c r="I245" s="23">
        <v>3395.88940429688</v>
      </c>
      <c r="J245" s="23">
        <f t="shared" si="87"/>
        <v>2.173369218750003</v>
      </c>
      <c r="K245" s="22">
        <v>3471.83422851563</v>
      </c>
      <c r="L245" s="22">
        <f t="shared" si="88"/>
        <v>48.60567919921882</v>
      </c>
      <c r="M245" s="23">
        <v>2141.22509765625</v>
      </c>
      <c r="N245" s="23">
        <f t="shared" si="89"/>
        <v>17.12980078125</v>
      </c>
      <c r="O245" s="22">
        <v>610.033874511719</v>
      </c>
      <c r="P245" s="22">
        <f t="shared" si="90"/>
        <v>18.301016235351568</v>
      </c>
      <c r="Q245" s="21" t="s">
        <v>252</v>
      </c>
      <c r="R245" s="21">
        <v>288602.31</v>
      </c>
      <c r="S245" s="23">
        <v>3517.96166992188</v>
      </c>
      <c r="T245" s="23">
        <f t="shared" si="91"/>
        <v>35.1796166992188</v>
      </c>
      <c r="U245" s="23">
        <v>627.522399902344</v>
      </c>
      <c r="V245" s="23">
        <f t="shared" si="92"/>
        <v>7.530268798828128</v>
      </c>
      <c r="W245" s="23">
        <v>231.111297607422</v>
      </c>
      <c r="X245" s="23">
        <f t="shared" si="93"/>
        <v>2.7733355712890635</v>
      </c>
      <c r="Y245" s="23">
        <v>91.4843063354492</v>
      </c>
      <c r="Z245" s="23">
        <f t="shared" si="94"/>
        <v>0.09148430633544921</v>
      </c>
      <c r="AA245" s="23">
        <v>117.352348327637</v>
      </c>
      <c r="AB245" s="23">
        <f t="shared" si="95"/>
        <v>1.760285224914555</v>
      </c>
      <c r="AC245" s="23">
        <v>128.071960449219</v>
      </c>
      <c r="AD245" s="23">
        <f t="shared" si="96"/>
        <v>1.9210794067382853</v>
      </c>
      <c r="AE245" s="23">
        <v>266.344268798828</v>
      </c>
      <c r="AF245" s="23">
        <f t="shared" si="97"/>
        <v>3.99516403198242</v>
      </c>
    </row>
    <row r="246" spans="1:32" ht="15.75">
      <c r="A246" s="21" t="s">
        <v>253</v>
      </c>
      <c r="B246" s="21">
        <v>365709.71</v>
      </c>
      <c r="C246" s="22">
        <v>2381.07202148438</v>
      </c>
      <c r="D246" s="22">
        <f t="shared" si="84"/>
        <v>19.04857617187504</v>
      </c>
      <c r="E246" s="22">
        <v>205.42106628418</v>
      </c>
      <c r="F246" s="22">
        <f t="shared" si="85"/>
        <v>0.61626319885254</v>
      </c>
      <c r="G246" s="23">
        <v>152.075485229492</v>
      </c>
      <c r="H246" s="23">
        <f t="shared" si="86"/>
        <v>0.9580755569457996</v>
      </c>
      <c r="I246" s="23">
        <v>2765.18359375</v>
      </c>
      <c r="J246" s="23">
        <f t="shared" si="87"/>
        <v>1.7697175</v>
      </c>
      <c r="K246" s="22">
        <v>2576.96240234375</v>
      </c>
      <c r="L246" s="22">
        <f t="shared" si="88"/>
        <v>36.0774736328125</v>
      </c>
      <c r="M246" s="23">
        <v>2239.02514648438</v>
      </c>
      <c r="N246" s="23">
        <f t="shared" si="89"/>
        <v>17.91220117187504</v>
      </c>
      <c r="O246" s="22">
        <v>508.558624267578</v>
      </c>
      <c r="P246" s="22">
        <f t="shared" si="90"/>
        <v>15.25675872802734</v>
      </c>
      <c r="Q246" s="21" t="s">
        <v>253</v>
      </c>
      <c r="R246" s="21">
        <v>365709.71</v>
      </c>
      <c r="S246" s="23">
        <v>3101.09594726563</v>
      </c>
      <c r="T246" s="23">
        <f t="shared" si="91"/>
        <v>31.0109594726563</v>
      </c>
      <c r="U246" s="23">
        <v>672.534790039063</v>
      </c>
      <c r="V246" s="23">
        <f t="shared" si="92"/>
        <v>8.070417480468755</v>
      </c>
      <c r="W246" s="23">
        <v>176.233139038086</v>
      </c>
      <c r="X246" s="23">
        <f t="shared" si="93"/>
        <v>2.1147976684570318</v>
      </c>
      <c r="Y246" s="23">
        <v>50.6217842102051</v>
      </c>
      <c r="Z246" s="23">
        <f t="shared" si="94"/>
        <v>0.050621784210205106</v>
      </c>
      <c r="AA246" s="23">
        <v>96.9332885742188</v>
      </c>
      <c r="AB246" s="23">
        <f t="shared" si="95"/>
        <v>1.4539993286132822</v>
      </c>
      <c r="AC246" s="23">
        <v>111.157257080078</v>
      </c>
      <c r="AD246" s="23">
        <f t="shared" si="96"/>
        <v>1.6673588562011699</v>
      </c>
      <c r="AE246" s="23">
        <v>172.525802612305</v>
      </c>
      <c r="AF246" s="23">
        <f t="shared" si="97"/>
        <v>2.587887039184575</v>
      </c>
    </row>
    <row r="247" spans="1:32" ht="15.75">
      <c r="A247" s="21" t="s">
        <v>254</v>
      </c>
      <c r="B247" s="21">
        <v>914038.87</v>
      </c>
      <c r="C247" s="22">
        <v>818.45703125</v>
      </c>
      <c r="D247" s="22">
        <f t="shared" si="84"/>
        <v>6.54765625</v>
      </c>
      <c r="E247" s="22">
        <v>95.6402587890625</v>
      </c>
      <c r="F247" s="22">
        <f t="shared" si="85"/>
        <v>0.2869207763671875</v>
      </c>
      <c r="G247" s="23">
        <v>43.4655685424805</v>
      </c>
      <c r="H247" s="23">
        <f t="shared" si="86"/>
        <v>0.27383308181762717</v>
      </c>
      <c r="I247" s="23">
        <v>1812.47204589844</v>
      </c>
      <c r="J247" s="23">
        <f t="shared" si="87"/>
        <v>1.1599821093750016</v>
      </c>
      <c r="K247" s="22">
        <v>997.280456542969</v>
      </c>
      <c r="L247" s="22">
        <f t="shared" si="88"/>
        <v>13.961926391601564</v>
      </c>
      <c r="M247" s="23">
        <v>630.634582519531</v>
      </c>
      <c r="N247" s="23">
        <f t="shared" si="89"/>
        <v>5.045076660156249</v>
      </c>
      <c r="O247" s="22">
        <v>8.2126579284668</v>
      </c>
      <c r="P247" s="22">
        <f t="shared" si="90"/>
        <v>0.24637973785400402</v>
      </c>
      <c r="Q247" s="21" t="s">
        <v>254</v>
      </c>
      <c r="R247" s="21">
        <v>914038.87</v>
      </c>
      <c r="S247" s="23">
        <v>798.16357421875</v>
      </c>
      <c r="T247" s="23">
        <f t="shared" si="91"/>
        <v>7.9816357421875</v>
      </c>
      <c r="U247" s="23">
        <v>258.810821533203</v>
      </c>
      <c r="V247" s="23">
        <f t="shared" si="92"/>
        <v>3.105729858398436</v>
      </c>
      <c r="W247" s="23">
        <v>97.8798751831055</v>
      </c>
      <c r="X247" s="23">
        <f t="shared" si="93"/>
        <v>1.1745585021972658</v>
      </c>
      <c r="Y247" s="23">
        <v>19.980863571167</v>
      </c>
      <c r="Z247" s="23">
        <f t="shared" si="94"/>
        <v>0.019980863571167</v>
      </c>
      <c r="AA247" s="23">
        <v>49.0004539489746</v>
      </c>
      <c r="AB247" s="23">
        <f t="shared" si="95"/>
        <v>0.735006809234619</v>
      </c>
      <c r="AC247" s="23">
        <v>59.5051536560059</v>
      </c>
      <c r="AD247" s="23">
        <f t="shared" si="96"/>
        <v>0.8925773048400885</v>
      </c>
      <c r="AE247" s="23">
        <v>140.103866577148</v>
      </c>
      <c r="AF247" s="23">
        <f t="shared" si="97"/>
        <v>2.10155799865722</v>
      </c>
    </row>
    <row r="248" spans="1:32" ht="15.75">
      <c r="A248" s="21" t="s">
        <v>255</v>
      </c>
      <c r="B248" s="21">
        <v>208925.67</v>
      </c>
      <c r="C248" s="22">
        <v>1401.16735839844</v>
      </c>
      <c r="D248" s="22">
        <f t="shared" si="84"/>
        <v>11.20933886718752</v>
      </c>
      <c r="E248" s="22">
        <v>170.997283935547</v>
      </c>
      <c r="F248" s="22">
        <f t="shared" si="85"/>
        <v>0.512991851806641</v>
      </c>
      <c r="G248" s="23">
        <v>125.643417358398</v>
      </c>
      <c r="H248" s="23">
        <f t="shared" si="86"/>
        <v>0.7915535293579075</v>
      </c>
      <c r="I248" s="23">
        <v>2104.72973632813</v>
      </c>
      <c r="J248" s="23">
        <f t="shared" si="87"/>
        <v>1.3470270312500032</v>
      </c>
      <c r="K248" s="22">
        <v>2427.7294921875</v>
      </c>
      <c r="L248" s="22">
        <f t="shared" si="88"/>
        <v>33.988212890625</v>
      </c>
      <c r="M248" s="23">
        <v>1076.931640625</v>
      </c>
      <c r="N248" s="23">
        <f t="shared" si="89"/>
        <v>8.615453125</v>
      </c>
      <c r="O248" s="22">
        <v>306.112243652344</v>
      </c>
      <c r="P248" s="22">
        <f t="shared" si="90"/>
        <v>9.18336730957032</v>
      </c>
      <c r="Q248" s="21" t="s">
        <v>255</v>
      </c>
      <c r="R248" s="21">
        <v>208925.67</v>
      </c>
      <c r="S248" s="23">
        <v>2127.00268554688</v>
      </c>
      <c r="T248" s="23">
        <f t="shared" si="91"/>
        <v>21.2700268554688</v>
      </c>
      <c r="U248" s="23">
        <v>297.778564453125</v>
      </c>
      <c r="V248" s="23">
        <f t="shared" si="92"/>
        <v>3.5733427734375</v>
      </c>
      <c r="W248" s="23">
        <v>141.248596191406</v>
      </c>
      <c r="X248" s="23">
        <f t="shared" si="93"/>
        <v>1.6949831542968719</v>
      </c>
      <c r="Y248" s="23">
        <v>42.5025825500488</v>
      </c>
      <c r="Z248" s="23">
        <f t="shared" si="94"/>
        <v>0.0425025825500488</v>
      </c>
      <c r="AA248" s="23">
        <v>90.0392532348633</v>
      </c>
      <c r="AB248" s="23">
        <f t="shared" si="95"/>
        <v>1.3505887985229494</v>
      </c>
      <c r="AC248" s="23">
        <v>99.2429656982422</v>
      </c>
      <c r="AD248" s="23">
        <f t="shared" si="96"/>
        <v>1.4886444854736332</v>
      </c>
      <c r="AE248" s="23">
        <v>260.405029296875</v>
      </c>
      <c r="AF248" s="23">
        <f t="shared" si="97"/>
        <v>3.906075439453125</v>
      </c>
    </row>
    <row r="249" spans="1:32" ht="15.75">
      <c r="A249" s="21" t="s">
        <v>256</v>
      </c>
      <c r="B249" s="21">
        <v>9007788.69</v>
      </c>
      <c r="C249" s="22">
        <v>1241.75927734375</v>
      </c>
      <c r="D249" s="22">
        <f t="shared" si="84"/>
        <v>9.93407421875</v>
      </c>
      <c r="E249" s="22">
        <v>165.352676391602</v>
      </c>
      <c r="F249" s="22">
        <f t="shared" si="85"/>
        <v>0.49605802917480596</v>
      </c>
      <c r="G249" s="23">
        <v>181.638427734375</v>
      </c>
      <c r="H249" s="23">
        <f t="shared" si="86"/>
        <v>1.1443220947265624</v>
      </c>
      <c r="I249" s="23">
        <v>2405.48046875</v>
      </c>
      <c r="J249" s="23">
        <f t="shared" si="87"/>
        <v>1.5395075</v>
      </c>
      <c r="K249" s="22">
        <v>2037.48791503906</v>
      </c>
      <c r="L249" s="22">
        <f t="shared" si="88"/>
        <v>28.524830810546838</v>
      </c>
      <c r="M249" s="23">
        <v>1260.24047851563</v>
      </c>
      <c r="N249" s="23">
        <f t="shared" si="89"/>
        <v>10.08192382812504</v>
      </c>
      <c r="O249" s="22">
        <v>425.609954833984</v>
      </c>
      <c r="P249" s="22">
        <f t="shared" si="90"/>
        <v>12.76829864501952</v>
      </c>
      <c r="Q249" s="21" t="s">
        <v>256</v>
      </c>
      <c r="R249" s="21">
        <v>9007788.69</v>
      </c>
      <c r="S249" s="23">
        <v>1721.6953125</v>
      </c>
      <c r="T249" s="23">
        <f t="shared" si="91"/>
        <v>17.216953125</v>
      </c>
      <c r="U249" s="23">
        <v>409.427856445313</v>
      </c>
      <c r="V249" s="23">
        <f t="shared" si="92"/>
        <v>4.913134277343755</v>
      </c>
      <c r="W249" s="23">
        <v>162.816879272461</v>
      </c>
      <c r="X249" s="23">
        <f t="shared" si="93"/>
        <v>1.9538025512695318</v>
      </c>
      <c r="Y249" s="23">
        <v>69.6903381347656</v>
      </c>
      <c r="Z249" s="23">
        <f t="shared" si="94"/>
        <v>0.0696903381347656</v>
      </c>
      <c r="AA249" s="23">
        <v>89.1879196166992</v>
      </c>
      <c r="AB249" s="23">
        <f t="shared" si="95"/>
        <v>1.337818794250488</v>
      </c>
      <c r="AC249" s="23">
        <v>87.0027770996094</v>
      </c>
      <c r="AD249" s="23">
        <f t="shared" si="96"/>
        <v>1.3050416564941412</v>
      </c>
      <c r="AE249" s="23">
        <v>198.043869018555</v>
      </c>
      <c r="AF249" s="23">
        <f t="shared" si="97"/>
        <v>2.970658035278325</v>
      </c>
    </row>
    <row r="250" spans="1:32" ht="15.75">
      <c r="A250" s="21" t="s">
        <v>257</v>
      </c>
      <c r="B250" s="21">
        <v>492856.75</v>
      </c>
      <c r="C250" s="22">
        <v>3483.98657226563</v>
      </c>
      <c r="D250" s="22">
        <f t="shared" si="84"/>
        <v>27.871892578125042</v>
      </c>
      <c r="E250" s="22">
        <v>285.337066650391</v>
      </c>
      <c r="F250" s="22">
        <f t="shared" si="85"/>
        <v>0.856011199951173</v>
      </c>
      <c r="G250" s="23">
        <v>269.179138183594</v>
      </c>
      <c r="H250" s="23">
        <f t="shared" si="86"/>
        <v>1.6958285705566423</v>
      </c>
      <c r="I250" s="23">
        <v>4255.59423828125</v>
      </c>
      <c r="J250" s="23">
        <f t="shared" si="87"/>
        <v>2.7235803125</v>
      </c>
      <c r="K250" s="22">
        <v>3573.81420898438</v>
      </c>
      <c r="L250" s="22">
        <f t="shared" si="88"/>
        <v>50.03339892578132</v>
      </c>
      <c r="M250" s="23">
        <v>3598.41284179688</v>
      </c>
      <c r="N250" s="23">
        <f t="shared" si="89"/>
        <v>28.787302734375043</v>
      </c>
      <c r="O250" s="22">
        <v>999.142333984375</v>
      </c>
      <c r="P250" s="22">
        <f t="shared" si="90"/>
        <v>29.97427001953125</v>
      </c>
      <c r="Q250" s="21" t="s">
        <v>257</v>
      </c>
      <c r="R250" s="21">
        <v>492856.75</v>
      </c>
      <c r="S250" s="23">
        <v>4110.85693359375</v>
      </c>
      <c r="T250" s="23">
        <f t="shared" si="91"/>
        <v>41.1085693359375</v>
      </c>
      <c r="U250" s="23">
        <v>1246.00708007813</v>
      </c>
      <c r="V250" s="23">
        <f t="shared" si="92"/>
        <v>14.95208496093756</v>
      </c>
      <c r="W250" s="23">
        <v>279.738006591797</v>
      </c>
      <c r="X250" s="23">
        <f t="shared" si="93"/>
        <v>3.3568560791015636</v>
      </c>
      <c r="Y250" s="23">
        <v>91.5923843383789</v>
      </c>
      <c r="Z250" s="23">
        <f t="shared" si="94"/>
        <v>0.09159238433837891</v>
      </c>
      <c r="AA250" s="23">
        <v>116.289749145508</v>
      </c>
      <c r="AB250" s="23">
        <f t="shared" si="95"/>
        <v>1.74434623718262</v>
      </c>
      <c r="AC250" s="23">
        <v>139.627670288086</v>
      </c>
      <c r="AD250" s="23">
        <f t="shared" si="96"/>
        <v>2.09441505432129</v>
      </c>
      <c r="AE250" s="23">
        <v>252.987731933594</v>
      </c>
      <c r="AF250" s="23">
        <f t="shared" si="97"/>
        <v>3.79481597900391</v>
      </c>
    </row>
    <row r="251" spans="1:32" ht="15.75">
      <c r="A251" s="21" t="s">
        <v>258</v>
      </c>
      <c r="B251" s="21">
        <v>590100.54</v>
      </c>
      <c r="C251" s="22">
        <v>1858.24047851563</v>
      </c>
      <c r="D251" s="22">
        <f t="shared" si="84"/>
        <v>14.865923828125041</v>
      </c>
      <c r="E251" s="22">
        <v>141.597808837891</v>
      </c>
      <c r="F251" s="22">
        <f t="shared" si="85"/>
        <v>0.42479342651367297</v>
      </c>
      <c r="G251" s="23">
        <v>103.348945617676</v>
      </c>
      <c r="H251" s="23">
        <f t="shared" si="86"/>
        <v>0.6510983573913588</v>
      </c>
      <c r="I251" s="23">
        <v>2197.59033203125</v>
      </c>
      <c r="J251" s="23">
        <f t="shared" si="87"/>
        <v>1.4064578125</v>
      </c>
      <c r="K251" s="22">
        <v>2156.513671875</v>
      </c>
      <c r="L251" s="22">
        <f t="shared" si="88"/>
        <v>30.19119140625</v>
      </c>
      <c r="M251" s="23">
        <v>1453.46008300781</v>
      </c>
      <c r="N251" s="23">
        <f t="shared" si="89"/>
        <v>11.62768066406248</v>
      </c>
      <c r="O251" s="22">
        <v>179.860733032227</v>
      </c>
      <c r="P251" s="22">
        <f t="shared" si="90"/>
        <v>5.39582199096681</v>
      </c>
      <c r="Q251" s="21" t="s">
        <v>258</v>
      </c>
      <c r="R251" s="21">
        <v>590100.54</v>
      </c>
      <c r="S251" s="23">
        <v>2572.35205078125</v>
      </c>
      <c r="T251" s="23">
        <f t="shared" si="91"/>
        <v>25.7235205078125</v>
      </c>
      <c r="U251" s="23">
        <v>326.063690185547</v>
      </c>
      <c r="V251" s="23">
        <f t="shared" si="92"/>
        <v>3.9127642822265636</v>
      </c>
      <c r="W251" s="23">
        <v>136.959579467773</v>
      </c>
      <c r="X251" s="23">
        <f t="shared" si="93"/>
        <v>1.643514953613276</v>
      </c>
      <c r="Y251" s="23">
        <v>32.4028015136719</v>
      </c>
      <c r="Z251" s="23">
        <f t="shared" si="94"/>
        <v>0.032402801513671906</v>
      </c>
      <c r="AA251" s="23">
        <v>64.3947448730469</v>
      </c>
      <c r="AB251" s="23">
        <f t="shared" si="95"/>
        <v>0.9659211730957036</v>
      </c>
      <c r="AC251" s="23">
        <v>75.5583038330078</v>
      </c>
      <c r="AD251" s="23">
        <f t="shared" si="96"/>
        <v>1.1333745574951168</v>
      </c>
      <c r="AE251" s="23">
        <v>133.428237915039</v>
      </c>
      <c r="AF251" s="23">
        <f t="shared" si="97"/>
        <v>2.0014235687255852</v>
      </c>
    </row>
    <row r="252" spans="1:32" ht="15.75">
      <c r="A252" s="21" t="s">
        <v>259</v>
      </c>
      <c r="B252" s="21">
        <v>105127</v>
      </c>
      <c r="C252" s="22">
        <v>3930.751953125</v>
      </c>
      <c r="D252" s="22">
        <f t="shared" si="84"/>
        <v>31.446015625</v>
      </c>
      <c r="E252" s="22">
        <v>287.823852539063</v>
      </c>
      <c r="F252" s="22">
        <f t="shared" si="85"/>
        <v>0.863471557617189</v>
      </c>
      <c r="G252" s="23">
        <v>252.395904541016</v>
      </c>
      <c r="H252" s="23">
        <f t="shared" si="86"/>
        <v>1.5900941986084007</v>
      </c>
      <c r="I252" s="23">
        <v>3893.26098632813</v>
      </c>
      <c r="J252" s="23">
        <f t="shared" si="87"/>
        <v>2.4916870312500032</v>
      </c>
      <c r="K252" s="22">
        <v>3433.12475585938</v>
      </c>
      <c r="L252" s="22">
        <f t="shared" si="88"/>
        <v>48.063746582031314</v>
      </c>
      <c r="M252" s="23">
        <v>3552.205078125</v>
      </c>
      <c r="N252" s="23">
        <f t="shared" si="89"/>
        <v>28.417640625000004</v>
      </c>
      <c r="O252" s="22">
        <v>1290.85046386719</v>
      </c>
      <c r="P252" s="22">
        <f t="shared" si="90"/>
        <v>38.7255139160157</v>
      </c>
      <c r="Q252" s="21" t="s">
        <v>259</v>
      </c>
      <c r="R252" s="21">
        <v>105127</v>
      </c>
      <c r="S252" s="23">
        <v>4247.216796875</v>
      </c>
      <c r="T252" s="23">
        <f t="shared" si="91"/>
        <v>42.47216796875</v>
      </c>
      <c r="U252" s="23">
        <v>1365.00439453125</v>
      </c>
      <c r="V252" s="23">
        <f t="shared" si="92"/>
        <v>16.380052734375</v>
      </c>
      <c r="W252" s="23">
        <v>319.818389892578</v>
      </c>
      <c r="X252" s="23">
        <f t="shared" si="93"/>
        <v>3.837820678710936</v>
      </c>
      <c r="Y252" s="23">
        <v>176.312698364258</v>
      </c>
      <c r="Z252" s="23">
        <f t="shared" si="94"/>
        <v>0.176312698364258</v>
      </c>
      <c r="AA252" s="23">
        <v>136.352157592773</v>
      </c>
      <c r="AB252" s="23">
        <f t="shared" si="95"/>
        <v>2.0452823638915953</v>
      </c>
      <c r="AC252" s="23">
        <v>165.820297241211</v>
      </c>
      <c r="AD252" s="23">
        <f t="shared" si="96"/>
        <v>2.4873044586181647</v>
      </c>
      <c r="AE252" s="23">
        <v>369.618804931641</v>
      </c>
      <c r="AF252" s="23">
        <f t="shared" si="97"/>
        <v>5.544282073974615</v>
      </c>
    </row>
    <row r="253" spans="1:32" ht="15.75">
      <c r="A253" s="21" t="s">
        <v>260</v>
      </c>
      <c r="B253" s="21">
        <v>101257.49</v>
      </c>
      <c r="C253" s="22">
        <v>3983.8388671875</v>
      </c>
      <c r="D253" s="22">
        <f t="shared" si="84"/>
        <v>31.870710937500004</v>
      </c>
      <c r="E253" s="22">
        <v>292.681732177734</v>
      </c>
      <c r="F253" s="22">
        <f t="shared" si="85"/>
        <v>0.8780451965332019</v>
      </c>
      <c r="G253" s="23">
        <v>230.929824829102</v>
      </c>
      <c r="H253" s="23">
        <f t="shared" si="86"/>
        <v>1.4548578964233425</v>
      </c>
      <c r="I253" s="23">
        <v>3571.869140625</v>
      </c>
      <c r="J253" s="23">
        <f t="shared" si="87"/>
        <v>2.28599625</v>
      </c>
      <c r="K253" s="22">
        <v>3464.39990234375</v>
      </c>
      <c r="L253" s="22">
        <f t="shared" si="88"/>
        <v>48.501598632812495</v>
      </c>
      <c r="M253" s="23">
        <v>2866.02416992188</v>
      </c>
      <c r="N253" s="23">
        <f t="shared" si="89"/>
        <v>22.92819335937504</v>
      </c>
      <c r="O253" s="22">
        <v>621.347473144531</v>
      </c>
      <c r="P253" s="22">
        <f t="shared" si="90"/>
        <v>18.64042419433593</v>
      </c>
      <c r="Q253" s="21" t="s">
        <v>260</v>
      </c>
      <c r="R253" s="21">
        <v>101257.49</v>
      </c>
      <c r="S253" s="23">
        <v>3941.70141601563</v>
      </c>
      <c r="T253" s="23">
        <f t="shared" si="91"/>
        <v>39.4170141601563</v>
      </c>
      <c r="U253" s="23">
        <v>943.816955566406</v>
      </c>
      <c r="V253" s="23">
        <f t="shared" si="92"/>
        <v>11.325803466796872</v>
      </c>
      <c r="W253" s="23">
        <v>307.62255859375</v>
      </c>
      <c r="X253" s="23">
        <f t="shared" si="93"/>
        <v>3.691470703125</v>
      </c>
      <c r="Y253" s="23">
        <v>101.731056213379</v>
      </c>
      <c r="Z253" s="23">
        <f t="shared" si="94"/>
        <v>0.10173105621337902</v>
      </c>
      <c r="AA253" s="23">
        <v>145.667510986328</v>
      </c>
      <c r="AB253" s="23">
        <f t="shared" si="95"/>
        <v>2.18501266479492</v>
      </c>
      <c r="AC253" s="23">
        <v>168.382797241211</v>
      </c>
      <c r="AD253" s="23">
        <f t="shared" si="96"/>
        <v>2.525741958618165</v>
      </c>
      <c r="AE253" s="23">
        <v>367.51318359375</v>
      </c>
      <c r="AF253" s="23">
        <f t="shared" si="97"/>
        <v>5.51269775390625</v>
      </c>
    </row>
    <row r="254" spans="1:32" ht="15.75">
      <c r="A254" s="21" t="s">
        <v>261</v>
      </c>
      <c r="B254" s="21">
        <v>1454434.99</v>
      </c>
      <c r="C254" s="22">
        <v>2778.90380859375</v>
      </c>
      <c r="D254" s="22">
        <f t="shared" si="84"/>
        <v>22.23123046875</v>
      </c>
      <c r="E254" s="22">
        <v>239.692657470703</v>
      </c>
      <c r="F254" s="22">
        <f t="shared" si="85"/>
        <v>0.719077972412109</v>
      </c>
      <c r="G254" s="23">
        <v>170.352508544922</v>
      </c>
      <c r="H254" s="23">
        <f t="shared" si="86"/>
        <v>1.0732208038330087</v>
      </c>
      <c r="I254" s="23">
        <v>2500.6787109375</v>
      </c>
      <c r="J254" s="23">
        <f t="shared" si="87"/>
        <v>1.600434375</v>
      </c>
      <c r="K254" s="22">
        <v>3699.6416015625</v>
      </c>
      <c r="L254" s="22">
        <f t="shared" si="88"/>
        <v>51.79498242187499</v>
      </c>
      <c r="M254" s="23">
        <v>1960.45483398438</v>
      </c>
      <c r="N254" s="23">
        <f t="shared" si="89"/>
        <v>15.683638671875041</v>
      </c>
      <c r="O254" s="22">
        <v>422.822845458984</v>
      </c>
      <c r="P254" s="22">
        <f t="shared" si="90"/>
        <v>12.68468536376952</v>
      </c>
      <c r="Q254" s="21" t="s">
        <v>261</v>
      </c>
      <c r="R254" s="21">
        <v>1454434.99</v>
      </c>
      <c r="S254" s="23">
        <v>3808.98681640625</v>
      </c>
      <c r="T254" s="23">
        <f t="shared" si="91"/>
        <v>38.0898681640625</v>
      </c>
      <c r="U254" s="23">
        <v>384.388092041016</v>
      </c>
      <c r="V254" s="23">
        <f t="shared" si="92"/>
        <v>4.612657104492192</v>
      </c>
      <c r="W254" s="23">
        <v>209.528961181641</v>
      </c>
      <c r="X254" s="23">
        <f t="shared" si="93"/>
        <v>2.514347534179692</v>
      </c>
      <c r="Y254" s="23">
        <v>84.6492385864258</v>
      </c>
      <c r="Z254" s="23">
        <f t="shared" si="94"/>
        <v>0.0846492385864258</v>
      </c>
      <c r="AA254" s="23">
        <v>129.805145263672</v>
      </c>
      <c r="AB254" s="23">
        <f t="shared" si="95"/>
        <v>1.9470771789550798</v>
      </c>
      <c r="AC254" s="23">
        <v>164.376068115234</v>
      </c>
      <c r="AD254" s="23">
        <f t="shared" si="96"/>
        <v>2.46564102172851</v>
      </c>
      <c r="AE254" s="23">
        <v>302.878936767578</v>
      </c>
      <c r="AF254" s="23">
        <f t="shared" si="97"/>
        <v>4.54318405151367</v>
      </c>
    </row>
    <row r="255" spans="1:32" ht="15.75">
      <c r="A255" s="21" t="s">
        <v>262</v>
      </c>
      <c r="B255" s="21">
        <v>197636.37</v>
      </c>
      <c r="C255" s="22">
        <v>2317.82934570313</v>
      </c>
      <c r="D255" s="22">
        <f t="shared" si="84"/>
        <v>18.542634765625042</v>
      </c>
      <c r="E255" s="22">
        <v>221.100555419922</v>
      </c>
      <c r="F255" s="22">
        <f t="shared" si="85"/>
        <v>0.6633016662597658</v>
      </c>
      <c r="G255" s="23">
        <v>126.365982055664</v>
      </c>
      <c r="H255" s="23">
        <f t="shared" si="86"/>
        <v>0.7961056869506833</v>
      </c>
      <c r="I255" s="23">
        <v>2932.02978515625</v>
      </c>
      <c r="J255" s="23">
        <f t="shared" si="87"/>
        <v>1.8764990625000002</v>
      </c>
      <c r="K255" s="22">
        <v>2888.27587890625</v>
      </c>
      <c r="L255" s="22">
        <f t="shared" si="88"/>
        <v>40.4358623046875</v>
      </c>
      <c r="M255" s="23">
        <v>1883.22827148438</v>
      </c>
      <c r="N255" s="23">
        <f t="shared" si="89"/>
        <v>15.065826171875042</v>
      </c>
      <c r="O255" s="22">
        <v>1196.83093261719</v>
      </c>
      <c r="P255" s="22">
        <f t="shared" si="90"/>
        <v>35.9049279785157</v>
      </c>
      <c r="Q255" s="21" t="s">
        <v>262</v>
      </c>
      <c r="R255" s="21">
        <v>197636.37</v>
      </c>
      <c r="S255" s="23">
        <v>2896.353515625</v>
      </c>
      <c r="T255" s="23">
        <f t="shared" si="91"/>
        <v>28.96353515625</v>
      </c>
      <c r="U255" s="23">
        <v>844.800842285156</v>
      </c>
      <c r="V255" s="23">
        <f t="shared" si="92"/>
        <v>10.137610107421871</v>
      </c>
      <c r="W255" s="23">
        <v>206.974426269531</v>
      </c>
      <c r="X255" s="23">
        <f t="shared" si="93"/>
        <v>2.483693115234372</v>
      </c>
      <c r="Y255" s="23">
        <v>238.437088012695</v>
      </c>
      <c r="Z255" s="23">
        <f t="shared" si="94"/>
        <v>0.238437088012695</v>
      </c>
      <c r="AA255" s="23">
        <v>114.505157470703</v>
      </c>
      <c r="AB255" s="23">
        <f t="shared" si="95"/>
        <v>1.7175773620605448</v>
      </c>
      <c r="AC255" s="23">
        <v>144.973785400391</v>
      </c>
      <c r="AD255" s="23">
        <f t="shared" si="96"/>
        <v>2.174606781005865</v>
      </c>
      <c r="AE255" s="23">
        <v>294.423614501953</v>
      </c>
      <c r="AF255" s="23">
        <f t="shared" si="97"/>
        <v>4.416354217529295</v>
      </c>
    </row>
    <row r="256" spans="1:32" ht="15.75">
      <c r="A256" s="21" t="s">
        <v>263</v>
      </c>
      <c r="B256" s="21">
        <v>379467.01</v>
      </c>
      <c r="C256" s="22">
        <v>8493.7177734375</v>
      </c>
      <c r="D256" s="22">
        <f t="shared" si="84"/>
        <v>67.94974218750001</v>
      </c>
      <c r="E256" s="22">
        <v>689.054443359375</v>
      </c>
      <c r="F256" s="22">
        <f t="shared" si="85"/>
        <v>2.067163330078125</v>
      </c>
      <c r="G256" s="23">
        <v>589.449951171875</v>
      </c>
      <c r="H256" s="23">
        <f t="shared" si="86"/>
        <v>3.7135346923828125</v>
      </c>
      <c r="I256" s="23">
        <v>8231.044921875</v>
      </c>
      <c r="J256" s="23">
        <f t="shared" si="87"/>
        <v>5.26786875</v>
      </c>
      <c r="K256" s="22">
        <v>8912.4248046875</v>
      </c>
      <c r="L256" s="22">
        <f t="shared" si="88"/>
        <v>124.773947265625</v>
      </c>
      <c r="M256" s="23">
        <v>7308.16796875</v>
      </c>
      <c r="N256" s="23">
        <f t="shared" si="89"/>
        <v>58.46534375</v>
      </c>
      <c r="O256" s="22">
        <v>2397.6259765625</v>
      </c>
      <c r="P256" s="22">
        <f t="shared" si="90"/>
        <v>71.928779296875</v>
      </c>
      <c r="Q256" s="21" t="s">
        <v>263</v>
      </c>
      <c r="R256" s="21">
        <v>379467.01</v>
      </c>
      <c r="S256" s="23">
        <v>9358.015625</v>
      </c>
      <c r="T256" s="23">
        <f t="shared" si="91"/>
        <v>93.58015625</v>
      </c>
      <c r="U256" s="23">
        <v>2499.28271484375</v>
      </c>
      <c r="V256" s="23">
        <f t="shared" si="92"/>
        <v>29.991392578125</v>
      </c>
      <c r="W256" s="23">
        <v>612.470581054688</v>
      </c>
      <c r="X256" s="23">
        <f t="shared" si="93"/>
        <v>7.349646972656256</v>
      </c>
      <c r="Y256" s="23">
        <v>342.965545654297</v>
      </c>
      <c r="Z256" s="23">
        <f t="shared" si="94"/>
        <v>0.34296554565429704</v>
      </c>
      <c r="AA256" s="23">
        <v>327.991516113281</v>
      </c>
      <c r="AB256" s="23">
        <f t="shared" si="95"/>
        <v>4.919872741699216</v>
      </c>
      <c r="AC256" s="23">
        <v>375.960021972656</v>
      </c>
      <c r="AD256" s="23">
        <f t="shared" si="96"/>
        <v>5.63940032958984</v>
      </c>
      <c r="AE256" s="23">
        <v>793.936157226563</v>
      </c>
      <c r="AF256" s="23">
        <f t="shared" si="97"/>
        <v>11.909042358398445</v>
      </c>
    </row>
    <row r="257" spans="1:32" ht="15.75">
      <c r="A257" s="21" t="s">
        <v>264</v>
      </c>
      <c r="B257" s="21">
        <v>337386.02</v>
      </c>
      <c r="C257" s="22">
        <v>8652.779296875</v>
      </c>
      <c r="D257" s="22">
        <f t="shared" si="84"/>
        <v>69.22223437500001</v>
      </c>
      <c r="E257" s="22">
        <v>780.885559082031</v>
      </c>
      <c r="F257" s="22">
        <f t="shared" si="85"/>
        <v>2.342656677246093</v>
      </c>
      <c r="G257" s="23">
        <v>643.72802734375</v>
      </c>
      <c r="H257" s="23">
        <f t="shared" si="86"/>
        <v>4.055486572265625</v>
      </c>
      <c r="I257" s="23">
        <v>8068.18115234375</v>
      </c>
      <c r="J257" s="23">
        <f t="shared" si="87"/>
        <v>5.1636359375000005</v>
      </c>
      <c r="K257" s="22">
        <v>8669.9677734375</v>
      </c>
      <c r="L257" s="22">
        <f t="shared" si="88"/>
        <v>121.379548828125</v>
      </c>
      <c r="M257" s="23">
        <v>7232.35498046875</v>
      </c>
      <c r="N257" s="23">
        <f t="shared" si="89"/>
        <v>57.858839843750005</v>
      </c>
      <c r="O257" s="22">
        <v>2296.35693359375</v>
      </c>
      <c r="P257" s="22">
        <f t="shared" si="90"/>
        <v>68.8907080078125</v>
      </c>
      <c r="Q257" s="21" t="s">
        <v>264</v>
      </c>
      <c r="R257" s="21">
        <v>337386.02</v>
      </c>
      <c r="S257" s="23">
        <v>9195.8857421875</v>
      </c>
      <c r="T257" s="23">
        <f t="shared" si="91"/>
        <v>91.958857421875</v>
      </c>
      <c r="U257" s="23">
        <v>2475.71044921875</v>
      </c>
      <c r="V257" s="23">
        <f t="shared" si="92"/>
        <v>29.708525390625</v>
      </c>
      <c r="W257" s="23">
        <v>698.345458984375</v>
      </c>
      <c r="X257" s="23">
        <f t="shared" si="93"/>
        <v>8.3801455078125</v>
      </c>
      <c r="Y257" s="23">
        <v>352.538421630859</v>
      </c>
      <c r="Z257" s="23">
        <f t="shared" si="94"/>
        <v>0.35253842163085897</v>
      </c>
      <c r="AA257" s="23">
        <v>447.328735351563</v>
      </c>
      <c r="AB257" s="23">
        <f t="shared" si="95"/>
        <v>6.709931030273445</v>
      </c>
      <c r="AC257" s="23">
        <v>487.300537109375</v>
      </c>
      <c r="AD257" s="23">
        <f t="shared" si="96"/>
        <v>7.309508056640625</v>
      </c>
      <c r="AE257" s="23">
        <v>840.018371582031</v>
      </c>
      <c r="AF257" s="23">
        <f t="shared" si="97"/>
        <v>12.600275573730464</v>
      </c>
    </row>
    <row r="258" spans="1:32" ht="15.75">
      <c r="A258" s="21" t="s">
        <v>265</v>
      </c>
      <c r="B258" s="21">
        <v>171541.37</v>
      </c>
      <c r="C258" s="22">
        <v>6478.478515625</v>
      </c>
      <c r="D258" s="22">
        <f t="shared" si="84"/>
        <v>51.827828125</v>
      </c>
      <c r="E258" s="22">
        <v>692.686218261719</v>
      </c>
      <c r="F258" s="22">
        <f t="shared" si="85"/>
        <v>2.078058654785157</v>
      </c>
      <c r="G258" s="23">
        <v>525.908630371094</v>
      </c>
      <c r="H258" s="23">
        <f t="shared" si="86"/>
        <v>3.313224371337892</v>
      </c>
      <c r="I258" s="23">
        <v>6917.16015625</v>
      </c>
      <c r="J258" s="23">
        <f t="shared" si="87"/>
        <v>4.4269825</v>
      </c>
      <c r="K258" s="22">
        <v>7333.4443359375</v>
      </c>
      <c r="L258" s="22">
        <f t="shared" si="88"/>
        <v>102.66822070312499</v>
      </c>
      <c r="M258" s="23">
        <v>4765.2255859375</v>
      </c>
      <c r="N258" s="23">
        <f t="shared" si="89"/>
        <v>38.1218046875</v>
      </c>
      <c r="O258" s="22">
        <v>1369.10046386719</v>
      </c>
      <c r="P258" s="22">
        <f t="shared" si="90"/>
        <v>41.0730139160157</v>
      </c>
      <c r="Q258" s="21" t="s">
        <v>265</v>
      </c>
      <c r="R258" s="21">
        <v>171541.37</v>
      </c>
      <c r="S258" s="23">
        <v>7470.140625</v>
      </c>
      <c r="T258" s="23">
        <f t="shared" si="91"/>
        <v>74.70140625</v>
      </c>
      <c r="U258" s="23">
        <v>1462.61499023438</v>
      </c>
      <c r="V258" s="23">
        <f t="shared" si="92"/>
        <v>17.551379882812558</v>
      </c>
      <c r="W258" s="23">
        <v>622.139465332031</v>
      </c>
      <c r="X258" s="23">
        <f t="shared" si="93"/>
        <v>7.465673583984373</v>
      </c>
      <c r="Y258" s="23">
        <v>312.744049072266</v>
      </c>
      <c r="Z258" s="23">
        <f t="shared" si="94"/>
        <v>0.31274404907226605</v>
      </c>
      <c r="AA258" s="23">
        <v>411.256805419922</v>
      </c>
      <c r="AB258" s="23">
        <f t="shared" si="95"/>
        <v>6.16885208129883</v>
      </c>
      <c r="AC258" s="23">
        <v>457.712127685547</v>
      </c>
      <c r="AD258" s="23">
        <f t="shared" si="96"/>
        <v>6.865681915283205</v>
      </c>
      <c r="AE258" s="23">
        <v>688.0546875</v>
      </c>
      <c r="AF258" s="23">
        <f t="shared" si="97"/>
        <v>10.3208203125</v>
      </c>
    </row>
    <row r="259" spans="1:32" s="26" customFormat="1" ht="15.75">
      <c r="A259" s="24">
        <v>1</v>
      </c>
      <c r="B259" s="24">
        <v>2</v>
      </c>
      <c r="C259" s="25"/>
      <c r="D259" s="25">
        <v>3</v>
      </c>
      <c r="E259" s="25"/>
      <c r="F259" s="25">
        <v>4</v>
      </c>
      <c r="G259" s="24"/>
      <c r="H259" s="24">
        <v>5</v>
      </c>
      <c r="I259" s="24"/>
      <c r="J259" s="24">
        <v>6</v>
      </c>
      <c r="K259" s="25"/>
      <c r="L259" s="25">
        <v>7</v>
      </c>
      <c r="M259" s="24"/>
      <c r="N259" s="24">
        <v>8</v>
      </c>
      <c r="O259" s="25"/>
      <c r="P259" s="25">
        <v>9</v>
      </c>
      <c r="Q259" s="24"/>
      <c r="R259" s="24"/>
      <c r="S259" s="24"/>
      <c r="T259" s="24">
        <v>10</v>
      </c>
      <c r="U259" s="24"/>
      <c r="V259" s="24">
        <v>11</v>
      </c>
      <c r="W259" s="24"/>
      <c r="X259" s="24">
        <v>12</v>
      </c>
      <c r="Y259" s="24"/>
      <c r="Z259" s="24">
        <v>13</v>
      </c>
      <c r="AA259" s="24"/>
      <c r="AB259" s="24">
        <v>14</v>
      </c>
      <c r="AC259" s="24"/>
      <c r="AD259" s="24">
        <v>15</v>
      </c>
      <c r="AE259" s="24"/>
      <c r="AF259" s="24">
        <v>16</v>
      </c>
    </row>
    <row r="260" spans="1:32" ht="15.75">
      <c r="A260" s="21" t="s">
        <v>266</v>
      </c>
      <c r="B260" s="21">
        <v>451393.57</v>
      </c>
      <c r="C260" s="22">
        <v>4129.904296875</v>
      </c>
      <c r="D260" s="22">
        <f aca="true" t="shared" si="98" ref="D260:D273">SUM(C260*0.8)/100</f>
        <v>33.039234375</v>
      </c>
      <c r="E260" s="22">
        <v>433.426910400391</v>
      </c>
      <c r="F260" s="22">
        <f aca="true" t="shared" si="99" ref="F260:F273">SUM(E260*0.3)/100</f>
        <v>1.300280731201173</v>
      </c>
      <c r="G260" s="23">
        <v>350.359588623047</v>
      </c>
      <c r="H260" s="23">
        <f aca="true" t="shared" si="100" ref="H260:H273">SUM(G260*0.63)/100</f>
        <v>2.2072654083251964</v>
      </c>
      <c r="I260" s="23">
        <v>5578.98046875</v>
      </c>
      <c r="J260" s="23">
        <f aca="true" t="shared" si="101" ref="J260:J273">SUM(I260*0.064)/100</f>
        <v>3.5705475</v>
      </c>
      <c r="K260" s="22">
        <v>5803.998046875</v>
      </c>
      <c r="L260" s="22">
        <f aca="true" t="shared" si="102" ref="L260:L273">SUM(K260*1.4)/100</f>
        <v>81.25597265625</v>
      </c>
      <c r="M260" s="23">
        <v>3536.2158203125</v>
      </c>
      <c r="N260" s="23">
        <f aca="true" t="shared" si="103" ref="N260:N273">SUM(M260*0.8)/100</f>
        <v>28.2897265625</v>
      </c>
      <c r="O260" s="22">
        <v>873.694396972656</v>
      </c>
      <c r="P260" s="22">
        <f aca="true" t="shared" si="104" ref="P260:P273">SUM(O260*3)/100</f>
        <v>26.210831909179678</v>
      </c>
      <c r="Q260" s="21" t="s">
        <v>266</v>
      </c>
      <c r="R260" s="21">
        <v>451393.57</v>
      </c>
      <c r="S260" s="23">
        <v>5542.42724609375</v>
      </c>
      <c r="T260" s="23">
        <f aca="true" t="shared" si="105" ref="T260:T273">SUM(S260*1)/100</f>
        <v>55.4242724609375</v>
      </c>
      <c r="U260" s="23">
        <v>1080.125</v>
      </c>
      <c r="V260" s="23">
        <f aca="true" t="shared" si="106" ref="V260:V273">SUM(U260*1.2)/100</f>
        <v>12.9615</v>
      </c>
      <c r="W260" s="23">
        <v>384.773712158203</v>
      </c>
      <c r="X260" s="23">
        <f aca="true" t="shared" si="107" ref="X260:X273">SUM(W260*1.2)/100</f>
        <v>4.6172845458984355</v>
      </c>
      <c r="Y260" s="23">
        <v>186.648193359375</v>
      </c>
      <c r="Z260" s="23">
        <f aca="true" t="shared" si="108" ref="Z260:Z273">SUM(Y260*0.1)/100</f>
        <v>0.18664819335937502</v>
      </c>
      <c r="AA260" s="23">
        <v>211.630294799805</v>
      </c>
      <c r="AB260" s="23">
        <f aca="true" t="shared" si="109" ref="AB260:AB273">SUM(AA260*1.5)/100</f>
        <v>3.174454421997075</v>
      </c>
      <c r="AC260" s="23">
        <v>258.613525390625</v>
      </c>
      <c r="AD260" s="23">
        <f aca="true" t="shared" si="110" ref="AD260:AD273">SUM(AC260*1.5)/100</f>
        <v>3.879202880859375</v>
      </c>
      <c r="AE260" s="23">
        <v>582.250549316406</v>
      </c>
      <c r="AF260" s="23">
        <f aca="true" t="shared" si="111" ref="AF260:AF273">SUM(AE260*1.5)/100</f>
        <v>8.73375823974609</v>
      </c>
    </row>
    <row r="261" spans="1:32" ht="15.75">
      <c r="A261" s="21" t="s">
        <v>267</v>
      </c>
      <c r="B261" s="21">
        <v>568878.42</v>
      </c>
      <c r="C261" s="22">
        <v>4651.47900390625</v>
      </c>
      <c r="D261" s="22">
        <f t="shared" si="98"/>
        <v>37.21183203125</v>
      </c>
      <c r="E261" s="22">
        <v>459.816741943359</v>
      </c>
      <c r="F261" s="22">
        <f t="shared" si="99"/>
        <v>1.379450225830077</v>
      </c>
      <c r="G261" s="23">
        <v>374.831115722656</v>
      </c>
      <c r="H261" s="23">
        <f t="shared" si="100"/>
        <v>2.361436029052733</v>
      </c>
      <c r="I261" s="23">
        <v>5952.1357421875</v>
      </c>
      <c r="J261" s="23">
        <f t="shared" si="101"/>
        <v>3.8093668750000003</v>
      </c>
      <c r="K261" s="22">
        <v>5551.4091796875</v>
      </c>
      <c r="L261" s="22">
        <f t="shared" si="102"/>
        <v>77.719728515625</v>
      </c>
      <c r="M261" s="23">
        <v>4802.8984375</v>
      </c>
      <c r="N261" s="23">
        <f t="shared" si="103"/>
        <v>38.423187500000004</v>
      </c>
      <c r="O261" s="22">
        <v>2169.22021484375</v>
      </c>
      <c r="P261" s="22">
        <f t="shared" si="104"/>
        <v>65.0766064453125</v>
      </c>
      <c r="Q261" s="21" t="s">
        <v>267</v>
      </c>
      <c r="R261" s="21">
        <v>568878.42</v>
      </c>
      <c r="S261" s="23">
        <v>5440.41650390625</v>
      </c>
      <c r="T261" s="23">
        <f t="shared" si="105"/>
        <v>54.4041650390625</v>
      </c>
      <c r="U261" s="23">
        <v>1927.35314941406</v>
      </c>
      <c r="V261" s="23">
        <f t="shared" si="106"/>
        <v>23.128237792968722</v>
      </c>
      <c r="W261" s="23">
        <v>413.900482177734</v>
      </c>
      <c r="X261" s="23">
        <f t="shared" si="107"/>
        <v>4.966805786132808</v>
      </c>
      <c r="Y261" s="23">
        <v>309.171966552734</v>
      </c>
      <c r="Z261" s="23">
        <f t="shared" si="108"/>
        <v>0.309171966552734</v>
      </c>
      <c r="AA261" s="23">
        <v>217.299026489258</v>
      </c>
      <c r="AB261" s="23">
        <f t="shared" si="109"/>
        <v>3.25948539733887</v>
      </c>
      <c r="AC261" s="23">
        <v>231.039398193359</v>
      </c>
      <c r="AD261" s="23">
        <f t="shared" si="110"/>
        <v>3.465590972900385</v>
      </c>
      <c r="AE261" s="23">
        <v>489.231109619141</v>
      </c>
      <c r="AF261" s="23">
        <f t="shared" si="111"/>
        <v>7.338466644287115</v>
      </c>
    </row>
    <row r="262" spans="1:32" ht="15.75">
      <c r="A262" s="21" t="s">
        <v>268</v>
      </c>
      <c r="B262" s="21">
        <v>230952.17</v>
      </c>
      <c r="C262" s="22">
        <v>3720.69165039063</v>
      </c>
      <c r="D262" s="22">
        <f t="shared" si="98"/>
        <v>29.76553320312504</v>
      </c>
      <c r="E262" s="22">
        <v>359.632476806641</v>
      </c>
      <c r="F262" s="22">
        <f t="shared" si="99"/>
        <v>1.078897430419923</v>
      </c>
      <c r="G262" s="23">
        <v>272.3056640625</v>
      </c>
      <c r="H262" s="23">
        <f t="shared" si="100"/>
        <v>1.7155256835937498</v>
      </c>
      <c r="I262" s="23">
        <v>4597.50732421875</v>
      </c>
      <c r="J262" s="23">
        <f t="shared" si="101"/>
        <v>2.9424046875</v>
      </c>
      <c r="K262" s="22">
        <v>4826.7646484375</v>
      </c>
      <c r="L262" s="22">
        <f t="shared" si="102"/>
        <v>67.57470507812499</v>
      </c>
      <c r="M262" s="23">
        <v>2999.75561523438</v>
      </c>
      <c r="N262" s="23">
        <f t="shared" si="103"/>
        <v>23.99804492187504</v>
      </c>
      <c r="O262" s="22">
        <v>796.319396972656</v>
      </c>
      <c r="P262" s="22">
        <f t="shared" si="104"/>
        <v>23.88958190917968</v>
      </c>
      <c r="Q262" s="21" t="s">
        <v>268</v>
      </c>
      <c r="R262" s="21">
        <v>230952.17</v>
      </c>
      <c r="S262" s="23">
        <v>4843.06884765625</v>
      </c>
      <c r="T262" s="23">
        <f t="shared" si="105"/>
        <v>48.4306884765625</v>
      </c>
      <c r="U262" s="23">
        <v>896.941223144531</v>
      </c>
      <c r="V262" s="23">
        <f t="shared" si="106"/>
        <v>10.763294677734372</v>
      </c>
      <c r="W262" s="23">
        <v>329.208343505859</v>
      </c>
      <c r="X262" s="23">
        <f t="shared" si="107"/>
        <v>3.9505001220703075</v>
      </c>
      <c r="Y262" s="23">
        <v>135.924743652344</v>
      </c>
      <c r="Z262" s="23">
        <f t="shared" si="108"/>
        <v>0.13592474365234403</v>
      </c>
      <c r="AA262" s="23">
        <v>170.802276611328</v>
      </c>
      <c r="AB262" s="23">
        <f t="shared" si="109"/>
        <v>2.56203414916992</v>
      </c>
      <c r="AC262" s="23">
        <v>198.589385986328</v>
      </c>
      <c r="AD262" s="23">
        <f t="shared" si="110"/>
        <v>2.97884078979492</v>
      </c>
      <c r="AE262" s="23">
        <v>435.837768554688</v>
      </c>
      <c r="AF262" s="23">
        <f t="shared" si="111"/>
        <v>6.537566528320321</v>
      </c>
    </row>
    <row r="263" spans="1:32" ht="15.75">
      <c r="A263" s="21" t="s">
        <v>269</v>
      </c>
      <c r="B263" s="21">
        <v>753380.79</v>
      </c>
      <c r="C263" s="22">
        <v>3450.89892578125</v>
      </c>
      <c r="D263" s="22">
        <f t="shared" si="98"/>
        <v>27.607191406250003</v>
      </c>
      <c r="E263" s="22">
        <v>280.010864257813</v>
      </c>
      <c r="F263" s="22">
        <f t="shared" si="99"/>
        <v>0.840032592773439</v>
      </c>
      <c r="G263" s="23">
        <v>223.066848754883</v>
      </c>
      <c r="H263" s="23">
        <f t="shared" si="100"/>
        <v>1.405321147155763</v>
      </c>
      <c r="I263" s="23">
        <v>2988.77197265625</v>
      </c>
      <c r="J263" s="23">
        <f t="shared" si="101"/>
        <v>1.9128140625</v>
      </c>
      <c r="K263" s="22">
        <v>4419.025390625</v>
      </c>
      <c r="L263" s="22">
        <f t="shared" si="102"/>
        <v>61.86635546875</v>
      </c>
      <c r="M263" s="23">
        <v>2450.11083984375</v>
      </c>
      <c r="N263" s="23">
        <f t="shared" si="103"/>
        <v>19.60088671875</v>
      </c>
      <c r="O263" s="22">
        <v>580.923156738281</v>
      </c>
      <c r="P263" s="22">
        <f t="shared" si="104"/>
        <v>17.42769470214843</v>
      </c>
      <c r="Q263" s="21" t="s">
        <v>269</v>
      </c>
      <c r="R263" s="21">
        <v>753380.79</v>
      </c>
      <c r="S263" s="23">
        <v>4832.69580078125</v>
      </c>
      <c r="T263" s="23">
        <f t="shared" si="105"/>
        <v>48.3269580078125</v>
      </c>
      <c r="U263" s="23">
        <v>557.44482421875</v>
      </c>
      <c r="V263" s="23">
        <f t="shared" si="106"/>
        <v>6.689337890625</v>
      </c>
      <c r="W263" s="23">
        <v>245.202850341797</v>
      </c>
      <c r="X263" s="23">
        <f t="shared" si="107"/>
        <v>2.9424342041015636</v>
      </c>
      <c r="Y263" s="23">
        <v>102.277587890625</v>
      </c>
      <c r="Z263" s="23">
        <f t="shared" si="108"/>
        <v>0.10227758789062501</v>
      </c>
      <c r="AA263" s="23">
        <v>144.575485229492</v>
      </c>
      <c r="AB263" s="23">
        <f t="shared" si="109"/>
        <v>2.16863227844238</v>
      </c>
      <c r="AC263" s="23">
        <v>186.575164794922</v>
      </c>
      <c r="AD263" s="23">
        <f t="shared" si="110"/>
        <v>2.79862747192383</v>
      </c>
      <c r="AE263" s="23">
        <v>458.610931396484</v>
      </c>
      <c r="AF263" s="23">
        <f t="shared" si="111"/>
        <v>6.87916397094726</v>
      </c>
    </row>
    <row r="264" spans="1:32" ht="15.75">
      <c r="A264" s="21" t="s">
        <v>270</v>
      </c>
      <c r="B264" s="21">
        <v>461995.31</v>
      </c>
      <c r="C264" s="22">
        <v>3593.26391601563</v>
      </c>
      <c r="D264" s="22">
        <f t="shared" si="98"/>
        <v>28.746111328125043</v>
      </c>
      <c r="E264" s="22">
        <v>409.567047119141</v>
      </c>
      <c r="F264" s="22">
        <f t="shared" si="99"/>
        <v>1.228701141357423</v>
      </c>
      <c r="G264" s="23">
        <v>376.972717285156</v>
      </c>
      <c r="H264" s="23">
        <f t="shared" si="100"/>
        <v>2.374928118896483</v>
      </c>
      <c r="I264" s="23">
        <v>4905.10693359375</v>
      </c>
      <c r="J264" s="23">
        <f t="shared" si="101"/>
        <v>3.1392684374999997</v>
      </c>
      <c r="K264" s="22">
        <v>5553.46923828125</v>
      </c>
      <c r="L264" s="22">
        <f t="shared" si="102"/>
        <v>77.74856933593749</v>
      </c>
      <c r="M264" s="23">
        <v>3167.42260742188</v>
      </c>
      <c r="N264" s="23">
        <f t="shared" si="103"/>
        <v>25.33938085937504</v>
      </c>
      <c r="O264" s="22">
        <v>1040.67419433594</v>
      </c>
      <c r="P264" s="22">
        <f t="shared" si="104"/>
        <v>31.2202258300782</v>
      </c>
      <c r="Q264" s="21" t="s">
        <v>270</v>
      </c>
      <c r="R264" s="21">
        <v>461995.31</v>
      </c>
      <c r="S264" s="23">
        <v>5303.93505859375</v>
      </c>
      <c r="T264" s="23">
        <f t="shared" si="105"/>
        <v>53.0393505859375</v>
      </c>
      <c r="U264" s="23">
        <v>957.722412109375</v>
      </c>
      <c r="V264" s="23">
        <f t="shared" si="106"/>
        <v>11.4926689453125</v>
      </c>
      <c r="W264" s="23">
        <v>369.818176269531</v>
      </c>
      <c r="X264" s="23">
        <f t="shared" si="107"/>
        <v>4.437818115234372</v>
      </c>
      <c r="Y264" s="23">
        <v>210.23388671875</v>
      </c>
      <c r="Z264" s="23">
        <f t="shared" si="108"/>
        <v>0.21023388671875</v>
      </c>
      <c r="AA264" s="23">
        <v>217.051116943359</v>
      </c>
      <c r="AB264" s="23">
        <f t="shared" si="109"/>
        <v>3.2557667541503847</v>
      </c>
      <c r="AC264" s="23">
        <v>250.071823120117</v>
      </c>
      <c r="AD264" s="23">
        <f t="shared" si="110"/>
        <v>3.751077346801755</v>
      </c>
      <c r="AE264" s="23">
        <v>573.633178710938</v>
      </c>
      <c r="AF264" s="23">
        <f t="shared" si="111"/>
        <v>8.60449768066407</v>
      </c>
    </row>
    <row r="265" spans="1:32" ht="15.75">
      <c r="A265" s="21" t="s">
        <v>271</v>
      </c>
      <c r="B265" s="21">
        <v>455649.18</v>
      </c>
      <c r="C265" s="22">
        <v>4240.94384765625</v>
      </c>
      <c r="D265" s="22">
        <f t="shared" si="98"/>
        <v>33.927550781250005</v>
      </c>
      <c r="E265" s="22">
        <v>453.924621582031</v>
      </c>
      <c r="F265" s="22">
        <f t="shared" si="99"/>
        <v>1.361773864746093</v>
      </c>
      <c r="G265" s="23">
        <v>399.570861816406</v>
      </c>
      <c r="H265" s="23">
        <f t="shared" si="100"/>
        <v>2.517296429443358</v>
      </c>
      <c r="I265" s="23">
        <v>5523.36767578125</v>
      </c>
      <c r="J265" s="23">
        <f t="shared" si="101"/>
        <v>3.5349553125</v>
      </c>
      <c r="K265" s="22">
        <v>6206.779296875</v>
      </c>
      <c r="L265" s="22">
        <f t="shared" si="102"/>
        <v>86.89491015624999</v>
      </c>
      <c r="M265" s="23">
        <v>3983.8486328125</v>
      </c>
      <c r="N265" s="23">
        <f t="shared" si="103"/>
        <v>31.870789062500002</v>
      </c>
      <c r="O265" s="22">
        <v>1285.11267089844</v>
      </c>
      <c r="P265" s="22">
        <f t="shared" si="104"/>
        <v>38.5533801269532</v>
      </c>
      <c r="Q265" s="21" t="s">
        <v>271</v>
      </c>
      <c r="R265" s="21">
        <v>455649.18</v>
      </c>
      <c r="S265" s="23">
        <v>6032.05419921875</v>
      </c>
      <c r="T265" s="23">
        <f t="shared" si="105"/>
        <v>60.3205419921875</v>
      </c>
      <c r="U265" s="23">
        <v>1244.23217773438</v>
      </c>
      <c r="V265" s="23">
        <f t="shared" si="106"/>
        <v>14.930786132812559</v>
      </c>
      <c r="W265" s="23">
        <v>391.740020751953</v>
      </c>
      <c r="X265" s="23">
        <f t="shared" si="107"/>
        <v>4.700880249023436</v>
      </c>
      <c r="Y265" s="23">
        <v>223.410018920898</v>
      </c>
      <c r="Z265" s="23">
        <f t="shared" si="108"/>
        <v>0.22341001892089804</v>
      </c>
      <c r="AA265" s="23">
        <v>229.015319824219</v>
      </c>
      <c r="AB265" s="23">
        <f t="shared" si="109"/>
        <v>3.4352297973632853</v>
      </c>
      <c r="AC265" s="23">
        <v>266.166198730469</v>
      </c>
      <c r="AD265" s="23">
        <f t="shared" si="110"/>
        <v>3.9924929809570346</v>
      </c>
      <c r="AE265" s="23">
        <v>605.079528808594</v>
      </c>
      <c r="AF265" s="23">
        <f t="shared" si="111"/>
        <v>9.07619293212891</v>
      </c>
    </row>
    <row r="266" spans="1:32" ht="15.75">
      <c r="A266" s="21" t="s">
        <v>272</v>
      </c>
      <c r="B266" s="21">
        <v>617007.16</v>
      </c>
      <c r="C266" s="22">
        <v>2686.42358398438</v>
      </c>
      <c r="D266" s="22">
        <f t="shared" si="98"/>
        <v>21.491388671875043</v>
      </c>
      <c r="E266" s="22">
        <v>271.395416259766</v>
      </c>
      <c r="F266" s="22">
        <f t="shared" si="99"/>
        <v>0.814186248779298</v>
      </c>
      <c r="G266" s="23">
        <v>131.228012084961</v>
      </c>
      <c r="H266" s="23">
        <f t="shared" si="100"/>
        <v>0.8267364761352544</v>
      </c>
      <c r="I266" s="23">
        <v>3984.66650390625</v>
      </c>
      <c r="J266" s="23">
        <f t="shared" si="101"/>
        <v>2.5501865625</v>
      </c>
      <c r="K266" s="22">
        <v>3157.3984375</v>
      </c>
      <c r="L266" s="22">
        <f t="shared" si="102"/>
        <v>44.20357812499999</v>
      </c>
      <c r="M266" s="23">
        <v>2595.13818359375</v>
      </c>
      <c r="N266" s="23">
        <f t="shared" si="103"/>
        <v>20.761105468750003</v>
      </c>
      <c r="O266" s="22">
        <v>978.748596191406</v>
      </c>
      <c r="P266" s="22">
        <f t="shared" si="104"/>
        <v>29.362457885742177</v>
      </c>
      <c r="Q266" s="21" t="s">
        <v>272</v>
      </c>
      <c r="R266" s="21">
        <v>617007.16</v>
      </c>
      <c r="S266" s="23">
        <v>2899.42626953125</v>
      </c>
      <c r="T266" s="23">
        <f t="shared" si="105"/>
        <v>28.9942626953125</v>
      </c>
      <c r="U266" s="23">
        <v>1112.35693359375</v>
      </c>
      <c r="V266" s="23">
        <f t="shared" si="106"/>
        <v>13.348283203125</v>
      </c>
      <c r="W266" s="23">
        <v>222.77555847168</v>
      </c>
      <c r="X266" s="23">
        <f t="shared" si="107"/>
        <v>2.67330670166016</v>
      </c>
      <c r="Y266" s="23">
        <v>165.727172851563</v>
      </c>
      <c r="Z266" s="23">
        <f t="shared" si="108"/>
        <v>0.16572717285156302</v>
      </c>
      <c r="AA266" s="23">
        <v>111.083541870117</v>
      </c>
      <c r="AB266" s="23">
        <f t="shared" si="109"/>
        <v>1.666253128051755</v>
      </c>
      <c r="AC266" s="23">
        <v>142.099868774414</v>
      </c>
      <c r="AD266" s="23">
        <f t="shared" si="110"/>
        <v>2.13149803161621</v>
      </c>
      <c r="AE266" s="23">
        <v>331.862396240234</v>
      </c>
      <c r="AF266" s="23">
        <f t="shared" si="111"/>
        <v>4.9779359436035095</v>
      </c>
    </row>
    <row r="267" spans="1:32" ht="15.75">
      <c r="A267" s="21" t="s">
        <v>273</v>
      </c>
      <c r="B267" s="21">
        <v>886036.69</v>
      </c>
      <c r="C267" s="22">
        <v>2692.88208007813</v>
      </c>
      <c r="D267" s="22">
        <f t="shared" si="98"/>
        <v>21.54305664062504</v>
      </c>
      <c r="E267" s="22">
        <v>287.947113037109</v>
      </c>
      <c r="F267" s="22">
        <f t="shared" si="99"/>
        <v>0.8638413391113269</v>
      </c>
      <c r="G267" s="23">
        <v>213.102920532227</v>
      </c>
      <c r="H267" s="23">
        <f t="shared" si="100"/>
        <v>1.34254839935303</v>
      </c>
      <c r="I267" s="23">
        <v>3808.5927734375</v>
      </c>
      <c r="J267" s="23">
        <f t="shared" si="101"/>
        <v>2.4374993750000002</v>
      </c>
      <c r="K267" s="22">
        <v>3605.66918945313</v>
      </c>
      <c r="L267" s="22">
        <f t="shared" si="102"/>
        <v>50.47936865234382</v>
      </c>
      <c r="M267" s="23">
        <v>2408.71435546875</v>
      </c>
      <c r="N267" s="23">
        <f t="shared" si="103"/>
        <v>19.269714843750002</v>
      </c>
      <c r="O267" s="22">
        <v>697.554260253906</v>
      </c>
      <c r="P267" s="22">
        <f t="shared" si="104"/>
        <v>20.92662780761718</v>
      </c>
      <c r="Q267" s="21" t="s">
        <v>273</v>
      </c>
      <c r="R267" s="21">
        <v>886036.69</v>
      </c>
      <c r="S267" s="23">
        <v>3313.43432617188</v>
      </c>
      <c r="T267" s="23">
        <f t="shared" si="105"/>
        <v>33.1343432617188</v>
      </c>
      <c r="U267" s="23">
        <v>880.945739746094</v>
      </c>
      <c r="V267" s="23">
        <f t="shared" si="106"/>
        <v>10.571348876953127</v>
      </c>
      <c r="W267" s="23">
        <v>262.342651367188</v>
      </c>
      <c r="X267" s="23">
        <f t="shared" si="107"/>
        <v>3.148111816406256</v>
      </c>
      <c r="Y267" s="23">
        <v>133.312774658203</v>
      </c>
      <c r="Z267" s="23">
        <f t="shared" si="108"/>
        <v>0.13331277465820301</v>
      </c>
      <c r="AA267" s="23">
        <v>150.49934387207</v>
      </c>
      <c r="AB267" s="23">
        <f t="shared" si="109"/>
        <v>2.2574901580810502</v>
      </c>
      <c r="AC267" s="23">
        <v>163.546661376953</v>
      </c>
      <c r="AD267" s="23">
        <f t="shared" si="110"/>
        <v>2.453199920654295</v>
      </c>
      <c r="AE267" s="23">
        <v>361.197082519531</v>
      </c>
      <c r="AF267" s="23">
        <f t="shared" si="111"/>
        <v>5.417956237792965</v>
      </c>
    </row>
    <row r="268" spans="1:32" ht="15.75">
      <c r="A268" s="21" t="s">
        <v>274</v>
      </c>
      <c r="B268" s="21">
        <v>491553.46</v>
      </c>
      <c r="C268" s="22">
        <v>3102.15014648438</v>
      </c>
      <c r="D268" s="22">
        <f t="shared" si="98"/>
        <v>24.81720117187504</v>
      </c>
      <c r="E268" s="22">
        <v>266.853149414063</v>
      </c>
      <c r="F268" s="22">
        <f t="shared" si="99"/>
        <v>0.8005594482421889</v>
      </c>
      <c r="G268" s="23">
        <v>193.084915161133</v>
      </c>
      <c r="H268" s="23">
        <f t="shared" si="100"/>
        <v>1.2164349655151379</v>
      </c>
      <c r="I268" s="23">
        <v>3058.5107421875</v>
      </c>
      <c r="J268" s="23">
        <f t="shared" si="101"/>
        <v>1.957446875</v>
      </c>
      <c r="K268" s="22">
        <v>4293.19775390625</v>
      </c>
      <c r="L268" s="22">
        <f t="shared" si="102"/>
        <v>60.104768554687496</v>
      </c>
      <c r="M268" s="23">
        <v>2641.44018554688</v>
      </c>
      <c r="N268" s="23">
        <f t="shared" si="103"/>
        <v>21.13152148437504</v>
      </c>
      <c r="O268" s="22">
        <v>722.411254882813</v>
      </c>
      <c r="P268" s="22">
        <f t="shared" si="104"/>
        <v>21.67233764648439</v>
      </c>
      <c r="Q268" s="21" t="s">
        <v>274</v>
      </c>
      <c r="R268" s="21">
        <v>491553.46</v>
      </c>
      <c r="S268" s="23">
        <v>4724.03369140625</v>
      </c>
      <c r="T268" s="23">
        <f t="shared" si="105"/>
        <v>47.2403369140625</v>
      </c>
      <c r="U268" s="23">
        <v>698.666870117188</v>
      </c>
      <c r="V268" s="23">
        <f t="shared" si="106"/>
        <v>8.384002441406256</v>
      </c>
      <c r="W268" s="23">
        <v>219.052856445313</v>
      </c>
      <c r="X268" s="23">
        <f t="shared" si="107"/>
        <v>2.628634277343756</v>
      </c>
      <c r="Y268" s="23">
        <v>91.55029296875</v>
      </c>
      <c r="Z268" s="23">
        <f t="shared" si="108"/>
        <v>0.09155029296875</v>
      </c>
      <c r="AA268" s="23">
        <v>132.234466552734</v>
      </c>
      <c r="AB268" s="23">
        <f t="shared" si="109"/>
        <v>1.98351699829101</v>
      </c>
      <c r="AC268" s="23">
        <v>175.434448242188</v>
      </c>
      <c r="AD268" s="23">
        <f t="shared" si="110"/>
        <v>2.6315167236328203</v>
      </c>
      <c r="AE268" s="23">
        <v>446.080963134766</v>
      </c>
      <c r="AF268" s="23">
        <f t="shared" si="111"/>
        <v>6.6912144470214905</v>
      </c>
    </row>
    <row r="269" spans="1:32" ht="15.75">
      <c r="A269" s="21" t="s">
        <v>275</v>
      </c>
      <c r="B269" s="21">
        <v>1053639.71</v>
      </c>
      <c r="C269" s="22">
        <v>3104.43920898438</v>
      </c>
      <c r="D269" s="22">
        <f t="shared" si="98"/>
        <v>24.83551367187504</v>
      </c>
      <c r="E269" s="22">
        <v>419.423614501953</v>
      </c>
      <c r="F269" s="22">
        <f t="shared" si="99"/>
        <v>1.258270843505859</v>
      </c>
      <c r="G269" s="23">
        <v>293.705718994141</v>
      </c>
      <c r="H269" s="23">
        <f t="shared" si="100"/>
        <v>1.8503460296630885</v>
      </c>
      <c r="I269" s="23">
        <v>4393.29248046875</v>
      </c>
      <c r="J269" s="23">
        <f t="shared" si="101"/>
        <v>2.8117071874999997</v>
      </c>
      <c r="K269" s="22">
        <v>4519.40234375</v>
      </c>
      <c r="L269" s="22">
        <f t="shared" si="102"/>
        <v>63.271632812499995</v>
      </c>
      <c r="M269" s="23">
        <v>2874.54174804688</v>
      </c>
      <c r="N269" s="23">
        <f t="shared" si="103"/>
        <v>22.996333984375042</v>
      </c>
      <c r="O269" s="22">
        <v>1100.162109375</v>
      </c>
      <c r="P269" s="22">
        <f t="shared" si="104"/>
        <v>33.00486328125</v>
      </c>
      <c r="Q269" s="21" t="s">
        <v>275</v>
      </c>
      <c r="R269" s="21">
        <v>1053639.71</v>
      </c>
      <c r="S269" s="23">
        <v>4287.58447265625</v>
      </c>
      <c r="T269" s="23">
        <f t="shared" si="105"/>
        <v>42.8758447265625</v>
      </c>
      <c r="U269" s="23">
        <v>1044.65563964844</v>
      </c>
      <c r="V269" s="23">
        <f t="shared" si="106"/>
        <v>12.535867675781281</v>
      </c>
      <c r="W269" s="23">
        <v>321.584014892578</v>
      </c>
      <c r="X269" s="23">
        <f t="shared" si="107"/>
        <v>3.8590081787109356</v>
      </c>
      <c r="Y269" s="23">
        <v>193.355194091797</v>
      </c>
      <c r="Z269" s="23">
        <f t="shared" si="108"/>
        <v>0.193355194091797</v>
      </c>
      <c r="AA269" s="23">
        <v>229.868270874023</v>
      </c>
      <c r="AB269" s="23">
        <f t="shared" si="109"/>
        <v>3.448024063110345</v>
      </c>
      <c r="AC269" s="23">
        <v>242.114639282227</v>
      </c>
      <c r="AD269" s="23">
        <f t="shared" si="110"/>
        <v>3.6317195892334047</v>
      </c>
      <c r="AE269" s="23">
        <v>431.683258056641</v>
      </c>
      <c r="AF269" s="23">
        <f t="shared" si="111"/>
        <v>6.475248870849615</v>
      </c>
    </row>
    <row r="270" spans="1:32" ht="15.75">
      <c r="A270" s="21" t="s">
        <v>276</v>
      </c>
      <c r="B270" s="21">
        <v>1744795.91</v>
      </c>
      <c r="C270" s="22">
        <v>2081.00268554688</v>
      </c>
      <c r="D270" s="22">
        <f t="shared" si="98"/>
        <v>16.64802148437504</v>
      </c>
      <c r="E270" s="22">
        <v>172.680068969727</v>
      </c>
      <c r="F270" s="22">
        <f t="shared" si="99"/>
        <v>0.518040206909181</v>
      </c>
      <c r="G270" s="23">
        <v>179.030807495117</v>
      </c>
      <c r="H270" s="23">
        <f t="shared" si="100"/>
        <v>1.1278940872192371</v>
      </c>
      <c r="I270" s="23">
        <v>2205.2587890625</v>
      </c>
      <c r="J270" s="23">
        <f t="shared" si="101"/>
        <v>1.411365625</v>
      </c>
      <c r="K270" s="22">
        <v>2684.09301757813</v>
      </c>
      <c r="L270" s="22">
        <f t="shared" si="102"/>
        <v>37.577302246093815</v>
      </c>
      <c r="M270" s="23">
        <v>1728.90087890625</v>
      </c>
      <c r="N270" s="23">
        <f t="shared" si="103"/>
        <v>13.83120703125</v>
      </c>
      <c r="O270" s="22">
        <v>312.57177734375</v>
      </c>
      <c r="P270" s="22">
        <f t="shared" si="104"/>
        <v>9.3771533203125</v>
      </c>
      <c r="Q270" s="21" t="s">
        <v>276</v>
      </c>
      <c r="R270" s="21">
        <v>1744795.91</v>
      </c>
      <c r="S270" s="23">
        <v>2803.29931640625</v>
      </c>
      <c r="T270" s="23">
        <f t="shared" si="105"/>
        <v>28.0329931640625</v>
      </c>
      <c r="U270" s="23">
        <v>423.468780517578</v>
      </c>
      <c r="V270" s="23">
        <f t="shared" si="106"/>
        <v>5.081625366210936</v>
      </c>
      <c r="W270" s="23">
        <v>178.686767578125</v>
      </c>
      <c r="X270" s="23">
        <f t="shared" si="107"/>
        <v>2.1442412109375</v>
      </c>
      <c r="Y270" s="23">
        <v>41.6424026489258</v>
      </c>
      <c r="Z270" s="23">
        <f t="shared" si="108"/>
        <v>0.041642402648925804</v>
      </c>
      <c r="AA270" s="23">
        <v>95.6572647094727</v>
      </c>
      <c r="AB270" s="23">
        <f t="shared" si="109"/>
        <v>1.4348589706420904</v>
      </c>
      <c r="AC270" s="23">
        <v>111.165000915527</v>
      </c>
      <c r="AD270" s="23">
        <f t="shared" si="110"/>
        <v>1.667475013732905</v>
      </c>
      <c r="AE270" s="23">
        <v>279.068572998047</v>
      </c>
      <c r="AF270" s="23">
        <f t="shared" si="111"/>
        <v>4.186028594970705</v>
      </c>
    </row>
    <row r="271" spans="1:32" ht="15.75">
      <c r="A271" s="21" t="s">
        <v>277</v>
      </c>
      <c r="B271" s="21">
        <v>1612610.65</v>
      </c>
      <c r="C271" s="22">
        <v>730.571350097656</v>
      </c>
      <c r="D271" s="22">
        <f t="shared" si="98"/>
        <v>5.8445708007812485</v>
      </c>
      <c r="E271" s="22">
        <v>30.8923625946045</v>
      </c>
      <c r="F271" s="22">
        <f t="shared" si="99"/>
        <v>0.09267708778381349</v>
      </c>
      <c r="G271" s="23">
        <v>25.3088760375977</v>
      </c>
      <c r="H271" s="23">
        <f t="shared" si="100"/>
        <v>0.1594459190368655</v>
      </c>
      <c r="I271" s="23">
        <v>922.875610351563</v>
      </c>
      <c r="J271" s="23">
        <f t="shared" si="101"/>
        <v>0.5906403906250003</v>
      </c>
      <c r="K271" s="22">
        <v>533.95458984375</v>
      </c>
      <c r="L271" s="22">
        <f t="shared" si="102"/>
        <v>7.475364257812499</v>
      </c>
      <c r="M271" s="23">
        <v>760.677001953125</v>
      </c>
      <c r="N271" s="23">
        <f t="shared" si="103"/>
        <v>6.0854160156249995</v>
      </c>
      <c r="O271" s="22">
        <v>100.995307922363</v>
      </c>
      <c r="P271" s="22">
        <f t="shared" si="104"/>
        <v>3.0298592376708897</v>
      </c>
      <c r="Q271" s="21" t="s">
        <v>277</v>
      </c>
      <c r="R271" s="21">
        <v>1612610.65</v>
      </c>
      <c r="S271" s="23">
        <v>880.002014160156</v>
      </c>
      <c r="T271" s="23">
        <f t="shared" si="105"/>
        <v>8.80002014160156</v>
      </c>
      <c r="U271" s="23">
        <v>296.994812011719</v>
      </c>
      <c r="V271" s="23">
        <f t="shared" si="106"/>
        <v>3.5639377441406275</v>
      </c>
      <c r="W271" s="23">
        <v>45.7371063232422</v>
      </c>
      <c r="X271" s="23">
        <f t="shared" si="107"/>
        <v>0.5488452758789064</v>
      </c>
      <c r="Y271" s="23">
        <v>0.292896300554276</v>
      </c>
      <c r="Z271" s="23">
        <f t="shared" si="108"/>
        <v>0.00029289630055427603</v>
      </c>
      <c r="AA271" s="23">
        <v>20.7433834075928</v>
      </c>
      <c r="AB271" s="23">
        <f t="shared" si="109"/>
        <v>0.31115075111389195</v>
      </c>
      <c r="AC271" s="23">
        <v>27.1441116333008</v>
      </c>
      <c r="AD271" s="23">
        <f t="shared" si="110"/>
        <v>0.407161674499512</v>
      </c>
      <c r="AE271" s="23">
        <v>77.3756256103516</v>
      </c>
      <c r="AF271" s="23">
        <f t="shared" si="111"/>
        <v>1.160634384155274</v>
      </c>
    </row>
    <row r="272" spans="1:32" ht="15.75">
      <c r="A272" s="21" t="s">
        <v>278</v>
      </c>
      <c r="B272" s="21">
        <v>1715962.59</v>
      </c>
      <c r="C272" s="22">
        <v>647.895690917969</v>
      </c>
      <c r="D272" s="22">
        <f t="shared" si="98"/>
        <v>5.1831655273437525</v>
      </c>
      <c r="E272" s="22">
        <v>35.0649871826172</v>
      </c>
      <c r="F272" s="22">
        <f t="shared" si="99"/>
        <v>0.10519496154785161</v>
      </c>
      <c r="G272" s="23">
        <v>27.1191635131836</v>
      </c>
      <c r="H272" s="23">
        <f t="shared" si="100"/>
        <v>0.17085073013305668</v>
      </c>
      <c r="I272" s="23">
        <v>886.40478515625</v>
      </c>
      <c r="J272" s="23">
        <f t="shared" si="101"/>
        <v>0.5672990625</v>
      </c>
      <c r="K272" s="22">
        <v>571.451965332031</v>
      </c>
      <c r="L272" s="22">
        <f t="shared" si="102"/>
        <v>8.000327514648435</v>
      </c>
      <c r="M272" s="23">
        <v>711.267028808594</v>
      </c>
      <c r="N272" s="23">
        <f t="shared" si="103"/>
        <v>5.6901362304687515</v>
      </c>
      <c r="O272" s="22">
        <v>95.0855712890625</v>
      </c>
      <c r="P272" s="22">
        <f t="shared" si="104"/>
        <v>2.852567138671875</v>
      </c>
      <c r="Q272" s="21" t="s">
        <v>278</v>
      </c>
      <c r="R272" s="21">
        <v>1715962.59</v>
      </c>
      <c r="S272" s="23">
        <v>803.732116699219</v>
      </c>
      <c r="T272" s="23">
        <f t="shared" si="105"/>
        <v>8.03732116699219</v>
      </c>
      <c r="U272" s="23">
        <v>287.634521484375</v>
      </c>
      <c r="V272" s="23">
        <f t="shared" si="106"/>
        <v>3.4516142578125</v>
      </c>
      <c r="W272" s="23">
        <v>43.7786636352539</v>
      </c>
      <c r="X272" s="23">
        <f t="shared" si="107"/>
        <v>0.5253439636230468</v>
      </c>
      <c r="Y272" s="23">
        <v>0.292896300554276</v>
      </c>
      <c r="Z272" s="23">
        <f t="shared" si="108"/>
        <v>0.00029289630055427603</v>
      </c>
      <c r="AA272" s="23">
        <v>23.4765567779541</v>
      </c>
      <c r="AB272" s="23">
        <f t="shared" si="109"/>
        <v>0.3521483516693115</v>
      </c>
      <c r="AC272" s="23">
        <v>31.5539722442627</v>
      </c>
      <c r="AD272" s="23">
        <f t="shared" si="110"/>
        <v>0.4733095836639405</v>
      </c>
      <c r="AE272" s="23">
        <v>101.101295471191</v>
      </c>
      <c r="AF272" s="23">
        <f t="shared" si="111"/>
        <v>1.5165194320678648</v>
      </c>
    </row>
    <row r="273" spans="1:32" ht="15.75">
      <c r="A273" s="21" t="s">
        <v>279</v>
      </c>
      <c r="B273" s="21">
        <v>2657928.88</v>
      </c>
      <c r="C273" s="22">
        <v>2552.06811523438</v>
      </c>
      <c r="D273" s="22">
        <f t="shared" si="98"/>
        <v>20.41654492187504</v>
      </c>
      <c r="E273" s="22">
        <v>234.102172851563</v>
      </c>
      <c r="F273" s="22">
        <f t="shared" si="99"/>
        <v>0.7023065185546891</v>
      </c>
      <c r="G273" s="23">
        <v>156.639083862305</v>
      </c>
      <c r="H273" s="23">
        <f t="shared" si="100"/>
        <v>0.9868262283325215</v>
      </c>
      <c r="I273" s="23">
        <v>3379.40795898438</v>
      </c>
      <c r="J273" s="23">
        <f t="shared" si="101"/>
        <v>2.162821093750003</v>
      </c>
      <c r="K273" s="22">
        <v>2461.74755859375</v>
      </c>
      <c r="L273" s="22">
        <f t="shared" si="102"/>
        <v>34.4644658203125</v>
      </c>
      <c r="M273" s="23">
        <v>2230.2998046875</v>
      </c>
      <c r="N273" s="23">
        <f t="shared" si="103"/>
        <v>17.8423984375</v>
      </c>
      <c r="O273" s="22">
        <v>799.291931152344</v>
      </c>
      <c r="P273" s="22">
        <f t="shared" si="104"/>
        <v>23.97875793457032</v>
      </c>
      <c r="Q273" s="21" t="s">
        <v>279</v>
      </c>
      <c r="R273" s="21">
        <v>2657928.88</v>
      </c>
      <c r="S273" s="23">
        <v>2784.02563476563</v>
      </c>
      <c r="T273" s="23">
        <f t="shared" si="105"/>
        <v>27.8402563476563</v>
      </c>
      <c r="U273" s="23">
        <v>840.862487792969</v>
      </c>
      <c r="V273" s="23">
        <f t="shared" si="106"/>
        <v>10.090349853515626</v>
      </c>
      <c r="W273" s="23">
        <v>219.727203369141</v>
      </c>
      <c r="X273" s="23">
        <f t="shared" si="107"/>
        <v>2.6367264404296917</v>
      </c>
      <c r="Y273" s="23">
        <v>137.630874633789</v>
      </c>
      <c r="Z273" s="23">
        <f t="shared" si="108"/>
        <v>0.137630874633789</v>
      </c>
      <c r="AA273" s="23">
        <v>101.207084655762</v>
      </c>
      <c r="AB273" s="23">
        <f t="shared" si="109"/>
        <v>1.51810626983643</v>
      </c>
      <c r="AC273" s="23">
        <v>121.278610229492</v>
      </c>
      <c r="AD273" s="23">
        <f t="shared" si="110"/>
        <v>1.81917915344238</v>
      </c>
      <c r="AE273" s="23">
        <v>206.849990844727</v>
      </c>
      <c r="AF273" s="23">
        <f t="shared" si="111"/>
        <v>3.1027498626709047</v>
      </c>
    </row>
    <row r="274" spans="3:32" ht="15.75">
      <c r="C274" s="27">
        <f>SUM(C272:C273,C242:C271,C212:C241,C182:C211,C153:C181,C123:C152,C93:C122,C63:C92,C34:C62,C8:C33)</f>
        <v>844277.7874832153</v>
      </c>
      <c r="D274" s="27"/>
      <c r="E274" s="27">
        <f>SUM(E272:E273,E242:E271,E212:E241,E182:E211,E153:E181,E123:E152,E93:E122,E63:E92,E34:E62,E8:E33)</f>
        <v>77487.80500207841</v>
      </c>
      <c r="F274" s="27"/>
      <c r="G274" s="27">
        <f>SUM(G272:G273,G242:G271,G212:G241,G182:G211,G153:G181,G123:G152,G93:G122,G63:G92,G34:G62,G8:G33)</f>
        <v>63927.29331719875</v>
      </c>
      <c r="H274" s="27"/>
      <c r="I274" s="27">
        <f>SUM(I272:I273,I242:I271,I212:I241,I182:I211,I153:I181,I123:I152,I93:I122,I63:I92,I34:I62,I8:I33)</f>
        <v>975669.3175125122</v>
      </c>
      <c r="J274" s="27"/>
      <c r="K274" s="27">
        <f>SUM(K272:K273,K242:K271,K212:K241,K182:K211,K153:K181,K123:K152,K93:K122,K63:K92,K34:K62,K8:K33)</f>
        <v>972894.2654571533</v>
      </c>
      <c r="L274" s="27"/>
      <c r="M274" s="27">
        <f>SUM(M272:M273,M242:M271,M212:M241,M182:M211,M153:M181,M123:M152,M93:M122,M63:M92,M34:M62,M8:M33)</f>
        <v>722448.1781120301</v>
      </c>
      <c r="N274" s="27"/>
      <c r="O274" s="27">
        <f>SUM(O272:O273,O242:O271,O212:O241,O182:O211,O153:O181,O123:O152,O93:O122,O63:O92,O34:O62,O8:O33)</f>
        <v>226699.76160430914</v>
      </c>
      <c r="P274" s="27"/>
      <c r="S274" s="27">
        <f>SUM(S272:S273,S242:S271,S212:S241,S182:S211,S153:S181,S123:S152,S93:S122,S63:S92,S34:S62,S8:S33)</f>
        <v>1006315.2709884644</v>
      </c>
      <c r="T274" s="27"/>
      <c r="U274" s="27">
        <f>SUM(U272:U273,U242:U271,U212:U241,U182:U211,U153:U181,U123:U152,U93:U122,U63:U92,U34:U62,U8:U33)</f>
        <v>245572.86742877966</v>
      </c>
      <c r="V274" s="27"/>
      <c r="W274" s="27">
        <f>SUM(W272:W273,W242:W271,W212:W241,W182:W211,W153:W181,W123:W152,W93:W122,W63:W92,W34:W62,W8:W33)</f>
        <v>73031.68439620733</v>
      </c>
      <c r="X274" s="27"/>
      <c r="Y274" s="27">
        <f>SUM(Y272:Y273,Y242:Y271,Y212:Y241,Y182:Y211,Y153:Y181,Y123:Y152,Y93:Y122,Y63:Y92,Y34:Y62,Y8:Y33)</f>
        <v>36832.70035031438</v>
      </c>
      <c r="Z274" s="27"/>
      <c r="AA274" s="27">
        <f>SUM(AA272:AA273,AA242:AA271,AA212:AA241,AA182:AA211,AA153:AA181,AA123:AA152,AA93:AA122,AA63:AA92,AA34:AA62,AA8:AA33)</f>
        <v>39903.978836536415</v>
      </c>
      <c r="AB274" s="27"/>
      <c r="AC274" s="27">
        <f>SUM(AC272:AC273,AC242:AC271,AC212:AC241,AC182:AC211,AC153:AC181,AC123:AC152,AC93:AC122,AC63:AC92,AC34:AC62,AC8:AC33)</f>
        <v>45052.010541677475</v>
      </c>
      <c r="AD274" s="27"/>
      <c r="AE274" s="27">
        <f>SUM(AE272:AE273,AE242:AE271,AE212:AE241,AE182:AE211,AE153:AE181,AE123:AE152,AE93:AE122,AE63:AE92,AE34:AE62,AE8:AE33)</f>
        <v>91234.02326583862</v>
      </c>
      <c r="AF274" s="27"/>
    </row>
    <row r="280" spans="1:31" s="4" customFormat="1" ht="15.75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"/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</sheetData>
  <mergeCells count="17">
    <mergeCell ref="AE4:AF4"/>
    <mergeCell ref="A7:B7"/>
    <mergeCell ref="Q7:R7"/>
    <mergeCell ref="W4:X4"/>
    <mergeCell ref="Y4:Z4"/>
    <mergeCell ref="AA4:AB4"/>
    <mergeCell ref="AC4:AD4"/>
    <mergeCell ref="A3:AE3"/>
    <mergeCell ref="C4:D4"/>
    <mergeCell ref="E4:F4"/>
    <mergeCell ref="G4:H4"/>
    <mergeCell ref="I4:J4"/>
    <mergeCell ref="K4:L4"/>
    <mergeCell ref="M4:N4"/>
    <mergeCell ref="O4:P4"/>
    <mergeCell ref="S4:T4"/>
    <mergeCell ref="U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30102new</dc:creator>
  <cp:keywords/>
  <dc:description/>
  <cp:lastModifiedBy>kogot</cp:lastModifiedBy>
  <dcterms:created xsi:type="dcterms:W3CDTF">2005-12-28T10:03:41Z</dcterms:created>
  <dcterms:modified xsi:type="dcterms:W3CDTF">2006-01-26T11:32:04Z</dcterms:modified>
  <cp:category/>
  <cp:version/>
  <cp:contentType/>
  <cp:contentStatus/>
</cp:coreProperties>
</file>