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<sst xmlns="http://schemas.openxmlformats.org/spreadsheetml/2006/main" count="23" uniqueCount="15">
  <si>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Выборы депутатов Тюменской областной Думы шестого созыва</t>
  </si>
  <si>
    <t>Сургутский (№ 10)</t>
  </si>
  <si>
    <t>По состоянию на 29.08.2016</t>
  </si>
  <si>
    <t>В руб.</t>
  </si>
  <si>
    <t>1</t>
  </si>
  <si>
    <t>1.</t>
  </si>
  <si>
    <t>25.08.2016</t>
  </si>
  <si>
    <t/>
  </si>
  <si>
    <t>27.07.2016</t>
  </si>
  <si>
    <t>28.07.2016</t>
  </si>
  <si>
    <t>26.08.2016</t>
  </si>
  <si>
    <t>18.08.2016</t>
  </si>
  <si>
    <t>29.08.2016</t>
  </si>
  <si>
    <t>2.</t>
  </si>
  <si>
    <t>СВЕДЕНИЯ
о поступлении средств в избирательные фонды кандидатов и расходовании этих средств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</si>
</sst>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4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1.421875" style="0" customWidth="1"/>
    <col min="4" max="4" width="13.00390625" style="0" customWidth="1"/>
    <col min="5" max="5" width="13.140625" style="0" customWidth="1"/>
    <col min="6" max="6" width="11.140625" style="0" customWidth="1"/>
    <col min="7" max="7" width="6.7109375" style="0" customWidth="1"/>
    <col min="8" max="8" width="11.28125" style="0" customWidth="1"/>
    <col min="9" max="9" width="12.28125" style="0" customWidth="1"/>
    <col min="10" max="10" width="11.8515625" style="0" customWidth="1"/>
    <col min="11" max="11" width="17.57421875" style="0" customWidth="1"/>
    <col min="12" max="12" width="10.8515625" style="0" customWidth="1"/>
    <col min="13" max="13" width="18.57421875" style="0" customWidth="1"/>
    <col min="14" max="14" width="9.140625" style="0" customWidth="1"/>
  </cols>
  <sheetData>
    <row r="1" spans="1:13" ht="36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2</v>
      </c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3</v>
      </c>
    </row>
    <row r="6" spans="1:13" ht="17.25" customHeight="1">
      <c r="A6" s="18" t="str">
        <f>"№
п/п"</f>
        <v>№
п/п</v>
      </c>
      <c r="B6" s="18" t="str">
        <f>"Фамилия, имя, отчество кандидата"</f>
        <v>Фамилия, имя, отчество кандидата</v>
      </c>
      <c r="C6" s="21" t="str">
        <f>"Поступило средств"</f>
        <v>Поступило средств</v>
      </c>
      <c r="D6" s="22"/>
      <c r="E6" s="22"/>
      <c r="F6" s="22"/>
      <c r="G6" s="23"/>
      <c r="H6" s="21" t="str">
        <f>"Израсходовано средств"</f>
        <v>Израсходовано средств</v>
      </c>
      <c r="I6" s="22"/>
      <c r="J6" s="22"/>
      <c r="K6" s="23"/>
      <c r="L6" s="21" t="str">
        <f>"Возвращено средств"</f>
        <v>Возвращено средств</v>
      </c>
      <c r="M6" s="23"/>
    </row>
    <row r="7" spans="1:14" ht="39.75" customHeight="1">
      <c r="A7" s="19"/>
      <c r="B7" s="19"/>
      <c r="C7" s="18" t="str">
        <f>"всего"</f>
        <v>всего</v>
      </c>
      <c r="D7" s="21" t="str">
        <f>"из них"</f>
        <v>из них</v>
      </c>
      <c r="E7" s="22"/>
      <c r="F7" s="22"/>
      <c r="G7" s="23"/>
      <c r="H7" s="18" t="str">
        <f>"всего"</f>
        <v>всего</v>
      </c>
      <c r="I7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2"/>
      <c r="K7" s="23"/>
      <c r="L7" s="18" t="str">
        <f>"сумма, руб."</f>
        <v>сумма, руб.</v>
      </c>
      <c r="M7" s="18" t="str">
        <f>"основание возврата"</f>
        <v>основание возврата</v>
      </c>
      <c r="N7" s="1"/>
    </row>
    <row r="8" spans="1:14" ht="53.25" customHeight="1">
      <c r="A8" s="19"/>
      <c r="B8" s="19"/>
      <c r="C8" s="19"/>
      <c r="D8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3"/>
      <c r="F8" s="2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3"/>
      <c r="H8" s="19"/>
      <c r="I8" s="18" t="str">
        <f>"дата операции"</f>
        <v>дата операции</v>
      </c>
      <c r="J8" s="18" t="str">
        <f>"сумма, руб."</f>
        <v>сумма, руб.</v>
      </c>
      <c r="K8" s="18" t="str">
        <f>"назначение платежа"</f>
        <v>назначение платежа</v>
      </c>
      <c r="L8" s="19"/>
      <c r="M8" s="19"/>
      <c r="N8" s="1"/>
    </row>
    <row r="9" spans="1:14" ht="42" customHeight="1">
      <c r="A9" s="20"/>
      <c r="B9" s="20"/>
      <c r="C9" s="20"/>
      <c r="D9" s="5" t="str">
        <f>"сумма, руб."</f>
        <v>сумма, руб.</v>
      </c>
      <c r="E9" s="5" t="str">
        <f>"наименование юридического лица"</f>
        <v>наименование юридического лица</v>
      </c>
      <c r="F9" s="5" t="str">
        <f>"сумма, руб."</f>
        <v>сумма, руб.</v>
      </c>
      <c r="G9" s="5" t="str">
        <f>"кол-во граждан"</f>
        <v>кол-во граждан</v>
      </c>
      <c r="H9" s="20"/>
      <c r="I9" s="20"/>
      <c r="J9" s="20"/>
      <c r="K9" s="20"/>
      <c r="L9" s="20"/>
      <c r="M9" s="20"/>
      <c r="N9" s="1"/>
    </row>
    <row r="10" spans="1:14" ht="15">
      <c r="A10" s="6" t="s">
        <v>4</v>
      </c>
      <c r="B10" s="5" t="str">
        <f>"2"</f>
        <v>2</v>
      </c>
      <c r="C10" s="5" t="str">
        <f>"3"</f>
        <v>3</v>
      </c>
      <c r="D10" s="5" t="str">
        <f>"4"</f>
        <v>4</v>
      </c>
      <c r="E10" s="5" t="str">
        <f>"5"</f>
        <v>5</v>
      </c>
      <c r="F10" s="5" t="str">
        <f>"6"</f>
        <v>6</v>
      </c>
      <c r="G10" s="5" t="str">
        <f>"7"</f>
        <v>7</v>
      </c>
      <c r="H10" s="5" t="str">
        <f>"8"</f>
        <v>8</v>
      </c>
      <c r="I10" s="5" t="str">
        <f>"9"</f>
        <v>9</v>
      </c>
      <c r="J10" s="5" t="str">
        <f>"10"</f>
        <v>10</v>
      </c>
      <c r="K10" s="5" t="str">
        <f>"11"</f>
        <v>11</v>
      </c>
      <c r="L10" s="5" t="str">
        <f>"12"</f>
        <v>12</v>
      </c>
      <c r="M10" s="5" t="str">
        <f>"13"</f>
        <v>13</v>
      </c>
      <c r="N10" s="1"/>
    </row>
    <row r="11" spans="1:14" ht="66.75" customHeight="1">
      <c r="A11" s="7" t="s">
        <v>5</v>
      </c>
      <c r="B11" s="8" t="str">
        <f>"Иванов Игорь Алексеевич"</f>
        <v>Иванов Игорь Алексеевич</v>
      </c>
      <c r="C11" s="9"/>
      <c r="D11" s="9">
        <v>1000000</v>
      </c>
      <c r="E11" s="8" t="str">
        <f>"ООО Газтранзит"</f>
        <v>ООО Газтранзит</v>
      </c>
      <c r="F11" s="9">
        <v>470000</v>
      </c>
      <c r="G11" s="10">
        <v>5</v>
      </c>
      <c r="H11" s="9"/>
      <c r="I11" s="11" t="s">
        <v>6</v>
      </c>
      <c r="J11" s="9">
        <v>700000</v>
      </c>
      <c r="K11" s="8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1" s="9"/>
      <c r="M11" s="8">
        <f>""</f>
      </c>
      <c r="N11" s="2"/>
    </row>
    <row r="12" spans="1:14" ht="77.25" customHeight="1">
      <c r="A12" s="7" t="s">
        <v>7</v>
      </c>
      <c r="B12" s="8">
        <f>""</f>
      </c>
      <c r="C12" s="9"/>
      <c r="D12" s="9">
        <v>1000000</v>
      </c>
      <c r="E12" s="8" t="str">
        <f>"ООО ""УК ""РАСТАМ"""</f>
        <v>ООО "УК "РАСТАМ"</v>
      </c>
      <c r="F12" s="9"/>
      <c r="G12" s="10"/>
      <c r="H12" s="9"/>
      <c r="I12" s="11" t="s">
        <v>8</v>
      </c>
      <c r="J12" s="9">
        <v>418000</v>
      </c>
      <c r="K12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2" s="9"/>
      <c r="M12" s="8">
        <f>""</f>
      </c>
      <c r="N12" s="1"/>
    </row>
    <row r="13" spans="1:14" ht="77.25" customHeight="1">
      <c r="A13" s="7" t="s">
        <v>7</v>
      </c>
      <c r="B13" s="8">
        <f>""</f>
      </c>
      <c r="C13" s="9"/>
      <c r="D13" s="9"/>
      <c r="E13" s="8">
        <f>""</f>
      </c>
      <c r="F13" s="9"/>
      <c r="G13" s="10"/>
      <c r="H13" s="9"/>
      <c r="I13" s="11" t="s">
        <v>9</v>
      </c>
      <c r="J13" s="9">
        <v>308700</v>
      </c>
      <c r="K13" s="8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3" s="9"/>
      <c r="M13" s="8">
        <f>""</f>
      </c>
      <c r="N13" s="1"/>
    </row>
    <row r="14" spans="1:14" ht="64.5" customHeight="1">
      <c r="A14" s="7" t="s">
        <v>7</v>
      </c>
      <c r="B14" s="8">
        <f>""</f>
      </c>
      <c r="C14" s="9"/>
      <c r="D14" s="9"/>
      <c r="E14" s="8">
        <f>""</f>
      </c>
      <c r="F14" s="9"/>
      <c r="G14" s="10"/>
      <c r="H14" s="9"/>
      <c r="I14" s="11" t="s">
        <v>6</v>
      </c>
      <c r="J14" s="9">
        <v>300000</v>
      </c>
      <c r="K14" s="8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4" s="9"/>
      <c r="M14" s="8">
        <f>""</f>
      </c>
      <c r="N14" s="1"/>
    </row>
    <row r="15" spans="1:14" ht="89.25" customHeight="1">
      <c r="A15" s="7" t="s">
        <v>7</v>
      </c>
      <c r="B15" s="8">
        <f>""</f>
      </c>
      <c r="C15" s="9"/>
      <c r="D15" s="9"/>
      <c r="E15" s="8">
        <f>""</f>
      </c>
      <c r="F15" s="9"/>
      <c r="G15" s="10"/>
      <c r="H15" s="9"/>
      <c r="I15" s="11" t="s">
        <v>10</v>
      </c>
      <c r="J15" s="9">
        <v>244467</v>
      </c>
      <c r="K15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5" s="9"/>
      <c r="M15" s="8">
        <f>""</f>
      </c>
      <c r="N15" s="1"/>
    </row>
    <row r="16" spans="1:14" ht="81.75" customHeight="1">
      <c r="A16" s="7" t="s">
        <v>7</v>
      </c>
      <c r="B16" s="8">
        <f>""</f>
      </c>
      <c r="C16" s="9"/>
      <c r="D16" s="9"/>
      <c r="E16" s="8">
        <f>""</f>
      </c>
      <c r="F16" s="9"/>
      <c r="G16" s="10"/>
      <c r="H16" s="9"/>
      <c r="I16" s="11" t="s">
        <v>11</v>
      </c>
      <c r="J16" s="9">
        <v>118500</v>
      </c>
      <c r="K16" s="8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L16" s="9"/>
      <c r="M16" s="8">
        <f>""</f>
      </c>
      <c r="N16" s="1"/>
    </row>
    <row r="17" spans="1:14" ht="91.5" customHeight="1">
      <c r="A17" s="7" t="s">
        <v>7</v>
      </c>
      <c r="B17" s="8">
        <f>""</f>
      </c>
      <c r="C17" s="9"/>
      <c r="D17" s="9"/>
      <c r="E17" s="8">
        <f>""</f>
      </c>
      <c r="F17" s="9"/>
      <c r="G17" s="10"/>
      <c r="H17" s="9"/>
      <c r="I17" s="11" t="s">
        <v>12</v>
      </c>
      <c r="J17" s="9">
        <v>50400</v>
      </c>
      <c r="K17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7" s="9"/>
      <c r="M17" s="8">
        <f>""</f>
      </c>
      <c r="N17" s="1"/>
    </row>
    <row r="18" spans="1:14" ht="30" customHeight="1">
      <c r="A18" s="6" t="s">
        <v>7</v>
      </c>
      <c r="B18" s="12" t="str">
        <f>"Итого по кандидату"</f>
        <v>Итого по кандидату</v>
      </c>
      <c r="C18" s="13">
        <v>3470000</v>
      </c>
      <c r="D18" s="13">
        <v>2000000</v>
      </c>
      <c r="E18" s="12">
        <f>""</f>
      </c>
      <c r="F18" s="13">
        <v>470000</v>
      </c>
      <c r="G18" s="14"/>
      <c r="H18" s="13">
        <v>2346423</v>
      </c>
      <c r="I18" s="15"/>
      <c r="J18" s="13">
        <v>2140067</v>
      </c>
      <c r="K18" s="12">
        <f>""</f>
      </c>
      <c r="L18" s="13">
        <v>0</v>
      </c>
      <c r="M18" s="12">
        <f>""</f>
      </c>
      <c r="N18" s="1"/>
    </row>
    <row r="19" spans="1:14" ht="114" customHeight="1">
      <c r="A19" s="7" t="s">
        <v>13</v>
      </c>
      <c r="B19" s="8" t="str">
        <f>"Савинец Оксана Сергеевна"</f>
        <v>Савинец Оксана Сергеевна</v>
      </c>
      <c r="C19" s="9">
        <v>16500</v>
      </c>
      <c r="D19" s="9"/>
      <c r="E19" s="8">
        <f>""</f>
      </c>
      <c r="F19" s="9"/>
      <c r="G19" s="10"/>
      <c r="H19" s="9">
        <v>14550</v>
      </c>
      <c r="I19" s="11"/>
      <c r="J19" s="9"/>
      <c r="K19" s="8">
        <f>""</f>
      </c>
      <c r="L19" s="9">
        <v>1950</v>
      </c>
      <c r="M19" s="8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19" s="2"/>
    </row>
    <row r="20" spans="1:14" ht="15">
      <c r="A20" s="6" t="s">
        <v>7</v>
      </c>
      <c r="B20" s="12" t="str">
        <f>"Итого"</f>
        <v>Итого</v>
      </c>
      <c r="C20" s="13">
        <v>3486500</v>
      </c>
      <c r="D20" s="13">
        <v>2000000</v>
      </c>
      <c r="E20" s="12">
        <f>""</f>
      </c>
      <c r="F20" s="13">
        <v>470000</v>
      </c>
      <c r="G20" s="14">
        <v>5</v>
      </c>
      <c r="H20" s="13">
        <f>H18+H19</f>
        <v>2360973</v>
      </c>
      <c r="I20" s="15"/>
      <c r="J20" s="13">
        <v>2140067</v>
      </c>
      <c r="K20" s="12">
        <f>""</f>
      </c>
      <c r="L20" s="13">
        <v>1950</v>
      </c>
      <c r="M20" s="12">
        <f>""</f>
      </c>
      <c r="N20" s="2"/>
    </row>
    <row r="21" ht="15">
      <c r="N21" s="2"/>
    </row>
  </sheetData>
  <sheetProtection/>
  <mergeCells count="19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2016-08-31T11:23:58Z</dcterms:created>
  <dcterms:modified xsi:type="dcterms:W3CDTF">2016-09-01T05:55:45Z</dcterms:modified>
  <cp:category/>
  <cp:version/>
  <cp:contentType/>
  <cp:contentStatus/>
</cp:coreProperties>
</file>