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<sst xmlns="http://schemas.openxmlformats.org/spreadsheetml/2006/main" count="13" uniqueCount="11">
  <si>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Выборы депутатов Думы Ханты-Мансийского автономного округа - Югры шестого созыва</t>
  </si>
  <si>
    <t>Сургутский (№ 11)</t>
  </si>
  <si>
    <t>В руб.</t>
  </si>
  <si>
    <t>1</t>
  </si>
  <si>
    <t>1.</t>
  </si>
  <si>
    <t>24.08.2016</t>
  </si>
  <si>
    <t/>
  </si>
  <si>
    <t>16.08.2016</t>
  </si>
  <si>
    <t>2.</t>
  </si>
  <si>
    <t xml:space="preserve">СВЕДЕНИЯ
о поступлении средств в избирательные фонды кандидатов и расходовании этих средств
</t>
  </si>
  <si>
    <t>По состоянию на 29.08.2016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</si>
</sst>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38" fillId="33" borderId="0" xfId="0" applyFont="1" applyFill="1" applyAlignment="1">
      <alignment horizontal="center" vertical="top" wrapText="1"/>
    </xf>
    <xf numFmtId="49" fontId="39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49" fontId="40" fillId="0" borderId="0" xfId="0" applyNumberFormat="1" applyFont="1" applyAlignment="1">
      <alignment horizontal="right" vertical="top"/>
    </xf>
    <xf numFmtId="0" fontId="41" fillId="34" borderId="10" xfId="0" applyNumberFormat="1" applyFont="1" applyFill="1" applyBorder="1" applyAlignment="1">
      <alignment horizontal="center" vertical="top" wrapText="1"/>
    </xf>
    <xf numFmtId="0" fontId="41" fillId="34" borderId="11" xfId="0" applyNumberFormat="1" applyFont="1" applyFill="1" applyBorder="1" applyAlignment="1">
      <alignment horizontal="center" vertical="top" wrapText="1"/>
    </xf>
    <xf numFmtId="0" fontId="41" fillId="34" borderId="12" xfId="0" applyNumberFormat="1" applyFont="1" applyFill="1" applyBorder="1" applyAlignment="1">
      <alignment horizontal="center" vertical="top" wrapText="1"/>
    </xf>
    <xf numFmtId="0" fontId="41" fillId="34" borderId="13" xfId="0" applyNumberFormat="1" applyFont="1" applyFill="1" applyBorder="1" applyAlignment="1">
      <alignment horizontal="center" vertical="top" wrapText="1"/>
    </xf>
    <xf numFmtId="0" fontId="41" fillId="34" borderId="14" xfId="0" applyNumberFormat="1" applyFont="1" applyFill="1" applyBorder="1" applyAlignment="1">
      <alignment horizontal="center" vertical="top" wrapText="1"/>
    </xf>
    <xf numFmtId="0" fontId="41" fillId="34" borderId="15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 quotePrefix="1">
      <alignment horizontal="center" vertical="top" wrapText="1"/>
    </xf>
    <xf numFmtId="0" fontId="42" fillId="33" borderId="16" xfId="0" applyNumberFormat="1" applyFont="1" applyFill="1" applyBorder="1" applyAlignment="1" quotePrefix="1">
      <alignment horizontal="center" vertical="top" wrapText="1"/>
    </xf>
    <xf numFmtId="0" fontId="42" fillId="33" borderId="16" xfId="0" applyNumberFormat="1" applyFont="1" applyFill="1" applyBorder="1" applyAlignment="1">
      <alignment horizontal="left" vertical="top" wrapText="1"/>
    </xf>
    <xf numFmtId="4" fontId="42" fillId="33" borderId="16" xfId="0" applyNumberFormat="1" applyFont="1" applyFill="1" applyBorder="1" applyAlignment="1">
      <alignment horizontal="right" vertical="top" wrapText="1"/>
    </xf>
    <xf numFmtId="1" fontId="42" fillId="33" borderId="16" xfId="0" applyNumberFormat="1" applyFont="1" applyFill="1" applyBorder="1" applyAlignment="1">
      <alignment horizontal="center" vertical="top" wrapText="1"/>
    </xf>
    <xf numFmtId="164" fontId="42" fillId="33" borderId="16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>
      <alignment horizontal="left" vertical="top" wrapText="1"/>
    </xf>
    <xf numFmtId="4" fontId="41" fillId="34" borderId="16" xfId="0" applyNumberFormat="1" applyFont="1" applyFill="1" applyBorder="1" applyAlignment="1">
      <alignment horizontal="right" vertical="top" wrapText="1"/>
    </xf>
    <xf numFmtId="1" fontId="41" fillId="34" borderId="16" xfId="0" applyNumberFormat="1" applyFont="1" applyFill="1" applyBorder="1" applyAlignment="1">
      <alignment horizontal="center" vertical="top" wrapText="1"/>
    </xf>
    <xf numFmtId="164" fontId="41" fillId="34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L7" sqref="L7:L9"/>
    </sheetView>
  </sheetViews>
  <sheetFormatPr defaultColWidth="9.140625" defaultRowHeight="15"/>
  <cols>
    <col min="1" max="1" width="5.7109375" style="0" customWidth="1"/>
    <col min="2" max="2" width="14.28125" style="0" customWidth="1"/>
    <col min="3" max="3" width="13.140625" style="0" customWidth="1"/>
    <col min="4" max="4" width="13.00390625" style="0" customWidth="1"/>
    <col min="5" max="5" width="13.140625" style="0" customWidth="1"/>
    <col min="6" max="6" width="13.7109375" style="0" customWidth="1"/>
    <col min="7" max="7" width="7.140625" style="0" customWidth="1"/>
    <col min="8" max="8" width="12.00390625" style="0" customWidth="1"/>
    <col min="9" max="9" width="11.7109375" style="0" customWidth="1"/>
    <col min="10" max="10" width="13.57421875" style="0" customWidth="1"/>
    <col min="11" max="11" width="13.140625" style="0" customWidth="1"/>
    <col min="12" max="12" width="11.7109375" style="0" customWidth="1"/>
    <col min="13" max="13" width="22.57421875" style="0" customWidth="1"/>
    <col min="14" max="14" width="9.140625" style="0" customWidth="1"/>
  </cols>
  <sheetData>
    <row r="1" spans="1:13" ht="35.25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10</v>
      </c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2</v>
      </c>
    </row>
    <row r="6" spans="1:13" ht="15" customHeight="1">
      <c r="A6" s="7" t="str">
        <f>"№
п/п"</f>
        <v>№
п/п</v>
      </c>
      <c r="B6" s="7" t="str">
        <f>"Фамилия, имя, отчество кандидата"</f>
        <v>Фамилия, имя, отчество кандидата</v>
      </c>
      <c r="C6" s="8" t="str">
        <f>"Поступило средств"</f>
        <v>Поступило средств</v>
      </c>
      <c r="D6" s="9"/>
      <c r="E6" s="9"/>
      <c r="F6" s="9"/>
      <c r="G6" s="10"/>
      <c r="H6" s="8" t="str">
        <f>"Израсходовано средств"</f>
        <v>Израсходовано средств</v>
      </c>
      <c r="I6" s="9"/>
      <c r="J6" s="9"/>
      <c r="K6" s="10"/>
      <c r="L6" s="8" t="str">
        <f>"Возвращено средств"</f>
        <v>Возвращено средств</v>
      </c>
      <c r="M6" s="10"/>
    </row>
    <row r="7" spans="1:14" ht="28.5" customHeight="1">
      <c r="A7" s="11"/>
      <c r="B7" s="11"/>
      <c r="C7" s="7" t="str">
        <f>"всего"</f>
        <v>всего</v>
      </c>
      <c r="D7" s="8" t="str">
        <f>"из них"</f>
        <v>из них</v>
      </c>
      <c r="E7" s="9"/>
      <c r="F7" s="9"/>
      <c r="G7" s="10"/>
      <c r="H7" s="7" t="str">
        <f>"всего"</f>
        <v>всего</v>
      </c>
      <c r="I7" s="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9"/>
      <c r="K7" s="10"/>
      <c r="L7" s="7" t="str">
        <f>"сумма, руб."</f>
        <v>сумма, руб.</v>
      </c>
      <c r="M7" s="7" t="str">
        <f>"основание возврата"</f>
        <v>основание возврата</v>
      </c>
      <c r="N7" s="1"/>
    </row>
    <row r="8" spans="1:14" ht="51.75" customHeight="1">
      <c r="A8" s="11"/>
      <c r="B8" s="11"/>
      <c r="C8" s="11"/>
      <c r="D8" s="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0"/>
      <c r="F8" s="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0"/>
      <c r="H8" s="11"/>
      <c r="I8" s="7" t="str">
        <f>"дата операции"</f>
        <v>дата операции</v>
      </c>
      <c r="J8" s="7" t="str">
        <f>"сумма, руб."</f>
        <v>сумма, руб.</v>
      </c>
      <c r="K8" s="7" t="str">
        <f>"назначение платежа"</f>
        <v>назначение платежа</v>
      </c>
      <c r="L8" s="11"/>
      <c r="M8" s="11"/>
      <c r="N8" s="1"/>
    </row>
    <row r="9" spans="1:14" ht="36.75" customHeight="1">
      <c r="A9" s="12"/>
      <c r="B9" s="12"/>
      <c r="C9" s="12"/>
      <c r="D9" s="13" t="str">
        <f>"сумма, руб."</f>
        <v>сумма, руб.</v>
      </c>
      <c r="E9" s="13" t="str">
        <f>"наименование юридического лица"</f>
        <v>наименование юридического лица</v>
      </c>
      <c r="F9" s="13" t="str">
        <f>"сумма, руб."</f>
        <v>сумма, руб.</v>
      </c>
      <c r="G9" s="13" t="str">
        <f>"кол-во граждан"</f>
        <v>кол-во граждан</v>
      </c>
      <c r="H9" s="12"/>
      <c r="I9" s="12"/>
      <c r="J9" s="12"/>
      <c r="K9" s="12"/>
      <c r="L9" s="12"/>
      <c r="M9" s="12"/>
      <c r="N9" s="1"/>
    </row>
    <row r="10" spans="1:14" ht="15">
      <c r="A10" s="14" t="s">
        <v>3</v>
      </c>
      <c r="B10" s="13" t="str">
        <f>"2"</f>
        <v>2</v>
      </c>
      <c r="C10" s="13" t="str">
        <f>"3"</f>
        <v>3</v>
      </c>
      <c r="D10" s="13" t="str">
        <f>"4"</f>
        <v>4</v>
      </c>
      <c r="E10" s="13" t="str">
        <f>"5"</f>
        <v>5</v>
      </c>
      <c r="F10" s="13" t="str">
        <f>"6"</f>
        <v>6</v>
      </c>
      <c r="G10" s="13" t="str">
        <f>"7"</f>
        <v>7</v>
      </c>
      <c r="H10" s="13" t="str">
        <f>"8"</f>
        <v>8</v>
      </c>
      <c r="I10" s="13" t="str">
        <f>"9"</f>
        <v>9</v>
      </c>
      <c r="J10" s="13" t="str">
        <f>"10"</f>
        <v>10</v>
      </c>
      <c r="K10" s="13" t="str">
        <f>"11"</f>
        <v>11</v>
      </c>
      <c r="L10" s="13" t="str">
        <f>"12"</f>
        <v>12</v>
      </c>
      <c r="M10" s="13" t="str">
        <f>"13"</f>
        <v>13</v>
      </c>
      <c r="N10" s="1"/>
    </row>
    <row r="11" spans="1:14" ht="115.5" customHeight="1">
      <c r="A11" s="15" t="s">
        <v>4</v>
      </c>
      <c r="B11" s="16" t="str">
        <f>"Кандаков Илья Сергеевич"</f>
        <v>Кандаков Илья Сергеевич</v>
      </c>
      <c r="C11" s="17"/>
      <c r="D11" s="17">
        <v>100000</v>
      </c>
      <c r="E11" s="16" t="str">
        <f>"Общество с ограниченной ответственностью  ""Хэппилон Сургут"""</f>
        <v>Общество с ограниченной ответственностью  "Хэппилон Сургут"</v>
      </c>
      <c r="F11" s="17"/>
      <c r="G11" s="18"/>
      <c r="H11" s="17"/>
      <c r="I11" s="19" t="s">
        <v>5</v>
      </c>
      <c r="J11" s="17">
        <v>1000000</v>
      </c>
      <c r="K11" s="1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L11" s="17"/>
      <c r="M11" s="16">
        <f>""</f>
      </c>
      <c r="N11" s="2"/>
    </row>
    <row r="12" spans="1:14" ht="102.75" customHeight="1">
      <c r="A12" s="15" t="s">
        <v>6</v>
      </c>
      <c r="B12" s="16">
        <f>""</f>
      </c>
      <c r="C12" s="17"/>
      <c r="D12" s="17">
        <v>100000</v>
      </c>
      <c r="E12" s="16" t="str">
        <f>"ООО ""СГС групп"""</f>
        <v>ООО "СГС групп"</v>
      </c>
      <c r="F12" s="17"/>
      <c r="G12" s="18"/>
      <c r="H12" s="17"/>
      <c r="I12" s="19" t="s">
        <v>7</v>
      </c>
      <c r="J12" s="17">
        <v>64700</v>
      </c>
      <c r="K12" s="1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2" s="17"/>
      <c r="M12" s="16">
        <f>""</f>
      </c>
      <c r="N12" s="1"/>
    </row>
    <row r="13" spans="1:14" ht="30" customHeight="1">
      <c r="A13" s="14" t="s">
        <v>6</v>
      </c>
      <c r="B13" s="20" t="str">
        <f>"Итого по кандидату"</f>
        <v>Итого по кандидату</v>
      </c>
      <c r="C13" s="21">
        <v>1200000</v>
      </c>
      <c r="D13" s="21">
        <v>200000</v>
      </c>
      <c r="E13" s="20">
        <f>""</f>
      </c>
      <c r="F13" s="21">
        <v>0</v>
      </c>
      <c r="G13" s="22"/>
      <c r="H13" s="21">
        <v>1069700</v>
      </c>
      <c r="I13" s="23"/>
      <c r="J13" s="21">
        <v>1064700</v>
      </c>
      <c r="K13" s="20">
        <f>""</f>
      </c>
      <c r="L13" s="21">
        <v>0</v>
      </c>
      <c r="M13" s="20">
        <f>""</f>
      </c>
      <c r="N13" s="1"/>
    </row>
    <row r="14" spans="1:14" ht="116.25" customHeight="1">
      <c r="A14" s="15" t="s">
        <v>8</v>
      </c>
      <c r="B14" s="16" t="str">
        <f>"Мазгаров Ильяс Нурул-Исламович"</f>
        <v>Мазгаров Ильяс Нурул-Исламович</v>
      </c>
      <c r="C14" s="17">
        <v>50000</v>
      </c>
      <c r="D14" s="17"/>
      <c r="E14" s="16">
        <f>""</f>
      </c>
      <c r="F14" s="17"/>
      <c r="G14" s="18"/>
      <c r="H14" s="17">
        <v>17788</v>
      </c>
      <c r="I14" s="19"/>
      <c r="J14" s="17"/>
      <c r="K14" s="16">
        <f>""</f>
      </c>
      <c r="L14" s="17">
        <v>32212</v>
      </c>
      <c r="M14" s="16" t="str">
        <f>"Возврат неизрасходованных денежных средств избирательного фонда гражданину пропорционально перечисленным им в избирательный фонд средствам"</f>
        <v>Возврат неизрасходованных денежных средств избирательного фонда гражданину пропорционально перечисленным им в избирательный фонд средствам</v>
      </c>
      <c r="N14" s="2"/>
    </row>
    <row r="15" spans="1:14" ht="15">
      <c r="A15" s="14" t="s">
        <v>6</v>
      </c>
      <c r="B15" s="20" t="str">
        <f>"Итого"</f>
        <v>Итого</v>
      </c>
      <c r="C15" s="21">
        <v>1250000</v>
      </c>
      <c r="D15" s="21">
        <v>200000</v>
      </c>
      <c r="E15" s="20">
        <f>""</f>
      </c>
      <c r="F15" s="21">
        <v>0</v>
      </c>
      <c r="G15" s="22">
        <v>0</v>
      </c>
      <c r="H15" s="21">
        <v>1087488</v>
      </c>
      <c r="I15" s="23"/>
      <c r="J15" s="21">
        <v>1064700</v>
      </c>
      <c r="K15" s="20">
        <f>""</f>
      </c>
      <c r="L15" s="21">
        <v>32212</v>
      </c>
      <c r="M15" s="20">
        <f>""</f>
      </c>
      <c r="N15" s="2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"/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sheetProtection/>
  <mergeCells count="19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2016-09-01T04:25:00Z</dcterms:created>
  <dcterms:modified xsi:type="dcterms:W3CDTF">2016-09-01T05:58:56Z</dcterms:modified>
  <cp:category/>
  <cp:version/>
  <cp:contentType/>
  <cp:contentStatus/>
</cp:coreProperties>
</file>