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5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95.xml" ContentType="application/vnd.openxmlformats-officedocument.spreadsheetml.revisionLog+xml"/>
  <Override PartName="/xl/revisions/revisionLog116.xml" ContentType="application/vnd.openxmlformats-officedocument.spreadsheetml.revisionLog+xml"/>
  <Override PartName="/xl/revisions/revisionLog130.xml" ContentType="application/vnd.openxmlformats-officedocument.spreadsheetml.revisionLog+xml"/>
  <Override PartName="/xl/revisions/revisionLog187.xml" ContentType="application/vnd.openxmlformats-officedocument.spreadsheetml.revisionLog+xml"/>
  <Override PartName="/xl/revisions/revisionLog208.xml" ContentType="application/vnd.openxmlformats-officedocument.spreadsheetml.revisionLog+xml"/>
  <Override PartName="/xl/revisions/revisionLog229.xml" ContentType="application/vnd.openxmlformats-officedocument.spreadsheetml.revisionLog+xml"/>
  <Override PartName="/xl/revisions/revisionLog69.xml" ContentType="application/vnd.openxmlformats-officedocument.spreadsheetml.revisionLog+xml"/>
  <Override PartName="/xl/revisions/revisionLog157.xml" ContentType="application/vnd.openxmlformats-officedocument.spreadsheetml.revisionLog+xml"/>
  <Override PartName="/xl/revisions/revisionLog6.xml" ContentType="application/vnd.openxmlformats-officedocument.spreadsheetml.revisionLog+xml"/>
  <Override PartName="/xl/revisions/revisionLog43.xml" ContentType="application/vnd.openxmlformats-officedocument.spreadsheetml.revisionLog+xml"/>
  <Override PartName="/xl/revisions/revisionLog143.xml" ContentType="application/vnd.openxmlformats-officedocument.spreadsheetml.revisionLog+xml"/>
  <Override PartName="/xl/revisions/revisionLog240.xml" ContentType="application/vnd.openxmlformats-officedocument.spreadsheetml.revisionLog+xml"/>
  <Override PartName="/xl/revisions/revisionLog80.xml" ContentType="application/vnd.openxmlformats-officedocument.spreadsheetml.revisionLog+xml"/>
  <Override PartName="/xl/revisions/revisionLog24.xml" ContentType="application/vnd.openxmlformats-officedocument.spreadsheetml.revisionLog+xml"/>
  <Override PartName="/xl/revisions/revisionLog106.xml" ContentType="application/vnd.openxmlformats-officedocument.spreadsheetml.revisionLog+xml"/>
  <Override PartName="/xl/revisions/revisionLog177.xml" ContentType="application/vnd.openxmlformats-officedocument.spreadsheetml.revisionLog+xml"/>
  <Override PartName="/xl/revisions/revisionLog198.xml" ContentType="application/vnd.openxmlformats-officedocument.spreadsheetml.revisionLog+xml"/>
  <Override PartName="/xl/revisions/revisionLog219.xml" ContentType="application/vnd.openxmlformats-officedocument.spreadsheetml.revisionLog+xml"/>
  <Override PartName="/xl/revisions/revisionLog168.xml" ContentType="application/vnd.openxmlformats-officedocument.spreadsheetml.revisionLog+xml"/>
  <Override PartName="/xl/revisions/revisionLog138.xml" ContentType="application/vnd.openxmlformats-officedocument.spreadsheetml.revisionLog+xml"/>
  <Override PartName="/xl/revisions/revisionLog33.xml" ContentType="application/vnd.openxmlformats-officedocument.spreadsheetml.revisionLog+xml"/>
  <Override PartName="/xl/revisions/revisionLog54.xml" ContentType="application/vnd.openxmlformats-officedocument.spreadsheetml.revisionLog+xml"/>
  <Override PartName="/xl/revisions/revisionLog230.xml" ContentType="application/vnd.openxmlformats-officedocument.spreadsheetml.revisionLog+xml"/>
  <Override PartName="/xl/revisions/revisionLog251.xml" ContentType="application/vnd.openxmlformats-officedocument.spreadsheetml.revisionLog+xml"/>
  <Override PartName="/xl/revisions/revisionLog70.xml" ContentType="application/vnd.openxmlformats-officedocument.spreadsheetml.revisionLog+xml"/>
  <Override PartName="/xl/revisions/revisionLog15.xml" ContentType="application/vnd.openxmlformats-officedocument.spreadsheetml.revisionLog+xml"/>
  <Override PartName="/xl/revisions/revisionLog96.xml" ContentType="application/vnd.openxmlformats-officedocument.spreadsheetml.revisionLog+xml"/>
  <Override PartName="/xl/revisions/revisionLog117.xml" ContentType="application/vnd.openxmlformats-officedocument.spreadsheetml.revisionLog+xml"/>
  <Override PartName="/xl/revisions/revisionLog131.xml" ContentType="application/vnd.openxmlformats-officedocument.spreadsheetml.revisionLog+xml"/>
  <Override PartName="/xl/revisions/revisionLog188.xml" ContentType="application/vnd.openxmlformats-officedocument.spreadsheetml.revisionLog+xml"/>
  <Override PartName="/xl/revisions/revisionLog209.xml" ContentType="application/vnd.openxmlformats-officedocument.spreadsheetml.revisionLog+xml"/>
  <Override PartName="/xl/revisions/revisionLog7.xml" ContentType="application/vnd.openxmlformats-officedocument.spreadsheetml.revisionLog+xml"/>
  <Override PartName="/xl/revisions/revisionLog44.xml" ContentType="application/vnd.openxmlformats-officedocument.spreadsheetml.revisionLog+xml"/>
  <Override PartName="/xl/revisions/revisionLog158.xml" ContentType="application/vnd.openxmlformats-officedocument.spreadsheetml.revisionLog+xml"/>
  <Override PartName="/xl/revisions/revisionLog220.xml" ContentType="application/vnd.openxmlformats-officedocument.spreadsheetml.revisionLog+xml"/>
  <Override PartName="/xl/revisions/revisionLog144.xml" ContentType="application/vnd.openxmlformats-officedocument.spreadsheetml.revisionLog+xml"/>
  <Override PartName="/xl/revisions/revisionLog241.xml" ContentType="application/vnd.openxmlformats-officedocument.spreadsheetml.revisionLog+xml"/>
  <Override PartName="/xl/revisions/revisionLog169.xml" ContentType="application/vnd.openxmlformats-officedocument.spreadsheetml.revisionLog+xml"/>
  <Override PartName="/xl/revisions/revisionLog81.xml" ContentType="application/vnd.openxmlformats-officedocument.spreadsheetml.revisionLog+xml"/>
  <Override PartName="/xl/revisions/revisionLog25.xml" ContentType="application/vnd.openxmlformats-officedocument.spreadsheetml.revisionLog+xml"/>
  <Override PartName="/xl/revisions/revisionLog107.xml" ContentType="application/vnd.openxmlformats-officedocument.spreadsheetml.revisionLog+xml"/>
  <Override PartName="/xl/revisions/revisionLog178.xml" ContentType="application/vnd.openxmlformats-officedocument.spreadsheetml.revisionLog+xml"/>
  <Override PartName="/xl/revisions/revisionLog199.xml" ContentType="application/vnd.openxmlformats-officedocument.spreadsheetml.revisionLog+xml"/>
  <Override PartName="/xl/revisions/revisionLog139.xml" ContentType="application/vnd.openxmlformats-officedocument.spreadsheetml.revisionLog+xml"/>
  <Override PartName="/xl/revisions/revisionLog34.xml" ContentType="application/vnd.openxmlformats-officedocument.spreadsheetml.revisionLog+xml"/>
  <Override PartName="/xl/revisions/revisionLog55.xml" ContentType="application/vnd.openxmlformats-officedocument.spreadsheetml.revisionLog+xml"/>
  <Override PartName="/xl/revisions/revisionLog210.xml" ContentType="application/vnd.openxmlformats-officedocument.spreadsheetml.revisionLog+xml"/>
  <Override PartName="/xl/revisions/revisionLog231.xml" ContentType="application/vnd.openxmlformats-officedocument.spreadsheetml.revisionLog+xml"/>
  <Override PartName="/xl/revisions/revisionLog159.xml" ContentType="application/vnd.openxmlformats-officedocument.spreadsheetml.revisionLog+xml"/>
  <Override PartName="/xl/revisions/revisionLog71.xml" ContentType="application/vnd.openxmlformats-officedocument.spreadsheetml.revisionLog+xml"/>
  <Override PartName="/xl/revisions/revisionLog16.xml" ContentType="application/vnd.openxmlformats-officedocument.spreadsheetml.revisionLog+xml"/>
  <Override PartName="/xl/revisions/revisionLog97.xml" ContentType="application/vnd.openxmlformats-officedocument.spreadsheetml.revisionLog+xml"/>
  <Override PartName="/xl/revisions/revisionLog118.xml" ContentType="application/vnd.openxmlformats-officedocument.spreadsheetml.revisionLog+xml"/>
  <Override PartName="/xl/revisions/revisionLog132.xml" ContentType="application/vnd.openxmlformats-officedocument.spreadsheetml.revisionLog+xml"/>
  <Override PartName="/xl/revisions/revisionLog189.xml" ContentType="application/vnd.openxmlformats-officedocument.spreadsheetml.revisionLog+xml"/>
  <Override PartName="/xl/revisions/revisionLog8.xml" ContentType="application/vnd.openxmlformats-officedocument.spreadsheetml.revisionLog+xml"/>
  <Override PartName="/xl/revisions/revisionLog45.xml" ContentType="application/vnd.openxmlformats-officedocument.spreadsheetml.revisionLog+xml"/>
  <Override PartName="/xl/revisions/revisionLog145.xml" ContentType="application/vnd.openxmlformats-officedocument.spreadsheetml.revisionLog+xml"/>
  <Override PartName="/xl/revisions/revisionLog200.xml" ContentType="application/vnd.openxmlformats-officedocument.spreadsheetml.revisionLog+xml"/>
  <Override PartName="/xl/revisions/revisionLog221.xml" ContentType="application/vnd.openxmlformats-officedocument.spreadsheetml.revisionLog+xml"/>
  <Override PartName="/xl/revisions/revisionLog242.xml" ContentType="application/vnd.openxmlformats-officedocument.spreadsheetml.revisionLog+xml"/>
  <Override PartName="/xl/revisions/revisionLog82.xml" ContentType="application/vnd.openxmlformats-officedocument.spreadsheetml.revisionLog+xml"/>
  <Override PartName="/xl/revisions/revisionLog170.xml" ContentType="application/vnd.openxmlformats-officedocument.spreadsheetml.revisionLog+xml"/>
  <Override PartName="/xl/revisions/revisionLog149.xml" ContentType="application/vnd.openxmlformats-officedocument.spreadsheetml.revisionLog+xml"/>
  <Override PartName="/xl/revisions/revisionLog87.xml" ContentType="application/vnd.openxmlformats-officedocument.spreadsheetml.revisionLog+xml"/>
  <Override PartName="/xl/revisions/revisionLog108.xml" ContentType="application/vnd.openxmlformats-officedocument.spreadsheetml.revisionLog+xml"/>
  <Override PartName="/xl/revisions/revisionLog179.xml" ContentType="application/vnd.openxmlformats-officedocument.spreadsheetml.revisionLog+xml"/>
  <Override PartName="/xl/revisions/revisionLog140.xml" ContentType="application/vnd.openxmlformats-officedocument.spreadsheetml.revisionLog+xml"/>
  <Override PartName="/xl/revisions/revisionLog35.xml" ContentType="application/vnd.openxmlformats-officedocument.spreadsheetml.revisionLog+xml"/>
  <Override PartName="/xl/revisions/revisionLog56.xml" ContentType="application/vnd.openxmlformats-officedocument.spreadsheetml.revisionLog+xml"/>
  <Override PartName="/xl/revisions/revisionLog190.xml" ContentType="application/vnd.openxmlformats-officedocument.spreadsheetml.revisionLog+xml"/>
  <Override PartName="/xl/revisions/revisionLog211.xml" ContentType="application/vnd.openxmlformats-officedocument.spreadsheetml.revisionLog+xml"/>
  <Override PartName="/xl/revisions/revisionLog232.xml" ContentType="application/vnd.openxmlformats-officedocument.spreadsheetml.revisionLog+xml"/>
  <Override PartName="/xl/revisions/revisionLog160.xml" ContentType="application/vnd.openxmlformats-officedocument.spreadsheetml.revisionLog+xml"/>
  <Override PartName="/xl/revisions/revisionLog72.xml" ContentType="application/vnd.openxmlformats-officedocument.spreadsheetml.revisionLog+xml"/>
  <Override PartName="/xl/revisions/revisionLog86.xml" ContentType="application/vnd.openxmlformats-officedocument.spreadsheetml.revisionLog+xml"/>
  <Override PartName="/xl/revisions/revisionLog98.xml" ContentType="application/vnd.openxmlformats-officedocument.spreadsheetml.revisionLog+xml"/>
  <Override PartName="/xl/revisions/revisionLog119.xml" ContentType="application/vnd.openxmlformats-officedocument.spreadsheetml.revisionLog+xml"/>
  <Override PartName="/xl/revisions/revisionLog133.xml" ContentType="application/vnd.openxmlformats-officedocument.spreadsheetml.revisionLog+xml"/>
  <Override PartName="/xl/revisions/revisionLog146.xml" ContentType="application/vnd.openxmlformats-officedocument.spreadsheetml.revisionLog+xml"/>
  <Override PartName="/xl/revisions/revisionLog46.xml" ContentType="application/vnd.openxmlformats-officedocument.spreadsheetml.revisionLog+xml"/>
  <Override PartName="/xl/revisions/revisionLog9.xml" ContentType="application/vnd.openxmlformats-officedocument.spreadsheetml.revisionLog+xml"/>
  <Override PartName="/xl/revisions/revisionLog180.xml" ContentType="application/vnd.openxmlformats-officedocument.spreadsheetml.revisionLog+xml"/>
  <Override PartName="/xl/revisions/revisionLog201.xml" ContentType="application/vnd.openxmlformats-officedocument.spreadsheetml.revisionLog+xml"/>
  <Override PartName="/xl/revisions/revisionLog222.xml" ContentType="application/vnd.openxmlformats-officedocument.spreadsheetml.revisionLog+xml"/>
  <Override PartName="/xl/revisions/revisionLog243.xml" ContentType="application/vnd.openxmlformats-officedocument.spreadsheetml.revisionLog+xml"/>
  <Override PartName="/xl/revisions/revisionLog171.xml" ContentType="application/vnd.openxmlformats-officedocument.spreadsheetml.revisionLog+xml"/>
  <Override PartName="/xl/revisions/revisionLog150.xml" ContentType="application/vnd.openxmlformats-officedocument.spreadsheetml.revisionLog+xml"/>
  <Override PartName="/xl/revisions/revisionLog83.xml" ContentType="application/vnd.openxmlformats-officedocument.spreadsheetml.revisionLog+xml"/>
  <Override PartName="/xl/revisions/revisionLog88.xml" ContentType="application/vnd.openxmlformats-officedocument.spreadsheetml.revisionLog+xml"/>
  <Override PartName="/xl/revisions/revisionLog109.xml" ContentType="application/vnd.openxmlformats-officedocument.spreadsheetml.revisionLog+xml"/>
  <Override PartName="/xl/revisions/revisionLog57.xml" ContentType="application/vnd.openxmlformats-officedocument.spreadsheetml.revisionLog+xml"/>
  <Override PartName="/xl/revisions/revisionLog36.xml" ContentType="application/vnd.openxmlformats-officedocument.spreadsheetml.revisionLog+xml"/>
  <Override PartName="/xl/revisions/revisionLog141.xml" ContentType="application/vnd.openxmlformats-officedocument.spreadsheetml.revisionLog+xml"/>
  <Override PartName="/xl/revisions/revisionLog134.xml" ContentType="application/vnd.openxmlformats-officedocument.spreadsheetml.revisionLog+xml"/>
  <Override PartName="/xl/revisions/revisionLog191.xml" ContentType="application/vnd.openxmlformats-officedocument.spreadsheetml.revisionLog+xml"/>
  <Override PartName="/xl/revisions/revisionLog212.xml" ContentType="application/vnd.openxmlformats-officedocument.spreadsheetml.revisionLog+xml"/>
  <Override PartName="/xl/revisions/revisionLog233.xml" ContentType="application/vnd.openxmlformats-officedocument.spreadsheetml.revisionLog+xml"/>
  <Override PartName="/xl/revisions/revisionLog161.xml" ContentType="application/vnd.openxmlformats-officedocument.spreadsheetml.revisionLog+xml"/>
  <Override PartName="/xl/revisions/revisionLog73.xml" ContentType="application/vnd.openxmlformats-officedocument.spreadsheetml.revisionLog+xml"/>
  <Override PartName="/xl/revisions/revisionLog17.xml" ContentType="application/vnd.openxmlformats-officedocument.spreadsheetml.revisionLog+xml"/>
  <Override PartName="/xl/revisions/revisionLog99.xml" ContentType="application/vnd.openxmlformats-officedocument.spreadsheetml.revisionLog+xml"/>
  <Override PartName="/xl/revisions/revisionLog120.xml" ContentType="application/vnd.openxmlformats-officedocument.spreadsheetml.revisionLog+xml"/>
  <Override PartName="/xl/revisions/revisionLog47.xml" ContentType="application/vnd.openxmlformats-officedocument.spreadsheetml.revisionLog+xml"/>
  <Override PartName="/xl/revisions/revisionLog26.xml" ContentType="application/vnd.openxmlformats-officedocument.spreadsheetml.revisionLog+xml"/>
  <Override PartName="/xl/revisions/revisionLog124.xml" ContentType="application/vnd.openxmlformats-officedocument.spreadsheetml.revisionLog+xml"/>
  <Override PartName="/xl/revisions/revisionLog181.xml" ContentType="application/vnd.openxmlformats-officedocument.spreadsheetml.revisionLog+xml"/>
  <Override PartName="/xl/revisions/revisionLog202.xml" ContentType="application/vnd.openxmlformats-officedocument.spreadsheetml.revisionLog+xml"/>
  <Override PartName="/xl/revisions/revisionLog223.xml" ContentType="application/vnd.openxmlformats-officedocument.spreadsheetml.revisionLog+xml"/>
  <Override PartName="/xl/revisions/revisionLog147.xml" ContentType="application/vnd.openxmlformats-officedocument.spreadsheetml.revisionLog+xml"/>
  <Override PartName="/xl/revisions/revisionLog151.xml" ContentType="application/vnd.openxmlformats-officedocument.spreadsheetml.revisionLog+xml"/>
  <Override PartName="/xl/revisions/revisionLog244.xml" ContentType="application/vnd.openxmlformats-officedocument.spreadsheetml.revisionLog+xml"/>
  <Override PartName="/xl/revisions/revisionLog172.xml" ContentType="application/vnd.openxmlformats-officedocument.spreadsheetml.revisionLog+xml"/>
  <Override PartName="/xl/revisions/revisionLog84.xml" ContentType="application/vnd.openxmlformats-officedocument.spreadsheetml.revisionLog+xml"/>
  <Override PartName="/xl/revisions/revisionLog89.xml" ContentType="application/vnd.openxmlformats-officedocument.spreadsheetml.revisionLog+xml"/>
  <Override PartName="/xl/revisions/revisionLog110.xml" ContentType="application/vnd.openxmlformats-officedocument.spreadsheetml.revisionLog+xml"/>
  <Override PartName="/xl/revisions/revisionLog37.xml" ContentType="application/vnd.openxmlformats-officedocument.spreadsheetml.revisionLog+xml"/>
  <Override PartName="/xl/revisions/revisionLog142.xml" ContentType="application/vnd.openxmlformats-officedocument.spreadsheetml.revisionLog+xml"/>
  <Override PartName="/xl/revisions/revisionLog135.xml" ContentType="application/vnd.openxmlformats-officedocument.spreadsheetml.revisionLog+xml"/>
  <Override PartName="/xl/revisions/revisionLog192.xml" ContentType="application/vnd.openxmlformats-officedocument.spreadsheetml.revisionLog+xml"/>
  <Override PartName="/xl/revisions/revisionLog213.xml" ContentType="application/vnd.openxmlformats-officedocument.spreadsheetml.revisionLog+xml"/>
  <Override PartName="/xl/revisions/revisionLog58.xml" ContentType="application/vnd.openxmlformats-officedocument.spreadsheetml.revisionLog+xml"/>
  <Override PartName="/xl/revisions/revisionLog234.xml" ContentType="application/vnd.openxmlformats-officedocument.spreadsheetml.revisionLog+xml"/>
  <Override PartName="/xl/revisions/revisionLog162.xml" ContentType="application/vnd.openxmlformats-officedocument.spreadsheetml.revisionLog+xml"/>
  <Override PartName="/xl/revisions/revisionLog74.xml" ContentType="application/vnd.openxmlformats-officedocument.spreadsheetml.revisionLog+xml"/>
  <Override PartName="/xl/revisions/revisionLog14.xml" ContentType="application/vnd.openxmlformats-officedocument.spreadsheetml.revisionLog+xml"/>
  <Override PartName="/xl/revisions/revisionLog18.xml" ContentType="application/vnd.openxmlformats-officedocument.spreadsheetml.revisionLog+xml"/>
  <Override PartName="/xl/revisions/revisionLog100.xml" ContentType="application/vnd.openxmlformats-officedocument.spreadsheetml.revisionLog+xml"/>
  <Override PartName="/xl/revisions/revisionLog121.xml" ContentType="application/vnd.openxmlformats-officedocument.spreadsheetml.revisionLog+xml"/>
  <Override PartName="/xl/revisions/revisionLog125.xml" ContentType="application/vnd.openxmlformats-officedocument.spreadsheetml.revisionLog+xml"/>
  <Override PartName="/xl/revisions/revisionLog182.xml" ContentType="application/vnd.openxmlformats-officedocument.spreadsheetml.revisionLog+xml"/>
  <Override PartName="/xl/revisions/revisionLog27.xml" ContentType="application/vnd.openxmlformats-officedocument.spreadsheetml.revisionLog+xml"/>
  <Override PartName="/xl/revisions/revisionLog48.xml" ContentType="application/vnd.openxmlformats-officedocument.spreadsheetml.revisionLog+xml"/>
  <Override PartName="/xl/revisions/revisionLog148.xml" ContentType="application/vnd.openxmlformats-officedocument.spreadsheetml.revisionLog+xml"/>
  <Override PartName="/xl/revisions/revisionLog203.xml" ContentType="application/vnd.openxmlformats-officedocument.spreadsheetml.revisionLog+xml"/>
  <Override PartName="/xl/revisions/revisionLog224.xml" ContentType="application/vnd.openxmlformats-officedocument.spreadsheetml.revisionLog+xml"/>
  <Override PartName="/xl/revisions/revisionLog245.xml" ContentType="application/vnd.openxmlformats-officedocument.spreadsheetml.revisionLog+xml"/>
  <Override PartName="/xl/revisions/revisionLog152.xml" ContentType="application/vnd.openxmlformats-officedocument.spreadsheetml.revisionLog+xml"/>
  <Override PartName="/xl/revisions/revisionLog64.xml" ContentType="application/vnd.openxmlformats-officedocument.spreadsheetml.revisionLog+xml"/>
  <Override PartName="/xl/revisions/revisionLog85.xml" ContentType="application/vnd.openxmlformats-officedocument.spreadsheetml.revisionLog+xml"/>
  <Override PartName="/xl/revisions/revisionLog90.xml" ContentType="application/vnd.openxmlformats-officedocument.spreadsheetml.revisionLog+xml"/>
  <Override PartName="/xl/revisions/revisionLog111.xml" ContentType="application/vnd.openxmlformats-officedocument.spreadsheetml.revisionLog+xml"/>
  <Override PartName="/xl/revisions/revisionLog136.xml" ContentType="application/vnd.openxmlformats-officedocument.spreadsheetml.revisionLog+xml"/>
  <Override PartName="/xl/revisions/revisionLog59.xml" ContentType="application/vnd.openxmlformats-officedocument.spreadsheetml.revisionLog+xml"/>
  <Override PartName="/xl/revisions/revisionLog1.xml" ContentType="application/vnd.openxmlformats-officedocument.spreadsheetml.revisionLog+xml"/>
  <Override PartName="/xl/revisions/revisionLog38.xml" ContentType="application/vnd.openxmlformats-officedocument.spreadsheetml.revisionLog+xml"/>
  <Override PartName="/xl/revisions/revisionLog193.xml" ContentType="application/vnd.openxmlformats-officedocument.spreadsheetml.revisionLog+xml"/>
  <Override PartName="/xl/revisions/revisionLog214.xml" ContentType="application/vnd.openxmlformats-officedocument.spreadsheetml.revisionLog+xml"/>
  <Override PartName="/xl/revisions/revisionLog235.xml" ContentType="application/vnd.openxmlformats-officedocument.spreadsheetml.revisionLog+xml"/>
  <Override PartName="/xl/revisions/revisionLog163.xml" ContentType="application/vnd.openxmlformats-officedocument.spreadsheetml.revisionLog+xml"/>
  <Override PartName="/xl/revisions/revisionLog75.xml" ContentType="application/vnd.openxmlformats-officedocument.spreadsheetml.revisionLog+xml"/>
  <Override PartName="/xl/revisions/revisionLog19.xml" ContentType="application/vnd.openxmlformats-officedocument.spreadsheetml.revisionLog+xml"/>
  <Override PartName="/xl/revisions/revisionLog101.xml" ContentType="application/vnd.openxmlformats-officedocument.spreadsheetml.revisionLog+xml"/>
  <Override PartName="/xl/revisions/revisionLog122.xml" ContentType="application/vnd.openxmlformats-officedocument.spreadsheetml.revisionLog+xml"/>
  <Override PartName="/xl/revisions/revisionLog126.xml" ContentType="application/vnd.openxmlformats-officedocument.spreadsheetml.revisionLog+xml"/>
  <Override PartName="/xl/revisions/revisionLog49.xml" ContentType="application/vnd.openxmlformats-officedocument.spreadsheetml.revisionLog+xml"/>
  <Override PartName="/xl/revisions/revisionLog28.xml" ContentType="application/vnd.openxmlformats-officedocument.spreadsheetml.revisionLog+xml"/>
  <Override PartName="/xl/revisions/revisionLog183.xml" ContentType="application/vnd.openxmlformats-officedocument.spreadsheetml.revisionLog+xml"/>
  <Override PartName="/xl/revisions/revisionLog204.xml" ContentType="application/vnd.openxmlformats-officedocument.spreadsheetml.revisionLog+xml"/>
  <Override PartName="/xl/revisions/revisionLog225.xml" ContentType="application/vnd.openxmlformats-officedocument.spreadsheetml.revisionLog+xml"/>
  <Override PartName="/xl/revisions/revisionLog246.xml" ContentType="application/vnd.openxmlformats-officedocument.spreadsheetml.revisionLog+xml"/>
  <Override PartName="/xl/revisions/revisionLog60.xml" ContentType="application/vnd.openxmlformats-officedocument.spreadsheetml.revisionLog+xml"/>
  <Override PartName="/xl/revisions/revisionLog153.xml" ContentType="application/vnd.openxmlformats-officedocument.spreadsheetml.revisionLog+xml"/>
  <Override PartName="/xl/revisions/revisionLog65.xml" ContentType="application/vnd.openxmlformats-officedocument.spreadsheetml.revisionLog+xml"/>
  <Override PartName="/xl/revisions/revisionLog10.xml" ContentType="application/vnd.openxmlformats-officedocument.spreadsheetml.revisionLog+xml"/>
  <Override PartName="/xl/revisions/revisionLog91.xml" ContentType="application/vnd.openxmlformats-officedocument.spreadsheetml.revisionLog+xml"/>
  <Override PartName="/xl/revisions/revisionLog112.xml" ContentType="application/vnd.openxmlformats-officedocument.spreadsheetml.revisionLog+xml"/>
  <Override PartName="/xl/revisions/revisionLog2.xml" ContentType="application/vnd.openxmlformats-officedocument.spreadsheetml.revisionLog+xml"/>
  <Override PartName="/xl/revisions/revisionLog39.xml" ContentType="application/vnd.openxmlformats-officedocument.spreadsheetml.revisionLog+xml"/>
  <Override PartName="/xl/revisions/revisionLog173.xml" ContentType="application/vnd.openxmlformats-officedocument.spreadsheetml.revisionLog+xml"/>
  <Override PartName="/xl/revisions/revisionLog194.xml" ContentType="application/vnd.openxmlformats-officedocument.spreadsheetml.revisionLog+xml"/>
  <Override PartName="/xl/revisions/revisionLog215.xml" ContentType="application/vnd.openxmlformats-officedocument.spreadsheetml.revisionLog+xml"/>
  <Override PartName="/xl/revisions/revisionLog236.xml" ContentType="application/vnd.openxmlformats-officedocument.spreadsheetml.revisionLog+xml"/>
  <Override PartName="/xl/revisions/revisionLog50.xml" ContentType="application/vnd.openxmlformats-officedocument.spreadsheetml.revisionLog+xml"/>
  <Override PartName="/xl/revisions/revisionLog164.xml" ContentType="application/vnd.openxmlformats-officedocument.spreadsheetml.revisionLog+xml"/>
  <Override PartName="/xl/revisions/revisionLog76.xml" ContentType="application/vnd.openxmlformats-officedocument.spreadsheetml.revisionLog+xml"/>
  <Override PartName="/xl/revisions/revisionLog20.xml" ContentType="application/vnd.openxmlformats-officedocument.spreadsheetml.revisionLog+xml"/>
  <Override PartName="/xl/revisions/revisionLog102.xml" ContentType="application/vnd.openxmlformats-officedocument.spreadsheetml.revisionLog+xml"/>
  <Override PartName="/xl/revisions/revisionLog123.xml" ContentType="application/vnd.openxmlformats-officedocument.spreadsheetml.revisionLog+xml"/>
  <Override PartName="/xl/revisions/revisionLog29.xml" ContentType="application/vnd.openxmlformats-officedocument.spreadsheetml.revisionLog+xml"/>
  <Override PartName="/xl/revisions/revisionLog127.xml" ContentType="application/vnd.openxmlformats-officedocument.spreadsheetml.revisionLog+xml"/>
  <Override PartName="/xl/revisions/revisionLog184.xml" ContentType="application/vnd.openxmlformats-officedocument.spreadsheetml.revisionLog+xml"/>
  <Override PartName="/xl/revisions/revisionLog205.xml" ContentType="application/vnd.openxmlformats-officedocument.spreadsheetml.revisionLog+xml"/>
  <Override PartName="/xl/revisions/revisionLog226.xml" ContentType="application/vnd.openxmlformats-officedocument.spreadsheetml.revisionLog+xml"/>
  <Override PartName="/xl/revisions/revisionLog40.xml" ContentType="application/vnd.openxmlformats-officedocument.spreadsheetml.revisionLog+xml"/>
  <Override PartName="/xl/revisions/revisionLog61.xml" ContentType="application/vnd.openxmlformats-officedocument.spreadsheetml.revisionLog+xml"/>
  <Override PartName="/xl/revisions/revisionLog154.xml" ContentType="application/vnd.openxmlformats-officedocument.spreadsheetml.revisionLog+xml"/>
  <Override PartName="/xl/revisions/revisionLog66.xml" ContentType="application/vnd.openxmlformats-officedocument.spreadsheetml.revisionLog+xml"/>
  <Override PartName="/xl/revisions/revisionLog247.xml" ContentType="application/vnd.openxmlformats-officedocument.spreadsheetml.revisionLog+xml"/>
  <Override PartName="/xl/revisions/revisionLog11.xml" ContentType="application/vnd.openxmlformats-officedocument.spreadsheetml.revisionLog+xml"/>
  <Override PartName="/xl/revisions/revisionLog92.xml" ContentType="application/vnd.openxmlformats-officedocument.spreadsheetml.revisionLog+xml"/>
  <Override PartName="/xl/revisions/revisionLog113.xml" ContentType="application/vnd.openxmlformats-officedocument.spreadsheetml.revisionLog+xml"/>
  <Override PartName="/xl/revisions/revisionLog3.xml" ContentType="application/vnd.openxmlformats-officedocument.spreadsheetml.revisionLog+xml"/>
  <Override PartName="/xl/revisions/revisionLog174.xml" ContentType="application/vnd.openxmlformats-officedocument.spreadsheetml.revisionLog+xml"/>
  <Override PartName="/xl/revisions/revisionLog195.xml" ContentType="application/vnd.openxmlformats-officedocument.spreadsheetml.revisionLog+xml"/>
  <Override PartName="/xl/revisions/revisionLog216.xml" ContentType="application/vnd.openxmlformats-officedocument.spreadsheetml.revisionLog+xml"/>
  <Override PartName="/xl/revisions/revisionLog30.xml" ContentType="application/vnd.openxmlformats-officedocument.spreadsheetml.revisionLog+xml"/>
  <Override PartName="/xl/revisions/revisionLog51.xml" ContentType="application/vnd.openxmlformats-officedocument.spreadsheetml.revisionLog+xml"/>
  <Override PartName="/xl/revisions/revisionLog237.xml" ContentType="application/vnd.openxmlformats-officedocument.spreadsheetml.revisionLog+xml"/>
  <Override PartName="/xl/revisions/revisionLog165.xml" ContentType="application/vnd.openxmlformats-officedocument.spreadsheetml.revisionLog+xml"/>
  <Override PartName="/xl/revisions/revisionLog77.xml" ContentType="application/vnd.openxmlformats-officedocument.spreadsheetml.revisionLog+xml"/>
  <Override PartName="/xl/revisions/revisionLog21.xml" ContentType="application/vnd.openxmlformats-officedocument.spreadsheetml.revisionLog+xml"/>
  <Override PartName="/xl/revisions/revisionLog103.xml" ContentType="application/vnd.openxmlformats-officedocument.spreadsheetml.revisionLog+xml"/>
  <Override PartName="/xl/revisions/revisionLog114.xml" ContentType="application/vnd.openxmlformats-officedocument.spreadsheetml.revisionLog+xml"/>
  <Override PartName="/xl/revisions/revisionLog128.xml" ContentType="application/vnd.openxmlformats-officedocument.spreadsheetml.revisionLog+xml"/>
  <Override PartName="/xl/revisions/revisionLog185.xml" ContentType="application/vnd.openxmlformats-officedocument.spreadsheetml.revisionLog+xml"/>
  <Override PartName="/xl/revisions/revisionLog206.xml" ContentType="application/vnd.openxmlformats-officedocument.spreadsheetml.revisionLog+xml"/>
  <Override PartName="/xl/revisions/revisionLog4.xml" ContentType="application/vnd.openxmlformats-officedocument.spreadsheetml.revisionLog+xml"/>
  <Override PartName="/xl/revisions/revisionLog227.xml" ContentType="application/vnd.openxmlformats-officedocument.spreadsheetml.revisionLog+xml"/>
  <Override PartName="/xl/revisions/revisionLog248.xml" ContentType="application/vnd.openxmlformats-officedocument.spreadsheetml.revisionLog+xml"/>
  <Override PartName="/xl/revisions/revisionLog41.xml" ContentType="application/vnd.openxmlformats-officedocument.spreadsheetml.revisionLog+xml"/>
  <Override PartName="/xl/revisions/revisionLog62.xml" ContentType="application/vnd.openxmlformats-officedocument.spreadsheetml.revisionLog+xml"/>
  <Override PartName="/xl/revisions/revisionLog155.xml" ContentType="application/vnd.openxmlformats-officedocument.spreadsheetml.revisionLog+xml"/>
  <Override PartName="/xl/revisions/revisionLog67.xml" ContentType="application/vnd.openxmlformats-officedocument.spreadsheetml.revisionLog+xml"/>
  <Override PartName="/xl/revisions/revisionLog12.xml" ContentType="application/vnd.openxmlformats-officedocument.spreadsheetml.revisionLog+xml"/>
  <Override PartName="/xl/revisions/revisionLog93.xml" ContentType="application/vnd.openxmlformats-officedocument.spreadsheetml.revisionLog+xml"/>
  <Override PartName="/xl/revisions/revisionLog104.xml" ContentType="application/vnd.openxmlformats-officedocument.spreadsheetml.revisionLog+xml"/>
  <Override PartName="/xl/revisions/revisionLog175.xml" ContentType="application/vnd.openxmlformats-officedocument.spreadsheetml.revisionLog+xml"/>
  <Override PartName="/xl/revisions/revisionLog196.xml" ContentType="application/vnd.openxmlformats-officedocument.spreadsheetml.revisionLog+xml"/>
  <Override PartName="/xl/revisions/revisionLog217.xml" ContentType="application/vnd.openxmlformats-officedocument.spreadsheetml.revisionLog+xml"/>
  <Override PartName="/xl/revisions/revisionLog238.xml" ContentType="application/vnd.openxmlformats-officedocument.spreadsheetml.revisionLog+xml"/>
  <Override PartName="/xl/revisions/revisionLog31.xml" ContentType="application/vnd.openxmlformats-officedocument.spreadsheetml.revisionLog+xml"/>
  <Override PartName="/xl/revisions/revisionLog52.xml" ContentType="application/vnd.openxmlformats-officedocument.spreadsheetml.revisionLog+xml"/>
  <Override PartName="/xl/revisions/revisionLog166.xml" ContentType="application/vnd.openxmlformats-officedocument.spreadsheetml.revisionLog+xml"/>
  <Override PartName="/xl/revisions/revisionLog78.xml" ContentType="application/vnd.openxmlformats-officedocument.spreadsheetml.revisionLog+xml"/>
  <Override PartName="/xl/revisions/revisionLog22.xml" ContentType="application/vnd.openxmlformats-officedocument.spreadsheetml.revisionLog+xml"/>
  <Override PartName="/xl/revisions/revisionLog94.xml" ContentType="application/vnd.openxmlformats-officedocument.spreadsheetml.revisionLog+xml"/>
  <Override PartName="/xl/revisions/revisionLog129.xml" ContentType="application/vnd.openxmlformats-officedocument.spreadsheetml.revisionLog+xml"/>
  <Override PartName="/xl/revisions/revisionLog115.xml" ContentType="application/vnd.openxmlformats-officedocument.spreadsheetml.revisionLog+xml"/>
  <Override PartName="/xl/revisions/revisionLog186.xml" ContentType="application/vnd.openxmlformats-officedocument.spreadsheetml.revisionLog+xml"/>
  <Override PartName="/xl/revisions/revisionLog207.xml" ContentType="application/vnd.openxmlformats-officedocument.spreadsheetml.revisionLog+xml"/>
  <Override PartName="/xl/revisions/revisionLog228.xml" ContentType="application/vnd.openxmlformats-officedocument.spreadsheetml.revisionLog+xml"/>
  <Override PartName="/xl/revisions/revisionLog249.xml" ContentType="application/vnd.openxmlformats-officedocument.spreadsheetml.revisionLog+xml"/>
  <Override PartName="/xl/revisions/revisionLog5.xml" ContentType="application/vnd.openxmlformats-officedocument.spreadsheetml.revisionLog+xml"/>
  <Override PartName="/xl/revisions/revisionLog42.xml" ContentType="application/vnd.openxmlformats-officedocument.spreadsheetml.revisionLog+xml"/>
  <Override PartName="/xl/revisions/revisionLog63.xml" ContentType="application/vnd.openxmlformats-officedocument.spreadsheetml.revisionLog+xml"/>
  <Override PartName="/xl/revisions/revisionLog156.xml" ContentType="application/vnd.openxmlformats-officedocument.spreadsheetml.revisionLog+xml"/>
  <Override PartName="/xl/revisions/revisionLog68.xml" ContentType="application/vnd.openxmlformats-officedocument.spreadsheetml.revisionLog+xml"/>
  <Override PartName="/xl/revisions/revisionLog13.xml" ContentType="application/vnd.openxmlformats-officedocument.spreadsheetml.revisionLog+xml"/>
  <Override PartName="/xl/revisions/revisionLog23.xml" ContentType="application/vnd.openxmlformats-officedocument.spreadsheetml.revisionLog+xml"/>
  <Override PartName="/xl/revisions/revisionLog105.xml" ContentType="application/vnd.openxmlformats-officedocument.spreadsheetml.revisionLog+xml"/>
  <Override PartName="/xl/revisions/revisionLog176.xml" ContentType="application/vnd.openxmlformats-officedocument.spreadsheetml.revisionLog+xml"/>
  <Override PartName="/xl/revisions/revisionLog197.xml" ContentType="application/vnd.openxmlformats-officedocument.spreadsheetml.revisionLog+xml"/>
  <Override PartName="/xl/revisions/revisionLog218.xml" ContentType="application/vnd.openxmlformats-officedocument.spreadsheetml.revisionLog+xml"/>
  <Override PartName="/xl/revisions/revisionLog239.xml" ContentType="application/vnd.openxmlformats-officedocument.spreadsheetml.revisionLog+xml"/>
  <Override PartName="/xl/revisions/revisionLog79.xml" ContentType="application/vnd.openxmlformats-officedocument.spreadsheetml.revisionLog+xml"/>
  <Override PartName="/xl/revisions/revisionLog137.xml" ContentType="application/vnd.openxmlformats-officedocument.spreadsheetml.revisionLog+xml"/>
  <Override PartName="/xl/revisions/revisionLog32.xml" ContentType="application/vnd.openxmlformats-officedocument.spreadsheetml.revisionLog+xml"/>
  <Override PartName="/xl/revisions/revisionLog53.xml" ContentType="application/vnd.openxmlformats-officedocument.spreadsheetml.revisionLog+xml"/>
  <Override PartName="/xl/revisions/revisionLog167.xml" ContentType="application/vnd.openxmlformats-officedocument.spreadsheetml.revisionLog+xml"/>
  <Override PartName="/xl/revisions/revisionLog250.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22.205\df\Documents\Реализация программ\на сайт\2018\"/>
    </mc:Choice>
  </mc:AlternateContent>
  <workbookProtection lockRevision="1"/>
  <bookViews>
    <workbookView xWindow="0" yWindow="0" windowWidth="28800" windowHeight="12300" tabRatio="440"/>
  </bookViews>
  <sheets>
    <sheet name="на 01.08.2018" sheetId="1" r:id="rId1"/>
  </sheets>
  <definedNames>
    <definedName name="_xlnm._FilterDatabase" localSheetId="0" hidden="1">'на 01.08.2018'!$A$7:$J$407</definedName>
    <definedName name="Z_0005951B_56A8_4F75_9731_3C8A24CD1AB5_.wvu.FilterData" localSheetId="0" hidden="1">'на 01.08.2018'!$A$7:$J$407</definedName>
    <definedName name="Z_0217F586_7BE2_4803_B88F_1646729DF76E_.wvu.FilterData" localSheetId="0" hidden="1">'на 01.08.2018'!$A$7:$J$407</definedName>
    <definedName name="Z_02D2F435_66DA_468E_987B_F2AECDDD4E3B_.wvu.FilterData" localSheetId="0" hidden="1">'на 01.08.2018'!$A$7:$J$407</definedName>
    <definedName name="Z_040F7A53_882C_426B_A971_3BA4E7F819F6_.wvu.FilterData" localSheetId="0" hidden="1">'на 01.08.2018'!$A$7:$H$151</definedName>
    <definedName name="Z_056CFCF2_1D67_47C0_BE8C_D1F7ABB1120B_.wvu.FilterData" localSheetId="0" hidden="1">'на 01.08.2018'!$A$7:$J$407</definedName>
    <definedName name="Z_05716ABD_418C_4DA4_AC8A_C2D9BFCD057A_.wvu.FilterData" localSheetId="0" hidden="1">'на 01.08.2018'!$A$7:$J$407</definedName>
    <definedName name="Z_05C1E2BB_B583_44DD_A8AC_FBF87A053735_.wvu.FilterData" localSheetId="0" hidden="1">'на 01.08.2018'!$A$7:$H$151</definedName>
    <definedName name="Z_05C9DD0B_EBEE_40E7_A642_8B2CDCC810BA_.wvu.FilterData" localSheetId="0" hidden="1">'на 01.08.2018'!$A$7:$H$151</definedName>
    <definedName name="Z_0623BA59_06E0_47C4_A9E0_EFF8949456C2_.wvu.FilterData" localSheetId="0" hidden="1">'на 01.08.2018'!$A$7:$H$151</definedName>
    <definedName name="Z_0644E522_2545_474C_824A_2ED6C2798897_.wvu.FilterData" localSheetId="0" hidden="1">'на 01.08.2018'!$A$7:$J$407</definedName>
    <definedName name="Z_06E8A760_77DE_44B7_B51E_7A5411604938_.wvu.FilterData" localSheetId="0" hidden="1">'на 01.08.2018'!$A$7:$J$407</definedName>
    <definedName name="Z_06ECB70F_782C_4925_AAED_43BDE49D6216_.wvu.FilterData" localSheetId="0" hidden="1">'на 01.08.2018'!$A$7:$J$407</definedName>
    <definedName name="Z_071188D9_4773_41E2_8227_482316F94E22_.wvu.FilterData" localSheetId="0" hidden="1">'на 01.08.2018'!$A$7:$J$407</definedName>
    <definedName name="Z_076157D9_97A7_4D47_8780_D3B408E54324_.wvu.FilterData" localSheetId="0" hidden="1">'на 01.08.2018'!$A$7:$J$407</definedName>
    <definedName name="Z_079216EF_F396_45DE_93AA_DF26C49F532F_.wvu.FilterData" localSheetId="0" hidden="1">'на 01.08.2018'!$A$7:$H$151</definedName>
    <definedName name="Z_0796BB39_B763_4CFE_9C89_197614BDD8D2_.wvu.FilterData" localSheetId="0" hidden="1">'на 01.08.2018'!$A$7:$J$407</definedName>
    <definedName name="Z_081D092E_BCFD_434D_99DD_F262EBF81A7D_.wvu.FilterData" localSheetId="0" hidden="1">'на 01.08.2018'!$A$7:$H$151</definedName>
    <definedName name="Z_081D1E71_FAB1_490F_8347_4363E467A6B8_.wvu.FilterData" localSheetId="0" hidden="1">'на 01.08.2018'!$A$7:$J$407</definedName>
    <definedName name="Z_09665491_2447_4ACE_847B_4452B60F2DF2_.wvu.FilterData" localSheetId="0" hidden="1">'на 01.08.2018'!$A$7:$J$407</definedName>
    <definedName name="Z_09EDEF91_2CA5_4F56_B67B_9D290C461670_.wvu.FilterData" localSheetId="0" hidden="1">'на 01.08.2018'!$A$7:$H$151</definedName>
    <definedName name="Z_09F9F792_37D5_476B_BEEE_67E9106F48F0_.wvu.FilterData" localSheetId="0" hidden="1">'на 01.08.2018'!$A$7:$J$407</definedName>
    <definedName name="Z_0A10B2C2_8811_4514_A02D_EDC7436B6D07_.wvu.FilterData" localSheetId="0" hidden="1">'на 01.08.2018'!$A$7:$J$407</definedName>
    <definedName name="Z_0AA70BDA_573F_4BEC_A548_CA5C4475BFE7_.wvu.FilterData" localSheetId="0" hidden="1">'на 01.08.2018'!$A$7:$J$407</definedName>
    <definedName name="Z_0AC3FA68_E0C8_4657_AD81_AF6345EA501C_.wvu.FilterData" localSheetId="0" hidden="1">'на 01.08.2018'!$A$7:$H$151</definedName>
    <definedName name="Z_0B579593_C56D_4394_91C1_F024BBE56EB1_.wvu.FilterData" localSheetId="0" hidden="1">'на 01.08.2018'!$A$7:$H$151</definedName>
    <definedName name="Z_0BC55D76_817D_4871_ADFD_780685E85798_.wvu.FilterData" localSheetId="0" hidden="1">'на 01.08.2018'!$A$7:$J$407</definedName>
    <definedName name="Z_0C6B39CB_8BE2_4437_B7EF_2B863FB64A7A_.wvu.FilterData" localSheetId="0" hidden="1">'на 01.08.2018'!$A$7:$H$151</definedName>
    <definedName name="Z_0C80C604_218C_428E_8C68_64D1AFDB22E0_.wvu.FilterData" localSheetId="0" hidden="1">'на 01.08.2018'!$A$7:$J$407</definedName>
    <definedName name="Z_0C81132D_0EFB_424B_A2C0_D694846C9416_.wvu.FilterData" localSheetId="0" hidden="1">'на 01.08.2018'!$A$7:$J$407</definedName>
    <definedName name="Z_0C8C20D3_1DCE_4FE1_95B1_F35D8D398254_.wvu.FilterData" localSheetId="0" hidden="1">'на 01.08.2018'!$A$7:$H$151</definedName>
    <definedName name="Z_0CC9441C_88E9_46D0_951D_A49C84EDA8CE_.wvu.FilterData" localSheetId="0" hidden="1">'на 01.08.2018'!$A$7:$J$407</definedName>
    <definedName name="Z_0CCCFAED_79CE_4449_BC23_D60C794B65C2_.wvu.FilterData" localSheetId="0" hidden="1">'на 01.08.2018'!$A$7:$J$407</definedName>
    <definedName name="Z_0CCCFAED_79CE_4449_BC23_D60C794B65C2_.wvu.PrintArea" localSheetId="0" hidden="1">'на 01.08.2018'!$A$1:$J$205</definedName>
    <definedName name="Z_0CCCFAED_79CE_4449_BC23_D60C794B65C2_.wvu.PrintTitles" localSheetId="0" hidden="1">'на 01.08.2018'!$5:$8</definedName>
    <definedName name="Z_0CF3E93E_60F6_45C8_AD33_C2CE08831546_.wvu.FilterData" localSheetId="0" hidden="1">'на 01.08.2018'!$A$7:$H$151</definedName>
    <definedName name="Z_0D69C398_7947_4D78_B1FE_A2A25AB79E10_.wvu.FilterData" localSheetId="0" hidden="1">'на 01.08.2018'!$A$7:$J$407</definedName>
    <definedName name="Z_0D7F5190_D20E_42FD_AD77_53CB309C7272_.wvu.FilterData" localSheetId="0" hidden="1">'на 01.08.2018'!$A$7:$H$151</definedName>
    <definedName name="Z_0E67843B_6B59_48DA_8F29_8BAD133298E1_.wvu.FilterData" localSheetId="0" hidden="1">'на 01.08.2018'!$A$7:$J$407</definedName>
    <definedName name="Z_0E6786D8_AC3A_48D5_9AD7_4E7485DB6D9C_.wvu.FilterData" localSheetId="0" hidden="1">'на 01.08.2018'!$A$7:$H$151</definedName>
    <definedName name="Z_0EBE1707_975C_4649_91D3_2E9B46A60B44_.wvu.FilterData" localSheetId="0" hidden="1">'на 01.08.2018'!$A$7:$J$407</definedName>
    <definedName name="Z_105D23B5_3830_4B2C_A4D4_FBFBD3BEFB9C_.wvu.FilterData" localSheetId="0" hidden="1">'на 01.08.2018'!$A$7:$H$151</definedName>
    <definedName name="Z_113A0779_204C_451B_8401_73E507046130_.wvu.FilterData" localSheetId="0" hidden="1">'на 01.08.2018'!$A$7:$J$407</definedName>
    <definedName name="Z_119EECA6_2DA1_40F6_BD98_65D18CFC0359_.wvu.FilterData" localSheetId="0" hidden="1">'на 01.08.2018'!$A$7:$J$407</definedName>
    <definedName name="Z_11B0FA8E_E0BF_44A4_A141_D0892BF4BA78_.wvu.FilterData" localSheetId="0" hidden="1">'на 01.08.2018'!$A$7:$J$407</definedName>
    <definedName name="Z_11EBBD1F_0821_4763_A781_80F95B559C64_.wvu.FilterData" localSheetId="0" hidden="1">'на 01.08.2018'!$A$7:$J$407</definedName>
    <definedName name="Z_12397037_6208_4B36_BC95_11438284A9DE_.wvu.FilterData" localSheetId="0" hidden="1">'на 01.08.2018'!$A$7:$H$151</definedName>
    <definedName name="Z_12C2408D_275D_4295_8823_146036CCAF72_.wvu.FilterData" localSheetId="0" hidden="1">'на 01.08.2018'!$A$7:$J$407</definedName>
    <definedName name="Z_130C16AD_E930_4810_BDF0_A6DD3A87B8D5_.wvu.FilterData" localSheetId="0" hidden="1">'на 01.08.2018'!$A$7:$J$407</definedName>
    <definedName name="Z_1315266B_953C_4E7F_B538_74B6DF400647_.wvu.FilterData" localSheetId="0" hidden="1">'на 01.08.2018'!$A$7:$H$151</definedName>
    <definedName name="Z_132984D2_035C_4C6F_8087_28C1188A76E6_.wvu.FilterData" localSheetId="0" hidden="1">'на 01.08.2018'!$A$7:$J$407</definedName>
    <definedName name="Z_13A75724_7658_4A80_9239_F37E0BC75B64_.wvu.FilterData" localSheetId="0" hidden="1">'на 01.08.2018'!$A$7:$J$407</definedName>
    <definedName name="Z_13BE7114_35DF_4699_8779_61985C68F6C3_.wvu.FilterData" localSheetId="0" hidden="1">'на 01.08.2018'!$A$7:$J$407</definedName>
    <definedName name="Z_13BE7114_35DF_4699_8779_61985C68F6C3_.wvu.PrintArea" localSheetId="0" hidden="1">'на 01.08.2018'!$A$1:$J$206</definedName>
    <definedName name="Z_13BE7114_35DF_4699_8779_61985C68F6C3_.wvu.PrintTitles" localSheetId="0" hidden="1">'на 01.08.2018'!$5:$8</definedName>
    <definedName name="Z_13E7ADA2_058C_4412_9AEA_31547694DD5C_.wvu.FilterData" localSheetId="0" hidden="1">'на 01.08.2018'!$A$7:$H$151</definedName>
    <definedName name="Z_1474826F_81A7_45CE_9E32_539008BC6006_.wvu.FilterData" localSheetId="0" hidden="1">'на 01.08.2018'!$A$7:$J$407</definedName>
    <definedName name="Z_148D8FAA_3DC1_4430_9D42_1AFD9B8B331B_.wvu.FilterData" localSheetId="0" hidden="1">'на 01.08.2018'!$A$7:$J$407</definedName>
    <definedName name="Z_1539101F_31E9_4994_A34D_436B2BB1B73C_.wvu.FilterData" localSheetId="0" hidden="1">'на 01.08.2018'!$A$7:$J$407</definedName>
    <definedName name="Z_158130B9_9537_4E7D_AC4C_ED389C9B13A6_.wvu.FilterData" localSheetId="0" hidden="1">'на 01.08.2018'!$A$7:$J$407</definedName>
    <definedName name="Z_15AF9AFF_36E4_41C3_A9EA_A83C0A87FA00_.wvu.FilterData" localSheetId="0" hidden="1">'на 01.08.2018'!$A$7:$J$407</definedName>
    <definedName name="Z_1611C1BA_C4E2_40AE_8F45_3BEDE164E518_.wvu.FilterData" localSheetId="0" hidden="1">'на 01.08.2018'!$A$7:$J$407</definedName>
    <definedName name="Z_16533C21_4A9A_450C_8A94_553B88C3A9CF_.wvu.FilterData" localSheetId="0" hidden="1">'на 01.08.2018'!$A$7:$H$151</definedName>
    <definedName name="Z_1682CF4C_6BE2_4E45_A613_382D117E51BF_.wvu.FilterData" localSheetId="0" hidden="1">'на 01.08.2018'!$A$7:$J$407</definedName>
    <definedName name="Z_168FD5D4_D13B_47B9_8E56_61C627E3620F_.wvu.FilterData" localSheetId="0" hidden="1">'на 01.08.2018'!$A$7:$H$151</definedName>
    <definedName name="Z_169B516E_654F_469D_A8A0_69AB59FA498D_.wvu.FilterData" localSheetId="0" hidden="1">'на 01.08.2018'!$A$7:$J$407</definedName>
    <definedName name="Z_176FBEC7_B2AF_4702_A894_382F81F9ECF6_.wvu.FilterData" localSheetId="0" hidden="1">'на 01.08.2018'!$A$7:$H$151</definedName>
    <definedName name="Z_17AC66D0_E8BD_44BA_92AB_131AEC3E5A62_.wvu.FilterData" localSheetId="0" hidden="1">'на 01.08.2018'!$A$7:$J$407</definedName>
    <definedName name="Z_17AEC02B_67B1_483A_97D2_C1C6DFD21518_.wvu.FilterData" localSheetId="0" hidden="1">'на 01.08.2018'!$A$7:$J$407</definedName>
    <definedName name="Z_1902C2E4_C521_44EB_B934_0EBD6E871DD8_.wvu.FilterData" localSheetId="0" hidden="1">'на 01.08.2018'!$A$7:$J$407</definedName>
    <definedName name="Z_191D2631_8F19_4FC0_96A1_F397D331A068_.wvu.FilterData" localSheetId="0" hidden="1">'на 01.08.2018'!$A$7:$J$407</definedName>
    <definedName name="Z_19497421_00C1_4657_A11B_18FB2BAAE62A_.wvu.FilterData" localSheetId="0" hidden="1">'на 01.08.2018'!$A$7:$J$407</definedName>
    <definedName name="Z_19510E6E_7565_4AC2_BCB4_A345501456B6_.wvu.FilterData" localSheetId="0" hidden="1">'на 01.08.2018'!$A$7:$H$151</definedName>
    <definedName name="Z_19A4AADC_FDEE_45BB_8FEE_0F5508EFB8E2_.wvu.FilterData" localSheetId="0" hidden="1">'на 01.08.2018'!$A$7:$J$407</definedName>
    <definedName name="Z_19B34FC3_E683_4280_90EE_7791220AE682_.wvu.FilterData" localSheetId="0" hidden="1">'на 01.08.2018'!$A$7:$J$407</definedName>
    <definedName name="Z_19E5B318_3123_4687_A10B_72F3BDA9A599_.wvu.FilterData" localSheetId="0" hidden="1">'на 01.08.2018'!$A$7:$J$407</definedName>
    <definedName name="Z_1ADD4354_436F_41C7_AFD6_B73FA2D9BC20_.wvu.FilterData" localSheetId="0" hidden="1">'на 01.08.2018'!$A$7:$J$407</definedName>
    <definedName name="Z_1B413C41_F5DB_4793_803B_D278F6A0BE2C_.wvu.FilterData" localSheetId="0" hidden="1">'на 01.08.2018'!$A$7:$J$407</definedName>
    <definedName name="Z_1B943BCB_9609_428B_963E_E25F01748D7C_.wvu.FilterData" localSheetId="0" hidden="1">'на 01.08.2018'!$A$7:$J$407</definedName>
    <definedName name="Z_1BA0A829_1467_4894_A294_9BFD1EA8F94D_.wvu.FilterData" localSheetId="0" hidden="1">'на 01.08.2018'!$A$7:$J$407</definedName>
    <definedName name="Z_1C384A54_E3F0_4C1E_862E_6CD9154B364F_.wvu.FilterData" localSheetId="0" hidden="1">'на 01.08.2018'!$A$7:$J$407</definedName>
    <definedName name="Z_1C3DF549_BEC3_47F7_8F0B_A96D42597ECF_.wvu.FilterData" localSheetId="0" hidden="1">'на 01.08.2018'!$A$7:$H$151</definedName>
    <definedName name="Z_1C681B2A_8932_44D9_BF50_EA5DBCC10436_.wvu.FilterData" localSheetId="0" hidden="1">'на 01.08.2018'!$A$7:$H$151</definedName>
    <definedName name="Z_1CB0764B_554D_4C09_98DC_8DED9FC27F03_.wvu.FilterData" localSheetId="0" hidden="1">'на 01.08.2018'!$A$7:$J$407</definedName>
    <definedName name="Z_1CB0CE3F_75F2_462B_8FE5_E94B0D7D6C1F_.wvu.FilterData" localSheetId="0" hidden="1">'на 01.08.2018'!$A$7:$J$407</definedName>
    <definedName name="Z_1CB5C523_AFA5_43A8_9C28_9F12CFE5BE65_.wvu.FilterData" localSheetId="0" hidden="1">'на 01.08.2018'!$A$7:$J$407</definedName>
    <definedName name="Z_1CEF9102_6C60_416B_8820_19DA6CA2FF8F_.wvu.FilterData" localSheetId="0" hidden="1">'на 01.08.2018'!$A$7:$J$407</definedName>
    <definedName name="Z_1D2C2901_70D8_494F_B885_AA5F7F9A1D2E_.wvu.FilterData" localSheetId="0" hidden="1">'на 01.08.2018'!$A$7:$J$407</definedName>
    <definedName name="Z_1D546444_6D70_47F2_86F2_EDA85896BE29_.wvu.FilterData" localSheetId="0" hidden="1">'на 01.08.2018'!$A$7:$J$407</definedName>
    <definedName name="Z_1F274A4D_4DCC_44CA_A1BD_90B7EE180486_.wvu.FilterData" localSheetId="0" hidden="1">'на 01.08.2018'!$A$7:$H$151</definedName>
    <definedName name="Z_1F6B5B08_FAE9_43CF_A27B_EE7ACD6D4DF6_.wvu.FilterData" localSheetId="0" hidden="1">'на 01.08.2018'!$A$7:$J$407</definedName>
    <definedName name="Z_1F885BC0_FA2D_45E9_BC66_C7BA68F6529B_.wvu.FilterData" localSheetId="0" hidden="1">'на 01.08.2018'!$A$7:$J$407</definedName>
    <definedName name="Z_1FF678B1_7F2B_4362_81E7_D3C79ED64B95_.wvu.FilterData" localSheetId="0" hidden="1">'на 01.08.2018'!$A$7:$H$151</definedName>
    <definedName name="Z_20461DED_BCEE_4284_A6DA_6F07C40C8239_.wvu.FilterData" localSheetId="0" hidden="1">'на 01.08.2018'!$A$7:$J$407</definedName>
    <definedName name="Z_20A3EB12_07C5_4317_9D11_7C0131FF1F02_.wvu.FilterData" localSheetId="0" hidden="1">'на 01.08.2018'!$A$7:$J$407</definedName>
    <definedName name="Z_215E0AF3_2FB9_4AD2_85EB_5BB3A76EA017_.wvu.FilterData" localSheetId="0" hidden="1">'на 01.08.2018'!$A$7:$J$407</definedName>
    <definedName name="Z_216AEA56_C079_4104_83C7_B22F3C2C4895_.wvu.FilterData" localSheetId="0" hidden="1">'на 01.08.2018'!$A$7:$H$151</definedName>
    <definedName name="Z_2181C7D4_AA52_40AC_A808_5D532F9A4DB9_.wvu.FilterData" localSheetId="0" hidden="1">'на 01.08.2018'!$A$7:$H$151</definedName>
    <definedName name="Z_222CB208_6EE7_4ACF_9056_A80606B8DEAE_.wvu.FilterData" localSheetId="0" hidden="1">'на 01.08.2018'!$A$7:$J$407</definedName>
    <definedName name="Z_22A3361C_6866_4206_B8FA_E848438D95B8_.wvu.FilterData" localSheetId="0" hidden="1">'на 01.08.2018'!$A$7:$H$151</definedName>
    <definedName name="Z_23D71F5A_A534_4F07_942A_44ED3D76C570_.wvu.FilterData" localSheetId="0" hidden="1">'на 01.08.2018'!$A$7:$J$407</definedName>
    <definedName name="Z_246D425F_E7DE_4F74_93E1_1CA6487BB7AF_.wvu.FilterData" localSheetId="0" hidden="1">'на 01.08.2018'!$A$7:$J$407</definedName>
    <definedName name="Z_24860D1B_9CB0_4DBB_9F9A_A7B23A9FBD9E_.wvu.FilterData" localSheetId="0" hidden="1">'на 01.08.2018'!$A$7:$J$407</definedName>
    <definedName name="Z_24D1D1DF_90B3_41D1_82E1_05DE887CC58D_.wvu.FilterData" localSheetId="0" hidden="1">'на 01.08.2018'!$A$7:$H$151</definedName>
    <definedName name="Z_24E5C1BC_322C_4FEF_B964_F0DCC04482C1_.wvu.Cols" localSheetId="0" hidden="1">'на 01.08.2018'!#REF!,'на 01.08.2018'!#REF!</definedName>
    <definedName name="Z_24E5C1BC_322C_4FEF_B964_F0DCC04482C1_.wvu.FilterData" localSheetId="0" hidden="1">'на 01.08.2018'!$A$7:$H$151</definedName>
    <definedName name="Z_24E5C1BC_322C_4FEF_B964_F0DCC04482C1_.wvu.Rows" localSheetId="0" hidden="1">'на 01.08.2018'!#REF!</definedName>
    <definedName name="Z_25DD804F_4FCB_49C0_B290_F226E6C8FC4D_.wvu.FilterData" localSheetId="0" hidden="1">'на 01.08.2018'!$A$7:$J$407</definedName>
    <definedName name="Z_25F305AA_6420_44FE_A658_6597DFDEDA7F_.wvu.FilterData" localSheetId="0" hidden="1">'на 01.08.2018'!$A$7:$J$407</definedName>
    <definedName name="Z_26390C63_E690_4CD6_B911_4F7F9CCE06AD_.wvu.FilterData" localSheetId="0" hidden="1">'на 01.08.2018'!$A$7:$J$407</definedName>
    <definedName name="Z_2647282E_5B25_4148_AAD9_72AB0A3F24C4_.wvu.FilterData" localSheetId="0" hidden="1">'на 01.08.2018'!$A$3:$K$205</definedName>
    <definedName name="Z_26E7CD7D_71FD_4075_B268_E6444384CE7D_.wvu.FilterData" localSheetId="0" hidden="1">'на 01.08.2018'!$A$7:$H$151</definedName>
    <definedName name="Z_271A6422_0558_45A4_90D0_4FBBFA0C466A_.wvu.FilterData" localSheetId="0" hidden="1">'на 01.08.2018'!$A$7:$J$407</definedName>
    <definedName name="Z_2751B79E_F60F_449F_9B1A_ED01F0EE4A3F_.wvu.FilterData" localSheetId="0" hidden="1">'на 01.08.2018'!$A$7:$J$407</definedName>
    <definedName name="Z_28008BE5_0693_468D_890E_2AE562EDDFCA_.wvu.FilterData" localSheetId="0" hidden="1">'на 01.08.2018'!$A$7:$H$151</definedName>
    <definedName name="Z_282F013D_E5B1_4C17_8727_7949891CEFC8_.wvu.FilterData" localSheetId="0" hidden="1">'на 01.08.2018'!$A$7:$J$407</definedName>
    <definedName name="Z_2932A736_9A81_4C2B_931E_457899534006_.wvu.FilterData" localSheetId="0" hidden="1">'на 01.08.2018'!$A$7:$J$407</definedName>
    <definedName name="Z_29A3F31E_AA0E_4520_83F3_6EDE69E47FB4_.wvu.FilterData" localSheetId="0" hidden="1">'на 01.08.2018'!$A$7:$J$407</definedName>
    <definedName name="Z_29D1C55E_0AE0_4CA9_A4C9_F358DEE7E9AD_.wvu.FilterData" localSheetId="0" hidden="1">'на 01.08.2018'!$A$7:$J$407</definedName>
    <definedName name="Z_2A075779_EE89_4995_9517_DAD5135FF513_.wvu.FilterData" localSheetId="0" hidden="1">'на 01.08.2018'!$A$7:$J$407</definedName>
    <definedName name="Z_2A9D3288_FE38_46DD_A0BD_6FD4437B54BF_.wvu.FilterData" localSheetId="0" hidden="1">'на 01.08.2018'!$A$7:$J$407</definedName>
    <definedName name="Z_2B4EF399_1F78_4650_9196_70339D27DB54_.wvu.FilterData" localSheetId="0" hidden="1">'на 01.08.2018'!$A$7:$J$407</definedName>
    <definedName name="Z_2B67E997_66AF_4883_9EE5_9876648FDDE9_.wvu.FilterData" localSheetId="0" hidden="1">'на 01.08.2018'!$A$7:$J$407</definedName>
    <definedName name="Z_2B6BAC9D_8ECF_4B5C_AEA7_CCE1C0524E55_.wvu.FilterData" localSheetId="0" hidden="1">'на 01.08.2018'!$A$7:$J$407</definedName>
    <definedName name="Z_2C029299_5EEC_4151_A9E2_241D31E08692_.wvu.FilterData" localSheetId="0" hidden="1">'на 01.08.2018'!$A$7:$J$407</definedName>
    <definedName name="Z_2C43A648_766E_499E_95B2_EA6F7EA791D4_.wvu.FilterData" localSheetId="0" hidden="1">'на 01.08.2018'!$A$7:$J$407</definedName>
    <definedName name="Z_2C47EAD7_6B0B_40AB_9599_0BF3302E35F1_.wvu.FilterData" localSheetId="0" hidden="1">'на 01.08.2018'!$A$7:$H$151</definedName>
    <definedName name="Z_2CD18B03_71F5_4B8A_8C6C_592F5A66335B_.wvu.FilterData" localSheetId="0" hidden="1">'на 01.08.2018'!$A$7:$J$407</definedName>
    <definedName name="Z_2D011736_53B8_48A8_8C2E_71DD995F6546_.wvu.FilterData" localSheetId="0" hidden="1">'на 01.08.2018'!$A$7:$J$407</definedName>
    <definedName name="Z_2D540280_F40F_4530_A32A_1FF2E78E7147_.wvu.FilterData" localSheetId="0" hidden="1">'на 01.08.2018'!$A$7:$J$407</definedName>
    <definedName name="Z_2D918A37_6905_4BEF_BC3A_DA45E968DAC3_.wvu.FilterData" localSheetId="0" hidden="1">'на 01.08.2018'!$A$7:$H$151</definedName>
    <definedName name="Z_2DCF6207_B24B_43F5_B844_6C1E92F9CADA_.wvu.FilterData" localSheetId="0" hidden="1">'на 01.08.2018'!$A$7:$J$407</definedName>
    <definedName name="Z_2DF88C31_E5A0_4DFE_877D_5A31D3992603_.wvu.Rows" localSheetId="0" hidden="1">'на 01.08.2018'!#REF!,'на 01.08.2018'!#REF!,'на 01.08.2018'!#REF!,'на 01.08.2018'!#REF!,'на 01.08.2018'!#REF!,'на 01.08.2018'!#REF!,'на 01.08.2018'!#REF!,'на 01.08.2018'!#REF!,'на 01.08.2018'!#REF!,'на 01.08.2018'!#REF!,'на 01.08.2018'!#REF!</definedName>
    <definedName name="Z_2F3BAFC5_8792_4BC0_833F_5CB9ACB14A14_.wvu.FilterData" localSheetId="0" hidden="1">'на 01.08.2018'!$A$7:$H$151</definedName>
    <definedName name="Z_2F3DE7DB_1DEA_4A0C_88EC_B05C9EEC768F_.wvu.FilterData" localSheetId="0" hidden="1">'на 01.08.2018'!$A$7:$J$407</definedName>
    <definedName name="Z_2F72C4E3_E946_4870_A59B_C47D17A3E8B0_.wvu.FilterData" localSheetId="0" hidden="1">'на 01.08.2018'!$A$7:$J$407</definedName>
    <definedName name="Z_2F7AC811_CA37_46E3_866E_6E10DF43054A_.wvu.FilterData" localSheetId="0" hidden="1">'на 01.08.2018'!$A$7:$J$407</definedName>
    <definedName name="Z_2FAB8F10_5F5A_4B70_9158_E79B14A6565A_.wvu.FilterData" localSheetId="0" hidden="1">'на 01.08.2018'!$A$7:$J$407</definedName>
    <definedName name="Z_300D3722_BC5B_4EFC_A306_CB3461E96075_.wvu.FilterData" localSheetId="0" hidden="1">'на 01.08.2018'!$A$7:$J$407</definedName>
    <definedName name="Z_308AF0B3_EE19_4841_BBC0_915C9A7203E9_.wvu.FilterData" localSheetId="0" hidden="1">'на 01.08.2018'!$A$7:$J$407</definedName>
    <definedName name="Z_30F94082_E7C8_4DE7_AE26_19B3A4317363_.wvu.FilterData" localSheetId="0" hidden="1">'на 01.08.2018'!$A$7:$J$407</definedName>
    <definedName name="Z_315B3829_E75D_48BB_A407_88A96C0D6A4B_.wvu.FilterData" localSheetId="0" hidden="1">'на 01.08.2018'!$A$7:$J$407</definedName>
    <definedName name="Z_316B9C14_7546_49E5_A384_4190EC7682DE_.wvu.FilterData" localSheetId="0" hidden="1">'на 01.08.2018'!$A$7:$J$407</definedName>
    <definedName name="Z_31985263_3556_4B71_A26F_62706F49B320_.wvu.FilterData" localSheetId="0" hidden="1">'на 01.08.2018'!$A$7:$H$151</definedName>
    <definedName name="Z_31C5283F_7633_4B8A_ADD5_7EB245AE899F_.wvu.FilterData" localSheetId="0" hidden="1">'на 01.08.2018'!$A$7:$J$407</definedName>
    <definedName name="Z_31EABA3C_DD8D_46BF_85B1_09527EF8E816_.wvu.FilterData" localSheetId="0" hidden="1">'на 01.08.2018'!$A$7:$H$151</definedName>
    <definedName name="Z_328B1FBD_B9E0_4F8C_AA1F_438ED0F19823_.wvu.FilterData" localSheetId="0" hidden="1">'на 01.08.2018'!$A$7:$J$407</definedName>
    <definedName name="Z_32F81156_0F3B_49A8_B56D_9A01AA7C97FE_.wvu.FilterData" localSheetId="0" hidden="1">'на 01.08.2018'!$A$7:$J$407</definedName>
    <definedName name="Z_33081AFE_875F_4448_8DBB_C2288E582829_.wvu.FilterData" localSheetId="0" hidden="1">'на 01.08.2018'!$A$7:$J$407</definedName>
    <definedName name="Z_34587A22_A707_48EC_A6D8_8CA0D443CB5A_.wvu.FilterData" localSheetId="0" hidden="1">'на 01.08.2018'!$A$7:$J$407</definedName>
    <definedName name="Z_34E97F8E_B808_4C29_AFA8_24160BA8B576_.wvu.FilterData" localSheetId="0" hidden="1">'на 01.08.2018'!$A$7:$H$151</definedName>
    <definedName name="Z_354643EC_374D_4252_A3BA_624B9338CCF6_.wvu.FilterData" localSheetId="0" hidden="1">'на 01.08.2018'!$A$7:$J$407</definedName>
    <definedName name="Z_356902C5_CBA1_407E_849C_39B6CAAFCD34_.wvu.FilterData" localSheetId="0" hidden="1">'на 01.08.2018'!$A$7:$J$407</definedName>
    <definedName name="Z_356FBDD5_3775_4781_9E0A_901095CE6157_.wvu.FilterData" localSheetId="0" hidden="1">'на 01.08.2018'!$A$7:$J$407</definedName>
    <definedName name="Z_3597F15D_13FB_47E4_B2D7_0713796F1B32_.wvu.FilterData" localSheetId="0" hidden="1">'на 01.08.2018'!$A$7:$H$151</definedName>
    <definedName name="Z_35A82584_BCCD_413D_BF58_739C849379E3_.wvu.FilterData" localSheetId="0" hidden="1">'на 01.08.2018'!$A$7:$J$407</definedName>
    <definedName name="Z_36279478_DEDD_46A7_8B6D_9500CB65A35C_.wvu.FilterData" localSheetId="0" hidden="1">'на 01.08.2018'!$A$7:$H$151</definedName>
    <definedName name="Z_36282042_958F_4D98_9515_9E9271F26AA2_.wvu.FilterData" localSheetId="0" hidden="1">'на 01.08.2018'!$A$7:$H$151</definedName>
    <definedName name="Z_36483E9A_03E9_431F_B24B_73C77EA6547E_.wvu.FilterData" localSheetId="0" hidden="1">'на 01.08.2018'!$A$7:$J$407</definedName>
    <definedName name="Z_368728BB_F981_4DE3_8F4E_C77C2580C6B3_.wvu.FilterData" localSheetId="0" hidden="1">'на 01.08.2018'!$A$7:$J$407</definedName>
    <definedName name="Z_36AEB3FF_FCBC_4E21_8EFE_F20781816ED3_.wvu.FilterData" localSheetId="0" hidden="1">'на 01.08.2018'!$A$7:$H$151</definedName>
    <definedName name="Z_371CA4AD_891B_4B1D_9403_45AB26546607_.wvu.FilterData" localSheetId="0" hidden="1">'на 01.08.2018'!$A$7:$J$407</definedName>
    <definedName name="Z_375FD1ED_0F0C_4C78_AE3D_1D583BC74E47_.wvu.FilterData" localSheetId="0" hidden="1">'на 01.08.2018'!$A$7:$J$407</definedName>
    <definedName name="Z_3780FC5F_184E_406C_B40E_6BE29406408E_.wvu.FilterData" localSheetId="0" hidden="1">'на 01.08.2018'!$A$7:$J$407</definedName>
    <definedName name="Z_3789C719_2C4D_4FFB_B9EF_5AA095975824_.wvu.FilterData" localSheetId="0" hidden="1">'на 01.08.2018'!$A$7:$J$407</definedName>
    <definedName name="Z_37F8CE32_8CE8_4D95_9C0E_63112E6EFFE9_.wvu.Cols" localSheetId="0" hidden="1">'на 01.08.2018'!#REF!</definedName>
    <definedName name="Z_37F8CE32_8CE8_4D95_9C0E_63112E6EFFE9_.wvu.FilterData" localSheetId="0" hidden="1">'на 01.08.2018'!$A$7:$H$151</definedName>
    <definedName name="Z_37F8CE32_8CE8_4D95_9C0E_63112E6EFFE9_.wvu.PrintArea" localSheetId="0" hidden="1">'на 01.08.2018'!$A$1:$J$151</definedName>
    <definedName name="Z_37F8CE32_8CE8_4D95_9C0E_63112E6EFFE9_.wvu.PrintTitles" localSheetId="0" hidden="1">'на 01.08.2018'!$5:$8</definedName>
    <definedName name="Z_37F8CE32_8CE8_4D95_9C0E_63112E6EFFE9_.wvu.Rows" localSheetId="0" hidden="1">'на 01.08.2018'!#REF!,'на 01.08.2018'!#REF!,'на 01.08.2018'!#REF!,'на 01.08.2018'!#REF!,'на 01.08.2018'!#REF!,'на 01.08.2018'!#REF!,'на 01.08.2018'!#REF!,'на 01.08.2018'!#REF!,'на 01.08.2018'!#REF!,'на 01.08.2018'!#REF!,'на 01.08.2018'!#REF!,'на 01.08.2018'!#REF!,'на 01.08.2018'!#REF!,'на 01.08.2018'!#REF!,'на 01.08.2018'!#REF!,'на 01.08.2018'!#REF!,'на 01.08.2018'!#REF!</definedName>
    <definedName name="Z_386EE007_6994_4AA6_8824_D461BF01F1EA_.wvu.FilterData" localSheetId="0" hidden="1">'на 01.08.2018'!$A$7:$J$407</definedName>
    <definedName name="Z_394FB935_0201_44F8_9182_26C511D48F51_.wvu.FilterData" localSheetId="0" hidden="1">'на 01.08.2018'!$A$7:$J$407</definedName>
    <definedName name="Z_39897EE2_53F6_432A_9A7F_7DBB2FBB08E4_.wvu.FilterData" localSheetId="0" hidden="1">'на 01.08.2018'!$A$7:$J$407</definedName>
    <definedName name="Z_3A08D49D_7322_4FD5_90D4_F8436B9BCFE3_.wvu.FilterData" localSheetId="0" hidden="1">'на 01.08.2018'!$A$7:$J$407</definedName>
    <definedName name="Z_3A152827_EFCD_4FCD_A4F0_81C604FF3F88_.wvu.FilterData" localSheetId="0" hidden="1">'на 01.08.2018'!$A$7:$J$407</definedName>
    <definedName name="Z_3A3DB971_386F_40FA_8DD4_4A74AFE3B4C9_.wvu.FilterData" localSheetId="0" hidden="1">'на 01.08.2018'!$A$7:$J$407</definedName>
    <definedName name="Z_3AAEA08B_779A_471D_BFA0_0D98BF9A4FAD_.wvu.FilterData" localSheetId="0" hidden="1">'на 01.08.2018'!$A$7:$H$151</definedName>
    <definedName name="Z_3C664174_3E98_4762_A560_3810A313981F_.wvu.FilterData" localSheetId="0" hidden="1">'на 01.08.2018'!$A$7:$J$407</definedName>
    <definedName name="Z_3C9F72CF_10C2_48CF_BBB6_A2B9A1393F37_.wvu.FilterData" localSheetId="0" hidden="1">'на 01.08.2018'!$A$7:$H$151</definedName>
    <definedName name="Z_3CBCA6B7_5D7C_44A4_844A_26E2A61FDE86_.wvu.FilterData" localSheetId="0" hidden="1">'на 01.08.2018'!$A$7:$J$407</definedName>
    <definedName name="Z_3D1280C8_646B_4BB2_862F_8A8207220C6A_.wvu.FilterData" localSheetId="0" hidden="1">'на 01.08.2018'!$A$7:$H$151</definedName>
    <definedName name="Z_3D4245D9_9AB3_43FE_97D0_205A6EA7E6E4_.wvu.FilterData" localSheetId="0" hidden="1">'на 01.08.2018'!$A$7:$J$407</definedName>
    <definedName name="Z_3D5A28D4_CB7B_405C_9FFF_EB22C14AB77F_.wvu.FilterData" localSheetId="0" hidden="1">'на 01.08.2018'!$A$7:$J$407</definedName>
    <definedName name="Z_3D6E136A_63AE_4912_A965_BD438229D989_.wvu.FilterData" localSheetId="0" hidden="1">'на 01.08.2018'!$A$7:$J$407</definedName>
    <definedName name="Z_3DB4F6FC_CE58_4083_A6ED_88DCB901BB99_.wvu.FilterData" localSheetId="0" hidden="1">'на 01.08.2018'!$A$7:$H$151</definedName>
    <definedName name="Z_3E14FD86_95B1_4D0E_A8F6_A4FFDE0E3FF0_.wvu.FilterData" localSheetId="0" hidden="1">'на 01.08.2018'!$A$7:$J$407</definedName>
    <definedName name="Z_3E7BBA27_FCB5_4D66_864C_8656009B9E88_.wvu.FilterData" localSheetId="0" hidden="1">'на 01.08.2018'!$A$3:$K$205</definedName>
    <definedName name="Z_3EEA7E1A_5F2B_4408_A34C_1F0223B5B245_.wvu.FilterData" localSheetId="0" hidden="1">'на 01.08.2018'!$A$7:$J$407</definedName>
    <definedName name="Z_3EEA7E1A_5F2B_4408_A34C_1F0223B5B245_.wvu.PrintArea" localSheetId="0" hidden="1">'на 01.08.2018'!$A$1:$J$206</definedName>
    <definedName name="Z_3EEA7E1A_5F2B_4408_A34C_1F0223B5B245_.wvu.PrintTitles" localSheetId="0" hidden="1">'на 01.08.2018'!$5:$8</definedName>
    <definedName name="Z_3F0F098D_D998_48FD_BB26_7A5537CB4DC9_.wvu.FilterData" localSheetId="0" hidden="1">'на 01.08.2018'!$A$7:$J$407</definedName>
    <definedName name="Z_3F4E18FA_E0CE_43C2_A7F4_5CAE036892ED_.wvu.FilterData" localSheetId="0" hidden="1">'на 01.08.2018'!$A$7:$J$407</definedName>
    <definedName name="Z_3F7954D6_04C1_4B23_AE36_0FF9609A2280_.wvu.FilterData" localSheetId="0" hidden="1">'на 01.08.2018'!$A$7:$J$407</definedName>
    <definedName name="Z_3F839701_87D5_496C_AD9C_2B5AE5742513_.wvu.FilterData" localSheetId="0" hidden="1">'на 01.08.2018'!$A$7:$J$407</definedName>
    <definedName name="Z_3FE8ACF3_2097_4BA9_8230_2DBD30F09632_.wvu.FilterData" localSheetId="0" hidden="1">'на 01.08.2018'!$A$7:$J$407</definedName>
    <definedName name="Z_3FEA0B99_83A0_4934_91F1_66BC8E596ABB_.wvu.FilterData" localSheetId="0" hidden="1">'на 01.08.2018'!$A$7:$J$407</definedName>
    <definedName name="Z_3FEDCFF8_5450_469D_9A9E_38AB8819A083_.wvu.FilterData" localSheetId="0" hidden="1">'на 01.08.2018'!$A$7:$J$407</definedName>
    <definedName name="Z_402DFE3F_A5E1_41E8_BB4F_E3062FAE22D8_.wvu.FilterData" localSheetId="0" hidden="1">'на 01.08.2018'!$A$7:$J$407</definedName>
    <definedName name="Z_403313B7_B74E_4D03_8AB9_B2A52A5BA330_.wvu.FilterData" localSheetId="0" hidden="1">'на 01.08.2018'!$A$7:$H$151</definedName>
    <definedName name="Z_4055661A_C391_44E3_B71B_DF824D593415_.wvu.FilterData" localSheetId="0" hidden="1">'на 01.08.2018'!$A$7:$H$151</definedName>
    <definedName name="Z_413E8ADC_60FE_4AEB_A365_51405ED7DAEF_.wvu.FilterData" localSheetId="0" hidden="1">'на 01.08.2018'!$A$7:$J$407</definedName>
    <definedName name="Z_415B8653_FE9C_472E_85AE_9CFA9B00FD5E_.wvu.FilterData" localSheetId="0" hidden="1">'на 01.08.2018'!$A$7:$H$151</definedName>
    <definedName name="Z_418F9F46_9018_4AFC_A504_8CA60A905B83_.wvu.FilterData" localSheetId="0" hidden="1">'на 01.08.2018'!$A$7:$J$407</definedName>
    <definedName name="Z_41C6EAF5_F389_4A73_A5DF_3E2ABACB9DC1_.wvu.FilterData" localSheetId="0" hidden="1">'на 01.08.2018'!$A$7:$J$407</definedName>
    <definedName name="Z_422AF1DB_ADD9_4056_90D1_EF57FA0619FA_.wvu.FilterData" localSheetId="0" hidden="1">'на 01.08.2018'!$A$7:$J$407</definedName>
    <definedName name="Z_423AE2BD_6FE7_4E39_8400_BD8A00496896_.wvu.FilterData" localSheetId="0" hidden="1">'на 01.08.2018'!$A$7:$J$407</definedName>
    <definedName name="Z_42BF13A9_20A4_4030_912B_F63923E11DBF_.wvu.FilterData" localSheetId="0" hidden="1">'на 01.08.2018'!$A$7:$J$407</definedName>
    <definedName name="Z_4388DD05_A74C_4C1C_A344_6EEDB2F4B1B0_.wvu.FilterData" localSheetId="0" hidden="1">'на 01.08.2018'!$A$7:$H$151</definedName>
    <definedName name="Z_43F7D742_5383_4CCE_A058_3A12F3676DF6_.wvu.FilterData" localSheetId="0" hidden="1">'на 01.08.2018'!$A$7:$J$407</definedName>
    <definedName name="Z_445590C0_7350_4A17_AB85_F8DCF9494ECC_.wvu.FilterData" localSheetId="0" hidden="1">'на 01.08.2018'!$A$7:$H$151</definedName>
    <definedName name="Z_448249C8_AE56_4244_9A71_332B9BB563B1_.wvu.FilterData" localSheetId="0" hidden="1">'на 01.08.2018'!$A$7:$J$407</definedName>
    <definedName name="Z_45D27932_FD3D_46DE_B431_4E5606457D7F_.wvu.FilterData" localSheetId="0" hidden="1">'на 01.08.2018'!$A$7:$H$151</definedName>
    <definedName name="Z_45DE1976_7F07_4EB4_8A9C_FB72D060BEFA_.wvu.FilterData" localSheetId="0" hidden="1">'на 01.08.2018'!$A$7:$J$407</definedName>
    <definedName name="Z_45DE1976_7F07_4EB4_8A9C_FB72D060BEFA_.wvu.PrintArea" localSheetId="0" hidden="1">'на 01.08.2018'!$A$1:$J$205</definedName>
    <definedName name="Z_45DE1976_7F07_4EB4_8A9C_FB72D060BEFA_.wvu.PrintTitles" localSheetId="0" hidden="1">'на 01.08.2018'!$5:$8</definedName>
    <definedName name="Z_463F3E4B_81D6_4261_A251_5FB4227E67B1_.wvu.FilterData" localSheetId="0" hidden="1">'на 01.08.2018'!$A$7:$J$407</definedName>
    <definedName name="Z_4765959C_9F0B_44DF_B00A_10C6BB8CF204_.wvu.FilterData" localSheetId="0" hidden="1">'на 01.08.2018'!$A$7:$J$407</definedName>
    <definedName name="Z_47BCB1EA_366A_4F56_B866_A7D2D6FB6413_.wvu.FilterData" localSheetId="0" hidden="1">'на 01.08.2018'!$A$7:$J$407</definedName>
    <definedName name="Z_47CE02E9_7BC4_47FC_9B44_1B5CC8466C98_.wvu.FilterData" localSheetId="0" hidden="1">'на 01.08.2018'!$A$7:$J$407</definedName>
    <definedName name="Z_47DE35B6_B347_4C65_8E49_C2008CA773EB_.wvu.FilterData" localSheetId="0" hidden="1">'на 01.08.2018'!$A$7:$H$151</definedName>
    <definedName name="Z_47E54F1A_929E_4350_846F_D427E0D466DD_.wvu.FilterData" localSheetId="0" hidden="1">'на 01.08.2018'!$A$7:$J$407</definedName>
    <definedName name="Z_486156AC_4370_4C02_BA8A_CB9B49D1A8EC_.wvu.FilterData" localSheetId="0" hidden="1">'на 01.08.2018'!$A$7:$J$407</definedName>
    <definedName name="Z_490A2F1C_31D3_46A4_90C2_4FE00A2A3110_.wvu.FilterData" localSheetId="0" hidden="1">'на 01.08.2018'!$A$7:$J$407</definedName>
    <definedName name="Z_495CB41C_9D74_45FB_9A3C_30411D304A3A_.wvu.FilterData" localSheetId="0" hidden="1">'на 01.08.2018'!$A$7:$J$407</definedName>
    <definedName name="Z_49C7329D_3247_4713_BC9A_64F0EE2B0B3C_.wvu.FilterData" localSheetId="0" hidden="1">'на 01.08.2018'!$A$7:$J$407</definedName>
    <definedName name="Z_49E10B09_97E3_41C9_892E_7D9C5DFF5740_.wvu.FilterData" localSheetId="0" hidden="1">'на 01.08.2018'!$A$7:$J$407</definedName>
    <definedName name="Z_4A8D74AF_6B6C_4239_9EC3_301119213646_.wvu.FilterData" localSheetId="0" hidden="1">'на 01.08.2018'!$A$7:$J$407</definedName>
    <definedName name="Z_4AF0FF7E_D940_4246_AB71_AC8FEDA2EF24_.wvu.FilterData" localSheetId="0" hidden="1">'на 01.08.2018'!$A$7:$J$407</definedName>
    <definedName name="Z_4BB7905C_0E11_42F1_848D_90186131796A_.wvu.FilterData" localSheetId="0" hidden="1">'на 01.08.2018'!$A$7:$H$151</definedName>
    <definedName name="Z_4BE15B2D_077F_41A8_A21C_AB77D19D57D3_.wvu.FilterData" localSheetId="0" hidden="1">'на 01.08.2018'!$A$7:$J$407</definedName>
    <definedName name="Z_4C1FE39D_945F_4F14_94DF_F69B283DCD9F_.wvu.FilterData" localSheetId="0" hidden="1">'на 01.08.2018'!$A$7:$H$151</definedName>
    <definedName name="Z_4CA010EE_9FB5_4C7E_A14E_34EFE4C7E4F1_.wvu.FilterData" localSheetId="0" hidden="1">'на 01.08.2018'!$A$7:$J$407</definedName>
    <definedName name="Z_4CEB490B_58FB_4CA0_AAF2_63178FECD849_.wvu.FilterData" localSheetId="0" hidden="1">'на 01.08.2018'!$A$7:$J$407</definedName>
    <definedName name="Z_4DBA5214_E42E_4E7C_B43C_190A2BF79ACC_.wvu.FilterData" localSheetId="0" hidden="1">'на 01.08.2018'!$A$7:$J$407</definedName>
    <definedName name="Z_4DC9D79A_8761_4284_BFE5_DFE7738AB4F8_.wvu.FilterData" localSheetId="0" hidden="1">'на 01.08.2018'!$A$7:$J$407</definedName>
    <definedName name="Z_4DF21929_63B0_45D6_9063_EE3D75E46DF0_.wvu.FilterData" localSheetId="0" hidden="1">'на 01.08.2018'!$A$7:$J$407</definedName>
    <definedName name="Z_4E70B456_53A6_4A9B_B0D8_E54D21A50BAA_.wvu.FilterData" localSheetId="0" hidden="1">'на 01.08.2018'!$A$7:$J$407</definedName>
    <definedName name="Z_4EB9A2EB_6EC6_4AFE_AFFA_537868B4F130_.wvu.FilterData" localSheetId="0" hidden="1">'на 01.08.2018'!$A$7:$J$407</definedName>
    <definedName name="Z_4EF3C623_C372_46C1_AA60_4AC85C37C9F2_.wvu.FilterData" localSheetId="0" hidden="1">'на 01.08.2018'!$A$7:$J$407</definedName>
    <definedName name="Z_4FA4A69A_6589_44A8_8710_9041295BCBA3_.wvu.FilterData" localSheetId="0" hidden="1">'на 01.08.2018'!$A$7:$J$407</definedName>
    <definedName name="Z_4FE18469_4F1B_4C4F_94F8_2337C288BBDA_.wvu.FilterData" localSheetId="0" hidden="1">'на 01.08.2018'!$A$7:$J$407</definedName>
    <definedName name="Z_5039ACE2_215B_49F3_AC23_F5E171EB2E04_.wvu.FilterData" localSheetId="0" hidden="1">'на 01.08.2018'!$A$7:$J$407</definedName>
    <definedName name="Z_50C7EE06_D3E5_466A_B02E_784815AC69C9_.wvu.FilterData" localSheetId="0" hidden="1">'на 01.08.2018'!$A$7:$J$407</definedName>
    <definedName name="Z_512708F0_FC6D_4404_BE68_DA23201791B7_.wvu.FilterData" localSheetId="0" hidden="1">'на 01.08.2018'!$A$7:$J$407</definedName>
    <definedName name="Z_51BD5A76_12FD_4D74_BB88_134070337907_.wvu.FilterData" localSheetId="0" hidden="1">'на 01.08.2018'!$A$7:$J$407</definedName>
    <definedName name="Z_52ACD1DE_5C8C_419B_897D_A938C2151D22_.wvu.FilterData" localSheetId="0" hidden="1">'на 01.08.2018'!$A$7:$J$407</definedName>
    <definedName name="Z_52C40832_4D48_45A4_B802_95C62DCB5A61_.wvu.FilterData" localSheetId="0" hidden="1">'на 01.08.2018'!$A$7:$H$151</definedName>
    <definedName name="Z_539CB3DF_9B66_4BE7_9074_8CE0405EB8A6_.wvu.Cols" localSheetId="0" hidden="1">'на 01.08.2018'!#REF!,'на 01.08.2018'!#REF!</definedName>
    <definedName name="Z_539CB3DF_9B66_4BE7_9074_8CE0405EB8A6_.wvu.FilterData" localSheetId="0" hidden="1">'на 01.08.2018'!$A$7:$J$407</definedName>
    <definedName name="Z_539CB3DF_9B66_4BE7_9074_8CE0405EB8A6_.wvu.PrintArea" localSheetId="0" hidden="1">'на 01.08.2018'!$A$1:$J$201</definedName>
    <definedName name="Z_539CB3DF_9B66_4BE7_9074_8CE0405EB8A6_.wvu.PrintTitles" localSheetId="0" hidden="1">'на 01.08.2018'!$5:$8</definedName>
    <definedName name="Z_543FDC9E_DC95_4C7A_84E4_76AA766A82EF_.wvu.FilterData" localSheetId="0" hidden="1">'на 01.08.2018'!$A$7:$J$407</definedName>
    <definedName name="Z_55266A36_B6A9_42E1_8467_17D14F12BABD_.wvu.FilterData" localSheetId="0" hidden="1">'на 01.08.2018'!$A$7:$H$151</definedName>
    <definedName name="Z_55F24CBB_212F_42F4_BB98_92561BDA95C3_.wvu.FilterData" localSheetId="0" hidden="1">'на 01.08.2018'!$A$7:$J$407</definedName>
    <definedName name="Z_564F82E8_8306_4799_B1F9_06B1FD1FB16E_.wvu.FilterData" localSheetId="0" hidden="1">'на 01.08.2018'!$A$3:$K$205</definedName>
    <definedName name="Z_565A1A16_6A4F_4794_B3C1_1808DC7E86C0_.wvu.FilterData" localSheetId="0" hidden="1">'на 01.08.2018'!$A$7:$H$151</definedName>
    <definedName name="Z_568C3823_FEE7_49C8_B4CF_3D48541DA65C_.wvu.FilterData" localSheetId="0" hidden="1">'на 01.08.2018'!$A$7:$H$151</definedName>
    <definedName name="Z_5696C387_34DF_4BED_BB60_2D85436D9DA8_.wvu.FilterData" localSheetId="0" hidden="1">'на 01.08.2018'!$A$7:$J$407</definedName>
    <definedName name="Z_56C18D87_C587_43F7_9147_D7827AADF66D_.wvu.FilterData" localSheetId="0" hidden="1">'на 01.08.2018'!$A$7:$H$151</definedName>
    <definedName name="Z_5729DC83_8713_4B21_9D2C_8A74D021747E_.wvu.FilterData" localSheetId="0" hidden="1">'на 01.08.2018'!$A$7:$H$151</definedName>
    <definedName name="Z_5730431A_42FA_4886_8F76_DA9C1179F65B_.wvu.FilterData" localSheetId="0" hidden="1">'на 01.08.2018'!$A$7:$J$407</definedName>
    <definedName name="Z_58270B81_2C5A_44D4_84D8_B29B6BA03243_.wvu.FilterData" localSheetId="0" hidden="1">'на 01.08.2018'!$A$7:$H$151</definedName>
    <definedName name="Z_5834E280_FA37_4F43_B5D8_B8D5A97A4524_.wvu.FilterData" localSheetId="0" hidden="1">'на 01.08.2018'!$A$7:$J$407</definedName>
    <definedName name="Z_58A2BFA9_7803_4AA8_99E8_85AF5847A611_.wvu.FilterData" localSheetId="0" hidden="1">'на 01.08.2018'!$A$7:$J$407</definedName>
    <definedName name="Z_58BFA8D4_CF88_4C84_B35F_981C21093C49_.wvu.FilterData" localSheetId="0" hidden="1">'на 01.08.2018'!$A$7:$J$407</definedName>
    <definedName name="Z_58EAD7A7_C312_4E53_9D90_6DB268F00AAE_.wvu.FilterData" localSheetId="0" hidden="1">'на 01.08.2018'!$A$7:$J$407</definedName>
    <definedName name="Z_59074C03_1A19_4344_8FE1_916D5A98CD29_.wvu.FilterData" localSheetId="0" hidden="1">'на 01.08.2018'!$A$7:$J$407</definedName>
    <definedName name="Z_593FC661_D3C9_4D5B_9F7F_4FD8BB281A5E_.wvu.FilterData" localSheetId="0" hidden="1">'на 01.08.2018'!$A$7:$J$407</definedName>
    <definedName name="Z_59F91900_CAE9_4608_97BE_FBC0993C389F_.wvu.FilterData" localSheetId="0" hidden="1">'на 01.08.2018'!$A$7:$H$151</definedName>
    <definedName name="Z_5A0826D2_48E8_4049_87EB_8011A792B32A_.wvu.FilterData" localSheetId="0" hidden="1">'на 01.08.2018'!$A$7:$J$407</definedName>
    <definedName name="Z_5AC843E8_BE7D_4B69_82E5_622B40389D76_.wvu.FilterData" localSheetId="0" hidden="1">'на 01.08.2018'!$A$7:$J$407</definedName>
    <definedName name="Z_5AED1EEB_F2BD_4EA8_B85A_ECC7CA9EB0BB_.wvu.FilterData" localSheetId="0" hidden="1">'на 01.08.2018'!$A$7:$J$407</definedName>
    <definedName name="Z_5B201F9D_0EC3_499C_A33C_1C4C3BFDAC63_.wvu.FilterData" localSheetId="0" hidden="1">'на 01.08.2018'!$A$7:$J$407</definedName>
    <definedName name="Z_5B530939_3820_4F41_B6AF_D342046937E2_.wvu.FilterData" localSheetId="0" hidden="1">'на 01.08.2018'!$A$7:$J$407</definedName>
    <definedName name="Z_5B6D98E6_8929_4747_9889_173EDC254AC0_.wvu.FilterData" localSheetId="0" hidden="1">'на 01.08.2018'!$A$7:$J$407</definedName>
    <definedName name="Z_5B8F35C7_BACE_46B7_A289_D37993E37EE6_.wvu.FilterData" localSheetId="0" hidden="1">'на 01.08.2018'!$A$7:$J$407</definedName>
    <definedName name="Z_5C13A1A0_C535_4639_90BE_9B5D72B8AEDB_.wvu.FilterData" localSheetId="0" hidden="1">'на 01.08.2018'!$A$7:$H$151</definedName>
    <definedName name="Z_5C253E80_F3BD_4FE4_AB93_2FEE92134E33_.wvu.FilterData" localSheetId="0" hidden="1">'на 01.08.2018'!$A$7:$J$407</definedName>
    <definedName name="Z_5C519772_2A20_4B5B_841B_37C4DE3DF25F_.wvu.FilterData" localSheetId="0" hidden="1">'на 01.08.2018'!$A$7:$J$407</definedName>
    <definedName name="Z_5CDE7466_9008_4EE8_8F19_E26D937B15F6_.wvu.FilterData" localSheetId="0" hidden="1">'на 01.08.2018'!$A$7:$H$151</definedName>
    <definedName name="Z_5D02AC07_9DDA_4DED_8BC0_7F56C2780A3D_.wvu.FilterData" localSheetId="0" hidden="1">'на 01.08.2018'!$A$7:$J$407</definedName>
    <definedName name="Z_5D1A8E24_0858_4B4C_9A88_78819F5A1F0E_.wvu.FilterData" localSheetId="0" hidden="1">'на 01.08.2018'!$A$7:$J$407</definedName>
    <definedName name="Z_5E8319AA_70BE_4A15_908D_5BB7BC61D3F7_.wvu.FilterData" localSheetId="0" hidden="1">'на 01.08.2018'!$A$7:$J$407</definedName>
    <definedName name="Z_5EB104F4_627D_44E7_960F_6C67063C7D09_.wvu.FilterData" localSheetId="0" hidden="1">'на 01.08.2018'!$A$7:$J$407</definedName>
    <definedName name="Z_5EB1B5BB_79BE_4318_9140_3FA31802D519_.wvu.FilterData" localSheetId="0" hidden="1">'на 01.08.2018'!$A$7:$J$407</definedName>
    <definedName name="Z_5EB1B5BB_79BE_4318_9140_3FA31802D519_.wvu.PrintArea" localSheetId="0" hidden="1">'на 01.08.2018'!$A$1:$J$201</definedName>
    <definedName name="Z_5EB1B5BB_79BE_4318_9140_3FA31802D519_.wvu.PrintTitles" localSheetId="0" hidden="1">'на 01.08.2018'!$5:$8</definedName>
    <definedName name="Z_5FB953A5_71FF_4056_AF98_C9D06FF0EDF3_.wvu.Cols" localSheetId="0" hidden="1">'на 01.08.2018'!#REF!,'на 01.08.2018'!#REF!</definedName>
    <definedName name="Z_5FB953A5_71FF_4056_AF98_C9D06FF0EDF3_.wvu.FilterData" localSheetId="0" hidden="1">'на 01.08.2018'!$A$7:$J$407</definedName>
    <definedName name="Z_5FB953A5_71FF_4056_AF98_C9D06FF0EDF3_.wvu.PrintArea" localSheetId="0" hidden="1">'на 01.08.2018'!$A$1:$J$201</definedName>
    <definedName name="Z_5FB953A5_71FF_4056_AF98_C9D06FF0EDF3_.wvu.PrintTitles" localSheetId="0" hidden="1">'на 01.08.2018'!$5:$8</definedName>
    <definedName name="Z_6011A554_E1A4_465F_9A01_E0469A86D44D_.wvu.FilterData" localSheetId="0" hidden="1">'на 01.08.2018'!$A$7:$J$407</definedName>
    <definedName name="Z_60155C64_695E_458C_BBFE_B89C53118803_.wvu.FilterData" localSheetId="0" hidden="1">'на 01.08.2018'!$A$7:$J$407</definedName>
    <definedName name="Z_60657231_C99E_4191_A90E_C546FB588843_.wvu.FilterData" localSheetId="0" hidden="1">'на 01.08.2018'!$A$7:$H$151</definedName>
    <definedName name="Z_60B33E92_3815_4061_91AA_8E38B8895054_.wvu.FilterData" localSheetId="0" hidden="1">'на 01.08.2018'!$A$7:$H$151</definedName>
    <definedName name="Z_61D3C2BE_E5C3_4670_8A8C_5EA015D7BE13_.wvu.FilterData" localSheetId="0" hidden="1">'на 01.08.2018'!$A$7:$J$407</definedName>
    <definedName name="Z_6246324E_D224_4FAC_8C67_F9370E7D77EB_.wvu.FilterData" localSheetId="0" hidden="1">'на 01.08.2018'!$A$7:$J$407</definedName>
    <definedName name="Z_62534477_13C5_437C_87A9_3525FC60CE4D_.wvu.FilterData" localSheetId="0" hidden="1">'на 01.08.2018'!$A$7:$J$407</definedName>
    <definedName name="Z_62691467_BD46_47AE_A6DF_52CBD0D9817B_.wvu.FilterData" localSheetId="0" hidden="1">'на 01.08.2018'!$A$7:$H$151</definedName>
    <definedName name="Z_62C4D5B7_88F6_4885_99F7_CBFA0AACC2D9_.wvu.FilterData" localSheetId="0" hidden="1">'на 01.08.2018'!$A$7:$J$407</definedName>
    <definedName name="Z_62E7809F_D5DF_4BC1_AEFF_718779E2F7F6_.wvu.FilterData" localSheetId="0" hidden="1">'на 01.08.2018'!$A$7:$J$407</definedName>
    <definedName name="Z_62F28655_B8A8_45AE_A142_E93FF8C032BD_.wvu.FilterData" localSheetId="0" hidden="1">'на 01.08.2018'!$A$7:$J$407</definedName>
    <definedName name="Z_62F2B5AA_C3D1_4669_A4A0_184285923B8F_.wvu.FilterData" localSheetId="0" hidden="1">'на 01.08.2018'!$A$7:$J$407</definedName>
    <definedName name="Z_63720CAA_47FE_4977_B082_29E1534276C7_.wvu.FilterData" localSheetId="0" hidden="1">'на 01.08.2018'!$A$7:$J$407</definedName>
    <definedName name="Z_638AAAE8_8FF2_44D0_A160_BB2A9AEB5B72_.wvu.FilterData" localSheetId="0" hidden="1">'на 01.08.2018'!$A$7:$H$151</definedName>
    <definedName name="Z_63D45DC6_0D62_438A_9069_0A4378090381_.wvu.FilterData" localSheetId="0" hidden="1">'на 01.08.2018'!$A$7:$H$151</definedName>
    <definedName name="Z_648AB040_BD0E_49A1_BA40_87D3D9C0BA55_.wvu.FilterData" localSheetId="0" hidden="1">'на 01.08.2018'!$A$7:$J$407</definedName>
    <definedName name="Z_649E5CE3_4976_49D9_83DA_4E57FFC714BF_.wvu.Cols" localSheetId="0" hidden="1">'на 01.08.2018'!#REF!</definedName>
    <definedName name="Z_649E5CE3_4976_49D9_83DA_4E57FFC714BF_.wvu.FilterData" localSheetId="0" hidden="1">'на 01.08.2018'!$A$7:$J$407</definedName>
    <definedName name="Z_649E5CE3_4976_49D9_83DA_4E57FFC714BF_.wvu.PrintArea" localSheetId="0" hidden="1">'на 01.08.2018'!$A$1:$J$205</definedName>
    <definedName name="Z_649E5CE3_4976_49D9_83DA_4E57FFC714BF_.wvu.PrintTitles" localSheetId="0" hidden="1">'на 01.08.2018'!$5:$8</definedName>
    <definedName name="Z_64C01F03_E840_4B6E_960F_5E13E0981676_.wvu.FilterData" localSheetId="0" hidden="1">'на 01.08.2018'!$A$7:$J$407</definedName>
    <definedName name="Z_65F8B16B_220F_4FC8_86A4_6BDB56CB5C59_.wvu.FilterData" localSheetId="0" hidden="1">'на 01.08.2018'!$A$3:$K$205</definedName>
    <definedName name="Z_6654CD2E_14AE_4299_8801_306919BA9D32_.wvu.FilterData" localSheetId="0" hidden="1">'на 01.08.2018'!$A$7:$J$407</definedName>
    <definedName name="Z_66550ABE_0FE4_4071_B1FA_6163FA599414_.wvu.FilterData" localSheetId="0" hidden="1">'на 01.08.2018'!$A$7:$J$407</definedName>
    <definedName name="Z_6656F77C_55F8_4E1C_A222_2E884838D2F2_.wvu.FilterData" localSheetId="0" hidden="1">'на 01.08.2018'!$A$7:$J$407</definedName>
    <definedName name="Z_66EE8E68_84F1_44B5_B60B_7ED67214A421_.wvu.FilterData" localSheetId="0" hidden="1">'на 01.08.2018'!$A$7:$J$407</definedName>
    <definedName name="Z_67A1158E_8E10_4053_B044_B8AB7C784C01_.wvu.FilterData" localSheetId="0" hidden="1">'на 01.08.2018'!$A$7:$J$407</definedName>
    <definedName name="Z_67ADFAE6_A9AF_44D7_8539_93CD0F6B7849_.wvu.FilterData" localSheetId="0" hidden="1">'на 01.08.2018'!$A$7:$J$407</definedName>
    <definedName name="Z_67ADFAE6_A9AF_44D7_8539_93CD0F6B7849_.wvu.PrintArea" localSheetId="0" hidden="1">'на 01.08.2018'!$A$1:$J$205</definedName>
    <definedName name="Z_67ADFAE6_A9AF_44D7_8539_93CD0F6B7849_.wvu.PrintTitles" localSheetId="0" hidden="1">'на 01.08.2018'!$5:$8</definedName>
    <definedName name="Z_67ADFAE6_A9AF_44D7_8539_93CD0F6B7849_.wvu.Rows" localSheetId="0" hidden="1">'на 01.08.2018'!$19:$20,'на 01.08.2018'!$27:$28,'на 01.08.2018'!$34:$35,'на 01.08.2018'!$41:$42,'на 01.08.2018'!$47:$48,'на 01.08.2018'!$52:$54,'на 01.08.2018'!$56:$56,'на 01.08.2018'!$58:$60,'на 01.08.2018'!$66:$67,'на 01.08.2018'!$72:$73,'на 01.08.2018'!$78:$79,'на 01.08.2018'!$90:$91,'на 01.08.2018'!$102:$103,'на 01.08.2018'!$108:$109,'на 01.08.2018'!$114:$115,'на 01.08.2018'!$120:$121,'на 01.08.2018'!$126:$126,'на 01.08.2018'!$132:$133,'на 01.08.2018'!$138:$139,'на 01.08.2018'!$144:$145,'на 01.08.2018'!$150:$151,'на 01.08.2018'!$157:$157,'на 01.08.2018'!$165:$165,'на 01.08.2018'!$167:$171,'на 01.08.2018'!$176:$177,'на 01.08.2018'!$179:$179,'на 01.08.2018'!$183:$183,'на 01.08.2018'!$189:$190,'на 01.08.2018'!$193:$197,'на 01.08.2018'!$205:$205</definedName>
    <definedName name="Z_68543727_5837_47F3_A17E_A06AE03143F0_.wvu.FilterData" localSheetId="0" hidden="1">'на 01.08.2018'!$A$7:$J$407</definedName>
    <definedName name="Z_6901CD30_42B7_4EC1_AF54_8AB710BFE495_.wvu.FilterData" localSheetId="0" hidden="1">'на 01.08.2018'!$A$7:$J$407</definedName>
    <definedName name="Z_69321B6F_CF2A_4DAB_82CF_8CAAD629F257_.wvu.FilterData" localSheetId="0" hidden="1">'на 01.08.2018'!$A$7:$J$407</definedName>
    <definedName name="Z_6A19F32A_B160_4483_91DD_03217B777DF3_.wvu.FilterData" localSheetId="0" hidden="1">'на 01.08.2018'!$A$7:$J$407</definedName>
    <definedName name="Z_6A3BD144_0140_4ADD_AD88_B274AA069B37_.wvu.FilterData" localSheetId="0" hidden="1">'на 01.08.2018'!$A$7:$J$407</definedName>
    <definedName name="Z_6B30174D_06F6_400C_8FE4_A489A229C982_.wvu.FilterData" localSheetId="0" hidden="1">'на 01.08.2018'!$A$7:$J$407</definedName>
    <definedName name="Z_6B9F1A4E_485B_421D_A44C_0AAE5901E28D_.wvu.FilterData" localSheetId="0" hidden="1">'на 01.08.2018'!$A$7:$J$407</definedName>
    <definedName name="Z_6BE4E62B_4F97_4F96_9638_8ADCE8F932B1_.wvu.FilterData" localSheetId="0" hidden="1">'на 01.08.2018'!$A$7:$H$151</definedName>
    <definedName name="Z_6BE735CC_AF2E_4F67_B22D_A8AB001D3353_.wvu.FilterData" localSheetId="0" hidden="1">'на 01.08.2018'!$A$7:$H$151</definedName>
    <definedName name="Z_6C574B3A_CBDC_4063_B039_06E2BE768645_.wvu.FilterData" localSheetId="0" hidden="1">'на 01.08.2018'!$A$7:$J$407</definedName>
    <definedName name="Z_6CF84B0C_144A_4CF4_A34E_B9147B738037_.wvu.FilterData" localSheetId="0" hidden="1">'на 01.08.2018'!$A$7:$H$151</definedName>
    <definedName name="Z_6D091BF8_3118_4C66_BFCF_A396B92963B0_.wvu.FilterData" localSheetId="0" hidden="1">'на 01.08.2018'!$A$7:$J$407</definedName>
    <definedName name="Z_6D692D1F_2186_4B62_878B_AABF13F25116_.wvu.FilterData" localSheetId="0" hidden="1">'на 01.08.2018'!$A$7:$J$407</definedName>
    <definedName name="Z_6D7CFBF1_75D3_41F3_8694_AE4E45FE6F72_.wvu.FilterData" localSheetId="0" hidden="1">'на 01.08.2018'!$A$7:$J$407</definedName>
    <definedName name="Z_6E1926CF_4906_4A55_811C_617ED8BB98BA_.wvu.FilterData" localSheetId="0" hidden="1">'на 01.08.2018'!$A$7:$J$407</definedName>
    <definedName name="Z_6E2D6686_B9FD_4BBA_8CD4_95C6386F5509_.wvu.FilterData" localSheetId="0" hidden="1">'на 01.08.2018'!$A$7:$H$151</definedName>
    <definedName name="Z_6E4A7295_8CE0_4D28_ABEF_D38EBAE7C204_.wvu.FilterData" localSheetId="0" hidden="1">'на 01.08.2018'!$A$7:$J$407</definedName>
    <definedName name="Z_6E4A7295_8CE0_4D28_ABEF_D38EBAE7C204_.wvu.PrintArea" localSheetId="0" hidden="1">'на 01.08.2018'!$A$1:$J$205</definedName>
    <definedName name="Z_6E4A7295_8CE0_4D28_ABEF_D38EBAE7C204_.wvu.PrintTitles" localSheetId="0" hidden="1">'на 01.08.2018'!$5:$8</definedName>
    <definedName name="Z_6ECBF068_1C02_4E6C_B4E6_EB2B6EC464BD_.wvu.FilterData" localSheetId="0" hidden="1">'на 01.08.2018'!$A$7:$J$407</definedName>
    <definedName name="Z_6F1223ED_6D7E_4BDC_97BD_57C6B16DF50B_.wvu.FilterData" localSheetId="0" hidden="1">'на 01.08.2018'!$A$7:$J$407</definedName>
    <definedName name="Z_6F188E27_E72B_48C9_888E_3A4AAF082D5A_.wvu.FilterData" localSheetId="0" hidden="1">'на 01.08.2018'!$A$7:$J$407</definedName>
    <definedName name="Z_6F60BF81_D1A9_4E04_93E7_3EE7124B8D23_.wvu.FilterData" localSheetId="0" hidden="1">'на 01.08.2018'!$A$7:$H$151</definedName>
    <definedName name="Z_6FA95ECB_A72C_44B0_B29D_BED71D2AC5FA_.wvu.FilterData" localSheetId="0" hidden="1">'на 01.08.2018'!$A$7:$J$407</definedName>
    <definedName name="Z_701E5EC3_E633_4389_A70E_4DD82E713CE4_.wvu.FilterData" localSheetId="0" hidden="1">'на 01.08.2018'!$A$7:$J$407</definedName>
    <definedName name="Z_70567FCD_AD22_4F19_9380_E5332B152F74_.wvu.FilterData" localSheetId="0" hidden="1">'на 01.08.2018'!$A$7:$J$407</definedName>
    <definedName name="Z_706D67E7_3361_40B2_829D_8844AB8060E2_.wvu.FilterData" localSheetId="0" hidden="1">'на 01.08.2018'!$A$7:$H$151</definedName>
    <definedName name="Z_70E4543C_ADDB_4019_BDB2_F36D27861FA5_.wvu.FilterData" localSheetId="0" hidden="1">'на 01.08.2018'!$A$7:$J$407</definedName>
    <definedName name="Z_70F1B7E8_7988_4C81_9922_ABE1AE06A197_.wvu.FilterData" localSheetId="0" hidden="1">'на 01.08.2018'!$A$7:$J$407</definedName>
    <definedName name="Z_7246383F_5A7C_4469_ABE5_F3DE99D7B98C_.wvu.FilterData" localSheetId="0" hidden="1">'на 01.08.2018'!$A$7:$H$151</definedName>
    <definedName name="Z_728B417D_5E48_46CF_86FE_9C0FFD136F19_.wvu.FilterData" localSheetId="0" hidden="1">'на 01.08.2018'!$A$7:$J$407</definedName>
    <definedName name="Z_72971C39_5C91_4008_BD77_2DC24FDFDCB6_.wvu.FilterData" localSheetId="0" hidden="1">'на 01.08.2018'!$A$7:$J$407</definedName>
    <definedName name="Z_72BCCF18_7B1D_4731_977C_FF5C187A4C82_.wvu.FilterData" localSheetId="0" hidden="1">'на 01.08.2018'!$A$7:$J$407</definedName>
    <definedName name="Z_72C0943B_A5D5_4B80_AD54_166C5CDC74DE_.wvu.FilterData" localSheetId="0" hidden="1">'на 01.08.2018'!$A$3:$K$205</definedName>
    <definedName name="Z_72C0943B_A5D5_4B80_AD54_166C5CDC74DE_.wvu.PrintArea" localSheetId="0" hidden="1">'на 01.08.2018'!$A$1:$J$206</definedName>
    <definedName name="Z_72C0943B_A5D5_4B80_AD54_166C5CDC74DE_.wvu.PrintTitles" localSheetId="0" hidden="1">'на 01.08.2018'!$5:$8</definedName>
    <definedName name="Z_7351B774_7780_442A_903E_647131A150ED_.wvu.FilterData" localSheetId="0" hidden="1">'на 01.08.2018'!$A$7:$J$407</definedName>
    <definedName name="Z_73DD0BF4_420B_48CB_9B9B_8A8636EFB6F5_.wvu.FilterData" localSheetId="0" hidden="1">'на 01.08.2018'!$A$7:$J$407</definedName>
    <definedName name="Z_741C3AAD_37E5_4231_B8F1_6F6ABAB5BA70_.wvu.FilterData" localSheetId="0" hidden="1">'на 01.08.2018'!$A$3:$K$205</definedName>
    <definedName name="Z_742C8CE1_B323_4B6C_901C_E2B713ADDB04_.wvu.FilterData" localSheetId="0" hidden="1">'на 01.08.2018'!$A$7:$H$151</definedName>
    <definedName name="Z_74F25527_9FBE_45D8_B38D_2B215FE8DD1E_.wvu.FilterData" localSheetId="0" hidden="1">'на 01.08.2018'!$A$7:$J$407</definedName>
    <definedName name="Z_762066AC_D656_4392_845D_8C6157B76764_.wvu.FilterData" localSheetId="0" hidden="1">'на 01.08.2018'!$A$7:$H$151</definedName>
    <definedName name="Z_7654DBDC_86A8_4903_B5DC_30516E94F2C0_.wvu.FilterData" localSheetId="0" hidden="1">'на 01.08.2018'!$A$7:$J$407</definedName>
    <definedName name="Z_77081AB2_288F_4D22_9FAD_2429DAF1E510_.wvu.FilterData" localSheetId="0" hidden="1">'на 01.08.2018'!$A$7:$J$407</definedName>
    <definedName name="Z_777611BF_FE54_48A9_A8A8_0C82A3AE3A94_.wvu.FilterData" localSheetId="0" hidden="1">'на 01.08.2018'!$A$7:$J$407</definedName>
    <definedName name="Z_793C7B2D_7F2B_48EC_8A47_D2709381137D_.wvu.FilterData" localSheetId="0" hidden="1">'на 01.08.2018'!$A$7:$J$407</definedName>
    <definedName name="Z_799DB00F_141C_483B_A462_359C05A36D93_.wvu.FilterData" localSheetId="0" hidden="1">'на 01.08.2018'!$A$7:$H$151</definedName>
    <definedName name="Z_79E4D554_5B2C_41A7_B934_B430838AA03E_.wvu.FilterData" localSheetId="0" hidden="1">'на 01.08.2018'!$A$7:$J$407</definedName>
    <definedName name="Z_7A01CF94_90AE_4821_93EE_D3FE8D12D8D5_.wvu.FilterData" localSheetId="0" hidden="1">'на 01.08.2018'!$A$7:$J$407</definedName>
    <definedName name="Z_7A09065A_45D5_4C53_B9DD_121DF6719D64_.wvu.FilterData" localSheetId="0" hidden="1">'на 01.08.2018'!$A$7:$H$151</definedName>
    <definedName name="Z_7A71A7FF_8800_4D00_AEC1_1B599D526CDE_.wvu.FilterData" localSheetId="0" hidden="1">'на 01.08.2018'!$A$7:$J$407</definedName>
    <definedName name="Z_7AE14342_BF53_4FA2_8C85_1038D8BA9596_.wvu.FilterData" localSheetId="0" hidden="1">'на 01.08.2018'!$A$7:$H$151</definedName>
    <definedName name="Z_7B245AB0_C2AF_4822_BFC4_2399F85856C1_.wvu.Cols" localSheetId="0" hidden="1">'на 01.08.2018'!#REF!,'на 01.08.2018'!#REF!</definedName>
    <definedName name="Z_7B245AB0_C2AF_4822_BFC4_2399F85856C1_.wvu.FilterData" localSheetId="0" hidden="1">'на 01.08.2018'!$A$7:$J$407</definedName>
    <definedName name="Z_7B245AB0_C2AF_4822_BFC4_2399F85856C1_.wvu.PrintArea" localSheetId="0" hidden="1">'на 01.08.2018'!$A$1:$J$201</definedName>
    <definedName name="Z_7B245AB0_C2AF_4822_BFC4_2399F85856C1_.wvu.PrintTitles" localSheetId="0" hidden="1">'на 01.08.2018'!$5:$8</definedName>
    <definedName name="Z_7B77AEA7_9EB0_430F_94C7_6393A69B0369_.wvu.FilterData" localSheetId="0" hidden="1">'на 01.08.2018'!$A$7:$J$407</definedName>
    <definedName name="Z_7BA445E6_50A0_4F67_81F2_B2945A5BFD3F_.wvu.FilterData" localSheetId="0" hidden="1">'на 01.08.2018'!$A$7:$J$407</definedName>
    <definedName name="Z_7BC27702_AD83_4B6E_860E_D694439F877D_.wvu.FilterData" localSheetId="0" hidden="1">'на 01.08.2018'!$A$7:$H$151</definedName>
    <definedName name="Z_7CB2D520_A8A5_4D6C_BE39_64C505DBAE2C_.wvu.FilterData" localSheetId="0" hidden="1">'на 01.08.2018'!$A$7:$J$407</definedName>
    <definedName name="Z_7CB9D1CB_80BA_40B4_9A94_7ED38A1B10BF_.wvu.FilterData" localSheetId="0" hidden="1">'на 01.08.2018'!$A$7:$J$407</definedName>
    <definedName name="Z_7DB24378_D193_4D04_9739_831C8625EEAE_.wvu.FilterData" localSheetId="0" hidden="1">'на 01.08.2018'!$A$7:$J$60</definedName>
    <definedName name="Z_7E10B4A2_86C5_49FE_B735_A2A4A6EBA352_.wvu.FilterData" localSheetId="0" hidden="1">'на 01.08.2018'!$A$7:$J$407</definedName>
    <definedName name="Z_7E77AE50_A8E9_48E1_BD6F_0651484E1DB4_.wvu.FilterData" localSheetId="0" hidden="1">'на 01.08.2018'!$A$7:$J$407</definedName>
    <definedName name="Z_7EA33A1B_0947_4DD9_ACB5_FE84B029B96C_.wvu.FilterData" localSheetId="0" hidden="1">'на 01.08.2018'!$A$7:$J$407</definedName>
    <definedName name="Z_80D84490_9B2F_4196_9FDE_6B9221814592_.wvu.FilterData" localSheetId="0" hidden="1">'на 01.08.2018'!$A$7:$J$407</definedName>
    <definedName name="Z_81403331_C5EB_4760_B273_D3D9C8D43951_.wvu.FilterData" localSheetId="0" hidden="1">'на 01.08.2018'!$A$7:$H$151</definedName>
    <definedName name="Z_81BE03B7_DE2F_4E82_8496_CAF917D1CC3F_.wvu.FilterData" localSheetId="0" hidden="1">'на 01.08.2018'!$A$7:$J$407</definedName>
    <definedName name="Z_8220CA38_66F1_4F9F_A7AE_CF3DF89B0B66_.wvu.FilterData" localSheetId="0" hidden="1">'на 01.08.2018'!$A$7:$J$407</definedName>
    <definedName name="Z_8280D1E0_5055_49CD_A383_D6B2F2EBD512_.wvu.FilterData" localSheetId="0" hidden="1">'на 01.08.2018'!$A$7:$H$151</definedName>
    <definedName name="Z_829F5F3F_AACC_4AF4_A7EF_0FD75747C358_.wvu.FilterData" localSheetId="0" hidden="1">'на 01.08.2018'!$A$7:$J$407</definedName>
    <definedName name="Z_840133FA_9546_4ED0_AA3E_E87F8F80931F_.wvu.FilterData" localSheetId="0" hidden="1">'на 01.08.2018'!$A$7:$J$407</definedName>
    <definedName name="Z_8462E4B7_FF49_4401_9CB1_027D70C3D86B_.wvu.FilterData" localSheetId="0" hidden="1">'на 01.08.2018'!$A$7:$H$151</definedName>
    <definedName name="Z_8518C130_335F_4917_99A5_712FA6AC79A6_.wvu.FilterData" localSheetId="0" hidden="1">'на 01.08.2018'!$A$7:$J$407</definedName>
    <definedName name="Z_8518EF96_21CF_4CEA_B17C_8AA8E48B82CF_.wvu.FilterData" localSheetId="0" hidden="1">'на 01.08.2018'!$A$7:$J$407</definedName>
    <definedName name="Z_85336449_1C25_4AF7_89BA_281D7385CDF9_.wvu.FilterData" localSheetId="0" hidden="1">'на 01.08.2018'!$A$7:$J$407</definedName>
    <definedName name="Z_85610BEE_6BD4_4AC9_9284_0AD9E6A15466_.wvu.FilterData" localSheetId="0" hidden="1">'на 01.08.2018'!$A$7:$J$407</definedName>
    <definedName name="Z_85621B9F_ABEF_4928_B406_5F6003CD3FC1_.wvu.FilterData" localSheetId="0" hidden="1">'на 01.08.2018'!$A$7:$J$407</definedName>
    <definedName name="Z_85EC44C9_3155_42D3_A129_8E0E8C37A7B0_.wvu.FilterData" localSheetId="0" hidden="1">'на 01.08.2018'!$A$7:$J$407</definedName>
    <definedName name="Z_8608FEAB_BF57_4E40_9AFB_AA087E242421_.wvu.FilterData" localSheetId="0" hidden="1">'на 01.08.2018'!$A$7:$J$407</definedName>
    <definedName name="Z_8649CC96_F63A_4F83_8C89_AA8F47AC05F3_.wvu.FilterData" localSheetId="0" hidden="1">'на 01.08.2018'!$A$7:$H$151</definedName>
    <definedName name="Z_866666B3_A778_4059_8EF6_136684A0F698_.wvu.FilterData" localSheetId="0" hidden="1">'на 01.08.2018'!$A$7:$J$407</definedName>
    <definedName name="Z_868403B4_F60C_4700_B312_EDA79B4B2FC0_.wvu.FilterData" localSheetId="0" hidden="1">'на 01.08.2018'!$A$7:$J$407</definedName>
    <definedName name="Z_8789C1A0_51C5_46EF_B1F1_B319BE008AC1_.wvu.FilterData" localSheetId="0" hidden="1">'на 01.08.2018'!$A$7:$J$407</definedName>
    <definedName name="Z_87AE545F_036F_4E8B_9D04_AE59AB8BAC14_.wvu.FilterData" localSheetId="0" hidden="1">'на 01.08.2018'!$A$7:$H$151</definedName>
    <definedName name="Z_87D86486_B5EF_4463_9350_9D1E042A42DF_.wvu.FilterData" localSheetId="0" hidden="1">'на 01.08.2018'!$A$7:$J$407</definedName>
    <definedName name="Z_883D51B0_0A2B_40BD_A4BD_D3780EBDA8D9_.wvu.FilterData" localSheetId="0" hidden="1">'на 01.08.2018'!$A$7:$J$407</definedName>
    <definedName name="Z_8878B53B_0E8A_4A11_8A26_C2AC9BB8A4A9_.wvu.FilterData" localSheetId="0" hidden="1">'на 01.08.2018'!$A$7:$H$151</definedName>
    <definedName name="Z_888B8943_9277_42CB_A862_699801009D7B_.wvu.FilterData" localSheetId="0" hidden="1">'на 01.08.2018'!$A$7:$J$407</definedName>
    <definedName name="Z_895608B2_F053_445E_BD6A_E885E9D4FE51_.wvu.FilterData" localSheetId="0" hidden="1">'на 01.08.2018'!$A$7:$J$407</definedName>
    <definedName name="Z_898FFEFC_C4FC_44BB_BE63_00FC13DD2042_.wvu.FilterData" localSheetId="0" hidden="1">'на 01.08.2018'!$A$7:$J$407</definedName>
    <definedName name="Z_89F2DB1B_0F19_4230_A501_8A6666788E86_.wvu.FilterData" localSheetId="0" hidden="1">'на 01.08.2018'!$A$7:$J$407</definedName>
    <definedName name="Z_8A4ABF0A_262D_4454_86FE_CA0ADCDF3E94_.wvu.FilterData" localSheetId="0" hidden="1">'на 01.08.2018'!$A$7:$J$407</definedName>
    <definedName name="Z_8BA7C340_DD6D_4BDE_939B_41C98A02B423_.wvu.FilterData" localSheetId="0" hidden="1">'на 01.08.2018'!$A$7:$J$407</definedName>
    <definedName name="Z_8BB118EA_41BC_4E46_8EA1_4268AA5B6DB1_.wvu.FilterData" localSheetId="0" hidden="1">'на 01.08.2018'!$A$7:$J$407</definedName>
    <definedName name="Z_8C04CD6E_A1CC_4EF8_8DD5_B859F52073A0_.wvu.FilterData" localSheetId="0" hidden="1">'на 01.08.2018'!$A$7:$J$407</definedName>
    <definedName name="Z_8C654415_86D2_479D_A511_8A4B3774E375_.wvu.FilterData" localSheetId="0" hidden="1">'на 01.08.2018'!$A$7:$H$151</definedName>
    <definedName name="Z_8CAD663B_CD5E_4846_B4FD_69BCB6D1EB12_.wvu.FilterData" localSheetId="0" hidden="1">'на 01.08.2018'!$A$7:$H$151</definedName>
    <definedName name="Z_8CB267BE_E783_4914_8FFF_50D79F1D75CF_.wvu.FilterData" localSheetId="0" hidden="1">'на 01.08.2018'!$A$7:$H$151</definedName>
    <definedName name="Z_8D0153EB_A3EC_4213_A12B_74D6D827770F_.wvu.FilterData" localSheetId="0" hidden="1">'на 01.08.2018'!$A$7:$J$407</definedName>
    <definedName name="Z_8D7BE686_9FAF_4C26_8FD5_5395E55E0797_.wvu.FilterData" localSheetId="0" hidden="1">'на 01.08.2018'!$A$7:$H$151</definedName>
    <definedName name="Z_8D8D2F4C_3B7E_4C1F_A367_4BA418733E1A_.wvu.FilterData" localSheetId="0" hidden="1">'на 01.08.2018'!$A$7:$H$151</definedName>
    <definedName name="Z_8DFDD887_4859_4275_91A7_634544543F21_.wvu.FilterData" localSheetId="0" hidden="1">'на 01.08.2018'!$A$7:$J$407</definedName>
    <definedName name="Z_8E62A2BE_7CE7_496E_AC79_F133ABDC98BF_.wvu.FilterData" localSheetId="0" hidden="1">'на 01.08.2018'!$A$7:$H$151</definedName>
    <definedName name="Z_8EEB3EFB_2D0D_474D_A904_853356F13984_.wvu.FilterData" localSheetId="0" hidden="1">'на 01.08.2018'!$A$7:$J$407</definedName>
    <definedName name="Z_8F2A8A22_72A2_4B00_8248_255CA52D5828_.wvu.FilterData" localSheetId="0" hidden="1">'на 01.08.2018'!$A$7:$J$407</definedName>
    <definedName name="Z_9044C5A5_1D21_4DB7_B551_B82CFEBFBFBE_.wvu.FilterData" localSheetId="0" hidden="1">'на 01.08.2018'!$A$7:$J$407</definedName>
    <definedName name="Z_9089CAE7_C9D5_4B44_BF40_622C1D4BEC1A_.wvu.FilterData" localSheetId="0" hidden="1">'на 01.08.2018'!$A$7:$J$407</definedName>
    <definedName name="Z_90B62036_E8E2_47F2_BA67_9490969E5E89_.wvu.FilterData" localSheetId="0" hidden="1">'на 01.08.2018'!$A$7:$J$407</definedName>
    <definedName name="Z_91482E4A_EB85_41D6_AA9F_21521D0F577E_.wvu.FilterData" localSheetId="0" hidden="1">'на 01.08.2018'!$A$7:$J$407</definedName>
    <definedName name="Z_91A44DD7_EFA1_45BC_BF8A_C6EBAED142C3_.wvu.FilterData" localSheetId="0" hidden="1">'на 01.08.2018'!$A$7:$J$407</definedName>
    <definedName name="Z_92A69ACC_08E1_4049_9A4E_909BE09E8D3F_.wvu.FilterData" localSheetId="0" hidden="1">'на 01.08.2018'!$A$7:$J$407</definedName>
    <definedName name="Z_92A7494D_B642_4D2E_8A98_FA3ADD190BCE_.wvu.FilterData" localSheetId="0" hidden="1">'на 01.08.2018'!$A$7:$J$407</definedName>
    <definedName name="Z_92A89EF4_8A4E_4790_B0CC_01892B6039EB_.wvu.FilterData" localSheetId="0" hidden="1">'на 01.08.2018'!$A$7:$J$407</definedName>
    <definedName name="Z_92E38377_38CC_496E_BBD8_5394F7550FE3_.wvu.FilterData" localSheetId="0" hidden="1">'на 01.08.2018'!$A$7:$J$407</definedName>
    <definedName name="Z_93030161_EBD2_4C55_BB01_67290B2149A7_.wvu.FilterData" localSheetId="0" hidden="1">'на 01.08.2018'!$A$7:$J$407</definedName>
    <definedName name="Z_935DFEC4_8817_4BB5_A846_9674D5A05EE9_.wvu.FilterData" localSheetId="0" hidden="1">'на 01.08.2018'!$A$7:$H$151</definedName>
    <definedName name="Z_938F43B0_CEED_4632_948B_C835F76DFE4A_.wvu.FilterData" localSheetId="0" hidden="1">'на 01.08.2018'!$A$7:$J$407</definedName>
    <definedName name="Z_93997AAE_3E78_48E8_AE0E_38B78085663A_.wvu.FilterData" localSheetId="0" hidden="1">'на 01.08.2018'!$A$7:$J$407</definedName>
    <definedName name="Z_944D1186_FA84_48E6_9A44_19022D55084A_.wvu.FilterData" localSheetId="0" hidden="1">'на 01.08.2018'!$A$7:$J$407</definedName>
    <definedName name="Z_94E3B816_367C_44F4_94FC_13D42F694C13_.wvu.FilterData" localSheetId="0" hidden="1">'на 01.08.2018'!$A$7:$J$407</definedName>
    <definedName name="Z_95B5A563_A81C_425C_AC80_18232E0FA0F2_.wvu.FilterData" localSheetId="0" hidden="1">'на 01.08.2018'!$A$7:$H$151</definedName>
    <definedName name="Z_95DCDA71_E71C_4701_B168_34A55CC7547D_.wvu.FilterData" localSheetId="0" hidden="1">'на 01.08.2018'!$A$7:$J$407</definedName>
    <definedName name="Z_95E04D27_058D_4765_8CB6_B789CC5A15B9_.wvu.FilterData" localSheetId="0" hidden="1">'на 01.08.2018'!$A$7:$J$407</definedName>
    <definedName name="Z_96167660_EA8B_4F7D_87A1_785E97B459B3_.wvu.FilterData" localSheetId="0" hidden="1">'на 01.08.2018'!$A$7:$H$151</definedName>
    <definedName name="Z_96879477_4713_4ABC_982A_7EB1C07B4DED_.wvu.FilterData" localSheetId="0" hidden="1">'на 01.08.2018'!$A$7:$H$151</definedName>
    <definedName name="Z_969E164A_AA47_4A3D_AECC_F3C5A8BBA40A_.wvu.FilterData" localSheetId="0" hidden="1">'на 01.08.2018'!$A$7:$J$407</definedName>
    <definedName name="Z_9780079B_2369_4362_9878_DE63286783A8_.wvu.FilterData" localSheetId="0" hidden="1">'на 01.08.2018'!$A$7:$J$407</definedName>
    <definedName name="Z_97B55429_A18E_43B5_9AF8_FE73FCDE4BBB_.wvu.FilterData" localSheetId="0" hidden="1">'на 01.08.2018'!$A$7:$J$407</definedName>
    <definedName name="Z_97E2C09C_6040_4BDA_B6A0_AF60F993AC48_.wvu.FilterData" localSheetId="0" hidden="1">'на 01.08.2018'!$A$7:$J$407</definedName>
    <definedName name="Z_97F74FDF_2C27_4D85_A3A7_1EF51A8A2DFF_.wvu.FilterData" localSheetId="0" hidden="1">'на 01.08.2018'!$A$7:$H$151</definedName>
    <definedName name="Z_987C1B6D_28A7_49CB_BBF0_6C3FFB9FC1C5_.wvu.FilterData" localSheetId="0" hidden="1">'на 01.08.2018'!$A$7:$J$407</definedName>
    <definedName name="Z_98BF881C_EB9C_4397_B787_F3FB50ED2890_.wvu.FilterData" localSheetId="0" hidden="1">'на 01.08.2018'!$A$7:$J$407</definedName>
    <definedName name="Z_98E168F2_55D9_4CA5_BFC7_4762AF11FD48_.wvu.FilterData" localSheetId="0" hidden="1">'на 01.08.2018'!$A$7:$J$407</definedName>
    <definedName name="Z_998B8119_4FF3_4A16_838D_539C6AE34D55_.wvu.Cols" localSheetId="0" hidden="1">'на 01.08.2018'!#REF!,'на 01.08.2018'!#REF!</definedName>
    <definedName name="Z_998B8119_4FF3_4A16_838D_539C6AE34D55_.wvu.FilterData" localSheetId="0" hidden="1">'на 01.08.2018'!$A$7:$J$407</definedName>
    <definedName name="Z_998B8119_4FF3_4A16_838D_539C6AE34D55_.wvu.PrintArea" localSheetId="0" hidden="1">'на 01.08.2018'!$A$1:$J$201</definedName>
    <definedName name="Z_998B8119_4FF3_4A16_838D_539C6AE34D55_.wvu.PrintTitles" localSheetId="0" hidden="1">'на 01.08.2018'!$5:$8</definedName>
    <definedName name="Z_998B8119_4FF3_4A16_838D_539C6AE34D55_.wvu.Rows" localSheetId="0" hidden="1">'на 01.08.2018'!#REF!</definedName>
    <definedName name="Z_99950613_28E7_4EC2_B918_559A2757B0A9_.wvu.FilterData" localSheetId="0" hidden="1">'на 01.08.2018'!$A$7:$J$407</definedName>
    <definedName name="Z_99950613_28E7_4EC2_B918_559A2757B0A9_.wvu.PrintArea" localSheetId="0" hidden="1">'на 01.08.2018'!$A$1:$J$205</definedName>
    <definedName name="Z_99950613_28E7_4EC2_B918_559A2757B0A9_.wvu.PrintTitles" localSheetId="0" hidden="1">'на 01.08.2018'!$5:$8</definedName>
    <definedName name="Z_9A28E7E9_55CD_40D9_9E29_E07B8DD3C238_.wvu.FilterData" localSheetId="0" hidden="1">'на 01.08.2018'!$A$7:$J$407</definedName>
    <definedName name="Z_9A769443_7DFA_43D5_AB26_6F2EEF53DAF1_.wvu.FilterData" localSheetId="0" hidden="1">'на 01.08.2018'!$A$7:$H$151</definedName>
    <definedName name="Z_9C310551_EC8B_4B87_B5AF_39FC532C6FE3_.wvu.FilterData" localSheetId="0" hidden="1">'на 01.08.2018'!$A$7:$H$151</definedName>
    <definedName name="Z_9C38FBC7_6E93_40A5_BD30_7720FC92D0D4_.wvu.FilterData" localSheetId="0" hidden="1">'на 01.08.2018'!$A$7:$J$407</definedName>
    <definedName name="Z_9CB26755_9CF3_42C9_A567_6FF9CCE0F397_.wvu.FilterData" localSheetId="0" hidden="1">'на 01.08.2018'!$A$7:$J$407</definedName>
    <definedName name="Z_9D24C81C_5B18_4B40_BF88_7236C9CAE366_.wvu.FilterData" localSheetId="0" hidden="1">'на 01.08.2018'!$A$7:$H$151</definedName>
    <definedName name="Z_9E1D944D_E62F_4660_B928_F956F86CCB3D_.wvu.FilterData" localSheetId="0" hidden="1">'на 01.08.2018'!$A$7:$J$407</definedName>
    <definedName name="Z_9E720D93_31F0_4636_BA00_6CE6F83F3651_.wvu.FilterData" localSheetId="0" hidden="1">'на 01.08.2018'!$A$7:$J$407</definedName>
    <definedName name="Z_9E943B7D_D4C7_443F_BC4C_8AB90546D8A5_.wvu.Cols" localSheetId="0" hidden="1">'на 01.08.2018'!#REF!,'на 01.08.2018'!#REF!</definedName>
    <definedName name="Z_9E943B7D_D4C7_443F_BC4C_8AB90546D8A5_.wvu.FilterData" localSheetId="0" hidden="1">'на 01.08.2018'!$A$3:$J$60</definedName>
    <definedName name="Z_9E943B7D_D4C7_443F_BC4C_8AB90546D8A5_.wvu.PrintTitles" localSheetId="0" hidden="1">'на 01.08.2018'!$5:$8</definedName>
    <definedName name="Z_9E943B7D_D4C7_443F_BC4C_8AB90546D8A5_.wvu.Rows" localSheetId="0" hidden="1">'на 01.08.2018'!#REF!,'на 01.08.2018'!#REF!,'на 01.08.2018'!#REF!,'на 01.08.2018'!#REF!,'на 01.08.2018'!#REF!,'на 01.08.2018'!#REF!,'на 01.08.2018'!#REF!,'на 01.08.2018'!#REF!,'на 01.08.2018'!#REF!,'на 01.08.2018'!#REF!,'на 01.08.2018'!#REF!,'на 01.08.2018'!#REF!,'на 01.08.2018'!#REF!,'на 01.08.2018'!#REF!,'на 01.08.2018'!#REF!,'на 01.08.2018'!#REF!,'на 01.08.2018'!#REF!,'на 01.08.2018'!#REF!,'на 01.08.2018'!#REF!,'на 01.08.2018'!#REF!</definedName>
    <definedName name="Z_9EC99D85_9CBB_4D41_A0AC_5A782960B43C_.wvu.FilterData" localSheetId="0" hidden="1">'на 01.08.2018'!$A$7:$H$151</definedName>
    <definedName name="Z_9F469FEB_94D1_4BA9_BDF6_0A94C53541EA_.wvu.FilterData" localSheetId="0" hidden="1">'на 01.08.2018'!$A$7:$J$407</definedName>
    <definedName name="Z_9FA29541_62F4_4CED_BF33_19F6BA57578F_.wvu.Cols" localSheetId="0" hidden="1">'на 01.08.2018'!#REF!,'на 01.08.2018'!#REF!</definedName>
    <definedName name="Z_9FA29541_62F4_4CED_BF33_19F6BA57578F_.wvu.FilterData" localSheetId="0" hidden="1">'на 01.08.2018'!$A$7:$J$407</definedName>
    <definedName name="Z_9FA29541_62F4_4CED_BF33_19F6BA57578F_.wvu.PrintArea" localSheetId="0" hidden="1">'на 01.08.2018'!$A$1:$J$201</definedName>
    <definedName name="Z_9FA29541_62F4_4CED_BF33_19F6BA57578F_.wvu.PrintTitles" localSheetId="0" hidden="1">'на 01.08.2018'!$5:$8</definedName>
    <definedName name="Z_9FDAEEB9_7434_4701_B9D3_AEFADA35D37B_.wvu.FilterData" localSheetId="0" hidden="1">'на 01.08.2018'!$A$7:$J$407</definedName>
    <definedName name="Z_A08B7B60_BE09_484D_B75E_15D9DE206B17_.wvu.FilterData" localSheetId="0" hidden="1">'на 01.08.2018'!$A$7:$J$407</definedName>
    <definedName name="Z_A0963EEC_5578_46DF_B7B0_2B9F8CADC5B9_.wvu.FilterData" localSheetId="0" hidden="1">'на 01.08.2018'!$A$7:$J$407</definedName>
    <definedName name="Z_A0A3CD9B_2436_40D7_91DB_589A95FBBF00_.wvu.Cols" localSheetId="0" hidden="1">'на 01.08.2018'!#REF!</definedName>
    <definedName name="Z_A0A3CD9B_2436_40D7_91DB_589A95FBBF00_.wvu.FilterData" localSheetId="0" hidden="1">'на 01.08.2018'!$A$7:$J$407</definedName>
    <definedName name="Z_A0A3CD9B_2436_40D7_91DB_589A95FBBF00_.wvu.PrintArea" localSheetId="0" hidden="1">'на 01.08.2018'!$A$1:$J$209</definedName>
    <definedName name="Z_A0A3CD9B_2436_40D7_91DB_589A95FBBF00_.wvu.PrintTitles" localSheetId="0" hidden="1">'на 01.08.2018'!$5:$8</definedName>
    <definedName name="Z_A0EB0A04_1124_498B_8C4B_C1E25B53C1A8_.wvu.FilterData" localSheetId="0" hidden="1">'на 01.08.2018'!$A$7:$H$151</definedName>
    <definedName name="Z_A113B19A_DB2C_4585_AED7_B7EF9F05E57E_.wvu.FilterData" localSheetId="0" hidden="1">'на 01.08.2018'!$A$7:$J$407</definedName>
    <definedName name="Z_A1252AD3_62A9_4B5D_B0FA_98A0DCCDEFC0_.wvu.FilterData" localSheetId="0" hidden="1">'на 01.08.2018'!$A$7:$J$407</definedName>
    <definedName name="Z_A2611F3A_C06C_4662_B39E_6F08BA7C9B14_.wvu.FilterData" localSheetId="0" hidden="1">'на 01.08.2018'!$A$7:$H$151</definedName>
    <definedName name="Z_A28DA500_33FC_4913_B21A_3E2D7ED7A130_.wvu.FilterData" localSheetId="0" hidden="1">'на 01.08.2018'!$A$7:$H$151</definedName>
    <definedName name="Z_A38250FB_559C_49CE_918A_6673F9586B86_.wvu.FilterData" localSheetId="0" hidden="1">'на 01.08.2018'!$A$7:$J$407</definedName>
    <definedName name="Z_A5169FE8_9D26_44E6_A6EA_F78B40E1DE01_.wvu.FilterData" localSheetId="0" hidden="1">'на 01.08.2018'!$A$7:$J$407</definedName>
    <definedName name="Z_A62258B9_7768_4C4F_AFFC_537782E81CFF_.wvu.FilterData" localSheetId="0" hidden="1">'на 01.08.2018'!$A$7:$H$151</definedName>
    <definedName name="Z_A65D4FF6_26A1_47FE_AF98_41E05002FB1E_.wvu.FilterData" localSheetId="0" hidden="1">'на 01.08.2018'!$A$7:$H$151</definedName>
    <definedName name="Z_A6816A2A_A381_4629_A196_A2D2CBED046E_.wvu.FilterData" localSheetId="0" hidden="1">'на 01.08.2018'!$A$7:$J$407</definedName>
    <definedName name="Z_A6B98527_7CBF_4E4D_BDEA_9334A3EB779F_.wvu.Cols" localSheetId="0" hidden="1">'на 01.08.2018'!#REF!,'на 01.08.2018'!#REF!,'на 01.08.2018'!$K:$BN</definedName>
    <definedName name="Z_A6B98527_7CBF_4E4D_BDEA_9334A3EB779F_.wvu.FilterData" localSheetId="0" hidden="1">'на 01.08.2018'!$A$7:$J$407</definedName>
    <definedName name="Z_A6B98527_7CBF_4E4D_BDEA_9334A3EB779F_.wvu.PrintArea" localSheetId="0" hidden="1">'на 01.08.2018'!$A$1:$BN$201</definedName>
    <definedName name="Z_A6B98527_7CBF_4E4D_BDEA_9334A3EB779F_.wvu.PrintTitles" localSheetId="0" hidden="1">'на 01.08.2018'!$5:$7</definedName>
    <definedName name="Z_A8EFE8CB_4B40_4A53_8B7A_29439E2B50D7_.wvu.FilterData" localSheetId="0" hidden="1">'на 01.08.2018'!$A$7:$J$407</definedName>
    <definedName name="Z_A98C96B5_CE3A_4FF9_B3E5_0DBB66ADC5BB_.wvu.FilterData" localSheetId="0" hidden="1">'на 01.08.2018'!$A$7:$H$151</definedName>
    <definedName name="Z_A9BB2943_E4B1_4809_A926_69F8C50E1CF2_.wvu.FilterData" localSheetId="0" hidden="1">'на 01.08.2018'!$A$7:$J$407</definedName>
    <definedName name="Z_AA4C7BF5_07E0_4095_B165_D2AF600190FA_.wvu.FilterData" localSheetId="0" hidden="1">'на 01.08.2018'!$A$7:$H$151</definedName>
    <definedName name="Z_AAC4B5AB_1913_4D9C_A1FF_BD9345E009EB_.wvu.FilterData" localSheetId="0" hidden="1">'на 01.08.2018'!$A$7:$H$151</definedName>
    <definedName name="Z_AB20AEF7_931C_411F_91E6_F461408B5AE6_.wvu.FilterData" localSheetId="0" hidden="1">'на 01.08.2018'!$A$7:$J$407</definedName>
    <definedName name="Z_ABA75302_0F6D_4886_9D81_1818E8870CAA_.wvu.FilterData" localSheetId="0" hidden="1">'на 01.08.2018'!$A$3:$K$205</definedName>
    <definedName name="Z_ABAF42E6_6CD6_46B1_A0C6_0099C207BC1C_.wvu.FilterData" localSheetId="0" hidden="1">'на 01.08.2018'!$A$7:$J$407</definedName>
    <definedName name="Z_ABF07E15_3FB5_46FA_8B18_72FA32E3F1DA_.wvu.FilterData" localSheetId="0" hidden="1">'на 01.08.2018'!$A$7:$J$407</definedName>
    <definedName name="Z_ACFE2E5A_B4BC_4793_B103_05F97C227772_.wvu.FilterData" localSheetId="0" hidden="1">'на 01.08.2018'!$A$7:$J$407</definedName>
    <definedName name="Z_AD079EA2_4E18_46EE_8E20_0C7923C917D2_.wvu.FilterData" localSheetId="0" hidden="1">'на 01.08.2018'!$A$7:$J$407</definedName>
    <definedName name="Z_ADE318A0_9CB5_431A_AF2B_D561B19631D9_.wvu.FilterData" localSheetId="0" hidden="1">'на 01.08.2018'!$A$7:$J$407</definedName>
    <definedName name="Z_AF01D870_77CB_46A2_A95B_3A27FF42EAA8_.wvu.FilterData" localSheetId="0" hidden="1">'на 01.08.2018'!$A$7:$H$151</definedName>
    <definedName name="Z_AF1AEFF5_9892_4FCB_BD3E_6CF1CEE1B71B_.wvu.FilterData" localSheetId="0" hidden="1">'на 01.08.2018'!$A$7:$J$407</definedName>
    <definedName name="Z_AFABF6AA_2F6E_48B0_98F8_213EA30990B1_.wvu.FilterData" localSheetId="0" hidden="1">'на 01.08.2018'!$A$7:$J$407</definedName>
    <definedName name="Z_AFC26506_1EE1_430F_B247_3257CE41958A_.wvu.FilterData" localSheetId="0" hidden="1">'на 01.08.2018'!$A$7:$J$407</definedName>
    <definedName name="Z_B00B4D71_156E_4DD9_93CC_1F392CBA035F_.wvu.FilterData" localSheetId="0" hidden="1">'на 01.08.2018'!$A$7:$J$407</definedName>
    <definedName name="Z_B0B61858_D248_4F0B_95EB_A53482FBF19B_.wvu.FilterData" localSheetId="0" hidden="1">'на 01.08.2018'!$A$7:$J$407</definedName>
    <definedName name="Z_B0BB7BD4_E507_4D19_A9BF_6595068A89B5_.wvu.FilterData" localSheetId="0" hidden="1">'на 01.08.2018'!$A$7:$J$407</definedName>
    <definedName name="Z_B180D137_9F25_4AD4_9057_37928F1867A8_.wvu.FilterData" localSheetId="0" hidden="1">'на 01.08.2018'!$A$7:$H$151</definedName>
    <definedName name="Z_B1FA2CF0_321B_4787_93E8_EB6D5C78D6B5_.wvu.FilterData" localSheetId="0" hidden="1">'на 01.08.2018'!$A$7:$J$407</definedName>
    <definedName name="Z_B246A3A0_6AE0_4610_AE7A_F7490C26DBCA_.wvu.FilterData" localSheetId="0" hidden="1">'на 01.08.2018'!$A$7:$J$407</definedName>
    <definedName name="Z_B2D38EAC_E767_43A7_B7A2_621639FE347D_.wvu.FilterData" localSheetId="0" hidden="1">'на 01.08.2018'!$A$7:$H$151</definedName>
    <definedName name="Z_B30FEF93_CDBE_4AC5_9298_7B65E13C3F79_.wvu.FilterData" localSheetId="0" hidden="1">'на 01.08.2018'!$A$7:$J$407</definedName>
    <definedName name="Z_B3114865_FFF9_40B7_B9E6_C3642102DCF9_.wvu.FilterData" localSheetId="0" hidden="1">'на 01.08.2018'!$A$7:$J$407</definedName>
    <definedName name="Z_B3339176_D3D0_4D7A_8AAB_C0B71F942A93_.wvu.FilterData" localSheetId="0" hidden="1">'на 01.08.2018'!$A$7:$H$151</definedName>
    <definedName name="Z_B45FAC42_679D_43AB_B511_9E5492CAC2DB_.wvu.FilterData" localSheetId="0" hidden="1">'на 01.08.2018'!$A$7:$H$151</definedName>
    <definedName name="Z_B499C08D_A2E7_417F_A9B7_BFCE2B66534F_.wvu.FilterData" localSheetId="0" hidden="1">'на 01.08.2018'!$A$7:$J$407</definedName>
    <definedName name="Z_B543C7D0_E350_4DA4_A835_ADCB64A4D66D_.wvu.FilterData" localSheetId="0" hidden="1">'на 01.08.2018'!$A$7:$J$407</definedName>
    <definedName name="Z_B5533D56_E1AE_4DE7_8436_EF9CA55A4943_.wvu.FilterData" localSheetId="0" hidden="1">'на 01.08.2018'!$A$7:$J$407</definedName>
    <definedName name="Z_B56BEF44_39DC_4F5B_A5E5_157C237832AF_.wvu.FilterData" localSheetId="0" hidden="1">'на 01.08.2018'!$A$7:$H$151</definedName>
    <definedName name="Z_B5A6FE62_B66C_45B1_AF17_B7686B0B3A3F_.wvu.FilterData" localSheetId="0" hidden="1">'на 01.08.2018'!$A$7:$J$407</definedName>
    <definedName name="Z_B603D180_E09A_4B9C_810F_9423EBA4A0EA_.wvu.FilterData" localSheetId="0" hidden="1">'на 01.08.2018'!$A$7:$J$407</definedName>
    <definedName name="Z_B698776A_6A96_445D_9813_F5440DD90495_.wvu.FilterData" localSheetId="0" hidden="1">'на 01.08.2018'!$A$7:$J$407</definedName>
    <definedName name="Z_B6D72401_10F2_4D08_9A2D_EC1E2043D946_.wvu.FilterData" localSheetId="0" hidden="1">'на 01.08.2018'!$A$7:$J$407</definedName>
    <definedName name="Z_B6F11AB1_40C8_4880_BE42_1C35664CF325_.wvu.FilterData" localSheetId="0" hidden="1">'на 01.08.2018'!$A$7:$J$407</definedName>
    <definedName name="Z_B736B334_F8CF_4A1D_A747_B2B8CF3F3731_.wvu.FilterData" localSheetId="0" hidden="1">'на 01.08.2018'!$A$7:$J$407</definedName>
    <definedName name="Z_B7A22467_168B_475A_AC6B_F744F4990F6A_.wvu.FilterData" localSheetId="0" hidden="1">'на 01.08.2018'!$A$7:$J$407</definedName>
    <definedName name="Z_B7A4DC29_6CA3_48BD_BD2B_5EA61D250392_.wvu.FilterData" localSheetId="0" hidden="1">'на 01.08.2018'!$A$7:$H$151</definedName>
    <definedName name="Z_B7F67755_3086_43A6_86E7_370F80E61BD0_.wvu.FilterData" localSheetId="0" hidden="1">'на 01.08.2018'!$A$7:$H$151</definedName>
    <definedName name="Z_B8283716_285A_45D5_8283_DCA7A3C9CFC7_.wvu.FilterData" localSheetId="0" hidden="1">'на 01.08.2018'!$A$7:$J$407</definedName>
    <definedName name="Z_B858041A_E0C9_4C5A_A736_A0DA4684B712_.wvu.FilterData" localSheetId="0" hidden="1">'на 01.08.2018'!$A$7:$J$407</definedName>
    <definedName name="Z_B8EDA240_D337_4165_927F_4408D011F4B1_.wvu.FilterData" localSheetId="0" hidden="1">'на 01.08.2018'!$A$7:$J$407</definedName>
    <definedName name="Z_B9A29D57_1D84_4BB4_A72C_EF14D2D8DD4E_.wvu.FilterData" localSheetId="0" hidden="1">'на 01.08.2018'!$A$7:$J$407</definedName>
    <definedName name="Z_B9FDB936_DEDC_405B_AC55_3262523808BE_.wvu.FilterData" localSheetId="0" hidden="1">'на 01.08.2018'!$A$7:$J$407</definedName>
    <definedName name="Z_BAB4825B_2E54_4A6C_A72D_1F8E7B4FEFFB_.wvu.FilterData" localSheetId="0" hidden="1">'на 01.08.2018'!$A$7:$J$407</definedName>
    <definedName name="Z_BAFB3A8F_5ACD_4C4A_A33C_831C754D88C0_.wvu.FilterData" localSheetId="0" hidden="1">'на 01.08.2018'!$A$7:$J$407</definedName>
    <definedName name="Z_BBED0997_5705_4C3C_95F1_5444E893BE19_.wvu.FilterData" localSheetId="0" hidden="1">'на 01.08.2018'!$A$7:$J$407</definedName>
    <definedName name="Z_BC09D690_D177_4FC8_AE1F_8F0F0D5C6ECD_.wvu.FilterData" localSheetId="0" hidden="1">'на 01.08.2018'!$A$7:$J$407</definedName>
    <definedName name="Z_BC6910FC_42F8_457B_8F8D_9BC0111CE283_.wvu.FilterData" localSheetId="0" hidden="1">'на 01.08.2018'!$A$7:$J$407</definedName>
    <definedName name="Z_BD707806_8F10_492F_81AE_A7900A187828_.wvu.FilterData" localSheetId="0" hidden="1">'на 01.08.2018'!$A$3:$K$205</definedName>
    <definedName name="Z_BDD573CF_BFE0_4002_B5F7_E438A5DAD635_.wvu.FilterData" localSheetId="0" hidden="1">'на 01.08.2018'!$A$7:$J$407</definedName>
    <definedName name="Z_BE3F7214_4B0C_40FA_B4F7_B0F38416BCEF_.wvu.FilterData" localSheetId="0" hidden="1">'на 01.08.2018'!$A$7:$J$407</definedName>
    <definedName name="Z_BE442298_736F_47F5_9592_76FFCCDA59DB_.wvu.FilterData" localSheetId="0" hidden="1">'на 01.08.2018'!$A$7:$H$151</definedName>
    <definedName name="Z_BE842559_6B14_41AC_A92A_4E50A6CE8B79_.wvu.FilterData" localSheetId="0" hidden="1">'на 01.08.2018'!$A$7:$J$407</definedName>
    <definedName name="Z_BE97AC31_BFEB_4520_BC44_68B0C987C70A_.wvu.FilterData" localSheetId="0" hidden="1">'на 01.08.2018'!$A$7:$J$407</definedName>
    <definedName name="Z_BEA0FDBA_BB07_4C19_8BBD_5E57EE395C09_.wvu.FilterData" localSheetId="0" hidden="1">'на 01.08.2018'!$A$7:$J$407</definedName>
    <definedName name="Z_BEA0FDBA_BB07_4C19_8BBD_5E57EE395C09_.wvu.PrintArea" localSheetId="0" hidden="1">'на 01.08.2018'!$A$1:$J$205</definedName>
    <definedName name="Z_BEA0FDBA_BB07_4C19_8BBD_5E57EE395C09_.wvu.PrintTitles" localSheetId="0" hidden="1">'на 01.08.2018'!$5:$8</definedName>
    <definedName name="Z_BF22223F_B516_45E8_9C4B_DD4CB4CE2C48_.wvu.FilterData" localSheetId="0" hidden="1">'на 01.08.2018'!$A$7:$J$407</definedName>
    <definedName name="Z_BF65F093_304D_44F0_BF26_E5F8F9093CF5_.wvu.FilterData" localSheetId="0" hidden="1">'на 01.08.2018'!$A$7:$J$60</definedName>
    <definedName name="Z_C02D2AC3_00AB_4B4C_8299_349FC338B994_.wvu.FilterData" localSheetId="0" hidden="1">'на 01.08.2018'!$A$7:$J$407</definedName>
    <definedName name="Z_C0ED18A2_48B4_4C82_979B_4B80DB79BC08_.wvu.FilterData" localSheetId="0" hidden="1">'на 01.08.2018'!$A$7:$J$407</definedName>
    <definedName name="Z_C106F923_AD55_472E_86A3_2C4C13F084E8_.wvu.FilterData" localSheetId="0" hidden="1">'на 01.08.2018'!$A$7:$J$407</definedName>
    <definedName name="Z_C140C6EF_B272_4886_8555_3A3DB8A6C4A0_.wvu.FilterData" localSheetId="0" hidden="1">'на 01.08.2018'!$A$7:$J$407</definedName>
    <definedName name="Z_C14C28B9_3A8B_4F55_AC1E_B6D3DA6398D5_.wvu.FilterData" localSheetId="0" hidden="1">'на 01.08.2018'!$A$7:$J$407</definedName>
    <definedName name="Z_C276A679_E43E_444B_B0E9_B307A301A03A_.wvu.FilterData" localSheetId="0" hidden="1">'на 01.08.2018'!$A$7:$J$407</definedName>
    <definedName name="Z_C2E7FF11_4F7B_4EA9_AD45_A8385AC4BC24_.wvu.FilterData" localSheetId="0" hidden="1">'на 01.08.2018'!$A$7:$H$151</definedName>
    <definedName name="Z_C3E7B974_7E68_49C9_8A66_DEBBC3D71CB8_.wvu.FilterData" localSheetId="0" hidden="1">'на 01.08.2018'!$A$7:$H$151</definedName>
    <definedName name="Z_C3E97E4D_03A9_422E_8E65_116E90E7DE0A_.wvu.FilterData" localSheetId="0" hidden="1">'на 01.08.2018'!$A$7:$J$407</definedName>
    <definedName name="Z_C47D5376_4107_461D_B353_0F0CCA5A27B8_.wvu.FilterData" localSheetId="0" hidden="1">'на 01.08.2018'!$A$7:$H$151</definedName>
    <definedName name="Z_C4A81194_E272_4927_9E06_D47C43E50753_.wvu.FilterData" localSheetId="0" hidden="1">'на 01.08.2018'!$A$7:$J$407</definedName>
    <definedName name="Z_C4E388F3_F33E_45AF_8E75_3BD450853C20_.wvu.FilterData" localSheetId="0" hidden="1">'на 01.08.2018'!$A$7:$J$407</definedName>
    <definedName name="Z_C55D9313_9108_41CA_AD0E_FE2F7292C638_.wvu.FilterData" localSheetId="0" hidden="1">'на 01.08.2018'!$A$7:$H$151</definedName>
    <definedName name="Z_C5A38A18_427F_40C3_A14B_55DA8E81FB09_.wvu.FilterData" localSheetId="0" hidden="1">'на 01.08.2018'!$A$7:$J$407</definedName>
    <definedName name="Z_C5D84F85_3611_4C2A_903D_ECFF3A3DA3D9_.wvu.FilterData" localSheetId="0" hidden="1">'на 01.08.2018'!$A$7:$H$151</definedName>
    <definedName name="Z_C636DE0B_BC5D_45AA_89BD_B628CA1FE119_.wvu.FilterData" localSheetId="0" hidden="1">'на 01.08.2018'!$A$7:$J$407</definedName>
    <definedName name="Z_C70C85CF_5ADB_4631_87C7_BA23E9BE3196_.wvu.FilterData" localSheetId="0" hidden="1">'на 01.08.2018'!$A$7:$J$407</definedName>
    <definedName name="Z_C74598AC_1D4B_466D_8455_294C1A2E69BB_.wvu.FilterData" localSheetId="0" hidden="1">'на 01.08.2018'!$A$7:$H$151</definedName>
    <definedName name="Z_C745CD1F_9AA3_43D8_A7DA_ABDAF8508B62_.wvu.FilterData" localSheetId="0" hidden="1">'на 01.08.2018'!$A$7:$J$407</definedName>
    <definedName name="Z_C7DB809B_EB90_4CA8_929B_8A5AA3E83B84_.wvu.FilterData" localSheetId="0" hidden="1">'на 01.08.2018'!$A$7:$J$407</definedName>
    <definedName name="Z_C8579552_11B1_4140_9659_E1DA02EF9DD1_.wvu.FilterData" localSheetId="0" hidden="1">'на 01.08.2018'!$A$7:$J$407</definedName>
    <definedName name="Z_C8C7D91A_0101_429D_A7C4_25C2A366909A_.wvu.Cols" localSheetId="0" hidden="1">'на 01.08.2018'!#REF!,'на 01.08.2018'!#REF!</definedName>
    <definedName name="Z_C8C7D91A_0101_429D_A7C4_25C2A366909A_.wvu.FilterData" localSheetId="0" hidden="1">'на 01.08.2018'!$A$7:$J$60</definedName>
    <definedName name="Z_C8C7D91A_0101_429D_A7C4_25C2A366909A_.wvu.Rows" localSheetId="0" hidden="1">'на 01.08.2018'!#REF!,'на 01.08.2018'!#REF!,'на 01.08.2018'!#REF!,'на 01.08.2018'!#REF!,'на 01.08.2018'!#REF!,'на 01.08.2018'!#REF!,'на 01.08.2018'!#REF!,'на 01.08.2018'!#REF!,'на 01.08.2018'!#REF!,'на 01.08.2018'!#REF!</definedName>
    <definedName name="Z_C9081176_529C_43E8_8E20_8AC24E7C2D35_.wvu.FilterData" localSheetId="0" hidden="1">'на 01.08.2018'!$A$7:$J$407</definedName>
    <definedName name="Z_C94FB5D5_E515_4327_B4DC_AC3D7C1A6363_.wvu.FilterData" localSheetId="0" hidden="1">'на 01.08.2018'!$A$7:$J$407</definedName>
    <definedName name="Z_C97ACF3E_ACD3_4C9D_94FA_EA6F3D46505E_.wvu.FilterData" localSheetId="0" hidden="1">'на 01.08.2018'!$A$7:$J$407</definedName>
    <definedName name="Z_C98B4A4E_FC1F_45B3_ABB0_7DC9BD4B8057_.wvu.FilterData" localSheetId="0" hidden="1">'на 01.08.2018'!$A$7:$H$151</definedName>
    <definedName name="Z_C9A5AE8B_0A38_4D54_B36F_AFD2A577F3EF_.wvu.FilterData" localSheetId="0" hidden="1">'на 01.08.2018'!$A$7:$J$407</definedName>
    <definedName name="Z_CA384592_0CFD_4322_A4EB_34EC04693944_.wvu.FilterData" localSheetId="0" hidden="1">'на 01.08.2018'!$A$7:$J$407</definedName>
    <definedName name="Z_CA384592_0CFD_4322_A4EB_34EC04693944_.wvu.PrintArea" localSheetId="0" hidden="1">'на 01.08.2018'!$A$1:$J$205</definedName>
    <definedName name="Z_CA384592_0CFD_4322_A4EB_34EC04693944_.wvu.PrintTitles" localSheetId="0" hidden="1">'на 01.08.2018'!$5:$8</definedName>
    <definedName name="Z_CAAD7F8A_A328_4C0A_9ECF_2AD83A08D699_.wvu.FilterData" localSheetId="0" hidden="1">'на 01.08.2018'!$A$7:$H$151</definedName>
    <definedName name="Z_CB1A56DC_A135_41E6_8A02_AE4E518C879F_.wvu.FilterData" localSheetId="0" hidden="1">'на 01.08.2018'!$A$7:$J$407</definedName>
    <definedName name="Z_CB4880DD_CE83_4DFC_BBA7_70687256D5A4_.wvu.FilterData" localSheetId="0" hidden="1">'на 01.08.2018'!$A$7:$H$151</definedName>
    <definedName name="Z_CBDBA949_FA00_4560_8001_BD00E63FCCA4_.wvu.FilterData" localSheetId="0" hidden="1">'на 01.08.2018'!$A$7:$J$407</definedName>
    <definedName name="Z_CBF12BD1_A071_4448_8003_32E74F40E3E3_.wvu.FilterData" localSheetId="0" hidden="1">'на 01.08.2018'!$A$7:$H$151</definedName>
    <definedName name="Z_CBF9D894_3FD2_4B68_BAC8_643DB23851C0_.wvu.FilterData" localSheetId="0" hidden="1">'на 01.08.2018'!$A$7:$H$151</definedName>
    <definedName name="Z_CBF9D894_3FD2_4B68_BAC8_643DB23851C0_.wvu.Rows" localSheetId="0" hidden="1">'на 01.08.2018'!#REF!,'на 01.08.2018'!#REF!,'на 01.08.2018'!#REF!,'на 01.08.2018'!#REF!</definedName>
    <definedName name="Z_CCC17219_B1A3_4C6B_B903_0E4550432FD0_.wvu.FilterData" localSheetId="0" hidden="1">'на 01.08.2018'!$A$7:$H$151</definedName>
    <definedName name="Z_CCF533A2_322B_40E2_88B2_065E6D1D35B4_.wvu.FilterData" localSheetId="0" hidden="1">'на 01.08.2018'!$A$7:$J$407</definedName>
    <definedName name="Z_CCF533A2_322B_40E2_88B2_065E6D1D35B4_.wvu.PrintArea" localSheetId="0" hidden="1">'на 01.08.2018'!$A$1:$J$205</definedName>
    <definedName name="Z_CCF533A2_322B_40E2_88B2_065E6D1D35B4_.wvu.PrintTitles" localSheetId="0" hidden="1">'на 01.08.2018'!$5:$8</definedName>
    <definedName name="Z_CD10AFE5_EACD_43E3_B0AD_1FCFF7EEADC3_.wvu.FilterData" localSheetId="0" hidden="1">'на 01.08.2018'!$A$7:$J$407</definedName>
    <definedName name="Z_CDABDA6A_CEAA_4779_9390_A07E787E5F1B_.wvu.FilterData" localSheetId="0" hidden="1">'на 01.08.2018'!$A$7:$J$407</definedName>
    <definedName name="Z_CDBBEB40_4DC8_4F8A_B0B0_EE0E987A2098_.wvu.FilterData" localSheetId="0" hidden="1">'на 01.08.2018'!$A$7:$J$407</definedName>
    <definedName name="Z_CEF22FD3_C3E9_4C31_B864_568CAC74A486_.wvu.FilterData" localSheetId="0" hidden="1">'на 01.08.2018'!$A$7:$J$407</definedName>
    <definedName name="Z_CFEB7053_3C1D_451D_9A86_5940DFCF964A_.wvu.FilterData" localSheetId="0" hidden="1">'на 01.08.2018'!$A$7:$J$407</definedName>
    <definedName name="Z_D165341F_496A_48CE_829A_555B16787041_.wvu.FilterData" localSheetId="0" hidden="1">'на 01.08.2018'!$A$7:$J$407</definedName>
    <definedName name="Z_D20DFCFE_63F9_4265_B37B_4F36C46DF159_.wvu.Cols" localSheetId="0" hidden="1">'на 01.08.2018'!#REF!,'на 01.08.2018'!#REF!</definedName>
    <definedName name="Z_D20DFCFE_63F9_4265_B37B_4F36C46DF159_.wvu.FilterData" localSheetId="0" hidden="1">'на 01.08.2018'!$A$7:$J$407</definedName>
    <definedName name="Z_D20DFCFE_63F9_4265_B37B_4F36C46DF159_.wvu.PrintArea" localSheetId="0" hidden="1">'на 01.08.2018'!$A$1:$J$201</definedName>
    <definedName name="Z_D20DFCFE_63F9_4265_B37B_4F36C46DF159_.wvu.PrintTitles" localSheetId="0" hidden="1">'на 01.08.2018'!$5:$8</definedName>
    <definedName name="Z_D20DFCFE_63F9_4265_B37B_4F36C46DF159_.wvu.Rows" localSheetId="0" hidden="1">'на 01.08.2018'!#REF!,'на 01.08.2018'!#REF!,'на 01.08.2018'!#REF!,'на 01.08.2018'!#REF!,'на 01.08.2018'!#REF!</definedName>
    <definedName name="Z_D2422493_0DF6_4923_AFF9_1CE532FC9E0E_.wvu.FilterData" localSheetId="0" hidden="1">'на 01.08.2018'!$A$7:$J$407</definedName>
    <definedName name="Z_D26EAC32_42CC_46AF_8D27_8094727B2B8E_.wvu.FilterData" localSheetId="0" hidden="1">'на 01.08.2018'!$A$7:$J$407</definedName>
    <definedName name="Z_D298563F_7459_410D_A6E1_6B1CDFA6DAA7_.wvu.FilterData" localSheetId="0" hidden="1">'на 01.08.2018'!$A$7:$J$407</definedName>
    <definedName name="Z_D2D627FD_8F1D_4B0C_A4A1_1A515A2831A8_.wvu.FilterData" localSheetId="0" hidden="1">'на 01.08.2018'!$A$7:$J$407</definedName>
    <definedName name="Z_D343F548_3DE6_4716_9B8B_0FF1DF1B1DE3_.wvu.FilterData" localSheetId="0" hidden="1">'на 01.08.2018'!$A$7:$H$151</definedName>
    <definedName name="Z_D3607008_88A4_4735_BF9B_0D60A732D98C_.wvu.FilterData" localSheetId="0" hidden="1">'на 01.08.2018'!$A$7:$J$407</definedName>
    <definedName name="Z_D3C3EFC2_493C_4B9B_BC16_8147B08F8F65_.wvu.FilterData" localSheetId="0" hidden="1">'на 01.08.2018'!$A$7:$H$151</definedName>
    <definedName name="Z_D3D848E7_EB88_4E73_985E_C45B9AE68145_.wvu.FilterData" localSheetId="0" hidden="1">'на 01.08.2018'!$A$7:$J$407</definedName>
    <definedName name="Z_D3E86F4B_12A8_47CC_AEBE_74534991E315_.wvu.FilterData" localSheetId="0" hidden="1">'на 01.08.2018'!$A$7:$J$407</definedName>
    <definedName name="Z_D3F31BC4_4CDA_431B_BA5F_ADE76A923760_.wvu.FilterData" localSheetId="0" hidden="1">'на 01.08.2018'!$A$7:$H$151</definedName>
    <definedName name="Z_D41FF341_5913_4A9E_9CE5_B058CA00C0C7_.wvu.FilterData" localSheetId="0" hidden="1">'на 01.08.2018'!$A$7:$J$407</definedName>
    <definedName name="Z_D45ABB34_16CC_462D_8459_2034D47F465D_.wvu.FilterData" localSheetId="0" hidden="1">'на 01.08.2018'!$A$7:$H$151</definedName>
    <definedName name="Z_D479007E_A9E8_4307_A3E8_18A2BB5C55F2_.wvu.FilterData" localSheetId="0" hidden="1">'на 01.08.2018'!$A$7:$J$407</definedName>
    <definedName name="Z_D48CEF89_B01B_4E1D_92B4_235EA4A40F11_.wvu.FilterData" localSheetId="0" hidden="1">'на 01.08.2018'!$A$7:$J$407</definedName>
    <definedName name="Z_D4B24D18_8D1D_47A1_AE9B_21E3F9EF98EE_.wvu.FilterData" localSheetId="0" hidden="1">'на 01.08.2018'!$A$7:$J$407</definedName>
    <definedName name="Z_D4D3E883_F6A4_4364_94CA_00BA6BEEBB0B_.wvu.FilterData" localSheetId="0" hidden="1">'на 01.08.2018'!$A$7:$J$407</definedName>
    <definedName name="Z_D4E20E73_FD07_4BE4_B8FA_FE6B214643C4_.wvu.FilterData" localSheetId="0" hidden="1">'на 01.08.2018'!$A$7:$J$407</definedName>
    <definedName name="Z_D5317C3A_3EDA_404B_818D_EAF558810951_.wvu.FilterData" localSheetId="0" hidden="1">'на 01.08.2018'!$A$7:$H$151</definedName>
    <definedName name="Z_D537FB3B_712D_486A_BA32_4F73BEB2AA19_.wvu.FilterData" localSheetId="0" hidden="1">'на 01.08.2018'!$A$7:$H$151</definedName>
    <definedName name="Z_D6730C21_0555_4F4D_B589_9DE5CFF9C442_.wvu.FilterData" localSheetId="0" hidden="1">'на 01.08.2018'!$A$7:$H$151</definedName>
    <definedName name="Z_D6D7FE80_F340_4943_9CA8_381604446690_.wvu.FilterData" localSheetId="0" hidden="1">'на 01.08.2018'!$A$7:$J$407</definedName>
    <definedName name="Z_D7104B72_13BA_47A2_BD7D_6C7C814EB74F_.wvu.FilterData" localSheetId="0" hidden="1">'на 01.08.2018'!$A$7:$J$407</definedName>
    <definedName name="Z_D7BC8E82_4392_4806_9DAE_D94253790B9C_.wvu.Cols" localSheetId="0" hidden="1">'на 01.08.2018'!#REF!,'на 01.08.2018'!#REF!,'на 01.08.2018'!$K:$BN</definedName>
    <definedName name="Z_D7BC8E82_4392_4806_9DAE_D94253790B9C_.wvu.FilterData" localSheetId="0" hidden="1">'на 01.08.2018'!$A$7:$J$407</definedName>
    <definedName name="Z_D7BC8E82_4392_4806_9DAE_D94253790B9C_.wvu.PrintArea" localSheetId="0" hidden="1">'на 01.08.2018'!$A$1:$BN$201</definedName>
    <definedName name="Z_D7BC8E82_4392_4806_9DAE_D94253790B9C_.wvu.PrintTitles" localSheetId="0" hidden="1">'на 01.08.2018'!$5:$7</definedName>
    <definedName name="Z_D7DA24ED_ABB7_4D6E_ACD6_4B88F5184AF8_.wvu.FilterData" localSheetId="0" hidden="1">'на 01.08.2018'!$A$7:$J$407</definedName>
    <definedName name="Z_D8418465_ECB6_40A4_8538_9D6D02B4E5CE_.wvu.FilterData" localSheetId="0" hidden="1">'на 01.08.2018'!$A$7:$H$151</definedName>
    <definedName name="Z_D8836A46_4276_4875_86A1_BB0E2B53006C_.wvu.FilterData" localSheetId="0" hidden="1">'на 01.08.2018'!$A$7:$H$151</definedName>
    <definedName name="Z_D8EBE17E_7A1A_4392_901C_A4C8DD4BAF28_.wvu.FilterData" localSheetId="0" hidden="1">'на 01.08.2018'!$A$7:$H$151</definedName>
    <definedName name="Z_D917D9C8_DA24_43F6_B702_2D065DC4F3EA_.wvu.FilterData" localSheetId="0" hidden="1">'на 01.08.2018'!$A$7:$J$407</definedName>
    <definedName name="Z_D921BCFE_106A_48C3_8051_F877509D5A90_.wvu.FilterData" localSheetId="0" hidden="1">'на 01.08.2018'!$A$7:$J$407</definedName>
    <definedName name="Z_D930048B_C8C6_498D_B7FD_C4CFAF447C25_.wvu.FilterData" localSheetId="0" hidden="1">'на 01.08.2018'!$A$7:$J$407</definedName>
    <definedName name="Z_D93C7415_B321_4E66_84AD_0490D011FDE7_.wvu.FilterData" localSheetId="0" hidden="1">'на 01.08.2018'!$A$7:$J$407</definedName>
    <definedName name="Z_D952F92C_16FA_49C0_ACE1_EEFE2012130A_.wvu.FilterData" localSheetId="0" hidden="1">'на 01.08.2018'!$A$7:$J$407</definedName>
    <definedName name="Z_D954D534_B88D_4A21_85D6_C0757B597D1E_.wvu.FilterData" localSheetId="0" hidden="1">'на 01.08.2018'!$A$7:$J$407</definedName>
    <definedName name="Z_D95852A1_B0FC_4AC5_B62B_5CCBE05B0D15_.wvu.FilterData" localSheetId="0" hidden="1">'на 01.08.2018'!$A$7:$J$407</definedName>
    <definedName name="Z_D97BC9A1_860C_45CB_8FAD_B69CEE39193C_.wvu.FilterData" localSheetId="0" hidden="1">'на 01.08.2018'!$A$7:$H$151</definedName>
    <definedName name="Z_D981844C_3450_4227_997A_DB8016618FC0_.wvu.FilterData" localSheetId="0" hidden="1">'на 01.08.2018'!$A$7:$J$407</definedName>
    <definedName name="Z_D9E7CF58_1888_4559_99D1_C71D21E76828_.wvu.FilterData" localSheetId="0" hidden="1">'на 01.08.2018'!$A$7:$J$407</definedName>
    <definedName name="Z_DA3033F1_502F_4BCA_B468_CBA3E20E7254_.wvu.FilterData" localSheetId="0" hidden="1">'на 01.08.2018'!$A$7:$J$407</definedName>
    <definedName name="Z_DA5DFA2D_C1AA_42F5_8828_D1905F1C9BD0_.wvu.FilterData" localSheetId="0" hidden="1">'на 01.08.2018'!$A$7:$J$407</definedName>
    <definedName name="Z_DAB9487C_F291_4A20_8CE8_A04CF6419B39_.wvu.FilterData" localSheetId="0" hidden="1">'на 01.08.2018'!$A$7:$J$407</definedName>
    <definedName name="Z_DB55315D_56C8_4F2C_9317_AA25AA5EAC9E_.wvu.FilterData" localSheetId="0" hidden="1">'на 01.08.2018'!$A$7:$J$407</definedName>
    <definedName name="Z_DBB88EE7_5C30_443C_A427_07BA2C7C58DA_.wvu.FilterData" localSheetId="0" hidden="1">'на 01.08.2018'!$A$7:$J$407</definedName>
    <definedName name="Z_DBF40914_927D_466F_8B6B_F333D1AFC9B0_.wvu.FilterData" localSheetId="0" hidden="1">'на 01.08.2018'!$A$7:$J$407</definedName>
    <definedName name="Z_DC263B7F_7E05_4E66_AE9F_05D6DDE635B1_.wvu.FilterData" localSheetId="0" hidden="1">'на 01.08.2018'!$A$7:$H$151</definedName>
    <definedName name="Z_DC796824_ECED_4590_A3E8_8D5A3534C637_.wvu.FilterData" localSheetId="0" hidden="1">'на 01.08.2018'!$A$7:$H$151</definedName>
    <definedName name="Z_DCC1B134_1BA2_418E_B1D0_0938D8743370_.wvu.FilterData" localSheetId="0" hidden="1">'на 01.08.2018'!$A$7:$H$151</definedName>
    <definedName name="Z_DCC98630_5CE8_4EB8_B53F_29063CBFDB7B_.wvu.FilterData" localSheetId="0" hidden="1">'на 01.08.2018'!$A$7:$J$407</definedName>
    <definedName name="Z_DD479BCC_48E3_497E_81BC_9A58CD7AC8EF_.wvu.FilterData" localSheetId="0" hidden="1">'на 01.08.2018'!$A$7:$J$407</definedName>
    <definedName name="Z_DDA68DE5_EF86_4A52_97CD_589088C5FE7A_.wvu.FilterData" localSheetId="0" hidden="1">'на 01.08.2018'!$A$7:$H$151</definedName>
    <definedName name="Z_DE210091_3D77_4964_B6B2_443A728CBE9E_.wvu.FilterData" localSheetId="0" hidden="1">'на 01.08.2018'!$A$7:$J$407</definedName>
    <definedName name="Z_DE2C3999_6F3E_4D24_86CF_8803BF5FAA48_.wvu.FilterData" localSheetId="0" hidden="1">'на 01.08.2018'!$A$7:$J$60</definedName>
    <definedName name="Z_DEA6EDB2_F27D_4C8F_B061_FD80BEC5543F_.wvu.FilterData" localSheetId="0" hidden="1">'на 01.08.2018'!$A$7:$H$151</definedName>
    <definedName name="Z_DECE3245_1BE4_4A3F_B644_E8DE80612C1E_.wvu.FilterData" localSheetId="0" hidden="1">'на 01.08.2018'!$A$7:$J$407</definedName>
    <definedName name="Z_DF6B7D46_D8DB_447A_83A4_53EE18358CF2_.wvu.FilterData" localSheetId="0" hidden="1">'на 01.08.2018'!$A$7:$J$407</definedName>
    <definedName name="Z_DFB08918_D5A4_4224_AEA5_63620C0D53DD_.wvu.FilterData" localSheetId="0" hidden="1">'на 01.08.2018'!$A$7:$J$407</definedName>
    <definedName name="Z_E0178566_B0D6_4A04_941F_723DE4642B4A_.wvu.FilterData" localSheetId="0" hidden="1">'на 01.08.2018'!$A$7:$J$407</definedName>
    <definedName name="Z_E0415026_A3A4_4408_93D6_8180A1256A98_.wvu.FilterData" localSheetId="0" hidden="1">'на 01.08.2018'!$A$7:$J$407</definedName>
    <definedName name="Z_E0B34E03_0754_4713_9A98_5ACEE69C9E71_.wvu.FilterData" localSheetId="0" hidden="1">'на 01.08.2018'!$A$7:$H$151</definedName>
    <definedName name="Z_E1E7843B_3EC3_4FFF_9B1C_53E7DE6A4004_.wvu.FilterData" localSheetId="0" hidden="1">'на 01.08.2018'!$A$7:$H$151</definedName>
    <definedName name="Z_E25FE844_1AD8_4E16_B2DB_9033A702F13A_.wvu.FilterData" localSheetId="0" hidden="1">'на 01.08.2018'!$A$7:$H$151</definedName>
    <definedName name="Z_E2861A4E_263A_4BE6_9223_2DA352B0AD2D_.wvu.FilterData" localSheetId="0" hidden="1">'на 01.08.2018'!$A$7:$H$151</definedName>
    <definedName name="Z_E2FB76DF_1C94_4620_8087_FEE12FDAA3D2_.wvu.FilterData" localSheetId="0" hidden="1">'на 01.08.2018'!$A$7:$H$151</definedName>
    <definedName name="Z_E3C6ECC1_0F12_435D_9B36_B23F6133337F_.wvu.FilterData" localSheetId="0" hidden="1">'на 01.08.2018'!$A$7:$H$151</definedName>
    <definedName name="Z_E437F2F2_3B79_49F0_9901_D31498A163D7_.wvu.FilterData" localSheetId="0" hidden="1">'на 01.08.2018'!$A$7:$J$407</definedName>
    <definedName name="Z_E531BAEE_E556_4AEF_B35B_C675BD99939C_.wvu.FilterData" localSheetId="0" hidden="1">'на 01.08.2018'!$A$7:$J$407</definedName>
    <definedName name="Z_E5EC7523_F88D_4AD4_9A8D_84C16AB7BFC1_.wvu.FilterData" localSheetId="0" hidden="1">'на 01.08.2018'!$A$7:$J$407</definedName>
    <definedName name="Z_E6B0F607_AC37_4539_B427_EA5DBDA71490_.wvu.FilterData" localSheetId="0" hidden="1">'на 01.08.2018'!$A$7:$J$407</definedName>
    <definedName name="Z_E6F2229B_648C_45EB_AFDD_48E1933E9057_.wvu.FilterData" localSheetId="0" hidden="1">'на 01.08.2018'!$A$7:$J$407</definedName>
    <definedName name="Z_E79ABD49_719F_4887_A43D_3DE66BF8AD95_.wvu.FilterData" localSheetId="0" hidden="1">'на 01.08.2018'!$A$7:$J$407</definedName>
    <definedName name="Z_E818C85D_F563_4BCC_9747_0856B0207D9A_.wvu.FilterData" localSheetId="0" hidden="1">'на 01.08.2018'!$A$7:$J$407</definedName>
    <definedName name="Z_E85A9955_A3DD_46D7_A4A3_9B67A0E2B00C_.wvu.FilterData" localSheetId="0" hidden="1">'на 01.08.2018'!$A$7:$J$407</definedName>
    <definedName name="Z_E85CF805_B7EC_4B8E_BF6B_2D35F453C813_.wvu.FilterData" localSheetId="0" hidden="1">'на 01.08.2018'!$A$7:$J$407</definedName>
    <definedName name="Z_E8619C4F_9D0C_40CF_8636_CF30BDB53D78_.wvu.FilterData" localSheetId="0" hidden="1">'на 01.08.2018'!$A$7:$J$407</definedName>
    <definedName name="Z_E86B59AB_8419_4B63_BADC_4C4DB9795CAA_.wvu.FilterData" localSheetId="0" hidden="1">'на 01.08.2018'!$A$7:$J$407</definedName>
    <definedName name="Z_E88E1D11_18C0_4724_9D4F_2C85DDF57564_.wvu.FilterData" localSheetId="0" hidden="1">'на 01.08.2018'!$A$7:$H$151</definedName>
    <definedName name="Z_E8E447B7_386A_4449_A267_EA8A8ED2E9DF_.wvu.FilterData" localSheetId="0" hidden="1">'на 01.08.2018'!$A$7:$J$407</definedName>
    <definedName name="Z_E952215A_EF2B_4724_A091_1F77A330F7A6_.wvu.FilterData" localSheetId="0" hidden="1">'на 01.08.2018'!$A$7:$J$407</definedName>
    <definedName name="Z_E9A4F66F_BB40_4C19_8750_6E61AF1D74A1_.wvu.FilterData" localSheetId="0" hidden="1">'на 01.08.2018'!$A$7:$J$407</definedName>
    <definedName name="Z_EA234825_5817_4C50_AC45_83D70F061045_.wvu.FilterData" localSheetId="0" hidden="1">'на 01.08.2018'!$A$7:$J$407</definedName>
    <definedName name="Z_EA26BD39_D295_43F0_9554_645E38E73803_.wvu.FilterData" localSheetId="0" hidden="1">'на 01.08.2018'!$A$7:$J$407</definedName>
    <definedName name="Z_EA769D6D_3269_481D_9974_BC10C6C55FF6_.wvu.FilterData" localSheetId="0" hidden="1">'на 01.08.2018'!$A$7:$H$151</definedName>
    <definedName name="Z_EB2D8BE6_72BC_4D23_BEC7_DBF109493B0C_.wvu.FilterData" localSheetId="0" hidden="1">'на 01.08.2018'!$A$7:$J$407</definedName>
    <definedName name="Z_EBCDBD63_50FE_4D52_B280_2A723FA77236_.wvu.FilterData" localSheetId="0" hidden="1">'на 01.08.2018'!$A$7:$H$151</definedName>
    <definedName name="Z_EC6B58CC_C695_4EAF_B026_DA7CE6279D7A_.wvu.FilterData" localSheetId="0" hidden="1">'на 01.08.2018'!$A$7:$J$407</definedName>
    <definedName name="Z_EC741CE0_C720_481D_9CFE_596247B0CF36_.wvu.FilterData" localSheetId="0" hidden="1">'на 01.08.2018'!$A$7:$J$407</definedName>
    <definedName name="Z_EC7DFC56_670B_4634_9C36_1A0E9779A8AB_.wvu.FilterData" localSheetId="0" hidden="1">'на 01.08.2018'!$A$7:$J$407</definedName>
    <definedName name="Z_ED74FBD3_DF35_4798_8C2A_7ADA46D140AA_.wvu.FilterData" localSheetId="0" hidden="1">'на 01.08.2018'!$A$7:$H$151</definedName>
    <definedName name="Z_EF1610FE_843B_4864_9DAD_05F697DD47DC_.wvu.FilterData" localSheetId="0" hidden="1">'на 01.08.2018'!$A$7:$J$407</definedName>
    <definedName name="Z_EFFADE78_6F23_4B5D_AE74_3E82BA29B398_.wvu.FilterData" localSheetId="0" hidden="1">'на 01.08.2018'!$A$7:$H$151</definedName>
    <definedName name="Z_F0EB967D_F079_4FD4_AD5F_5BA84E405B49_.wvu.FilterData" localSheetId="0" hidden="1">'на 01.08.2018'!$A$7:$J$407</definedName>
    <definedName name="Z_F140A98E_30AA_4FD0_8B93_08F8951EDE5E_.wvu.FilterData" localSheetId="0" hidden="1">'на 01.08.2018'!$A$7:$H$151</definedName>
    <definedName name="Z_F2110B0B_AAE7_42F0_B553_C360E9249AD4_.wvu.Cols" localSheetId="0" hidden="1">'на 01.08.2018'!#REF!,'на 01.08.2018'!#REF!,'на 01.08.2018'!$K:$BN</definedName>
    <definedName name="Z_F2110B0B_AAE7_42F0_B553_C360E9249AD4_.wvu.FilterData" localSheetId="0" hidden="1">'на 01.08.2018'!$A$7:$J$407</definedName>
    <definedName name="Z_F2110B0B_AAE7_42F0_B553_C360E9249AD4_.wvu.PrintArea" localSheetId="0" hidden="1">'на 01.08.2018'!$A$1:$BN$201</definedName>
    <definedName name="Z_F2110B0B_AAE7_42F0_B553_C360E9249AD4_.wvu.PrintTitles" localSheetId="0" hidden="1">'на 01.08.2018'!$5:$7</definedName>
    <definedName name="Z_F2B210B3_A608_46A5_94E1_E525F8F6A2C4_.wvu.FilterData" localSheetId="0" hidden="1">'на 01.08.2018'!$A$7:$J$407</definedName>
    <definedName name="Z_F30FADD4_07E9_4B4F_B53A_86E542EF0570_.wvu.FilterData" localSheetId="0" hidden="1">'на 01.08.2018'!$A$7:$J$407</definedName>
    <definedName name="Z_F338BCFF_FE37_4512_82DE_8C10862CD583_.wvu.FilterData" localSheetId="0" hidden="1">'на 01.08.2018'!$A$7:$J$407</definedName>
    <definedName name="Z_F34EC6B1_390D_4B75_852C_F8775ACC3B29_.wvu.FilterData" localSheetId="0" hidden="1">'на 01.08.2018'!$A$7:$J$407</definedName>
    <definedName name="Z_F3E148B1_ED1B_4330_84E7_EFC4722C807A_.wvu.FilterData" localSheetId="0" hidden="1">'на 01.08.2018'!$A$7:$J$407</definedName>
    <definedName name="Z_F3F1BB49_52AF_48BB_95BC_060170851629_.wvu.FilterData" localSheetId="0" hidden="1">'на 01.08.2018'!$A$7:$J$407</definedName>
    <definedName name="Z_F413BB5D_EA53_42FB_84EF_A630DFA6E3CE_.wvu.FilterData" localSheetId="0" hidden="1">'на 01.08.2018'!$A$7:$J$407</definedName>
    <definedName name="Z_F424C8EB_1FD1_4B7C_BB16_C87F07FB1A66_.wvu.FilterData" localSheetId="0" hidden="1">'на 01.08.2018'!$A$7:$J$407</definedName>
    <definedName name="Z_F4D51502_0CCD_4E1C_8387_D94D30666E39_.wvu.FilterData" localSheetId="0" hidden="1">'на 01.08.2018'!$A$7:$J$407</definedName>
    <definedName name="Z_F52002B9_A233_461F_9C02_2195A969869E_.wvu.FilterData" localSheetId="0" hidden="1">'на 01.08.2018'!$A$7:$J$407</definedName>
    <definedName name="Z_F5904F57_BE1E_4C1A_B9F2_3334C6090028_.wvu.FilterData" localSheetId="0" hidden="1">'на 01.08.2018'!$A$7:$J$407</definedName>
    <definedName name="Z_F5F50589_1DF0_4A91_A5AE_A081904AF6B0_.wvu.FilterData" localSheetId="0" hidden="1">'на 01.08.2018'!$A$7:$J$407</definedName>
    <definedName name="Z_F675BEC0_5D51_42CD_8359_31DF2F226166_.wvu.FilterData" localSheetId="0" hidden="1">'на 01.08.2018'!$A$7:$J$407</definedName>
    <definedName name="Z_F6F4D1CA_4991_462D_A51D_FD0D91822706_.wvu.FilterData" localSheetId="0" hidden="1">'на 01.08.2018'!$A$7:$J$407</definedName>
    <definedName name="Z_F7FC106B_79FE_40D3_AA43_206A7284AC4B_.wvu.FilterData" localSheetId="0" hidden="1">'на 01.08.2018'!$A$7:$J$407</definedName>
    <definedName name="Z_F8CD48ED_A67F_492E_A417_09D352E93E12_.wvu.FilterData" localSheetId="0" hidden="1">'на 01.08.2018'!$A$7:$H$151</definedName>
    <definedName name="Z_F8E4304E_2CC4_4F73_A08A_BA6FE8EB77EF_.wvu.FilterData" localSheetId="0" hidden="1">'на 01.08.2018'!$A$7:$J$407</definedName>
    <definedName name="Z_F9AF50D2_05C8_4D13_9F15_43FAA7F1CB7A_.wvu.FilterData" localSheetId="0" hidden="1">'на 01.08.2018'!$A$7:$J$407</definedName>
    <definedName name="Z_F9F96D65_7E5D_4EDB_B47B_CD800EE8793F_.wvu.FilterData" localSheetId="0" hidden="1">'на 01.08.2018'!$A$7:$H$151</definedName>
    <definedName name="Z_FA263ADC_F7F9_4F21_8D0A_B162CFE58321_.wvu.FilterData" localSheetId="0" hidden="1">'на 01.08.2018'!$A$7:$J$407</definedName>
    <definedName name="Z_FA47CA05_CCF1_4EDC_AAF6_26967695B1D8_.wvu.FilterData" localSheetId="0" hidden="1">'на 01.08.2018'!$A$7:$J$407</definedName>
    <definedName name="Z_FA687933_7694_4C0F_8982_34C11239740C_.wvu.FilterData" localSheetId="0" hidden="1">'на 01.08.2018'!$A$7:$J$407</definedName>
    <definedName name="Z_FAEA1540_FB92_4A7F_8E18_381E2C6FAF74_.wvu.FilterData" localSheetId="0" hidden="1">'на 01.08.2018'!$A$7:$H$151</definedName>
    <definedName name="Z_FB2B2898_07E8_4F64_9660_A5CFE0C3B2A1_.wvu.FilterData" localSheetId="0" hidden="1">'на 01.08.2018'!$A$7:$J$407</definedName>
    <definedName name="Z_FBEEEF36_B47B_4551_8D8A_904E9E1222D4_.wvu.FilterData" localSheetId="0" hidden="1">'на 01.08.2018'!$A$7:$H$151</definedName>
    <definedName name="Z_FC5D3D29_E6B6_4724_B01C_EFC5C58D36F7_.wvu.FilterData" localSheetId="0" hidden="1">'на 01.08.2018'!$A$7:$J$407</definedName>
    <definedName name="Z_FC921717_EFFF_4C5F_AE15_5DB48A6B2DDC_.wvu.FilterData" localSheetId="0" hidden="1">'на 01.08.2018'!$A$7:$J$407</definedName>
    <definedName name="Z_FCFEE462_86B3_4D22_A291_C53135F468F2_.wvu.FilterData" localSheetId="0" hidden="1">'на 01.08.2018'!$A$7:$J$407</definedName>
    <definedName name="Z_FD01F790_1BBF_4238_916B_FA56833C331E_.wvu.FilterData" localSheetId="0" hidden="1">'на 01.08.2018'!$A$7:$J$407</definedName>
    <definedName name="Z_FD0E1B66_1ED2_4768_AEAA_4813773FCD1B_.wvu.FilterData" localSheetId="0" hidden="1">'на 01.08.2018'!$A$7:$H$151</definedName>
    <definedName name="Z_FD5CEF9A_4499_4018_A32D_B5C5AF11D935_.wvu.FilterData" localSheetId="0" hidden="1">'на 01.08.2018'!$A$7:$J$407</definedName>
    <definedName name="Z_FD66CF31_1A62_4649_ABF8_67009C9EEFA8_.wvu.FilterData" localSheetId="0" hidden="1">'на 01.08.2018'!$A$7:$J$407</definedName>
    <definedName name="Z_FDE37E7A_0D62_48F6_B80B_D6356ECC791B_.wvu.FilterData" localSheetId="0" hidden="1">'на 01.08.2018'!$A$7:$J$407</definedName>
    <definedName name="Z_FE9D531A_F987_4486_AC6F_37568587E0CC_.wvu.FilterData" localSheetId="0" hidden="1">'на 01.08.2018'!$A$7:$J$407</definedName>
    <definedName name="Z_FEE18FC2_E5D2_4C59_B7D0_FDF82F2008D4_.wvu.FilterData" localSheetId="0" hidden="1">'на 01.08.2018'!$A$7:$J$407</definedName>
    <definedName name="Z_FEF0FD9C_0AF1_4157_A391_071CD507BEBA_.wvu.FilterData" localSheetId="0" hidden="1">'на 01.08.2018'!$A$7:$J$407</definedName>
    <definedName name="Z_FEFFCD5F_F237_4316_B50A_6C71D0FF3363_.wvu.FilterData" localSheetId="0" hidden="1">'на 01.08.2018'!$A$7:$J$407</definedName>
    <definedName name="Z_FF7CC20D_CA9E_46D2_A113_9EB09E8A7DF6_.wvu.FilterData" localSheetId="0" hidden="1">'на 01.08.2018'!$A$7:$H$151</definedName>
    <definedName name="Z_FF7F531F_28CE_4C28_BA81_DE242DB82E03_.wvu.FilterData" localSheetId="0" hidden="1">'на 01.08.2018'!$A$7:$J$407</definedName>
    <definedName name="Z_FF9EFDBE_F5FD_432E_96BA_C22D4E9B91D4_.wvu.FilterData" localSheetId="0" hidden="1">'на 01.08.2018'!$A$7:$J$407</definedName>
    <definedName name="Z_FFBF84C0_8EC1_41E5_A130_1EB26E22D86E_.wvu.FilterData" localSheetId="0" hidden="1">'на 01.08.2018'!$A$7:$J$407</definedName>
    <definedName name="_xlnm.Print_Titles" localSheetId="0">'на 01.08.2018'!$5:$8</definedName>
    <definedName name="_xlnm.Print_Area" localSheetId="0">'на 01.08.2018'!$A$1:$J$205</definedName>
  </definedNames>
  <calcPr calcId="162913" fullPrecision="0"/>
  <customWorkbookViews>
    <customWorkbookView name="Маслова Алина Рамазановна - Личное представление" guid="{99950613-28E7-4EC2-B918-559A2757B0A9}" mergeInterval="0" personalView="1" maximized="1" xWindow="-8" yWindow="-8" windowWidth="1936" windowHeight="1056" tabRatio="355" activeSheetId="1"/>
    <customWorkbookView name="Козлова Анастасия Сергеевна - Личное представление" guid="{0CCCFAED-79CE-4449-BC23-D60C794B65C2}" mergeInterval="0" personalView="1" maximized="1" windowWidth="1276" windowHeight="719" tabRatio="518" activeSheetId="1"/>
    <customWorkbookView name="Перевощикова Анна Васильевна - Личное представление" guid="{CCF533A2-322B-40E2-88B2-065E6D1D35B4}" mergeInterval="0" personalView="1" maximized="1" xWindow="-8" yWindow="-8" windowWidth="1936" windowHeight="1056" tabRatio="440" activeSheetId="1"/>
    <customWorkbookView name="kaa - Личное представление" guid="{7B245AB0-C2AF-4822-BFC4-2399F85856C1}" mergeInterval="0" personalView="1" maximized="1" xWindow="1" yWindow="1" windowWidth="1280" windowHeight="803" tabRatio="518" activeSheetId="1"/>
    <customWorkbookView name="Коптеева Елена Анатольевна - Личное представление" guid="{2F7AC811-CA37-46E3-866E-6E10DF43054A}" mergeInterval="0" personalView="1" maximized="1" windowWidth="1276" windowHeight="799" tabRatio="698" activeSheetId="1"/>
    <customWorkbookView name="Соловьёва Ольга Валерьевна - Личное представление" guid="{CB1A56DC-A135-41E6-8A02-AE4E518C879F}" mergeInterval="0" personalView="1" maximized="1" windowWidth="1916" windowHeight="855" tabRatio="623" activeSheetId="1" showComments="commIndAndComment"/>
    <customWorkbookView name="Пользователь - Личное представление" guid="{C8C7D91A-0101-429D-A7C4-25C2A366909A}" mergeInterval="0" personalView="1" maximized="1" windowWidth="1264" windowHeight="759" tabRatio="518" activeSheetId="1"/>
    <customWorkbookView name="1 - Личное представление" guid="{CBF9D894-3FD2-4B68-BAC8-643DB23851C0}" mergeInterval="0" personalView="1" maximized="1" xWindow="1" yWindow="1" windowWidth="1733" windowHeight="798" tabRatio="772" activeSheetId="1"/>
    <customWorkbookView name="BLACKGIRL - Личное представление" guid="{37F8CE32-8CE8-4D95-9C0E-63112E6EFFE9}" mergeInterval="0" personalView="1" maximized="1" windowWidth="1020" windowHeight="576" tabRatio="441" activeSheetId="3"/>
    <customWorkbookView name="Елена - Личное представление" guid="{24E5C1BC-322C-4FEF-B964-F0DCC04482C1}" mergeInterval="0" personalView="1" maximized="1" xWindow="1" yWindow="1" windowWidth="1024" windowHeight="547" tabRatio="896" activeSheetId="1"/>
    <customWorkbookView name="Admin - Личное представление" guid="{2DF88C31-E5A0-4DFE-877D-5A31D3992603}" mergeInterval="0" personalView="1" maximized="1" windowWidth="1276" windowHeight="719" tabRatio="772"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Анастасия Вячеславовна - Личное представление" guid="{F2110B0B-AAE7-42F0-B553-C360E9249AD4}" mergeInterval="0" personalView="1" maximized="1" windowWidth="1276" windowHeight="779" tabRatio="501" activeSheetId="1"/>
    <customWorkbookView name="Михальченко Светлана Николаевна - Личное представление" guid="{D7BC8E82-4392-4806-9DAE-D94253790B9C}" mergeInterval="0" personalView="1" maximized="1" windowWidth="1276" windowHeight="759" tabRatio="501" activeSheetId="1" showComments="commIndAndComment"/>
    <customWorkbookView name="Морычева Надежда Николаевна - Личное представление" guid="{A6B98527-7CBF-4E4D-BDEA-9334A3EB779F}" mergeInterval="0" personalView="1" maximized="1" xWindow="-8" yWindow="-8" windowWidth="1296" windowHeight="1000" tabRatio="501" activeSheetId="1"/>
    <customWorkbookView name="User - Личное представление" guid="{D20DFCFE-63F9-4265-B37B-4F36C46DF159}" mergeInterval="0" personalView="1" maximized="1" xWindow="-8" yWindow="-8" windowWidth="1296" windowHeight="1000" tabRatio="518" activeSheetId="1"/>
    <customWorkbookView name="pav - Личное представление" guid="{539CB3DF-9B66-4BE7-9074-8CE0405EB8A6}" mergeInterval="0" personalView="1" maximized="1" xWindow="1" yWindow="1" windowWidth="1276" windowHeight="794" tabRatio="518" activeSheetId="1"/>
    <customWorkbookView name="kou - Личное представление" guid="{998B8119-4FF3-4A16-838D-539C6AE34D55}" mergeInterval="0" personalView="1" maximized="1" windowWidth="1148" windowHeight="645" tabRatio="518" activeSheetId="1"/>
    <customWorkbookView name="Денисова Евгения Юрьевна - Личное представление" guid="{9FA29541-62F4-4CED-BF33-19F6BA57578F}" mergeInterval="0" personalView="1" maximized="1" windowWidth="1276" windowHeight="759" tabRatio="518" activeSheetId="1"/>
    <customWorkbookView name="Литвинчук Екатерина Николаевна - Личное представление" guid="{5FB953A5-71FF-4056-AF98-C9D06FF0EDF3}" mergeInterval="0" personalView="1" maximized="1" xWindow="-8" yWindow="-8" windowWidth="1296" windowHeight="1000" tabRatio="518" activeSheetId="1"/>
    <customWorkbookView name="Корунова Олеся Юрьевна - Личное представление" guid="{5EB1B5BB-79BE-4318-9140-3FA31802D519}" mergeInterval="0" personalView="1" maximized="1" xWindow="-8" yWindow="-8" windowWidth="1296" windowHeight="1000" tabRatio="518" activeSheetId="1"/>
    <customWorkbookView name="perevoschikova_av - Личное представление" guid="{649E5CE3-4976-49D9-83DA-4E57FFC714BF}" mergeInterval="0" personalView="1" maximized="1" xWindow="1" yWindow="1" windowWidth="1276" windowHeight="794" tabRatio="518" activeSheetId="1"/>
    <customWorkbookView name="Сырвачева Виктория Алексеевна - Личное представление" guid="{72C0943B-A5D5-4B80-AD54-166C5CDC74DE}" mergeInterval="0" personalView="1" maximized="1" xWindow="-8" yWindow="-8" windowWidth="1296" windowHeight="1000" tabRatio="518" activeSheetId="1"/>
    <customWorkbookView name="Вершинина Мария Игоревна - Личное представление" guid="{A0A3CD9B-2436-40D7-91DB-589A95FBBF00}" mergeInterval="0" personalView="1" maximized="1" windowWidth="1276" windowHeight="759" tabRatio="518" activeSheetId="1"/>
    <customWorkbookView name="Залецкая Ольга Геннадьевна - Личное представление" guid="{D95852A1-B0FC-4AC5-B62B-5CCBE05B0D15}" mergeInterval="0" personalView="1" maximized="1" windowWidth="1916" windowHeight="855" tabRatio="518" activeSheetId="1"/>
    <customWorkbookView name="Крыжановская Анна Александровна - Личное представление" guid="{3EEA7E1A-5F2B-4408-A34C-1F0223B5B245}" mergeInterval="0" personalView="1" maximized="1" xWindow="-8" yWindow="-8" windowWidth="1296" windowHeight="1000" tabRatio="518" activeSheetId="1"/>
    <customWorkbookView name="Минакова Оксана Сергеевна - Личное представление" guid="{45DE1976-7F07-4EB4-8A9C-FB72D060BEFA}" mergeInterval="0" personalView="1" maximized="1" xWindow="-8" yWindow="-8" windowWidth="1296" windowHeight="1000" tabRatio="518" activeSheetId="1"/>
    <customWorkbookView name="Маганёва Екатерина Николаевна - Личное представление" guid="{CA384592-0CFD-4322-A4EB-34EC04693944}" mergeInterval="0" personalView="1" maximized="1" xWindow="-8" yWindow="-8" windowWidth="1296" windowHeight="1000" tabRatio="355" activeSheetId="1"/>
    <customWorkbookView name="Залецкая Ольга Генадьевна - Личное представление" guid="{6E4A7295-8CE0-4D28-ABEF-D38EBAE7C204}" mergeInterval="0" personalView="1" maximized="1" xWindow="-8" yWindow="-8" windowWidth="1936" windowHeight="1056" tabRatio="440" activeSheetId="1"/>
    <customWorkbookView name="Астахова Анна Владимировна - Личное представление" guid="{13BE7114-35DF-4699-8779-61985C68F6C3}" mergeInterval="0" personalView="1" maximized="1" xWindow="-8" yWindow="-8" windowWidth="1296" windowHeight="1000" tabRatio="518" activeSheetId="1" showComments="commIndAndComment"/>
    <customWorkbookView name="Шулепова Ольга Анатольевна - Личное представление" guid="{67ADFAE6-A9AF-44D7-8539-93CD0F6B7849}" mergeInterval="0" personalView="1" maximized="1" xWindow="-8" yWindow="-8" windowWidth="1936" windowHeight="1056" tabRatio="518" activeSheetId="1"/>
    <customWorkbookView name="Рогожина Ольга Сергеевна - Личное представление" guid="{BEA0FDBA-BB07-4C19-8BBD-5E57EE395C09}" mergeInterval="0" personalView="1" maximized="1" windowWidth="1276" windowHeight="823" tabRatio="518" activeSheetId="1"/>
  </customWorkbookViews>
  <fileRecoveryPr autoRecover="0"/>
</workbook>
</file>

<file path=xl/calcChain.xml><?xml version="1.0" encoding="utf-8"?>
<calcChain xmlns="http://schemas.openxmlformats.org/spreadsheetml/2006/main">
  <c r="H174" i="1" l="1"/>
  <c r="C49" i="1" l="1"/>
  <c r="E204" i="1"/>
  <c r="I162" i="1" l="1"/>
  <c r="I76" i="1" l="1"/>
  <c r="G76" i="1"/>
  <c r="E76" i="1"/>
  <c r="D76" i="1"/>
  <c r="C76" i="1"/>
  <c r="I77" i="1"/>
  <c r="G77" i="1"/>
  <c r="E77" i="1"/>
  <c r="D77" i="1"/>
  <c r="C77" i="1"/>
  <c r="H83" i="1"/>
  <c r="F83" i="1"/>
  <c r="H82" i="1"/>
  <c r="F82" i="1"/>
  <c r="I80" i="1"/>
  <c r="G80" i="1"/>
  <c r="E80" i="1"/>
  <c r="D80" i="1"/>
  <c r="C80" i="1"/>
  <c r="F80" i="1" l="1"/>
  <c r="H80" i="1"/>
  <c r="F142" i="1"/>
  <c r="F141" i="1"/>
  <c r="E140" i="1"/>
  <c r="G140" i="1"/>
  <c r="D92" i="1" l="1"/>
  <c r="H94" i="1"/>
  <c r="F94" i="1"/>
  <c r="I92" i="1"/>
  <c r="G92" i="1"/>
  <c r="E92" i="1"/>
  <c r="F92" i="1" l="1"/>
  <c r="H92" i="1"/>
  <c r="I163" i="1" l="1"/>
  <c r="E163" i="1" l="1"/>
  <c r="E164" i="1"/>
  <c r="I164" i="1"/>
  <c r="E181" i="1" l="1"/>
  <c r="H181" i="1"/>
  <c r="H161" i="1" l="1"/>
  <c r="F161" i="1"/>
  <c r="I122" i="1"/>
  <c r="I25" i="1"/>
  <c r="I32" i="1" l="1"/>
  <c r="I188" i="1" l="1"/>
  <c r="I187" i="1"/>
  <c r="E158" i="1" l="1"/>
  <c r="I26" i="1" l="1"/>
  <c r="E201" i="1" l="1"/>
  <c r="I141" i="1" l="1"/>
  <c r="I140" i="1" s="1"/>
  <c r="G29" i="1"/>
  <c r="I107" i="1"/>
  <c r="G107" i="1"/>
  <c r="D107" i="1"/>
  <c r="E107" i="1"/>
  <c r="I106" i="1"/>
  <c r="G106" i="1"/>
  <c r="D106" i="1"/>
  <c r="E106" i="1"/>
  <c r="I57" i="1" l="1"/>
  <c r="F204" i="1" l="1"/>
  <c r="H204" i="1"/>
  <c r="C201" i="1" l="1"/>
  <c r="D201" i="1" l="1"/>
  <c r="H100" i="1" l="1"/>
  <c r="F100" i="1"/>
  <c r="I98" i="1"/>
  <c r="G98" i="1"/>
  <c r="E98" i="1"/>
  <c r="D98" i="1"/>
  <c r="C98" i="1"/>
  <c r="F98" i="1" l="1"/>
  <c r="H98" i="1"/>
  <c r="D32" i="1"/>
  <c r="H32" i="1" s="1"/>
  <c r="I51" i="1" l="1"/>
  <c r="I135" i="1"/>
  <c r="H89" i="1" l="1"/>
  <c r="H77" i="1" s="1"/>
  <c r="F89" i="1"/>
  <c r="F77" i="1" s="1"/>
  <c r="H88" i="1"/>
  <c r="H76" i="1" s="1"/>
  <c r="F88" i="1"/>
  <c r="F76" i="1" s="1"/>
  <c r="I86" i="1"/>
  <c r="G86" i="1"/>
  <c r="E86" i="1"/>
  <c r="D86" i="1"/>
  <c r="C86" i="1"/>
  <c r="F86" i="1" l="1"/>
  <c r="H86" i="1"/>
  <c r="F40" i="1"/>
  <c r="C152" i="1" l="1"/>
  <c r="C21" i="1" l="1"/>
  <c r="I69" i="1" l="1"/>
  <c r="H69" i="1"/>
  <c r="G69" i="1"/>
  <c r="F69" i="1"/>
  <c r="I73" i="1"/>
  <c r="H73" i="1"/>
  <c r="G73" i="1"/>
  <c r="F73" i="1"/>
  <c r="H40" i="1"/>
  <c r="G37" i="1" l="1"/>
  <c r="H38" i="1" l="1"/>
  <c r="F38" i="1"/>
  <c r="E37" i="1"/>
  <c r="I74" i="1" l="1"/>
  <c r="G74" i="1"/>
  <c r="E74" i="1"/>
  <c r="D74" i="1"/>
  <c r="C74" i="1"/>
  <c r="F74" i="1" l="1"/>
  <c r="H74" i="1"/>
  <c r="F154" i="1" l="1"/>
  <c r="E33" i="1" l="1"/>
  <c r="E26" i="1"/>
  <c r="F26" i="1" l="1"/>
  <c r="G118" i="1" l="1"/>
  <c r="G119" i="1"/>
  <c r="E119" i="1"/>
  <c r="G128" i="1"/>
  <c r="F124" i="1"/>
  <c r="F123" i="1"/>
  <c r="H124" i="1"/>
  <c r="H123" i="1"/>
  <c r="F174" i="1" l="1"/>
  <c r="H154" i="1" l="1"/>
  <c r="H155" i="1"/>
  <c r="D152" i="1"/>
  <c r="C37" i="1" l="1"/>
  <c r="C118" i="1" l="1"/>
  <c r="E156" i="1" l="1"/>
  <c r="F156" i="1" s="1"/>
  <c r="I29" i="1" l="1"/>
  <c r="I38" i="1"/>
  <c r="D37" i="1"/>
  <c r="C43" i="1" l="1"/>
  <c r="H203" i="1" l="1"/>
  <c r="H202" i="1"/>
  <c r="F202" i="1"/>
  <c r="F45" i="1" l="1"/>
  <c r="I118" i="1" l="1"/>
  <c r="C117" i="1"/>
  <c r="D178" i="1" l="1"/>
  <c r="C29" i="1"/>
  <c r="I146" i="1" l="1"/>
  <c r="I201" i="1" l="1"/>
  <c r="G201" i="1"/>
  <c r="F203" i="1"/>
  <c r="H201" i="1" l="1"/>
  <c r="F201" i="1"/>
  <c r="H125" i="1" l="1"/>
  <c r="I37" i="1" l="1"/>
  <c r="H45" i="1"/>
  <c r="H46" i="1"/>
  <c r="E34" i="1" l="1"/>
  <c r="D172" i="1"/>
  <c r="E172" i="1"/>
  <c r="G172" i="1"/>
  <c r="H172" i="1" s="1"/>
  <c r="I172" i="1"/>
  <c r="C172" i="1"/>
  <c r="E29" i="1" l="1"/>
  <c r="F172" i="1"/>
  <c r="D43" i="1" l="1"/>
  <c r="G134" i="1"/>
  <c r="C134" i="1"/>
  <c r="G13" i="1" l="1"/>
  <c r="H113" i="1"/>
  <c r="F113" i="1"/>
  <c r="H112" i="1"/>
  <c r="F112" i="1"/>
  <c r="I110" i="1"/>
  <c r="G110" i="1"/>
  <c r="E110" i="1"/>
  <c r="D110" i="1"/>
  <c r="C110" i="1"/>
  <c r="E109" i="1"/>
  <c r="E73" i="1" s="1"/>
  <c r="D109" i="1"/>
  <c r="C109" i="1"/>
  <c r="C73" i="1" s="1"/>
  <c r="I108" i="1"/>
  <c r="G108" i="1"/>
  <c r="E108" i="1"/>
  <c r="D108" i="1"/>
  <c r="C108" i="1"/>
  <c r="I71" i="1"/>
  <c r="G71" i="1"/>
  <c r="E71" i="1"/>
  <c r="C107" i="1"/>
  <c r="C71" i="1" s="1"/>
  <c r="I70" i="1"/>
  <c r="E70" i="1"/>
  <c r="C106" i="1"/>
  <c r="E105" i="1"/>
  <c r="E69" i="1" s="1"/>
  <c r="D105" i="1"/>
  <c r="C105" i="1"/>
  <c r="I67" i="1"/>
  <c r="C70" i="1" l="1"/>
  <c r="C64" i="1" s="1"/>
  <c r="D70" i="1"/>
  <c r="D71" i="1"/>
  <c r="C69" i="1"/>
  <c r="C63" i="1" s="1"/>
  <c r="C10" i="1" s="1"/>
  <c r="D69" i="1"/>
  <c r="D73" i="1"/>
  <c r="H26" i="1"/>
  <c r="I104" i="1"/>
  <c r="D104" i="1"/>
  <c r="E104" i="1"/>
  <c r="C104" i="1"/>
  <c r="F106" i="1"/>
  <c r="F70" i="1" s="1"/>
  <c r="F107" i="1"/>
  <c r="F71" i="1" s="1"/>
  <c r="H107" i="1"/>
  <c r="H71" i="1" s="1"/>
  <c r="G70" i="1"/>
  <c r="F110" i="1"/>
  <c r="H110" i="1"/>
  <c r="C68" i="1" l="1"/>
  <c r="E65" i="1"/>
  <c r="I66" i="1"/>
  <c r="I68" i="1"/>
  <c r="D68" i="1"/>
  <c r="F104" i="1"/>
  <c r="E68" i="1"/>
  <c r="H106" i="1"/>
  <c r="H70" i="1" s="1"/>
  <c r="G104" i="1"/>
  <c r="H104" i="1" s="1"/>
  <c r="F68" i="1" l="1"/>
  <c r="G68" i="1"/>
  <c r="H68" i="1" s="1"/>
  <c r="F32" i="1" l="1"/>
  <c r="G117" i="1"/>
  <c r="G63" i="1" s="1"/>
  <c r="G10" i="1" s="1"/>
  <c r="G122" i="1" l="1"/>
  <c r="I43" i="1" l="1"/>
  <c r="I21" i="1"/>
  <c r="G21" i="1"/>
  <c r="D21" i="1" l="1"/>
  <c r="E182" i="1"/>
  <c r="H180" i="1"/>
  <c r="F180" i="1"/>
  <c r="H21" i="1" l="1"/>
  <c r="I182" i="1"/>
  <c r="I13" i="1" l="1"/>
  <c r="F181" i="1"/>
  <c r="I178" i="1"/>
  <c r="G14" i="1" l="1"/>
  <c r="C159" i="1" l="1"/>
  <c r="I185" i="1"/>
  <c r="E188" i="1"/>
  <c r="G43" i="1" l="1"/>
  <c r="F46" i="1"/>
  <c r="E43" i="1"/>
  <c r="E58" i="1" l="1"/>
  <c r="E12" i="1" s="1"/>
  <c r="E21" i="1" l="1"/>
  <c r="F21" i="1" s="1"/>
  <c r="I49" i="1" l="1"/>
  <c r="G178" i="1" l="1"/>
  <c r="I119" i="1" l="1"/>
  <c r="I65" i="1" s="1"/>
  <c r="I12" i="1" s="1"/>
  <c r="I64" i="1"/>
  <c r="I11" i="1" s="1"/>
  <c r="I117" i="1"/>
  <c r="I63" i="1" s="1"/>
  <c r="I10" i="1" s="1"/>
  <c r="I134" i="1"/>
  <c r="I62" i="1" l="1"/>
  <c r="I116" i="1"/>
  <c r="H164" i="1" l="1"/>
  <c r="F164" i="1"/>
  <c r="H188" i="1" l="1"/>
  <c r="G192" i="1" l="1"/>
  <c r="I192" i="1" l="1"/>
  <c r="D55" i="1"/>
  <c r="I14" i="1" l="1"/>
  <c r="I9" i="1" s="1"/>
  <c r="E192" i="1"/>
  <c r="D192" i="1"/>
  <c r="C192" i="1"/>
  <c r="H39" i="1" l="1"/>
  <c r="F39" i="1"/>
  <c r="I128" i="1"/>
  <c r="H51" i="1"/>
  <c r="G49" i="1"/>
  <c r="D49" i="1"/>
  <c r="F188" i="1"/>
  <c r="F51" i="1"/>
  <c r="E49" i="1" l="1"/>
  <c r="F37" i="1"/>
  <c r="H37" i="1"/>
  <c r="H49" i="1"/>
  <c r="F49" i="1" l="1"/>
  <c r="F43" i="1"/>
  <c r="H43" i="1"/>
  <c r="H25" i="1"/>
  <c r="H158" i="1"/>
  <c r="F158" i="1"/>
  <c r="I152" i="1"/>
  <c r="I55" i="1"/>
  <c r="F163" i="1"/>
  <c r="F162" i="1"/>
  <c r="H163" i="1"/>
  <c r="H162" i="1"/>
  <c r="I159" i="1"/>
  <c r="G159" i="1"/>
  <c r="E159" i="1"/>
  <c r="D159" i="1"/>
  <c r="F25" i="1"/>
  <c r="G152" i="1" l="1"/>
  <c r="H159" i="1"/>
  <c r="H156" i="1"/>
  <c r="F159" i="1"/>
  <c r="D29" i="1"/>
  <c r="H29" i="1" l="1"/>
  <c r="F29" i="1"/>
  <c r="H152" i="1"/>
  <c r="E178" i="1" l="1"/>
  <c r="C178" i="1"/>
  <c r="G55" i="1"/>
  <c r="H178" i="1" l="1"/>
  <c r="F178" i="1"/>
  <c r="D185" i="1"/>
  <c r="E185" i="1"/>
  <c r="G185" i="1"/>
  <c r="C185" i="1"/>
  <c r="H187" i="1"/>
  <c r="F187" i="1"/>
  <c r="F155" i="1" l="1"/>
  <c r="E152" i="1"/>
  <c r="H185" i="1"/>
  <c r="F185" i="1"/>
  <c r="G146" i="1"/>
  <c r="E146" i="1"/>
  <c r="D146" i="1"/>
  <c r="C146" i="1"/>
  <c r="H142" i="1"/>
  <c r="H141" i="1"/>
  <c r="D140" i="1"/>
  <c r="C140" i="1"/>
  <c r="H135" i="1"/>
  <c r="F135" i="1"/>
  <c r="E134" i="1"/>
  <c r="D134" i="1"/>
  <c r="H130" i="1"/>
  <c r="F130" i="1"/>
  <c r="E128" i="1"/>
  <c r="D128" i="1"/>
  <c r="C128" i="1"/>
  <c r="F125" i="1"/>
  <c r="E122" i="1"/>
  <c r="D122" i="1"/>
  <c r="C122" i="1"/>
  <c r="E121" i="1"/>
  <c r="D121" i="1"/>
  <c r="C121" i="1"/>
  <c r="C67" i="1" s="1"/>
  <c r="E120" i="1"/>
  <c r="D120" i="1"/>
  <c r="C120" i="1"/>
  <c r="C66" i="1" s="1"/>
  <c r="C13" i="1" s="1"/>
  <c r="G65" i="1"/>
  <c r="G12" i="1" s="1"/>
  <c r="D119" i="1"/>
  <c r="C119" i="1"/>
  <c r="C65" i="1" s="1"/>
  <c r="C12" i="1" s="1"/>
  <c r="G64" i="1"/>
  <c r="G11" i="1" s="1"/>
  <c r="D118" i="1"/>
  <c r="D64" i="1" s="1"/>
  <c r="C11" i="1"/>
  <c r="D117" i="1"/>
  <c r="D65" i="1" l="1"/>
  <c r="D63" i="1"/>
  <c r="E67" i="1"/>
  <c r="E118" i="1"/>
  <c r="F152" i="1"/>
  <c r="E66" i="1"/>
  <c r="E13" i="1" s="1"/>
  <c r="E117" i="1"/>
  <c r="F117" i="1" s="1"/>
  <c r="D67" i="1"/>
  <c r="D66" i="1"/>
  <c r="C62" i="1"/>
  <c r="C116" i="1"/>
  <c r="F122" i="1"/>
  <c r="F134" i="1"/>
  <c r="H119" i="1"/>
  <c r="G116" i="1"/>
  <c r="C14" i="1"/>
  <c r="D116" i="1"/>
  <c r="H118" i="1"/>
  <c r="F119" i="1"/>
  <c r="H122" i="1"/>
  <c r="H117" i="1"/>
  <c r="F128" i="1"/>
  <c r="H128" i="1"/>
  <c r="H134" i="1"/>
  <c r="H140" i="1"/>
  <c r="D13" i="1" l="1"/>
  <c r="D12" i="1"/>
  <c r="D10" i="1"/>
  <c r="H10" i="1" s="1"/>
  <c r="D11" i="1"/>
  <c r="H11" i="1" s="1"/>
  <c r="D62" i="1"/>
  <c r="C9" i="1"/>
  <c r="E116" i="1"/>
  <c r="F116" i="1" s="1"/>
  <c r="E14" i="1"/>
  <c r="E64" i="1"/>
  <c r="E11" i="1" s="1"/>
  <c r="F140" i="1"/>
  <c r="E63" i="1"/>
  <c r="E10" i="1" s="1"/>
  <c r="D14" i="1"/>
  <c r="F118" i="1"/>
  <c r="H116" i="1"/>
  <c r="H13" i="1" l="1"/>
  <c r="H14" i="1"/>
  <c r="F11" i="1"/>
  <c r="F10" i="1"/>
  <c r="F14" i="1"/>
  <c r="H12" i="1"/>
  <c r="F12" i="1"/>
  <c r="F13" i="1"/>
  <c r="D9" i="1"/>
  <c r="E62" i="1"/>
  <c r="F62" i="1" s="1"/>
  <c r="F64" i="1"/>
  <c r="F63" i="1"/>
  <c r="H63" i="1"/>
  <c r="G62" i="1"/>
  <c r="H62" i="1" s="1"/>
  <c r="H64" i="1"/>
  <c r="G9" i="1"/>
  <c r="H65" i="1"/>
  <c r="F65" i="1"/>
  <c r="H9" i="1" l="1"/>
  <c r="E9" i="1"/>
  <c r="F9" i="1" s="1"/>
  <c r="H57" i="1" l="1"/>
  <c r="F57" i="1"/>
  <c r="E55" i="1"/>
  <c r="C55" i="1"/>
  <c r="H17" i="1"/>
  <c r="I15" i="1"/>
  <c r="G15" i="1"/>
  <c r="D15" i="1"/>
  <c r="E15" i="1"/>
  <c r="C15" i="1"/>
  <c r="F17" i="1"/>
  <c r="H15" i="1" l="1"/>
  <c r="F15" i="1"/>
  <c r="H55" i="1"/>
  <c r="F55" i="1"/>
</calcChain>
</file>

<file path=xl/sharedStrings.xml><?xml version="1.0" encoding="utf-8"?>
<sst xmlns="http://schemas.openxmlformats.org/spreadsheetml/2006/main" count="278" uniqueCount="126">
  <si>
    <t>Факт финансирования</t>
  </si>
  <si>
    <t>5.</t>
  </si>
  <si>
    <t>% исполнения к уточненному плану</t>
  </si>
  <si>
    <t>№ п/п</t>
  </si>
  <si>
    <t>федеральный бюджет</t>
  </si>
  <si>
    <t>привлечённые средства</t>
  </si>
  <si>
    <t>Исполнение</t>
  </si>
  <si>
    <t>Фактически
 профинансировано</t>
  </si>
  <si>
    <t>Наименование программы/подпрограммы</t>
  </si>
  <si>
    <t>Исполнено (кассовый расход)</t>
  </si>
  <si>
    <t>6.</t>
  </si>
  <si>
    <t xml:space="preserve">бюджет МО </t>
  </si>
  <si>
    <t>% к уточненному плану</t>
  </si>
  <si>
    <t>бюджет МО сверх соглашения</t>
  </si>
  <si>
    <t>2.</t>
  </si>
  <si>
    <t>3.</t>
  </si>
  <si>
    <t>бюджет ХМАО-Югры</t>
  </si>
  <si>
    <t>8.</t>
  </si>
  <si>
    <t>10.</t>
  </si>
  <si>
    <t>11.</t>
  </si>
  <si>
    <t>12.</t>
  </si>
  <si>
    <t>13.</t>
  </si>
  <si>
    <t>14.</t>
  </si>
  <si>
    <t>15.</t>
  </si>
  <si>
    <t>16.</t>
  </si>
  <si>
    <t>17.</t>
  </si>
  <si>
    <t>18.</t>
  </si>
  <si>
    <t>19.</t>
  </si>
  <si>
    <t>22.</t>
  </si>
  <si>
    <t>21.</t>
  </si>
  <si>
    <t>20.</t>
  </si>
  <si>
    <t>Всего по программам 
Ханты-Мансийского автономного округа - Югры</t>
  </si>
  <si>
    <t>(тыс. руб.)</t>
  </si>
  <si>
    <t>1.</t>
  </si>
  <si>
    <t>4.</t>
  </si>
  <si>
    <t xml:space="preserve">7. </t>
  </si>
  <si>
    <t>Реализация мероприятий не запланирована</t>
  </si>
  <si>
    <t>бюджет ХМАО - Югры</t>
  </si>
  <si>
    <t>бюджет МО</t>
  </si>
  <si>
    <t>Улучшение жилищных условий молодых семей в соответствии с федеральной целевой программой "Жилище" (УУиРЖ)</t>
  </si>
  <si>
    <t>Осуществление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законодательством"(ХЭУ)</t>
  </si>
  <si>
    <t>Улучшение жилищных условий ветеранов Великой Отечественной войны (ДАиГ)</t>
  </si>
  <si>
    <t>11.1.</t>
  </si>
  <si>
    <t>11.1.1.</t>
  </si>
  <si>
    <t>11.2.</t>
  </si>
  <si>
    <t>11.2.1.</t>
  </si>
  <si>
    <t>11.2.2.</t>
  </si>
  <si>
    <t>11.2.3.</t>
  </si>
  <si>
    <t>11.2.4.</t>
  </si>
  <si>
    <t>11.2.5.</t>
  </si>
  <si>
    <t>Пояснения, ожидаемые результаты, планируемые сроки выполнения работ, оказания услуг, причины неисполнения и так далее</t>
  </si>
  <si>
    <t xml:space="preserve">                                                                                                                                                                             </t>
  </si>
  <si>
    <t xml:space="preserve">бюджет ХМАО - Югры </t>
  </si>
  <si>
    <t xml:space="preserve">бюджет ХМАО-Югры </t>
  </si>
  <si>
    <t xml:space="preserve">федеральный бюджет </t>
  </si>
  <si>
    <t>Обеспечение жильем граждан, уволенных с военной службы и приравненных к ним лиц (УУиРЖ)</t>
  </si>
  <si>
    <t>Улица Киртбая от  ул. 1 "З" до ул. 3 "З"(ДАиГ)</t>
  </si>
  <si>
    <t>26.</t>
  </si>
  <si>
    <t xml:space="preserve">Государственная программа «Доступная среда в Ханты-Мансийском автономном округе – Югре на 2016-2020 годы» </t>
  </si>
  <si>
    <t xml:space="preserve">Государственная программа «Оказание содействия добровольному переселению в Ханты-Мансийский автономный округ – Югру соотечественников, проживающих за рубежом, на 2016–2020 годы» </t>
  </si>
  <si>
    <t>11.1.2.</t>
  </si>
  <si>
    <r>
      <t xml:space="preserve">Финансовые затраты на реализацию программы в </t>
    </r>
    <r>
      <rPr>
        <u/>
        <sz val="18"/>
        <color theme="1"/>
        <rFont val="Times New Roman"/>
        <family val="2"/>
        <charset val="204"/>
      </rPr>
      <t>2018</t>
    </r>
    <r>
      <rPr>
        <sz val="18"/>
        <color theme="1"/>
        <rFont val="Times New Roman"/>
        <family val="2"/>
        <charset val="204"/>
      </rPr>
      <t xml:space="preserve"> году  </t>
    </r>
  </si>
  <si>
    <t xml:space="preserve">Утвержденный план 
на 2018 год </t>
  </si>
  <si>
    <t xml:space="preserve">Уточненный план 
на 2018 год </t>
  </si>
  <si>
    <t>Ожидаемое исполнение на 01.01.2019</t>
  </si>
  <si>
    <t>11.1.2.1.</t>
  </si>
  <si>
    <t xml:space="preserve">Государственная программа «Социально-экономическое развитие коренных малочисленных народов Севера Ханты-Мансийского автономного округа – Югры на 2018–2025 годы и на период до 2030 года» </t>
  </si>
  <si>
    <t xml:space="preserve">Государственная программа «Защита населения и территорий от чрезвычайных ситуаций, обеспечение пожарной безопасности в Ханты-Мансийском автономном округе – Югре на 2018–2025 годы и на период до 2030 года» </t>
  </si>
  <si>
    <t xml:space="preserve">Государственная программа «Информационное общество Ханты-Мансийского автономного округа – Югры на 2018–2025 годы и на период до 2030 года» </t>
  </si>
  <si>
    <t xml:space="preserve">Государственная программа «Управление государственными финансами в Ханты-Мансийском автономном округе – Югре на 2018–2025 годы и на период до 2030 года» </t>
  </si>
  <si>
    <t>Государственная программа «Развитие гражданского общества Ханты-Мансийского автономного округа – Югры на 2018–2025 годы и на период до 2030 года»</t>
  </si>
  <si>
    <t xml:space="preserve">Государственная программа «Управление государственным имуществом Ханты-Мансийского автономного округа – Югры на 2018–2025 годы и на период до 2030 года» </t>
  </si>
  <si>
    <t>25.</t>
  </si>
  <si>
    <t>Подпрограмма II "Содействие развитию жилищного строительства"</t>
  </si>
  <si>
    <t>Приобретение жилых помещений в целях обеспечения жильём граждан (ДАиГ)</t>
  </si>
  <si>
    <t xml:space="preserve">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t>
  </si>
  <si>
    <t xml:space="preserve">Подпрограмма  IV "Обеспечение мерами государственной поддержки по улучшению жилищных условий отдельных категорий граждан"
</t>
  </si>
  <si>
    <t>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  (УУиРЖ)</t>
  </si>
  <si>
    <t>Предоставление субсидий органам местного самоуправления муниципальных образований для реализации полномочий в области строительства и жилищных отношений
 (ДАиГ)</t>
  </si>
  <si>
    <t>11.1.1.1</t>
  </si>
  <si>
    <t>11.1.1.2</t>
  </si>
  <si>
    <t>ДАиГ (выполнение работ по подготовке изменений в проект межевания и проект планировки территории улично - дорожной сети города Сургута в части "красных" линий)</t>
  </si>
  <si>
    <t xml:space="preserve">В связи с отсутствием на 01.01.2018 участников подпрограммы, бюджетные ассигнования  до муниципального образования не доведены. </t>
  </si>
  <si>
    <t xml:space="preserve">Размещение закупки на выполнение работ по разработке проекта планировки в границах улиц 30 лет Победы, Маяковского, Музейной и проекта межевания территории в границах улиц Маяковского, 30 лет Победы, проспекта Мира в городе Сургуте  запланировано на III квартал 2018года. </t>
  </si>
  <si>
    <t>11.1.1.3</t>
  </si>
  <si>
    <t>ДАиГ (на выполнение работ по определению границ зон затопления, подтопления на территории муниципального образования городской округ город Сургут. )</t>
  </si>
  <si>
    <t xml:space="preserve">Размещение закупки на выполнение работ по определению границ зон затопления, подтопления на территории муниципального образования городской округ город Сургут запланировано на август 2018года. </t>
  </si>
  <si>
    <t>на 01.08.2018</t>
  </si>
  <si>
    <r>
      <rPr>
        <u/>
        <sz val="16"/>
        <rFont val="Times New Roman"/>
        <family val="2"/>
        <charset val="204"/>
      </rPr>
      <t>АГ:</t>
    </r>
    <r>
      <rPr>
        <sz val="16"/>
        <rFont val="Times New Roman"/>
        <family val="2"/>
        <charset val="204"/>
      </rPr>
      <t xml:space="preserve"> В рамках реализации  переданного государственного полномочия осуществляется деятельность  в сфере обращения с твердыми коммунальными отходами. Произведены расходы на поставку бумаги и конвертов.
</t>
    </r>
  </si>
  <si>
    <r>
      <rPr>
        <u/>
        <sz val="16"/>
        <rFont val="Times New Roman"/>
        <family val="2"/>
        <charset val="204"/>
      </rPr>
      <t>АГ:</t>
    </r>
    <r>
      <rPr>
        <sz val="16"/>
        <rFont val="Times New Roman"/>
        <family val="2"/>
        <charset val="204"/>
      </rPr>
      <t xml:space="preserve"> В рамках переданных государственных полномочий осуществляется деятельность  по государственной регистрации актов гражданского состояния.
       По состоянию на 01.08.2018 произведена выплата заработной платы за январь - июнь и первую половину июля месяца 2018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t>
    </r>
  </si>
  <si>
    <r>
      <t>Государственная программа "Создание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2018–2025 годы и на период до 2030 года"</t>
    </r>
    <r>
      <rPr>
        <sz val="16"/>
        <rFont val="Times New Roman"/>
        <family val="2"/>
        <charset val="204"/>
      </rPr>
      <t xml:space="preserve"> 
</t>
    </r>
  </si>
  <si>
    <r>
      <t xml:space="preserve">Государственная программа "Развитие здравоохранения  на 2018-2025 годы и на период до 2030 года" 
</t>
    </r>
    <r>
      <rPr>
        <sz val="16"/>
        <rFont val="Times New Roman"/>
        <family val="2"/>
        <charset val="204"/>
      </rPr>
      <t>(1. Субвенции на организацию осуществления мероприятий по проведению дезинсекции и дератизации.)</t>
    </r>
  </si>
  <si>
    <r>
      <t>Государственная программа «Развитие агропромышленного комплекса и рынков сельскохозяйственной продукции, сырья и продовольствия в Ханты-Мансийском автономном округе - Югре на 2018-2025 годы и на период до 2030 года»</t>
    </r>
    <r>
      <rPr>
        <sz val="16"/>
        <rFont val="Times New Roman"/>
        <family val="2"/>
        <charset val="204"/>
      </rPr>
      <t xml:space="preserve"> 
(1. Субвенции на повышение эффективности использования и развитие ресурсного потенциала рыбохозяйственного комплекса;
 2. субвенции по поддержку животноводства, переработку и реализацию продукции животноводства;
3. 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t>
    </r>
  </si>
  <si>
    <r>
      <t xml:space="preserve">Государственная программа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 
</t>
    </r>
    <r>
      <rPr>
        <sz val="16"/>
        <rFont val="Times New Roman"/>
        <family val="2"/>
        <charset val="204"/>
      </rPr>
      <t xml:space="preserve">(1.Субвенции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2. Субсидии на поддержку государственных программ субъектов Российской Федерации и муниципальных программ формирования современной городской среды;
3.Субсидии на реализацию полномочий в сфере жилищно-коммунального комплекса;
</t>
    </r>
  </si>
  <si>
    <r>
      <t xml:space="preserve">Государственная программа «Обеспечение экологической безопасности Ханты-Мансийского автономного округа -Югры на 2018-2025 годы и на период до 2030 года"
</t>
    </r>
    <r>
      <rPr>
        <sz val="16"/>
        <rFont val="Times New Roman"/>
        <family val="2"/>
        <charset val="204"/>
      </rPr>
      <t>(Субвенции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r>
  </si>
  <si>
    <r>
      <t xml:space="preserve">Государственная программа "Развитие транспортной системы Ханты-Мансийского автономного округа - Югры на 2018-2025 годы и на период до 2030 года" 
</t>
    </r>
    <r>
      <rPr>
        <sz val="16"/>
        <rFont val="Times New Roman"/>
        <family val="2"/>
        <charset val="204"/>
      </rPr>
      <t>(1. Субсидии на строительство (реконструкцию), капитальный ремонт и ремонт автомобильных дорог общего пользования местного значения)</t>
    </r>
  </si>
  <si>
    <r>
      <rPr>
        <u/>
        <sz val="16"/>
        <rFont val="Times New Roman"/>
        <family val="1"/>
        <charset val="204"/>
      </rPr>
      <t xml:space="preserve">КУИ: </t>
    </r>
    <r>
      <rPr>
        <sz val="16"/>
        <rFont val="Times New Roman"/>
        <family val="1"/>
        <charset val="204"/>
      </rPr>
      <t>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переработке и реализации продукции животноводства. Расходы запланированы на 4 квартал 2018 года.</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предоставлена субсидия на финансовое обеспечение (возмещение) затрат по отлову и содержанию безнадзорных животных.За счет средств окружного бюджета - 1 003,9 тыс.руб. возмещены расходы по отлову и утилизации 208 безнадзорных животных.
</t>
    </r>
    <r>
      <rPr>
        <u/>
        <sz val="16"/>
        <rFont val="Times New Roman"/>
        <family val="1"/>
        <charset val="204"/>
      </rPr>
      <t>АГ</t>
    </r>
    <r>
      <rPr>
        <sz val="16"/>
        <rFont val="Times New Roman"/>
        <family val="1"/>
        <charset val="204"/>
      </rPr>
      <t xml:space="preserve">: Запланированы расходы на оплату труда и начисления на выплаты по оплате труда для осуществления администрирования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Расходы запланированы на 4 квартал 2018 года.
</t>
    </r>
    <r>
      <rPr>
        <sz val="16"/>
        <color rgb="FFFF0000"/>
        <rFont val="Times New Roman"/>
        <family val="2"/>
        <charset val="204"/>
      </rPr>
      <t xml:space="preserve">
</t>
    </r>
    <r>
      <rPr>
        <u/>
        <sz val="18"/>
        <rFont val="Times New Roman"/>
        <family val="2"/>
        <charset val="204"/>
      </rPr>
      <t/>
    </r>
  </si>
  <si>
    <r>
      <rPr>
        <u/>
        <sz val="16"/>
        <rFont val="Times New Roman"/>
        <family val="2"/>
        <charset val="204"/>
      </rPr>
      <t>УППЭК:</t>
    </r>
    <r>
      <rPr>
        <sz val="16"/>
        <rFont val="Times New Roman"/>
        <family val="2"/>
        <charset val="204"/>
      </rPr>
      <t xml:space="preserve"> в рамках реализации государственной программы заключены муниципальные контракты на оказание услуг по санитарно-противоэпидемическим мероприятиям (акарицидная, ларвицидная обработки, барьерная дератизация) в городе Сургут. 
Кроме того, денежные средства будут направлены на выплату заработной платы и начисления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по санитарно-противоэпидемическим мероприятиям (акарицидная, ларвицидная обработки, барьерная дератизация) города Сургута), а также на техническое обеспечение. 
Освоение денежных средств планируется в сентябре - октябре 2018 года.      </t>
    </r>
  </si>
  <si>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
     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субьектов малого и среднего предпринимательства осуществляющих деятельность в социальной сфере;
- развитие инновационного и молодежного предпринимательства.
    В июне проведена работа по приему заявлений на возмещение затрат, произведенных субьектами малого и среднего предпринимательства, в частности социальному предпринимательству и субъектам, осуществляющим социально значимые виды деятельности.  
    Проведен ежегодный городской конкурс "Предприниматель года", образовательный курс для субъектов малого и среднего предпринимательства "Основы ведения предпринимательской деятельности. Заключен контракт на изготовление и поставку имиджевого мобильного стенда.
</t>
    </r>
  </si>
  <si>
    <t>Заключен  МК № 08/2017 от 25.10.2017 с ООО СК "ЮВиС"  на выполнение работ по строительству объекта "Улица Киртбая от  ул. 1 "З" до ул. 3 "З" . Цена контракта - 678 069,2 тыс.руб. В 2017 году выполнены работы на сумму  83 768,8 тыс.руб. Срок выполнения работ по 30 июня 2019 года. Ориентировочный срок ввода объекта в эксплуатацию - июль 2019 года.  
Общая готовность  по объекту - 46,7%, по сетям  - 86,6 %.</t>
  </si>
  <si>
    <t>11.1.1.4</t>
  </si>
  <si>
    <t>Выплата субсидий на приобретение жилых помещений в целях ликвидации и расселения приспособленных для проживания строений в посёлках (ДАиГ)</t>
  </si>
  <si>
    <t>Ведется работа с участниками программы по оформлению необходимых документов для получения субсидии на приобретение жилых помещений</t>
  </si>
  <si>
    <t>В апреле, мае, июне, июле 2018 года аукционы на приобретение жилых помещений признаны не состоявшимися по причине отсутствия заявок на участие. Размещение очередных закупок состоится в августе 2018 года.</t>
  </si>
  <si>
    <r>
      <rPr>
        <u/>
        <sz val="16"/>
        <rFont val="Times New Roman"/>
        <family val="1"/>
        <charset val="204"/>
      </rPr>
      <t xml:space="preserve">АГ: </t>
    </r>
    <r>
      <rPr>
        <sz val="16"/>
        <rFont val="Times New Roman"/>
        <family val="1"/>
        <charset val="204"/>
      </rPr>
      <t>В рамках реализации государственной программы осуществляется деятельность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основных мероприятий:
- содействие трудоустройству граждан с инвалидностью и их адаптация на рынке труда;
- содействие улучшению положения на рынке труда не занятых трудовой деятельностью и безработных граждан.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</si>
  <si>
    <r>
      <t>Государственная программа «Социальная поддержка жителей Ханты-Мансийского автономного округа - Югры на 2018 - 2025 годы и на период до 2030 года» 
(</t>
    </r>
    <r>
      <rPr>
        <sz val="16"/>
        <rFont val="Times New Roman"/>
        <family val="2"/>
        <charset val="204"/>
      </rPr>
      <t xml:space="preserve">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полномочий по образованию и организации деятельности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Субвенции на осуществление деятельности по опеке и попечительству;
5. Субвенции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t>
    </r>
  </si>
  <si>
    <r>
      <t xml:space="preserve">Государственная программа  "Обеспечение доступным и комфортным жильем жителей Ханты-Мансийского автономного округа - Югры в 2018 - 2025 годах и на период до 2030 года"
</t>
    </r>
    <r>
      <rPr>
        <sz val="16"/>
        <rFont val="Times New Roman"/>
        <family val="2"/>
        <charset val="204"/>
      </rPr>
      <t xml:space="preserve">
</t>
    </r>
  </si>
  <si>
    <t>ДАиГ: По состоянию на 01.01.2018 на учете состоит 2 человека из числа ветеранов Великой Отечественной войны и лиц приравненных категорий, нуждающихся в улучшении жилищных условий. 
Размещение заявки на проведение аукциона по приобретению жилого помещения для участника программы состоялось 27.02.2018. Аукцион признан несостоявшимся, т.к. по окончании срока подачи заявок на участие в аукционе не подано ни одной заявки. 
По итогам аукциона, состоявшегося 27.03.2018 года, заключен муниципальный контракт на сумму 1 834,65 тыс.руб. (1 565,1 тыс.руб. - фед.ср-ва; 269,55 тыс.руб. - ср-ва окруж.бюджета), документы переданы для регистрации прав собственности, оплата будет произведена в августе 2018г.                          
По итогам аукциона, состоявшегося 24.04.2018 года, заключен муниципальный контракт на сумму 1 585,4 тыс.руб. (фед.ср-ва), оплата  произведена.
Остаток средств - экономия, сложившаяся в результате проведения торгов.</t>
  </si>
  <si>
    <r>
      <t xml:space="preserve">Государственная программа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
</t>
    </r>
    <r>
      <rPr>
        <sz val="16"/>
        <rFont val="Times New Roman"/>
        <family val="2"/>
        <charset val="204"/>
      </rPr>
      <t>(1. 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2.Субсидии на создание условий для деятельности народных дружин;
3. 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4. Субсидии на обеспечение функционирования и развития систем видеонаблюдения в сфере общественного порядка;
5.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6.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7. Иные межбюджетные трансферты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t>
    </r>
  </si>
  <si>
    <r>
      <rPr>
        <u/>
        <sz val="16"/>
        <rFont val="Times New Roman"/>
        <family val="1"/>
        <charset val="204"/>
      </rPr>
      <t xml:space="preserve">ДГХ: 
</t>
    </r>
    <r>
      <rPr>
        <sz val="16"/>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t>
    </r>
    <r>
      <rPr>
        <sz val="16"/>
        <color rgb="FFFF0000"/>
        <rFont val="Times New Roman"/>
        <family val="2"/>
        <charset val="204"/>
      </rPr>
      <t xml:space="preserve">
</t>
    </r>
    <r>
      <rPr>
        <sz val="16"/>
        <rFont val="Times New Roman"/>
        <family val="1"/>
        <charset val="204"/>
      </rPr>
      <t>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реализацию полномочий в сфере жилищно-коммунального комлпекса планируется выполнить  капитальный ремонт объектов:</t>
    </r>
    <r>
      <rPr>
        <sz val="16"/>
        <color rgb="FFFF0000"/>
        <rFont val="Times New Roman"/>
        <family val="2"/>
        <charset val="204"/>
      </rPr>
      <t xml:space="preserve">
</t>
    </r>
    <r>
      <rPr>
        <sz val="16"/>
        <rFont val="Times New Roman"/>
        <family val="1"/>
        <charset val="204"/>
      </rPr>
      <t>-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t>
    </r>
    <r>
      <rPr>
        <sz val="16"/>
        <color rgb="FFFF0000"/>
        <rFont val="Times New Roman"/>
        <family val="2"/>
        <charset val="204"/>
      </rPr>
      <t xml:space="preserve">
</t>
    </r>
    <r>
      <rPr>
        <sz val="16"/>
        <rFont val="Times New Roman"/>
        <family val="1"/>
        <charset val="204"/>
      </rPr>
      <t>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Предоставлена субсидия за январь-июнь 2018 года в сумме 2843,13 тыс.руб.
2)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состоянию на 01.08.2018 установлено 74 приборов учета ГХВС в муниципальных квартирах на сумму 171,79 тыс.руб. По заявлению нанимателя заключен договор от 11.05.2018 № 39  на установку ИПУ ХГВС (2 шт.) в муниципальной комнате с ООО "Все инструменты север" на сумму  2,8 тыс.руб. Работы выполнены и оплачены - 2,8 тыс.руб. Также запланированы работы по замене комплектующих АУРТЭ в 17 объектах социальной сферы.</t>
    </r>
    <r>
      <rPr>
        <sz val="16"/>
        <color rgb="FFFF0000"/>
        <rFont val="Times New Roman"/>
        <family val="2"/>
        <charset val="204"/>
      </rPr>
      <t xml:space="preserve">
</t>
    </r>
    <r>
      <rPr>
        <sz val="16"/>
        <rFont val="Times New Roman"/>
        <family val="1"/>
        <charset val="204"/>
      </rPr>
      <t xml:space="preserve">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выполнены ПИР, планируются работы по реконструкции водоводов по объектам "Водовод до ЦТП-61 мкр.25",  "Магистральные сети водоснабжения ул. Крылова, ул. Привокзальная", котельной № 9, ремонту сетей.
5) В рамках подпрограммы "Формирование комфортной городской среды" предусмотрено благоустройство дворовых территорий многоквартирных домов в г. Сургуте.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 тыс.руб.  Расходы запланированы на 3, 4 кварталы 2018 года. 
Также планируется выполнить работы по благоустройству еще двух дворовых территорий за счет средств, выделенных из резервного фонда Правительства ХМАО-Югры на финансирование наказов избирателей депутатам Думы ХМАО-Югры (ДГХ). 
</t>
    </r>
    <r>
      <rPr>
        <u/>
        <sz val="16"/>
        <rFont val="Times New Roman"/>
        <family val="1"/>
        <charset val="204"/>
      </rPr>
      <t>УППЭК</t>
    </r>
    <r>
      <rPr>
        <sz val="16"/>
        <rFont val="Times New Roman"/>
        <family val="1"/>
        <charset val="204"/>
      </rPr>
      <t xml:space="preserve">: в 2018 году планируется благоустройство объекта  "Сквер в мкр-не 31". Средства  будут освоены в течение  года.
</t>
    </r>
    <r>
      <rPr>
        <sz val="36"/>
        <color rgb="FFFF0000"/>
        <rFont val="Times New Roman"/>
        <family val="2"/>
        <charset val="204"/>
      </rPr>
      <t xml:space="preserve">
                                                        </t>
    </r>
    <r>
      <rPr>
        <sz val="16"/>
        <color rgb="FFFF0000"/>
        <rFont val="Times New Roman"/>
        <family val="2"/>
        <charset val="204"/>
      </rPr>
      <t xml:space="preserve">                                                    </t>
    </r>
  </si>
  <si>
    <r>
      <rPr>
        <u/>
        <sz val="16"/>
        <rFont val="Times New Roman"/>
        <family val="1"/>
        <charset val="204"/>
      </rPr>
      <t>ДГХ</t>
    </r>
    <r>
      <rPr>
        <sz val="16"/>
        <rFont val="Times New Roman"/>
        <family val="1"/>
        <charset val="204"/>
      </rPr>
      <t>: 
Заключен муниципальный контракт от 08.09.2017 № 48-ГХ  с АО "АВТОДОРСТРОЙ" на ремонт автомобильных дорог на сумму 385 814,2 тыс.руб. общей площадью 157,93  тыс.кв.м., из них средства окружного бюджета 366 523,5 тыс.руб., средства городского бюджета 19 290,7 тыс.руб. 
Заключен муниципальный контракт от 23.07.2018 №44-ГХ с ООО "Дорстройиндустрия" на выполнение работ по ремонту автомобильной дороги по ул. Грибоедова  (участок от Грибоедовской развязки в сторону ул. Крылова) на сумму 1 923,21 тыс.руб., из них средства окружного бюджета 1 825,48 тыс.руб., средства городского бюджета 97,73 тыс.руб. Планируется отремонтировать 834,9 кв.м. 
По состоянию на 01.08.2018 отремонтировано дорог площадью 103 215,9 кв.м.</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Общая готовность  по объекту  - 46,7%, по дороге - 9,9 %</t>
    </r>
  </si>
  <si>
    <r>
      <rPr>
        <b/>
        <sz val="16"/>
        <rFont val="Times New Roman"/>
        <family val="1"/>
        <charset val="204"/>
      </rPr>
      <t xml:space="preserve">Государственная программа «Развитие образования в Ханты-Мансийском автономном округе – Югре на 2018-2025 годы и на период до 2030 года»
</t>
    </r>
    <r>
      <rPr>
        <sz val="16"/>
        <rFont val="Times New Roman"/>
        <family val="1"/>
        <charset val="204"/>
      </rPr>
      <t>1.</t>
    </r>
    <r>
      <rPr>
        <b/>
        <sz val="16"/>
        <rFont val="Times New Roman"/>
        <family val="1"/>
        <charset val="204"/>
      </rPr>
      <t xml:space="preserve"> </t>
    </r>
    <r>
      <rPr>
        <sz val="16"/>
        <rFont val="Times New Roman"/>
        <family val="1"/>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t>
    </r>
    <r>
      <rPr>
        <sz val="16"/>
        <color rgb="FFFF0000"/>
        <rFont val="Times New Roman"/>
        <family val="2"/>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2"/>
        <charset val="204"/>
      </rPr>
      <t xml:space="preserve">
</t>
    </r>
    <r>
      <rPr>
        <sz val="16"/>
        <rFont val="Times New Roman"/>
        <family val="1"/>
        <charset val="204"/>
      </rPr>
      <t>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rFont val="Times New Roman"/>
        <family val="1"/>
        <charset val="204"/>
      </rPr>
      <t>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10.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
11.Иные межбюджетные трансферты от Департамента образования и молодежной политики ХМАО-Югры на реализацию проекта, признанного победителем конкурсного отбора образовательных организаций, имеющих статус региональных инновационных площадок;
12.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t>
    </r>
  </si>
  <si>
    <r>
      <t>Государственная программа "Развитие культуры в Ханты-Мансийском автономном округе - Югре на 2018-2025 годы и на период до 2030 года"</t>
    </r>
    <r>
      <rPr>
        <sz val="16"/>
        <rFont val="Times New Roman"/>
        <family val="2"/>
        <charset val="204"/>
      </rPr>
      <t xml:space="preserve"> 
(1.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2. Субсидии на развитие сферы культуры в муниципальных образованиях автономного округа;
3. Субсидии на поддержку отрасли культуры;
4. Судсидии на поддержку творческой деятельности и техническое оснащение детских и кукольных театров; 
5.Субсидии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социальной политики")
</t>
    </r>
  </si>
  <si>
    <r>
      <t>Государственная программа "Развитие физической культуры и спорта в Ханты-Мансийском автономном округе — Югре на 2018 — 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 xml:space="preserve">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t>
    </r>
  </si>
  <si>
    <r>
      <t>Государственная программа «Содействие занятости населения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Субвенции на осуществление отдельных государственных полномочий в сфере трудовых отношений и государственного управления охраной труда; 
2. Иные межбюджетные трансферты на реализацию  мероприятий по содействию трудоустройству граждан.)</t>
    </r>
  </si>
  <si>
    <r>
      <t>Государственная программа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 
(</t>
    </r>
    <r>
      <rPr>
        <sz val="16"/>
        <rFont val="Times New Roman"/>
        <family val="2"/>
        <charset val="204"/>
      </rPr>
      <t>1. Субсидии на организацию предоставления государственных услуг в многофункциональных центрах предоставления государственных и муниципальных услуг;
2. Субсидии на поддержку малого и среднего предпринимательства).</t>
    </r>
  </si>
  <si>
    <r>
      <t xml:space="preserve">Государственная программа «Развитие государственной гражданской службы, муниципальной службы и резерва управленческих кадров в Ханты-Мансийском автономном округе - Югре в 2018 - 2025 годах и на период до 2030 года» 
</t>
    </r>
    <r>
      <rPr>
        <sz val="16"/>
        <rFont val="Times New Roman"/>
        <family val="2"/>
        <charset val="204"/>
      </rPr>
      <t>(1.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r>
  </si>
  <si>
    <t>Информация о реализации государственных программ Ханты-Мансийского автономного округа - Югры
на территории городского округа город Сургут на 01.08.2017 года</t>
  </si>
  <si>
    <t xml:space="preserve">      Заключено соглашение от 13.04.2018 № 71876000-1-2018-002 между Департаментом строительства ХМАО - Югры и Администрацией города  о предоставлении в 2018 году субсидии из бюджета ХМАО - Югры  на софинансирование расходных обязательств на предоставление социальных выплат молодым семьям на приобретение (строительство) жилья в рамках основного мероприятия "Обеспечение жильем молодых семей".
       На 01.08.2018 участниками мероприятия числится 59 молодых семей. В 2018 году социальную выплату на приобретение (строительство) жилья планируется предоставить 4 молодым семьям. Свидетельства о праве на получение социальной выплаты выданы 3 молодым семьям на общую сумму 3606,9 тыс.руб.                                                                                    
    </t>
  </si>
  <si>
    <t xml:space="preserve">На 01.01.2018 участниками мероприятия числится 437  человек. В 2018 году субсидию за счет средств федерального бюджета на приобретение (строительство) жилья планируется  предоставить 9 ветеранам боевых действий и 1 инвалиду. По состоянию на 01.08.2018: выдано 7 гарантийных писем на общую сумму 5881,9 тыс.руб., 1 участнику подпрограммы отказано в выдаче гарантийного письма, 2 участников отказались от получения субсидии в текущем году. На 01.08.2018 перечисление субсидий не производилось. </t>
  </si>
  <si>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По состоянию на 01.08.18:
 -  спортсмены участвовали в тренировочных мероприятиях по подготовке к финалу Кубка России по плаванию (г. Обнинск) и в тренировочных мероприятиях по тхэквондо (г. Албена), тренировочным мероприятиям по спортивному ориентированию (пгт. Барсово), учебно-тренировочных сборов по каратэ, кикбоксингу (г. Сургут), учебно-тренировочные мероприятия по баскетболу (п. Кучугуры), участие в Первенстве Мира по пауэрлифтингу (г. Погеструм (ЮАР), Первенство ХМАО-Югры по дзюдо (г. Ханты-Мансийск), участие в Первенстве России по скалолазанию (г. Пермь);  
 - заключены договоры на приобретение инвентаря. Планируется приобретение спортивного оборудования, экипировки и инвентаря, проведение тренировочных сборов и участие в соревнованиях.
Использование бюджетных ассигнований планируется осуществить в 4 квартале 2018 года.                                                         </t>
    </r>
  </si>
  <si>
    <r>
      <rPr>
        <u/>
        <sz val="16"/>
        <color theme="1"/>
        <rFont val="Times New Roman"/>
        <family val="1"/>
        <charset val="204"/>
      </rPr>
      <t>АГ:</t>
    </r>
    <r>
      <rPr>
        <sz val="16"/>
        <color theme="1"/>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color theme="1"/>
        <rFont val="Times New Roman"/>
        <family val="1"/>
        <charset val="204"/>
      </rPr>
      <t>ДГХ:</t>
    </r>
    <r>
      <rPr>
        <sz val="16"/>
        <color theme="1"/>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01.08.2018: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3) 119,96 тыс.руб. - экономия по итогам проведения торгов.
4) Резерв для уточнения адресного перечня квартир на проведение работ по ремонту в сумме 3 610,06 тыс.руб., по проверке смет - 1,82 тыс.руб.
Расходы запланированы на 3,4 кварталы 2018 года.
</t>
    </r>
    <r>
      <rPr>
        <u/>
        <sz val="16"/>
        <color theme="1"/>
        <rFont val="Times New Roman"/>
        <family val="1"/>
        <charset val="204"/>
      </rPr>
      <t xml:space="preserve">ДАиГ: </t>
    </r>
    <r>
      <rPr>
        <sz val="16"/>
        <color theme="1"/>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проведенные в апреле и июне, признаны несостоявшимся по причине отсутствия претендентов на участие. 
30.03.2018 выделены дополнительные средства из окружного бюджета в размере 26 118,7 тыс.руб. В июле размещены заявки на приобретение 14 жилых помещений для участников программы.
</t>
    </r>
    <r>
      <rPr>
        <u/>
        <sz val="16"/>
        <color theme="1"/>
        <rFont val="Times New Roman"/>
        <family val="1"/>
        <charset val="204"/>
      </rPr>
      <t>ДО:</t>
    </r>
    <r>
      <rPr>
        <sz val="16"/>
        <color theme="1"/>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В рамках реализации мероприятий программы запланировано 200 путевок для детей-сирот и детей, оставшихся без попечения родителей  в возрасте от 6 до 17 лет (включительно). В соответствии с заключенным контрактом от 07.05.2018 № 40/18 на оказание услуг по организации отдыха и оздоровления детей-сирот и детей, оставшихся без попечения родителей, в организации, обеспечивающей отдых и оздоровление детей, расположенной на территории Черноморского побережья Краснодарского края в период летних каникул  в 2018 году планируется организовать отдых для 181 ребенка, из них:
- по состоянию на 01.07.2018 организован отдых для 81 ребенка;
- в настоящее время производится организация отдыха для 100 детей (период с июля по август 2018 года).
Планируется приобретение 19 путевок путем заключения контракта на оказание услуг по организации отдыха и оздоровления детей-сирот и детей, оставшихся без попечения родителей в период зимних каникул.
</t>
    </r>
  </si>
  <si>
    <t>В 2018 году из средств окружного бюджета предусмотрены расходы на приобретение конвертов и бумаги. Закупку планируется провести в 3 квартале 2018 года.</t>
  </si>
  <si>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t>
    </r>
    <r>
      <rPr>
        <sz val="16"/>
        <color theme="1"/>
        <rFont val="Times New Roman"/>
        <family val="1"/>
        <charset val="204"/>
      </rPr>
      <t>комиссий. По состоянию на 01.08.2018 произведена выплата заработной платы за январь-июнь и первую половину июля 2018 года,  оплата услуг по содержанию имущества и поставке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текущего года.</t>
    </r>
    <r>
      <rPr>
        <sz val="16"/>
        <rFont val="Times New Roman"/>
        <family val="1"/>
        <charset val="204"/>
      </rPr>
      <t xml:space="preserve">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рассылку постановлений, приобретение бумаги.</t>
    </r>
    <r>
      <rPr>
        <sz val="16"/>
        <color theme="1"/>
        <rFont val="Times New Roman"/>
        <family val="1"/>
        <charset val="204"/>
      </rPr>
      <t xml:space="preserve"> В 4 квартале 2018 года</t>
    </r>
    <r>
      <rPr>
        <sz val="16"/>
        <rFont val="Times New Roman"/>
        <family val="1"/>
        <charset val="204"/>
      </rPr>
      <t xml:space="preserve"> планируется заключить контракт на приобретение ПО "Ангел" и цифровых видеокамер на объектах АПК "Безопасный город".
     Произведена выплата материального стимулирования 103 гражданам, являющимся членами народных дружин, по итогам работы за 6 месяцев 2018 года.
      Заключен договор  № 42 от 20.06.2018 о предоставлении иного межбюджетного трансферта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Средства будут направлены на материальное стимулирование граждан, являющихся членами народных дружин.
</t>
    </r>
    <r>
      <rPr>
        <sz val="16"/>
        <color rgb="FFFF0000"/>
        <rFont val="Times New Roman"/>
        <family val="2"/>
        <charset val="204"/>
      </rPr>
      <t xml:space="preserve">
</t>
    </r>
    <r>
      <rPr>
        <sz val="16"/>
        <rFont val="Times New Roman"/>
        <family val="1"/>
        <charset val="204"/>
      </rPr>
      <t xml:space="preserve">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"PROфилактика" (Молодежный форум "Революция тела" запланировано на сентябрь 2018 года), 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Освоение средств планируется в течение 2018 года.                                                                                                   
</t>
    </r>
  </si>
  <si>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t>
    </r>
    <r>
      <rPr>
        <sz val="16"/>
        <color rgb="FFFF0000"/>
        <rFont val="Times New Roman"/>
        <family val="2"/>
        <charset val="204"/>
      </rPr>
      <t xml:space="preserve">
</t>
    </r>
    <r>
      <rPr>
        <sz val="16"/>
        <rFont val="Times New Roman"/>
        <family val="1"/>
        <charset val="204"/>
      </rPr>
      <t>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t>
    </r>
    <r>
      <rPr>
        <sz val="16"/>
        <color rgb="FFFF0000"/>
        <rFont val="Times New Roman"/>
        <family val="2"/>
        <charset val="204"/>
      </rPr>
      <t xml:space="preserve"> </t>
    </r>
    <r>
      <rPr>
        <sz val="16"/>
        <rFont val="Times New Roman"/>
        <family val="1"/>
        <charset val="204"/>
      </rPr>
      <t xml:space="preserve">Планируется приобретение оборудования для инвалидов, оборудования для модернизации сайтов, автоматизации музеев. Бюджетные ассигнования будут </t>
    </r>
    <r>
      <rPr>
        <sz val="16"/>
        <color theme="1"/>
        <rFont val="Times New Roman"/>
        <family val="1"/>
        <charset val="204"/>
      </rPr>
      <t xml:space="preserve">использованы до конца 2018 года.  
В рамках реализации государственной программы заключено соглашение от 17.05.2018 № 71876000-1-2018-004 о предоставлении субсидии на поддержку творческой деятельности и техническое оснащение детских и кукольных театров. В рамках подпрограммы "Укрепление единого культурного пространства" бюджетные ассигнования запланированы на организацию и показ театральной постановки (МАУ "ТАиК "Петрушка"). Бюджетные ассигнования будут использованы до конца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01.08.2018 года по работникам муниципальных учреждений культуры составило 73 985,40 рублей.         </t>
    </r>
    <r>
      <rPr>
        <sz val="16"/>
        <color rgb="FFFF0000"/>
        <rFont val="Times New Roman"/>
        <family val="2"/>
        <charset val="204"/>
      </rPr>
      <t xml:space="preserve">                                    
</t>
    </r>
    <r>
      <rPr>
        <u/>
        <sz val="20"/>
        <rFont val="Times New Roman"/>
        <family val="1"/>
        <charset val="204"/>
      </rPr>
      <t/>
    </r>
  </si>
  <si>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t>
    </r>
    <r>
      <rPr>
        <sz val="16"/>
        <color rgb="FFFF0000"/>
        <rFont val="Times New Roman"/>
        <family val="2"/>
        <charset val="204"/>
      </rPr>
      <t xml:space="preserve">
</t>
    </r>
    <r>
      <rPr>
        <sz val="16"/>
        <rFont val="Times New Roman"/>
        <family val="1"/>
        <charset val="204"/>
      </rPr>
      <t>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t>
    </r>
    <r>
      <rPr>
        <sz val="16"/>
        <color rgb="FFFF0000"/>
        <rFont val="Times New Roman"/>
        <family val="2"/>
        <charset val="204"/>
      </rPr>
      <t xml:space="preserve">
</t>
    </r>
    <r>
      <rPr>
        <sz val="16"/>
        <rFont val="Times New Roman"/>
        <family val="1"/>
        <charset val="204"/>
      </rPr>
      <t>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- 48 676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на конец года - 433 чел.</t>
    </r>
    <r>
      <rPr>
        <sz val="16"/>
        <color rgb="FFFF0000"/>
        <rFont val="Times New Roman"/>
        <family val="2"/>
        <charset val="204"/>
      </rPr>
      <t xml:space="preserve">
</t>
    </r>
    <r>
      <rPr>
        <sz val="16"/>
        <rFont val="Times New Roman"/>
        <family val="1"/>
        <charset val="204"/>
      </rPr>
      <t>Численность учащихся, получающих муниципальную услугу «Реализация дополнительных общеразвивающих программ», на конец года - 8 482 чел.</t>
    </r>
    <r>
      <rPr>
        <sz val="16"/>
        <color rgb="FFFF0000"/>
        <rFont val="Times New Roman"/>
        <family val="2"/>
        <charset val="204"/>
      </rPr>
      <t xml:space="preserve">
</t>
    </r>
    <r>
      <rPr>
        <sz val="16"/>
        <rFont val="Times New Roman"/>
        <family val="1"/>
        <charset val="204"/>
      </rPr>
      <t>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t>
    </r>
    <r>
      <rPr>
        <sz val="16"/>
        <color rgb="FFFF0000"/>
        <rFont val="Times New Roman"/>
        <family val="2"/>
        <charset val="204"/>
      </rPr>
      <t xml:space="preserve">
</t>
    </r>
    <r>
      <rPr>
        <sz val="16"/>
        <rFont val="Times New Roman"/>
        <family val="1"/>
        <charset val="204"/>
      </rPr>
      <t>Планируемое для приобретения количество путевок для детей в возрасте от 6 до 17 лет  в организации, обеспечивающие отдых и оздоровление детей - 2 972 шт.</t>
    </r>
    <r>
      <rPr>
        <sz val="16"/>
        <color rgb="FFFF0000"/>
        <rFont val="Times New Roman"/>
        <family val="2"/>
        <charset val="204"/>
      </rPr>
      <t xml:space="preserve">
</t>
    </r>
    <r>
      <rPr>
        <sz val="16"/>
        <rFont val="Times New Roman"/>
        <family val="1"/>
        <charset val="204"/>
      </rPr>
      <t>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01.08.2018 составило</t>
    </r>
    <r>
      <rPr>
        <sz val="16"/>
        <color rgb="FFFF0000"/>
        <rFont val="Times New Roman"/>
        <family val="2"/>
        <charset val="204"/>
      </rPr>
      <t xml:space="preserve"> </t>
    </r>
    <r>
      <rPr>
        <sz val="16"/>
        <rFont val="Times New Roman"/>
        <family val="1"/>
        <charset val="204"/>
      </rPr>
      <t>68 831,30 рублей.</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в мкр. №32" получено положительное заключение гос.экспертизы проектной документации и инженерных изысканий  № 86 -1 -1-3 -0169 -18 от 31.05.2018,  положительное заключение о проверке достоверности определения сметной стоимости строительства №86-1-0324-18 от 16.07.2018. За июль принято выполненных работ на сумму 5 832,2 тыс. руб., в т.ч. 5 248,98 тыс. руб. -средства окружного бюджета , будут оплачены в августе. 
По "СОШ в мкр.№33"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 июль принято выполненных работ на сумму 2 191,26 тыс. руб., в т.ч. 1 972,14 тыс. руб. -средства окружного бюджета , будут оплачены в августе.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оплачено 60 % от договора - 49,32 тыс. руб.,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2018 года.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Достижение уровня средней заработной платы  на 01.08.2018 года по педагогическим работникам муниципальных организаций дополнительного образования детей составило 96 583,70 рублей.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</si>
</sst>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р_._-;\-* #,##0.00_р_._-;_-* &quot;-&quot;??_р_._-;_-@_-"/>
    <numFmt numFmtId="165" formatCode="#,##0.0"/>
    <numFmt numFmtId="166" formatCode="&quot;$&quot;#,##0_);\(&quot;$&quot;#,##0\)"/>
    <numFmt numFmtId="167" formatCode="&quot;р.&quot;#,##0_);\(&quot;р.&quot;#,##0\)"/>
  </numFmts>
  <fonts count="48"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2"/>
      <color theme="1"/>
      <name val="Times New Roman"/>
      <family val="2"/>
      <charset val="204"/>
    </font>
    <font>
      <sz val="11"/>
      <color theme="1"/>
      <name val="Calibri"/>
      <family val="2"/>
      <charset val="204"/>
      <scheme val="minor"/>
    </font>
    <font>
      <sz val="18"/>
      <color theme="1"/>
      <name val="Times New Roman"/>
      <family val="2"/>
      <charset val="204"/>
    </font>
    <font>
      <sz val="20"/>
      <color theme="1"/>
      <name val="Times New Roman"/>
      <family val="2"/>
      <charset val="204"/>
    </font>
    <font>
      <b/>
      <sz val="20"/>
      <color theme="1"/>
      <name val="Times New Roman"/>
      <family val="2"/>
      <charset val="204"/>
    </font>
    <font>
      <b/>
      <sz val="20"/>
      <name val="Times New Roman"/>
      <family val="2"/>
      <charset val="204"/>
    </font>
    <font>
      <sz val="20"/>
      <name val="Times New Roman"/>
      <family val="2"/>
      <charset val="204"/>
    </font>
    <font>
      <sz val="18"/>
      <name val="Times New Roman"/>
      <family val="2"/>
      <charset val="204"/>
    </font>
    <font>
      <u/>
      <sz val="20"/>
      <name val="Times New Roman"/>
      <family val="1"/>
      <charset val="204"/>
    </font>
    <font>
      <u/>
      <sz val="18"/>
      <color theme="1"/>
      <name val="Times New Roman"/>
      <family val="2"/>
      <charset val="204"/>
    </font>
    <font>
      <i/>
      <sz val="20"/>
      <name val="Times New Roman"/>
      <family val="2"/>
      <charset val="204"/>
    </font>
    <font>
      <b/>
      <sz val="20"/>
      <color rgb="FFFF0000"/>
      <name val="Times New Roman"/>
      <family val="2"/>
      <charset val="204"/>
    </font>
    <font>
      <sz val="20"/>
      <color rgb="FFFF0000"/>
      <name val="Times New Roman"/>
      <family val="2"/>
      <charset val="204"/>
    </font>
    <font>
      <u/>
      <sz val="18"/>
      <name val="Times New Roman"/>
      <family val="2"/>
      <charset val="204"/>
    </font>
    <font>
      <i/>
      <sz val="16"/>
      <name val="Times New Roman"/>
      <family val="2"/>
      <charset val="204"/>
    </font>
    <font>
      <sz val="24"/>
      <color rgb="FFFF0000"/>
      <name val="Times New Roman"/>
      <family val="2"/>
      <charset val="204"/>
    </font>
    <font>
      <b/>
      <i/>
      <sz val="20"/>
      <color rgb="FFFF0000"/>
      <name val="Times New Roman"/>
      <family val="2"/>
      <charset val="204"/>
    </font>
    <font>
      <b/>
      <sz val="16"/>
      <name val="Times New Roman"/>
      <family val="2"/>
      <charset val="204"/>
    </font>
    <font>
      <sz val="16"/>
      <name val="Times New Roman"/>
      <family val="2"/>
      <charset val="204"/>
    </font>
    <font>
      <sz val="16"/>
      <color rgb="FFFF0000"/>
      <name val="Times New Roman"/>
      <family val="2"/>
      <charset val="204"/>
    </font>
    <font>
      <u/>
      <sz val="16"/>
      <color rgb="FFFF0000"/>
      <name val="Times New Roman"/>
      <family val="2"/>
      <charset val="204"/>
    </font>
    <font>
      <i/>
      <sz val="20"/>
      <color rgb="FFFF0000"/>
      <name val="Times New Roman"/>
      <family val="2"/>
      <charset val="204"/>
    </font>
    <font>
      <b/>
      <i/>
      <sz val="18"/>
      <name val="Times New Roman"/>
      <family val="2"/>
      <charset val="204"/>
    </font>
    <font>
      <i/>
      <sz val="18"/>
      <name val="Times New Roman"/>
      <family val="2"/>
      <charset val="204"/>
    </font>
    <font>
      <sz val="24"/>
      <name val="Times New Roman"/>
      <family val="2"/>
      <charset val="204"/>
    </font>
    <font>
      <b/>
      <i/>
      <sz val="20"/>
      <name val="Times New Roman"/>
      <family val="2"/>
      <charset val="204"/>
    </font>
    <font>
      <b/>
      <i/>
      <sz val="16"/>
      <name val="Times New Roman"/>
      <family val="2"/>
      <charset val="204"/>
    </font>
    <font>
      <b/>
      <sz val="18"/>
      <name val="Times New Roman"/>
      <family val="2"/>
      <charset val="204"/>
    </font>
    <font>
      <b/>
      <sz val="16"/>
      <color rgb="FFFF0000"/>
      <name val="Times New Roman"/>
      <family val="2"/>
      <charset val="204"/>
    </font>
    <font>
      <sz val="36"/>
      <color rgb="FFFF0000"/>
      <name val="Times New Roman"/>
      <family val="2"/>
      <charset val="204"/>
    </font>
    <font>
      <u/>
      <sz val="16"/>
      <name val="Times New Roman"/>
      <family val="1"/>
      <charset val="204"/>
    </font>
    <font>
      <sz val="16"/>
      <name val="Times New Roman"/>
      <family val="1"/>
      <charset val="204"/>
    </font>
    <font>
      <sz val="16"/>
      <color rgb="FFFF0000"/>
      <name val="Times New Roman"/>
      <family val="1"/>
      <charset val="204"/>
    </font>
    <font>
      <u/>
      <sz val="16"/>
      <name val="Times New Roman"/>
      <family val="2"/>
      <charset val="204"/>
    </font>
    <font>
      <b/>
      <sz val="16"/>
      <name val="Times New Roman"/>
      <family val="1"/>
      <charset val="204"/>
    </font>
    <font>
      <sz val="16"/>
      <color theme="1"/>
      <name val="Times New Roman"/>
      <family val="1"/>
      <charset val="204"/>
    </font>
    <font>
      <u/>
      <sz val="16"/>
      <color theme="1"/>
      <name val="Times New Roman"/>
      <family val="1"/>
      <charset val="204"/>
    </font>
    <font>
      <sz val="16"/>
      <color theme="1"/>
      <name val="Times New Roman"/>
      <family val="2"/>
      <charset val="204"/>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6" fillId="0" borderId="0"/>
    <xf numFmtId="0" fontId="11" fillId="0" borderId="0"/>
    <xf numFmtId="0" fontId="6" fillId="0" borderId="0"/>
    <xf numFmtId="0" fontId="11" fillId="0" borderId="0"/>
    <xf numFmtId="0" fontId="3" fillId="0" borderId="0"/>
    <xf numFmtId="0" fontId="5" fillId="0" borderId="0"/>
    <xf numFmtId="0" fontId="3" fillId="0" borderId="0"/>
    <xf numFmtId="0" fontId="10" fillId="0" borderId="0"/>
    <xf numFmtId="0" fontId="5" fillId="0" borderId="0"/>
    <xf numFmtId="0" fontId="5" fillId="0" borderId="0"/>
    <xf numFmtId="0" fontId="5" fillId="0" borderId="0"/>
    <xf numFmtId="0" fontId="6" fillId="0" borderId="0"/>
    <xf numFmtId="0" fontId="11" fillId="0" borderId="0"/>
    <xf numFmtId="0" fontId="5" fillId="0" borderId="0"/>
    <xf numFmtId="9" fontId="6" fillId="0" borderId="0" applyFont="0" applyFill="0" applyBorder="0" applyAlignment="0" applyProtection="0"/>
    <xf numFmtId="0" fontId="7" fillId="0" borderId="0"/>
    <xf numFmtId="0" fontId="5" fillId="0" borderId="0" applyFont="0" applyFill="0" applyBorder="0" applyAlignment="0" applyProtection="0"/>
    <xf numFmtId="164" fontId="8" fillId="0" borderId="0" applyFont="0" applyFill="0" applyBorder="0" applyAlignment="0" applyProtection="0"/>
    <xf numFmtId="164" fontId="3" fillId="0" borderId="0" applyFont="0" applyFill="0" applyBorder="0" applyAlignment="0" applyProtection="0"/>
    <xf numFmtId="164" fontId="9" fillId="0" borderId="0" applyFont="0" applyFill="0" applyBorder="0" applyAlignment="0" applyProtection="0"/>
    <xf numFmtId="164" fontId="3"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01">
    <xf numFmtId="0" fontId="0" fillId="0" borderId="0" xfId="0"/>
    <xf numFmtId="0" fontId="13" fillId="0" borderId="0" xfId="0" applyFont="1" applyFill="1" applyBorder="1" applyAlignment="1">
      <alignment horizontal="center" wrapText="1"/>
    </xf>
    <xf numFmtId="0" fontId="13" fillId="0" borderId="0" xfId="0" applyFont="1" applyFill="1" applyBorder="1" applyAlignment="1">
      <alignment wrapText="1"/>
    </xf>
    <xf numFmtId="4" fontId="13" fillId="0" borderId="0" xfId="0" applyNumberFormat="1" applyFont="1" applyFill="1" applyBorder="1" applyAlignment="1">
      <alignment wrapText="1"/>
    </xf>
    <xf numFmtId="2" fontId="13" fillId="0" borderId="0" xfId="0" applyNumberFormat="1" applyFont="1" applyFill="1" applyBorder="1" applyAlignment="1">
      <alignment wrapText="1"/>
    </xf>
    <xf numFmtId="9" fontId="13" fillId="0" borderId="0" xfId="0" applyNumberFormat="1" applyFont="1" applyFill="1" applyBorder="1" applyAlignment="1">
      <alignment wrapText="1"/>
    </xf>
    <xf numFmtId="0" fontId="13" fillId="0" borderId="0" xfId="0" applyFont="1" applyFill="1" applyAlignment="1">
      <alignment wrapText="1"/>
    </xf>
    <xf numFmtId="0" fontId="13" fillId="0" borderId="0" xfId="0" applyFont="1" applyFill="1" applyAlignment="1">
      <alignment horizontal="center" wrapText="1"/>
    </xf>
    <xf numFmtId="4" fontId="13" fillId="0" borderId="0" xfId="0" applyNumberFormat="1" applyFont="1" applyFill="1" applyAlignment="1">
      <alignment wrapText="1"/>
    </xf>
    <xf numFmtId="2" fontId="13" fillId="0" borderId="0" xfId="0" applyNumberFormat="1" applyFont="1" applyFill="1" applyAlignment="1">
      <alignment wrapText="1"/>
    </xf>
    <xf numFmtId="9" fontId="13" fillId="0" borderId="0" xfId="0" applyNumberFormat="1" applyFont="1" applyFill="1" applyAlignment="1">
      <alignment wrapText="1"/>
    </xf>
    <xf numFmtId="0" fontId="13" fillId="0" borderId="0" xfId="0" applyFont="1" applyFill="1" applyAlignment="1">
      <alignment horizontal="left" vertical="top" wrapText="1"/>
    </xf>
    <xf numFmtId="0" fontId="13" fillId="0" borderId="0" xfId="0" applyFont="1" applyFill="1" applyAlignment="1">
      <alignment horizontal="justify" wrapText="1"/>
    </xf>
    <xf numFmtId="2" fontId="12" fillId="0" borderId="1" xfId="0" applyNumberFormat="1" applyFont="1" applyFill="1" applyBorder="1" applyAlignment="1" applyProtection="1">
      <alignment horizontal="center" vertical="top" wrapText="1"/>
      <protection locked="0"/>
    </xf>
    <xf numFmtId="9" fontId="12" fillId="0" borderId="1" xfId="0" applyNumberFormat="1" applyFont="1" applyFill="1" applyBorder="1" applyAlignment="1" applyProtection="1">
      <alignment horizontal="center" vertical="top" wrapText="1"/>
      <protection locked="0"/>
    </xf>
    <xf numFmtId="0" fontId="13" fillId="0" borderId="0" xfId="0" applyFont="1" applyFill="1" applyBorder="1" applyAlignment="1">
      <alignment horizontal="justify" wrapText="1"/>
    </xf>
    <xf numFmtId="0" fontId="13" fillId="0" borderId="0" xfId="0" applyFont="1" applyFill="1" applyAlignment="1">
      <alignment horizontal="left" vertical="center" wrapText="1"/>
    </xf>
    <xf numFmtId="0" fontId="13" fillId="0" borderId="0" xfId="0" applyFont="1" applyFill="1" applyBorder="1" applyAlignment="1">
      <alignment horizontal="left" vertical="center" wrapText="1"/>
    </xf>
    <xf numFmtId="4" fontId="14" fillId="0" borderId="0" xfId="0" applyNumberFormat="1" applyFont="1" applyFill="1" applyAlignment="1">
      <alignment horizontal="left" vertical="center" wrapText="1"/>
    </xf>
    <xf numFmtId="4" fontId="22" fillId="0" borderId="1" xfId="0" applyNumberFormat="1" applyFont="1" applyFill="1" applyBorder="1" applyAlignment="1" applyProtection="1">
      <alignment horizontal="center" vertical="center" wrapText="1"/>
      <protection locked="0"/>
    </xf>
    <xf numFmtId="4" fontId="22" fillId="2" borderId="1" xfId="0" applyNumberFormat="1" applyFont="1" applyFill="1" applyBorder="1" applyAlignment="1" applyProtection="1">
      <alignment horizontal="center" vertical="center" wrapText="1"/>
      <protection locked="0"/>
    </xf>
    <xf numFmtId="4" fontId="13" fillId="2" borderId="0" xfId="0" applyNumberFormat="1" applyFont="1" applyFill="1" applyBorder="1" applyAlignment="1">
      <alignment wrapText="1"/>
    </xf>
    <xf numFmtId="4" fontId="12" fillId="2" borderId="1" xfId="0" applyNumberFormat="1" applyFont="1" applyFill="1" applyBorder="1" applyAlignment="1" applyProtection="1">
      <alignment horizontal="center" vertical="top" wrapText="1"/>
      <protection locked="0"/>
    </xf>
    <xf numFmtId="4" fontId="13" fillId="2" borderId="0" xfId="0" applyNumberFormat="1" applyFont="1" applyFill="1" applyAlignment="1">
      <alignment wrapText="1"/>
    </xf>
    <xf numFmtId="0" fontId="25" fillId="0" borderId="0" xfId="0" applyFont="1" applyFill="1" applyAlignment="1">
      <alignment horizontal="justify" wrapText="1"/>
    </xf>
    <xf numFmtId="0" fontId="22" fillId="0" borderId="0" xfId="0" applyFont="1" applyFill="1" applyAlignment="1">
      <alignment horizontal="justify" wrapText="1"/>
    </xf>
    <xf numFmtId="4" fontId="16" fillId="0" borderId="0" xfId="0" applyNumberFormat="1" applyFont="1" applyFill="1" applyBorder="1" applyAlignment="1" applyProtection="1">
      <alignment horizontal="right" wrapText="1"/>
      <protection locked="0"/>
    </xf>
    <xf numFmtId="0" fontId="20" fillId="0" borderId="1"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3" fontId="20" fillId="0" borderId="1" xfId="0" applyNumberFormat="1" applyFont="1" applyFill="1" applyBorder="1" applyAlignment="1" applyProtection="1">
      <alignment horizontal="center" vertical="center" wrapText="1"/>
      <protection locked="0"/>
    </xf>
    <xf numFmtId="1" fontId="20" fillId="0" borderId="1" xfId="0" applyNumberFormat="1" applyFont="1" applyFill="1" applyBorder="1" applyAlignment="1" applyProtection="1">
      <alignment horizontal="center" vertical="center" wrapText="1"/>
      <protection locked="0"/>
    </xf>
    <xf numFmtId="3" fontId="20" fillId="2" borderId="1" xfId="0" applyNumberFormat="1" applyFont="1" applyFill="1" applyBorder="1" applyAlignment="1" applyProtection="1">
      <alignment horizontal="center" vertical="center" wrapText="1"/>
      <protection locked="0"/>
    </xf>
    <xf numFmtId="0" fontId="20" fillId="0" borderId="0" xfId="0" applyFont="1" applyFill="1" applyAlignment="1">
      <alignment horizontal="left" vertical="center" wrapText="1"/>
    </xf>
    <xf numFmtId="0" fontId="20" fillId="0" borderId="0" xfId="0" applyFont="1" applyFill="1" applyAlignment="1">
      <alignment horizontal="left" vertical="top" wrapText="1"/>
    </xf>
    <xf numFmtId="4" fontId="21" fillId="0" borderId="0" xfId="0" applyNumberFormat="1" applyFont="1" applyFill="1" applyAlignment="1">
      <alignment horizontal="left" vertical="center" wrapText="1"/>
    </xf>
    <xf numFmtId="4" fontId="21" fillId="0" borderId="0" xfId="0" applyNumberFormat="1" applyFont="1" applyFill="1" applyAlignment="1">
      <alignment horizontal="left" vertical="top" wrapText="1"/>
    </xf>
    <xf numFmtId="0" fontId="21" fillId="0" borderId="0" xfId="0" applyFont="1" applyFill="1" applyAlignment="1">
      <alignment horizontal="left" vertical="top" wrapText="1"/>
    </xf>
    <xf numFmtId="0" fontId="22" fillId="0" borderId="0" xfId="0" applyFont="1" applyFill="1" applyAlignment="1">
      <alignment horizontal="left" vertical="top" wrapText="1"/>
    </xf>
    <xf numFmtId="0" fontId="22" fillId="0" borderId="0" xfId="0" applyFont="1" applyFill="1" applyAlignment="1">
      <alignment wrapText="1"/>
    </xf>
    <xf numFmtId="4" fontId="21" fillId="2" borderId="0" xfId="0" applyNumberFormat="1" applyFont="1" applyFill="1" applyAlignment="1">
      <alignment horizontal="left" vertical="center" wrapText="1"/>
    </xf>
    <xf numFmtId="0" fontId="22" fillId="2" borderId="0" xfId="0" applyFont="1" applyFill="1" applyAlignment="1">
      <alignment wrapText="1"/>
    </xf>
    <xf numFmtId="0" fontId="21" fillId="0" borderId="0" xfId="0" applyFont="1" applyFill="1" applyAlignment="1">
      <alignment horizontal="left" vertical="center" wrapText="1"/>
    </xf>
    <xf numFmtId="4" fontId="22" fillId="0" borderId="0" xfId="0" applyNumberFormat="1" applyFont="1" applyFill="1" applyAlignment="1">
      <alignment horizontal="left" vertical="center" wrapText="1"/>
    </xf>
    <xf numFmtId="4" fontId="22" fillId="0" borderId="0" xfId="0" applyNumberFormat="1" applyFont="1" applyFill="1" applyAlignment="1">
      <alignment horizontal="left" vertical="top" wrapText="1"/>
    </xf>
    <xf numFmtId="4" fontId="31" fillId="2" borderId="1" xfId="0" applyNumberFormat="1" applyFont="1" applyFill="1" applyBorder="1" applyAlignment="1" applyProtection="1">
      <alignment horizontal="center" vertical="center" wrapText="1"/>
      <protection locked="0"/>
    </xf>
    <xf numFmtId="0" fontId="31" fillId="0" borderId="0" xfId="0" applyFont="1" applyFill="1" applyAlignment="1">
      <alignment horizontal="left" vertical="center" wrapText="1"/>
    </xf>
    <xf numFmtId="0" fontId="26" fillId="0" borderId="0" xfId="0" applyFont="1" applyFill="1" applyAlignment="1">
      <alignment horizontal="left" vertical="center" wrapText="1"/>
    </xf>
    <xf numFmtId="0" fontId="22" fillId="2" borderId="0" xfId="0" applyFont="1" applyFill="1" applyAlignment="1">
      <alignment horizontal="left" vertical="top" wrapText="1"/>
    </xf>
    <xf numFmtId="0" fontId="31" fillId="3" borderId="0" xfId="0" applyFont="1" applyFill="1" applyAlignment="1">
      <alignment horizontal="left" vertical="center" wrapText="1"/>
    </xf>
    <xf numFmtId="4" fontId="21" fillId="0" borderId="0" xfId="0" applyNumberFormat="1" applyFont="1" applyFill="1" applyAlignment="1">
      <alignment horizontal="left" wrapText="1"/>
    </xf>
    <xf numFmtId="0" fontId="22" fillId="0" borderId="0" xfId="0" applyFont="1" applyFill="1" applyAlignment="1">
      <alignment horizontal="left" wrapText="1"/>
    </xf>
    <xf numFmtId="4" fontId="15" fillId="2" borderId="0" xfId="0" applyNumberFormat="1" applyFont="1" applyFill="1" applyAlignment="1">
      <alignment horizontal="left" vertical="center" wrapText="1"/>
    </xf>
    <xf numFmtId="4" fontId="15" fillId="2" borderId="0" xfId="0" applyNumberFormat="1" applyFont="1" applyFill="1" applyAlignment="1">
      <alignment horizontal="left" vertical="top" wrapText="1"/>
    </xf>
    <xf numFmtId="0" fontId="32" fillId="2" borderId="0" xfId="0" applyFont="1" applyFill="1" applyAlignment="1">
      <alignment horizontal="left" vertical="center" wrapText="1"/>
    </xf>
    <xf numFmtId="0" fontId="17" fillId="2" borderId="0" xfId="0" applyFont="1" applyFill="1" applyAlignment="1">
      <alignment horizontal="left" vertical="top" wrapText="1"/>
    </xf>
    <xf numFmtId="4" fontId="32" fillId="2" borderId="0" xfId="0" applyNumberFormat="1" applyFont="1" applyFill="1" applyAlignment="1">
      <alignment horizontal="left" vertical="center" wrapText="1"/>
    </xf>
    <xf numFmtId="0" fontId="33" fillId="2" borderId="0" xfId="0" applyFont="1" applyFill="1" applyAlignment="1">
      <alignment horizontal="left" vertical="center" wrapText="1"/>
    </xf>
    <xf numFmtId="4" fontId="15" fillId="0" borderId="0" xfId="0" applyNumberFormat="1" applyFont="1" applyFill="1" applyAlignment="1">
      <alignment horizontal="left" vertical="center" wrapText="1"/>
    </xf>
    <xf numFmtId="4" fontId="15" fillId="0" borderId="0" xfId="0" applyNumberFormat="1" applyFont="1" applyFill="1" applyAlignment="1">
      <alignment horizontal="left" vertical="top" wrapText="1"/>
    </xf>
    <xf numFmtId="0" fontId="32" fillId="0" borderId="0" xfId="0" applyFont="1" applyFill="1" applyAlignment="1">
      <alignment horizontal="left" vertical="center" wrapText="1"/>
    </xf>
    <xf numFmtId="0" fontId="17" fillId="0" borderId="0" xfId="0" applyFont="1" applyFill="1" applyAlignment="1">
      <alignment horizontal="left" vertical="top" wrapText="1"/>
    </xf>
    <xf numFmtId="0" fontId="33" fillId="3" borderId="0" xfId="0" applyFont="1" applyFill="1" applyAlignment="1">
      <alignment horizontal="left" vertical="center" wrapText="1"/>
    </xf>
    <xf numFmtId="0" fontId="33" fillId="0" borderId="0" xfId="0" applyFont="1" applyFill="1" applyAlignment="1">
      <alignment horizontal="left" vertical="center" wrapText="1"/>
    </xf>
    <xf numFmtId="0" fontId="16" fillId="0" borderId="0" xfId="0" applyFont="1" applyFill="1" applyBorder="1" applyAlignment="1" applyProtection="1">
      <alignment horizontal="center" vertical="center" wrapText="1"/>
      <protection locked="0"/>
    </xf>
    <xf numFmtId="4" fontId="16" fillId="0" borderId="0" xfId="0" applyNumberFormat="1" applyFont="1" applyFill="1" applyBorder="1" applyAlignment="1" applyProtection="1">
      <alignment horizontal="justify" vertical="center" wrapText="1"/>
      <protection locked="0"/>
    </xf>
    <xf numFmtId="9" fontId="16" fillId="0" borderId="0" xfId="0" applyNumberFormat="1" applyFont="1" applyFill="1" applyBorder="1" applyAlignment="1" applyProtection="1">
      <alignment horizontal="right" vertical="center" wrapText="1"/>
      <protection locked="0"/>
    </xf>
    <xf numFmtId="1" fontId="16" fillId="0" borderId="0" xfId="0" applyNumberFormat="1" applyFont="1" applyFill="1" applyBorder="1" applyAlignment="1" applyProtection="1">
      <alignment horizontal="right" vertical="center" wrapText="1"/>
      <protection locked="0"/>
    </xf>
    <xf numFmtId="10" fontId="22" fillId="0" borderId="1" xfId="0" applyNumberFormat="1" applyFont="1" applyFill="1" applyBorder="1" applyAlignment="1" applyProtection="1">
      <alignment horizontal="center" vertical="center" wrapText="1"/>
      <protection locked="0"/>
    </xf>
    <xf numFmtId="10" fontId="22" fillId="2" borderId="1" xfId="0" applyNumberFormat="1" applyFont="1" applyFill="1" applyBorder="1" applyAlignment="1" applyProtection="1">
      <alignment horizontal="center" vertical="center" wrapText="1"/>
      <protection locked="0"/>
    </xf>
    <xf numFmtId="4" fontId="16" fillId="0" borderId="0" xfId="0" applyNumberFormat="1" applyFont="1" applyFill="1" applyBorder="1" applyAlignment="1" applyProtection="1">
      <alignment horizontal="center" vertical="center" wrapText="1"/>
      <protection locked="0"/>
    </xf>
    <xf numFmtId="4" fontId="16" fillId="2" borderId="0" xfId="0"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horizontal="justify" vertical="top" wrapText="1"/>
      <protection locked="0"/>
    </xf>
    <xf numFmtId="4" fontId="15" fillId="2" borderId="1" xfId="0" applyNumberFormat="1" applyFont="1" applyFill="1" applyBorder="1" applyAlignment="1" applyProtection="1">
      <alignment horizontal="center" vertical="center" wrapText="1"/>
      <protection locked="0"/>
    </xf>
    <xf numFmtId="10" fontId="15" fillId="2" borderId="1" xfId="0" applyNumberFormat="1" applyFont="1" applyFill="1" applyBorder="1" applyAlignment="1" applyProtection="1">
      <alignment horizontal="center" vertical="center" wrapText="1"/>
      <protection locked="0"/>
    </xf>
    <xf numFmtId="2" fontId="15" fillId="2" borderId="1" xfId="0" applyNumberFormat="1" applyFont="1" applyFill="1" applyBorder="1" applyAlignment="1" applyProtection="1">
      <alignment horizontal="center" vertical="center" wrapText="1"/>
      <protection locked="0"/>
    </xf>
    <xf numFmtId="9" fontId="15" fillId="2" borderId="1" xfId="0" applyNumberFormat="1" applyFont="1" applyFill="1" applyBorder="1" applyAlignment="1" applyProtection="1">
      <alignment horizontal="center" vertical="center" wrapText="1"/>
      <protection locked="0"/>
    </xf>
    <xf numFmtId="0" fontId="20" fillId="2" borderId="0" xfId="0" applyFont="1" applyFill="1" applyAlignment="1">
      <alignment horizontal="left" vertical="top" wrapText="1"/>
    </xf>
    <xf numFmtId="0" fontId="16" fillId="2" borderId="0" xfId="0" applyFont="1" applyFill="1" applyAlignment="1">
      <alignment horizontal="left" vertical="top" wrapText="1"/>
    </xf>
    <xf numFmtId="0" fontId="15" fillId="0" borderId="0" xfId="0" applyFont="1" applyFill="1" applyAlignment="1">
      <alignment horizontal="left" vertical="center" wrapText="1"/>
    </xf>
    <xf numFmtId="4" fontId="21" fillId="2" borderId="1" xfId="0" applyNumberFormat="1" applyFont="1" applyFill="1" applyBorder="1" applyAlignment="1" applyProtection="1">
      <alignment horizontal="center" vertical="center" wrapText="1"/>
      <protection locked="0"/>
    </xf>
    <xf numFmtId="0" fontId="35" fillId="0" borderId="0" xfId="0" applyFont="1" applyFill="1" applyAlignment="1">
      <alignment horizontal="left" vertical="top" wrapText="1"/>
    </xf>
    <xf numFmtId="0" fontId="16" fillId="0" borderId="0" xfId="0" applyFont="1" applyFill="1" applyAlignment="1">
      <alignment wrapText="1"/>
    </xf>
    <xf numFmtId="10" fontId="21" fillId="2" borderId="1" xfId="0" applyNumberFormat="1" applyFont="1" applyFill="1" applyBorder="1" applyAlignment="1" applyProtection="1">
      <alignment horizontal="center" vertical="center" wrapText="1"/>
      <protection locked="0"/>
    </xf>
    <xf numFmtId="0" fontId="35" fillId="0" borderId="0" xfId="0" applyFont="1" applyFill="1" applyAlignment="1">
      <alignment horizontal="left" vertical="center" wrapText="1"/>
    </xf>
    <xf numFmtId="0" fontId="21" fillId="0" borderId="1" xfId="0" applyFont="1" applyFill="1" applyBorder="1" applyAlignment="1" applyProtection="1">
      <alignment horizontal="justify" vertical="top" wrapText="1"/>
      <protection locked="0"/>
    </xf>
    <xf numFmtId="0" fontId="22" fillId="0" borderId="4" xfId="0" applyFont="1" applyFill="1" applyBorder="1" applyAlignment="1" applyProtection="1">
      <alignment horizontal="justify" vertical="top" wrapText="1"/>
      <protection locked="0"/>
    </xf>
    <xf numFmtId="0" fontId="15" fillId="2" borderId="1" xfId="0" applyFont="1" applyFill="1" applyBorder="1" applyAlignment="1" applyProtection="1">
      <alignment horizontal="justify" vertical="top" wrapText="1"/>
      <protection locked="0"/>
    </xf>
    <xf numFmtId="0" fontId="15" fillId="2" borderId="1" xfId="0" quotePrefix="1" applyFont="1" applyFill="1" applyBorder="1" applyAlignment="1" applyProtection="1">
      <alignment horizontal="justify" vertical="top" wrapText="1"/>
      <protection locked="0"/>
    </xf>
    <xf numFmtId="49" fontId="20" fillId="2" borderId="1" xfId="0" applyNumberFormat="1" applyFont="1" applyFill="1" applyBorder="1" applyAlignment="1" applyProtection="1">
      <alignment horizontal="justify" vertical="top" wrapText="1"/>
      <protection locked="0"/>
    </xf>
    <xf numFmtId="49" fontId="24" fillId="2" borderId="1" xfId="0" applyNumberFormat="1" applyFont="1" applyFill="1" applyBorder="1" applyAlignment="1" applyProtection="1">
      <alignment horizontal="justify" vertical="top" wrapText="1"/>
      <protection locked="0"/>
    </xf>
    <xf numFmtId="49" fontId="36" fillId="2" borderId="1" xfId="0" applyNumberFormat="1" applyFont="1" applyFill="1" applyBorder="1" applyAlignment="1" applyProtection="1">
      <alignment horizontal="justify" vertical="top" wrapText="1"/>
      <protection locked="0"/>
    </xf>
    <xf numFmtId="49" fontId="24" fillId="2" borderId="1" xfId="0" applyNumberFormat="1" applyFont="1" applyFill="1" applyBorder="1" applyAlignment="1" applyProtection="1">
      <alignment horizontal="justify" vertical="center" wrapText="1"/>
      <protection locked="0"/>
    </xf>
    <xf numFmtId="49" fontId="36" fillId="2" borderId="1" xfId="0" applyNumberFormat="1" applyFont="1" applyFill="1" applyBorder="1" applyAlignment="1" applyProtection="1">
      <alignment horizontal="justify" vertical="center" wrapText="1"/>
      <protection locked="0"/>
    </xf>
    <xf numFmtId="49" fontId="15" fillId="2" borderId="1" xfId="0" applyNumberFormat="1" applyFont="1" applyFill="1" applyBorder="1" applyAlignment="1" applyProtection="1">
      <alignment horizontal="justify" vertical="top" wrapText="1"/>
      <protection locked="0"/>
    </xf>
    <xf numFmtId="0" fontId="15" fillId="0" borderId="4" xfId="0" applyFont="1" applyFill="1" applyBorder="1" applyAlignment="1" applyProtection="1">
      <alignment horizontal="justify" vertical="top" wrapText="1"/>
      <protection locked="0"/>
    </xf>
    <xf numFmtId="0" fontId="15" fillId="0" borderId="1" xfId="0" applyFont="1" applyFill="1" applyBorder="1" applyAlignment="1" applyProtection="1">
      <alignment horizontal="justify" vertical="top" wrapText="1"/>
      <protection locked="0"/>
    </xf>
    <xf numFmtId="49" fontId="20" fillId="0" borderId="1" xfId="0" applyNumberFormat="1" applyFont="1" applyFill="1" applyBorder="1" applyAlignment="1" applyProtection="1">
      <alignment horizontal="justify" vertical="top" wrapText="1"/>
      <protection locked="0"/>
    </xf>
    <xf numFmtId="0" fontId="37" fillId="3" borderId="0" xfId="0" applyFont="1" applyFill="1" applyAlignment="1">
      <alignment horizontal="left" vertical="center" wrapText="1"/>
    </xf>
    <xf numFmtId="49" fontId="35" fillId="0" borderId="1" xfId="0" applyNumberFormat="1" applyFont="1" applyFill="1" applyBorder="1" applyAlignment="1" applyProtection="1">
      <alignment horizontal="justify" vertical="top" wrapText="1"/>
      <protection locked="0"/>
    </xf>
    <xf numFmtId="49" fontId="15" fillId="0" borderId="1" xfId="0" applyNumberFormat="1" applyFont="1" applyFill="1" applyBorder="1" applyAlignment="1" applyProtection="1">
      <alignment horizontal="justify" vertical="top" wrapText="1"/>
      <protection locked="0"/>
    </xf>
    <xf numFmtId="0" fontId="15" fillId="0" borderId="1" xfId="0" applyFont="1" applyFill="1" applyBorder="1" applyAlignment="1" applyProtection="1">
      <alignment horizontal="justify" vertical="top" wrapText="1"/>
      <protection locked="0"/>
    </xf>
    <xf numFmtId="0" fontId="15" fillId="0" borderId="3" xfId="0" applyFont="1" applyFill="1" applyBorder="1" applyAlignment="1" applyProtection="1">
      <alignment horizontal="justify" vertical="top" wrapText="1"/>
      <protection locked="0"/>
    </xf>
    <xf numFmtId="0" fontId="15" fillId="0" borderId="1" xfId="0" quotePrefix="1" applyFont="1" applyFill="1" applyBorder="1" applyAlignment="1" applyProtection="1">
      <alignment horizontal="justify" vertical="top" wrapText="1"/>
      <protection locked="0"/>
    </xf>
    <xf numFmtId="0" fontId="16" fillId="0" borderId="1" xfId="0" applyFont="1" applyFill="1" applyBorder="1" applyAlignment="1" applyProtection="1">
      <alignment horizontal="justify" vertical="top" wrapText="1"/>
      <protection locked="0"/>
    </xf>
    <xf numFmtId="0" fontId="16" fillId="2" borderId="0" xfId="0" applyFont="1" applyFill="1" applyAlignment="1">
      <alignment wrapText="1"/>
    </xf>
    <xf numFmtId="0" fontId="15" fillId="0" borderId="0" xfId="0" applyFont="1" applyFill="1" applyAlignment="1">
      <alignment horizontal="left" vertical="top" wrapText="1"/>
    </xf>
    <xf numFmtId="0" fontId="16" fillId="0" borderId="0" xfId="0" applyFont="1" applyFill="1" applyAlignment="1">
      <alignment horizontal="left" vertical="top" wrapText="1"/>
    </xf>
    <xf numFmtId="49" fontId="33" fillId="2" borderId="1" xfId="0" applyNumberFormat="1" applyFont="1" applyFill="1" applyBorder="1" applyAlignment="1" applyProtection="1">
      <alignment horizontal="justify" vertical="center" wrapText="1"/>
      <protection locked="0"/>
    </xf>
    <xf numFmtId="4" fontId="32" fillId="0" borderId="0" xfId="0" applyNumberFormat="1" applyFont="1" applyFill="1" applyAlignment="1">
      <alignment horizontal="left" vertical="center" wrapText="1"/>
    </xf>
    <xf numFmtId="0" fontId="15" fillId="0" borderId="1" xfId="0" applyFont="1" applyFill="1" applyBorder="1" applyAlignment="1" applyProtection="1">
      <alignment horizontal="justify" vertical="top" wrapText="1"/>
      <protection locked="0"/>
    </xf>
    <xf numFmtId="0" fontId="24" fillId="2" borderId="1" xfId="0" applyFont="1" applyFill="1" applyBorder="1" applyAlignment="1" applyProtection="1">
      <alignment horizontal="justify" vertical="top" wrapText="1"/>
      <protection locked="0"/>
    </xf>
    <xf numFmtId="4" fontId="20" fillId="2" borderId="1" xfId="0" applyNumberFormat="1" applyFont="1" applyFill="1" applyBorder="1" applyAlignment="1" applyProtection="1">
      <alignment horizontal="center" vertical="center" wrapText="1"/>
      <protection locked="0"/>
    </xf>
    <xf numFmtId="10" fontId="20" fillId="2" borderId="1" xfId="0" applyNumberFormat="1" applyFont="1" applyFill="1" applyBorder="1" applyAlignment="1" applyProtection="1">
      <alignment horizontal="center" vertical="center" wrapText="1"/>
      <protection locked="0"/>
    </xf>
    <xf numFmtId="0" fontId="28" fillId="2" borderId="1" xfId="0" applyFont="1" applyFill="1" applyBorder="1" applyAlignment="1" applyProtection="1">
      <alignment horizontal="justify" vertical="top" wrapText="1"/>
      <protection locked="0"/>
    </xf>
    <xf numFmtId="4" fontId="16" fillId="2" borderId="1" xfId="0" applyNumberFormat="1" applyFont="1" applyFill="1" applyBorder="1" applyAlignment="1" applyProtection="1">
      <alignment horizontal="center" vertical="center" wrapText="1"/>
      <protection locked="0"/>
    </xf>
    <xf numFmtId="10" fontId="16" fillId="2" borderId="1" xfId="0" applyNumberFormat="1" applyFont="1" applyFill="1" applyBorder="1" applyAlignment="1" applyProtection="1">
      <alignment horizontal="center" vertical="center" wrapText="1"/>
      <protection locked="0"/>
    </xf>
    <xf numFmtId="9" fontId="16" fillId="2"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horizontal="justify" vertical="top" wrapText="1"/>
      <protection locked="0"/>
    </xf>
    <xf numFmtId="4" fontId="15" fillId="0" borderId="1" xfId="0" applyNumberFormat="1" applyFont="1" applyFill="1" applyBorder="1" applyAlignment="1" applyProtection="1">
      <alignment horizontal="center" vertical="center" wrapText="1"/>
      <protection locked="0"/>
    </xf>
    <xf numFmtId="2" fontId="15" fillId="0" borderId="1" xfId="0" applyNumberFormat="1" applyFont="1" applyFill="1" applyBorder="1" applyAlignment="1" applyProtection="1">
      <alignment horizontal="center" vertical="center" wrapText="1"/>
      <protection locked="0"/>
    </xf>
    <xf numFmtId="10" fontId="15" fillId="0" borderId="1" xfId="0" applyNumberFormat="1" applyFont="1" applyFill="1" applyBorder="1" applyAlignment="1" applyProtection="1">
      <alignment horizontal="center" vertical="center" wrapText="1"/>
      <protection locked="0"/>
    </xf>
    <xf numFmtId="9" fontId="15" fillId="0" borderId="1" xfId="0" applyNumberFormat="1" applyFont="1" applyFill="1" applyBorder="1" applyAlignment="1" applyProtection="1">
      <alignment horizontal="center" vertical="center" wrapText="1"/>
      <protection locked="0"/>
    </xf>
    <xf numFmtId="0" fontId="27" fillId="2" borderId="1" xfId="0" applyFont="1" applyFill="1" applyBorder="1" applyAlignment="1" applyProtection="1">
      <alignment horizontal="justify" vertical="top" wrapText="1"/>
      <protection locked="0"/>
    </xf>
    <xf numFmtId="10" fontId="16" fillId="0" borderId="1" xfId="0" applyNumberFormat="1" applyFont="1" applyFill="1" applyBorder="1" applyAlignment="1" applyProtection="1">
      <alignment horizontal="center" vertical="center" wrapText="1"/>
      <protection locked="0"/>
    </xf>
    <xf numFmtId="0" fontId="28" fillId="2" borderId="1" xfId="0" applyFont="1" applyFill="1" applyBorder="1" applyAlignment="1" applyProtection="1">
      <alignment horizontal="justify" vertical="top" wrapText="1"/>
      <protection locked="0"/>
    </xf>
    <xf numFmtId="0" fontId="15" fillId="0" borderId="1" xfId="0" applyFont="1" applyFill="1" applyBorder="1" applyAlignment="1" applyProtection="1">
      <alignment horizontal="justify" vertical="top" wrapText="1"/>
      <protection locked="0"/>
    </xf>
    <xf numFmtId="0" fontId="28" fillId="0" borderId="1" xfId="0" applyFont="1" applyFill="1" applyBorder="1" applyAlignment="1" applyProtection="1">
      <alignment horizontal="justify" vertical="top" wrapText="1"/>
      <protection locked="0"/>
    </xf>
    <xf numFmtId="0" fontId="28" fillId="0" borderId="1" xfId="0" applyFont="1" applyFill="1" applyBorder="1" applyAlignment="1" applyProtection="1">
      <alignment horizontal="justify" vertical="top" wrapText="1"/>
      <protection locked="0"/>
    </xf>
    <xf numFmtId="0" fontId="28" fillId="2" borderId="1" xfId="0" applyFont="1" applyFill="1" applyBorder="1" applyAlignment="1" applyProtection="1">
      <alignment horizontal="justify" vertical="top" wrapText="1"/>
      <protection locked="0"/>
    </xf>
    <xf numFmtId="4" fontId="16" fillId="0" borderId="1" xfId="0" applyNumberFormat="1" applyFont="1" applyFill="1" applyBorder="1" applyAlignment="1" applyProtection="1">
      <alignment horizontal="center" vertical="center" wrapText="1"/>
      <protection locked="0"/>
    </xf>
    <xf numFmtId="4" fontId="15" fillId="2" borderId="1" xfId="0" applyNumberFormat="1" applyFont="1" applyFill="1" applyBorder="1" applyAlignment="1" applyProtection="1">
      <alignment horizontal="center" vertical="center" wrapText="1"/>
      <protection locked="0"/>
    </xf>
    <xf numFmtId="0" fontId="16" fillId="2" borderId="1" xfId="0" applyFont="1" applyFill="1" applyBorder="1" applyAlignment="1">
      <alignment horizontal="left" vertical="top" wrapText="1"/>
    </xf>
    <xf numFmtId="0" fontId="24" fillId="2" borderId="1" xfId="0" applyFont="1" applyFill="1" applyBorder="1" applyAlignment="1" applyProtection="1">
      <alignment horizontal="justify" vertical="center" wrapText="1"/>
      <protection locked="0"/>
    </xf>
    <xf numFmtId="0" fontId="36" fillId="2" borderId="1" xfId="0" applyFont="1" applyFill="1" applyBorder="1" applyAlignment="1" applyProtection="1">
      <alignment horizontal="justify" vertical="top" wrapText="1"/>
      <protection locked="0"/>
    </xf>
    <xf numFmtId="4" fontId="35" fillId="2" borderId="1" xfId="0" applyNumberFormat="1" applyFont="1" applyFill="1" applyBorder="1" applyAlignment="1" applyProtection="1">
      <alignment horizontal="center" vertical="center" wrapText="1"/>
      <protection locked="0"/>
    </xf>
    <xf numFmtId="10" fontId="35" fillId="2" borderId="1" xfId="0" applyNumberFormat="1" applyFont="1" applyFill="1" applyBorder="1" applyAlignment="1" applyProtection="1">
      <alignment horizontal="center" vertical="center" wrapText="1"/>
      <protection locked="0"/>
    </xf>
    <xf numFmtId="0" fontId="33" fillId="2" borderId="1" xfId="0" applyFont="1" applyFill="1" applyBorder="1" applyAlignment="1" applyProtection="1">
      <alignment horizontal="justify" vertical="center" wrapText="1"/>
      <protection locked="0"/>
    </xf>
    <xf numFmtId="4" fontId="33" fillId="2" borderId="1" xfId="0" applyNumberFormat="1" applyFont="1" applyFill="1" applyBorder="1" applyAlignment="1" applyProtection="1">
      <alignment horizontal="center" vertical="center" wrapText="1"/>
      <protection locked="0"/>
    </xf>
    <xf numFmtId="10" fontId="33" fillId="2" borderId="1" xfId="0" applyNumberFormat="1" applyFont="1" applyFill="1" applyBorder="1" applyAlignment="1" applyProtection="1">
      <alignment horizontal="center" vertical="center" wrapText="1"/>
      <protection locked="0"/>
    </xf>
    <xf numFmtId="0" fontId="36" fillId="2" borderId="1" xfId="0" applyFont="1" applyFill="1" applyBorder="1" applyAlignment="1" applyProtection="1">
      <alignment horizontal="justify" vertical="center" wrapText="1"/>
      <protection locked="0"/>
    </xf>
    <xf numFmtId="0" fontId="24" fillId="0" borderId="1" xfId="0" applyFont="1" applyFill="1" applyBorder="1" applyAlignment="1" applyProtection="1">
      <alignment horizontal="justify" vertical="top" wrapText="1"/>
      <protection locked="0"/>
    </xf>
    <xf numFmtId="4" fontId="20" fillId="0" borderId="1" xfId="0" applyNumberFormat="1" applyFont="1" applyFill="1" applyBorder="1" applyAlignment="1" applyProtection="1">
      <alignment horizontal="center" vertical="center" wrapText="1"/>
      <protection locked="0"/>
    </xf>
    <xf numFmtId="10" fontId="20" fillId="0" borderId="1" xfId="0" applyNumberFormat="1" applyFont="1" applyFill="1" applyBorder="1" applyAlignment="1" applyProtection="1">
      <alignment horizontal="center" vertical="center" wrapText="1"/>
      <protection locked="0"/>
    </xf>
    <xf numFmtId="9" fontId="16" fillId="0" borderId="1" xfId="0" applyNumberFormat="1" applyFont="1" applyFill="1" applyBorder="1" applyAlignment="1" applyProtection="1">
      <alignment horizontal="center" vertical="center" wrapText="1"/>
      <protection locked="0"/>
    </xf>
    <xf numFmtId="0" fontId="36" fillId="0" borderId="1" xfId="0" applyFont="1" applyFill="1" applyBorder="1" applyAlignment="1" applyProtection="1">
      <alignment horizontal="justify" vertical="top" wrapText="1"/>
      <protection locked="0"/>
    </xf>
    <xf numFmtId="4" fontId="35" fillId="0" borderId="1" xfId="0" applyNumberFormat="1" applyFont="1" applyFill="1" applyBorder="1" applyAlignment="1" applyProtection="1">
      <alignment horizontal="center" vertical="center" wrapText="1"/>
      <protection locked="0"/>
    </xf>
    <xf numFmtId="10" fontId="35" fillId="0" borderId="1" xfId="0" applyNumberFormat="1" applyFont="1" applyFill="1" applyBorder="1" applyAlignment="1" applyProtection="1">
      <alignment horizontal="center" vertical="center" wrapText="1"/>
      <protection locked="0"/>
    </xf>
    <xf numFmtId="2" fontId="16" fillId="0"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horizontal="justify" vertical="top" wrapText="1"/>
      <protection locked="0"/>
    </xf>
    <xf numFmtId="0" fontId="15" fillId="0" borderId="4" xfId="0" applyFont="1" applyFill="1" applyBorder="1" applyAlignment="1" applyProtection="1">
      <alignment horizontal="justify" vertical="top" wrapText="1"/>
      <protection locked="0"/>
    </xf>
    <xf numFmtId="4" fontId="15" fillId="2"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justify" vertical="top" wrapText="1"/>
      <protection locked="0"/>
    </xf>
    <xf numFmtId="10" fontId="15" fillId="2" borderId="1" xfId="0"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horizontal="justify" vertical="top" wrapText="1"/>
      <protection locked="0"/>
    </xf>
    <xf numFmtId="0" fontId="27" fillId="0" borderId="1" xfId="0" applyFont="1" applyFill="1" applyBorder="1" applyAlignment="1" applyProtection="1">
      <alignment horizontal="justify" vertical="top" wrapText="1"/>
      <protection locked="0"/>
    </xf>
    <xf numFmtId="4" fontId="15" fillId="2"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horizontal="justify" vertical="top" wrapText="1"/>
      <protection locked="0"/>
    </xf>
    <xf numFmtId="0" fontId="15" fillId="0" borderId="1" xfId="0" applyFont="1" applyFill="1" applyBorder="1" applyAlignment="1" applyProtection="1">
      <alignment horizontal="justify" vertical="top" wrapText="1"/>
      <protection locked="0"/>
    </xf>
    <xf numFmtId="4" fontId="15" fillId="0" borderId="1" xfId="0" applyNumberFormat="1" applyFont="1" applyFill="1" applyBorder="1" applyAlignment="1" applyProtection="1">
      <alignment horizontal="center" vertical="center" wrapText="1"/>
      <protection locked="0"/>
    </xf>
    <xf numFmtId="10" fontId="15" fillId="0"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horizontal="justify" vertical="top" wrapText="1"/>
      <protection locked="0"/>
    </xf>
    <xf numFmtId="0" fontId="33" fillId="2" borderId="1" xfId="0" applyFont="1" applyFill="1" applyBorder="1" applyAlignment="1">
      <alignment horizontal="justify" vertical="top" wrapText="1"/>
    </xf>
    <xf numFmtId="9" fontId="36" fillId="2" borderId="1" xfId="0" applyNumberFormat="1" applyFont="1" applyFill="1" applyBorder="1" applyAlignment="1" applyProtection="1">
      <alignment horizontal="justify" vertical="top" wrapText="1"/>
      <protection locked="0"/>
    </xf>
    <xf numFmtId="9" fontId="41" fillId="2" borderId="1" xfId="0" applyNumberFormat="1" applyFont="1" applyFill="1" applyBorder="1" applyAlignment="1" applyProtection="1">
      <alignment horizontal="justify" vertical="top" wrapText="1"/>
      <protection locked="0"/>
    </xf>
    <xf numFmtId="9" fontId="28" fillId="2" borderId="1" xfId="0" applyNumberFormat="1" applyFont="1" applyFill="1" applyBorder="1" applyAlignment="1" applyProtection="1">
      <alignment horizontal="justify" vertical="top" wrapText="1"/>
      <protection locked="0"/>
    </xf>
    <xf numFmtId="0" fontId="28" fillId="0" borderId="1" xfId="0" applyFont="1" applyFill="1" applyBorder="1" applyAlignment="1" applyProtection="1">
      <alignment horizontal="justify" vertical="top" wrapText="1"/>
      <protection locked="0"/>
    </xf>
    <xf numFmtId="0" fontId="47" fillId="0" borderId="1" xfId="0" applyFont="1" applyFill="1" applyBorder="1" applyAlignment="1" applyProtection="1">
      <alignment horizontal="justify" vertical="top" wrapText="1"/>
      <protection locked="0"/>
    </xf>
    <xf numFmtId="10" fontId="15" fillId="0" borderId="1" xfId="0" applyNumberFormat="1" applyFont="1" applyFill="1" applyBorder="1" applyAlignment="1" applyProtection="1">
      <alignment horizontal="center" vertical="center" wrapText="1"/>
      <protection locked="0"/>
    </xf>
    <xf numFmtId="0" fontId="42" fillId="0" borderId="1" xfId="0" applyFont="1" applyFill="1" applyBorder="1" applyAlignment="1" applyProtection="1">
      <alignment horizontal="justify" vertical="top" wrapText="1"/>
      <protection locked="0"/>
    </xf>
    <xf numFmtId="0" fontId="29" fillId="0" borderId="1" xfId="0" applyFont="1" applyFill="1" applyBorder="1" applyAlignment="1" applyProtection="1">
      <alignment horizontal="justify" vertical="top" wrapText="1"/>
      <protection locked="0"/>
    </xf>
    <xf numFmtId="0" fontId="40" fillId="0" borderId="1" xfId="0" applyFont="1" applyFill="1" applyBorder="1" applyAlignment="1" applyProtection="1">
      <alignment horizontal="justify" vertical="top" wrapText="1"/>
      <protection locked="0"/>
    </xf>
    <xf numFmtId="0" fontId="41" fillId="0" borderId="1" xfId="0" applyFont="1" applyFill="1" applyBorder="1" applyAlignment="1" applyProtection="1">
      <alignment horizontal="justify" vertical="top" wrapText="1"/>
      <protection locked="0"/>
    </xf>
    <xf numFmtId="4" fontId="27" fillId="0" borderId="1" xfId="0" applyNumberFormat="1" applyFont="1" applyFill="1" applyBorder="1" applyAlignment="1" applyProtection="1">
      <alignment horizontal="justify" vertical="top" wrapText="1"/>
      <protection locked="0"/>
    </xf>
    <xf numFmtId="0" fontId="28" fillId="0" borderId="1" xfId="0" applyFont="1" applyFill="1" applyBorder="1" applyAlignment="1" applyProtection="1">
      <alignment horizontal="justify" vertical="top" wrapText="1"/>
      <protection locked="0"/>
    </xf>
    <xf numFmtId="9" fontId="28" fillId="2" borderId="1" xfId="0" applyNumberFormat="1" applyFont="1" applyFill="1" applyBorder="1" applyAlignment="1" applyProtection="1">
      <alignment horizontal="justify" vertical="top" wrapText="1"/>
      <protection locked="0"/>
    </xf>
    <xf numFmtId="9" fontId="36" fillId="2" borderId="1" xfId="0" applyNumberFormat="1" applyFont="1" applyFill="1" applyBorder="1" applyAlignment="1" applyProtection="1">
      <alignment horizontal="justify" vertical="top" wrapText="1"/>
      <protection locked="0"/>
    </xf>
    <xf numFmtId="9" fontId="28" fillId="0" borderId="1" xfId="0" applyNumberFormat="1" applyFont="1" applyFill="1" applyBorder="1" applyAlignment="1" applyProtection="1">
      <alignment horizontal="justify" vertical="top" wrapText="1"/>
      <protection locked="0"/>
    </xf>
    <xf numFmtId="9" fontId="36" fillId="0" borderId="1" xfId="0" applyNumberFormat="1" applyFont="1" applyFill="1" applyBorder="1" applyAlignment="1" applyProtection="1">
      <alignment horizontal="justify" vertical="top" wrapText="1"/>
      <protection locked="0"/>
    </xf>
    <xf numFmtId="0" fontId="28" fillId="2" borderId="1" xfId="0" applyFont="1" applyFill="1" applyBorder="1" applyAlignment="1" applyProtection="1">
      <alignment horizontal="justify" vertical="top" wrapText="1"/>
      <protection locked="0"/>
    </xf>
    <xf numFmtId="165" fontId="12" fillId="0" borderId="1" xfId="0" quotePrefix="1" applyNumberFormat="1" applyFont="1" applyFill="1" applyBorder="1" applyAlignment="1" applyProtection="1">
      <alignment horizontal="center" vertical="center" wrapText="1"/>
      <protection locked="0"/>
    </xf>
    <xf numFmtId="4" fontId="38" fillId="0" borderId="1" xfId="0" applyNumberFormat="1" applyFont="1" applyFill="1" applyBorder="1" applyAlignment="1" applyProtection="1">
      <alignment horizontal="justify" vertical="top" wrapText="1"/>
      <protection locked="0"/>
    </xf>
    <xf numFmtId="0" fontId="45" fillId="0" borderId="1" xfId="0" applyFont="1" applyFill="1" applyBorder="1" applyAlignment="1" applyProtection="1">
      <alignment horizontal="justify" vertical="top" wrapText="1"/>
      <protection locked="0"/>
    </xf>
    <xf numFmtId="10" fontId="15" fillId="2" borderId="1" xfId="0" applyNumberFormat="1" applyFont="1" applyFill="1" applyBorder="1" applyAlignment="1" applyProtection="1">
      <alignment horizontal="center" vertical="center" wrapText="1"/>
      <protection locked="0"/>
    </xf>
    <xf numFmtId="4" fontId="15" fillId="2" borderId="1" xfId="0" applyNumberFormat="1" applyFont="1" applyFill="1" applyBorder="1" applyAlignment="1" applyProtection="1">
      <alignment horizontal="center" vertical="center" wrapText="1"/>
      <protection locked="0"/>
    </xf>
    <xf numFmtId="10" fontId="15" fillId="0" borderId="1" xfId="0" applyNumberFormat="1" applyFont="1" applyFill="1" applyBorder="1" applyAlignment="1" applyProtection="1">
      <alignment horizontal="center" vertical="center" wrapText="1"/>
      <protection locked="0"/>
    </xf>
    <xf numFmtId="4" fontId="15" fillId="0" borderId="1" xfId="0"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horizontal="justify" vertical="top" wrapText="1"/>
      <protection locked="0"/>
    </xf>
    <xf numFmtId="0" fontId="15" fillId="0" borderId="4" xfId="0" applyFont="1" applyFill="1" applyBorder="1" applyAlignment="1" applyProtection="1">
      <alignment horizontal="justify" vertical="top" wrapText="1"/>
      <protection locked="0"/>
    </xf>
    <xf numFmtId="0" fontId="15" fillId="0" borderId="3" xfId="0" applyFont="1" applyFill="1" applyBorder="1" applyAlignment="1" applyProtection="1">
      <alignment horizontal="justify" vertical="top" wrapText="1"/>
      <protection locked="0"/>
    </xf>
    <xf numFmtId="0" fontId="34" fillId="0" borderId="0" xfId="0" quotePrefix="1" applyFont="1" applyFill="1" applyBorder="1" applyAlignment="1" applyProtection="1">
      <alignment horizontal="center" vertical="center" wrapText="1"/>
      <protection locked="0"/>
    </xf>
    <xf numFmtId="165" fontId="12" fillId="0" borderId="1" xfId="0" applyNumberFormat="1" applyFont="1" applyFill="1" applyBorder="1" applyAlignment="1" applyProtection="1">
      <alignment horizontal="center" vertical="center" wrapText="1"/>
      <protection locked="0"/>
    </xf>
    <xf numFmtId="0" fontId="16" fillId="0" borderId="1" xfId="0" applyFont="1" applyFill="1" applyBorder="1" applyAlignment="1" applyProtection="1">
      <alignment horizontal="justify" vertical="top" wrapText="1"/>
      <protection locked="0"/>
    </xf>
    <xf numFmtId="0" fontId="13" fillId="0" borderId="1" xfId="0" applyFont="1" applyFill="1" applyBorder="1" applyAlignment="1" applyProtection="1">
      <alignment horizontal="center" vertical="center" wrapText="1"/>
      <protection locked="0"/>
    </xf>
    <xf numFmtId="4" fontId="12" fillId="0" borderId="1" xfId="0" applyNumberFormat="1" applyFont="1" applyFill="1" applyBorder="1" applyAlignment="1" applyProtection="1">
      <alignment horizontal="center" vertical="center" wrapText="1"/>
      <protection locked="0"/>
    </xf>
    <xf numFmtId="4" fontId="12" fillId="0" borderId="1" xfId="0" quotePrefix="1"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2" fontId="12" fillId="0"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justify" vertical="top" wrapText="1"/>
      <protection locked="0"/>
    </xf>
    <xf numFmtId="0" fontId="38" fillId="0" borderId="1" xfId="0" applyFont="1" applyFill="1" applyBorder="1" applyAlignment="1" applyProtection="1">
      <alignment horizontal="justify" vertical="top" wrapText="1"/>
      <protection locked="0"/>
    </xf>
    <xf numFmtId="0" fontId="15" fillId="0" borderId="1" xfId="0" applyFont="1" applyFill="1" applyBorder="1" applyAlignment="1" applyProtection="1">
      <alignment horizontal="justify" vertical="top" wrapText="1"/>
      <protection locked="0"/>
    </xf>
  </cellXfs>
  <cellStyles count="51">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17 2 2" xfId="47"/>
    <cellStyle name="Обычный 17 3" xfId="43"/>
    <cellStyle name="Обычный 2" xfId="9"/>
    <cellStyle name="Обычный 2 2" xfId="10"/>
    <cellStyle name="Обычный 2 2 2" xfId="11"/>
    <cellStyle name="Обычный 2 2 2 2" xfId="40"/>
    <cellStyle name="Обычный 2 2 2 2 2" xfId="48"/>
    <cellStyle name="Обычный 2 2 2 3" xfId="44"/>
    <cellStyle name="Обычный 2 2 3" xfId="12"/>
    <cellStyle name="Обычный 2 3" xfId="13"/>
    <cellStyle name="Обычный 2 3 2" xfId="41"/>
    <cellStyle name="Обычный 2 3 2 2" xfId="49"/>
    <cellStyle name="Обычный 2 3 3" xfId="45"/>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8 2 2" xfId="50"/>
    <cellStyle name="Обычный 8 3" xfId="46"/>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colors>
    <mruColors>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671" Type="http://schemas.openxmlformats.org/officeDocument/2006/relationships/revisionLog" Target="revisionLog95.xml"/><Relationship Id="rId692" Type="http://schemas.openxmlformats.org/officeDocument/2006/relationships/revisionLog" Target="revisionLog116.xml"/><Relationship Id="rId706" Type="http://schemas.openxmlformats.org/officeDocument/2006/relationships/revisionLog" Target="revisionLog130.xml"/><Relationship Id="rId727" Type="http://schemas.openxmlformats.org/officeDocument/2006/relationships/revisionLog" Target="revisionLog187.xml"/><Relationship Id="rId748" Type="http://schemas.openxmlformats.org/officeDocument/2006/relationships/revisionLog" Target="revisionLog208.xml"/><Relationship Id="rId769" Type="http://schemas.openxmlformats.org/officeDocument/2006/relationships/revisionLog" Target="revisionLog229.xml"/><Relationship Id="rId629" Type="http://schemas.openxmlformats.org/officeDocument/2006/relationships/revisionLog" Target="revisionLog69.xml"/><Relationship Id="rId608" Type="http://schemas.openxmlformats.org/officeDocument/2006/relationships/revisionLog" Target="revisionLog157.xml"/><Relationship Id="rId552" Type="http://schemas.openxmlformats.org/officeDocument/2006/relationships/revisionLog" Target="revisionLog6.xml"/><Relationship Id="rId573" Type="http://schemas.openxmlformats.org/officeDocument/2006/relationships/revisionLog" Target="revisionLog43.xml"/><Relationship Id="rId594" Type="http://schemas.openxmlformats.org/officeDocument/2006/relationships/revisionLog" Target="revisionLog143.xml"/><Relationship Id="rId780" Type="http://schemas.openxmlformats.org/officeDocument/2006/relationships/revisionLog" Target="revisionLog240.xml"/><Relationship Id="rId640" Type="http://schemas.openxmlformats.org/officeDocument/2006/relationships/revisionLog" Target="revisionLog80.xml"/><Relationship Id="rId661" Type="http://schemas.openxmlformats.org/officeDocument/2006/relationships/revisionLog" Target="revisionLog24.xml"/><Relationship Id="rId682" Type="http://schemas.openxmlformats.org/officeDocument/2006/relationships/revisionLog" Target="revisionLog106.xml"/><Relationship Id="rId717" Type="http://schemas.openxmlformats.org/officeDocument/2006/relationships/revisionLog" Target="revisionLog177.xml"/><Relationship Id="rId738" Type="http://schemas.openxmlformats.org/officeDocument/2006/relationships/revisionLog" Target="revisionLog198.xml"/><Relationship Id="rId759" Type="http://schemas.openxmlformats.org/officeDocument/2006/relationships/revisionLog" Target="revisionLog219.xml"/><Relationship Id="rId619" Type="http://schemas.openxmlformats.org/officeDocument/2006/relationships/revisionLog" Target="revisionLog168.xml"/><Relationship Id="rId542" Type="http://schemas.openxmlformats.org/officeDocument/2006/relationships/revisionLog" Target="revisionLog138.xml"/><Relationship Id="rId563" Type="http://schemas.openxmlformats.org/officeDocument/2006/relationships/revisionLog" Target="revisionLog33.xml"/><Relationship Id="rId584" Type="http://schemas.openxmlformats.org/officeDocument/2006/relationships/revisionLog" Target="revisionLog54.xml"/><Relationship Id="rId770" Type="http://schemas.openxmlformats.org/officeDocument/2006/relationships/revisionLog" Target="revisionLog230.xml"/><Relationship Id="rId791" Type="http://schemas.openxmlformats.org/officeDocument/2006/relationships/revisionLog" Target="revisionLog251.xml"/><Relationship Id="rId630" Type="http://schemas.openxmlformats.org/officeDocument/2006/relationships/revisionLog" Target="revisionLog70.xml"/><Relationship Id="rId651" Type="http://schemas.openxmlformats.org/officeDocument/2006/relationships/revisionLog" Target="revisionLog15.xml"/><Relationship Id="rId672" Type="http://schemas.openxmlformats.org/officeDocument/2006/relationships/revisionLog" Target="revisionLog96.xml"/><Relationship Id="rId693" Type="http://schemas.openxmlformats.org/officeDocument/2006/relationships/revisionLog" Target="revisionLog117.xml"/><Relationship Id="rId707" Type="http://schemas.openxmlformats.org/officeDocument/2006/relationships/revisionLog" Target="revisionLog131.xml"/><Relationship Id="rId728" Type="http://schemas.openxmlformats.org/officeDocument/2006/relationships/revisionLog" Target="revisionLog188.xml"/><Relationship Id="rId749" Type="http://schemas.openxmlformats.org/officeDocument/2006/relationships/revisionLog" Target="revisionLog209.xml"/><Relationship Id="rId553" Type="http://schemas.openxmlformats.org/officeDocument/2006/relationships/revisionLog" Target="revisionLog7.xml"/><Relationship Id="rId574" Type="http://schemas.openxmlformats.org/officeDocument/2006/relationships/revisionLog" Target="revisionLog44.xml"/><Relationship Id="rId609" Type="http://schemas.openxmlformats.org/officeDocument/2006/relationships/revisionLog" Target="revisionLog158.xml"/><Relationship Id="rId760" Type="http://schemas.openxmlformats.org/officeDocument/2006/relationships/revisionLog" Target="revisionLog220.xml"/><Relationship Id="rId595" Type="http://schemas.openxmlformats.org/officeDocument/2006/relationships/revisionLog" Target="revisionLog144.xml"/><Relationship Id="rId781" Type="http://schemas.openxmlformats.org/officeDocument/2006/relationships/revisionLog" Target="revisionLog241.xml"/><Relationship Id="rId620" Type="http://schemas.openxmlformats.org/officeDocument/2006/relationships/revisionLog" Target="revisionLog169.xml"/><Relationship Id="rId641" Type="http://schemas.openxmlformats.org/officeDocument/2006/relationships/revisionLog" Target="revisionLog81.xml"/><Relationship Id="rId662" Type="http://schemas.openxmlformats.org/officeDocument/2006/relationships/revisionLog" Target="revisionLog25.xml"/><Relationship Id="rId683" Type="http://schemas.openxmlformats.org/officeDocument/2006/relationships/revisionLog" Target="revisionLog107.xml"/><Relationship Id="rId718" Type="http://schemas.openxmlformats.org/officeDocument/2006/relationships/revisionLog" Target="revisionLog178.xml"/><Relationship Id="rId739" Type="http://schemas.openxmlformats.org/officeDocument/2006/relationships/revisionLog" Target="revisionLog199.xml"/><Relationship Id="rId543" Type="http://schemas.openxmlformats.org/officeDocument/2006/relationships/revisionLog" Target="revisionLog139.xml"/><Relationship Id="rId564" Type="http://schemas.openxmlformats.org/officeDocument/2006/relationships/revisionLog" Target="revisionLog34.xml"/><Relationship Id="rId585" Type="http://schemas.openxmlformats.org/officeDocument/2006/relationships/revisionLog" Target="revisionLog55.xml"/><Relationship Id="rId750" Type="http://schemas.openxmlformats.org/officeDocument/2006/relationships/revisionLog" Target="revisionLog210.xml"/><Relationship Id="rId771" Type="http://schemas.openxmlformats.org/officeDocument/2006/relationships/revisionLog" Target="revisionLog231.xml"/><Relationship Id="rId792" Type="http://schemas.openxmlformats.org/officeDocument/2006/relationships/revisionLog" Target="revisionLog252.xml"/><Relationship Id="rId610" Type="http://schemas.openxmlformats.org/officeDocument/2006/relationships/revisionLog" Target="revisionLog159.xml"/><Relationship Id="rId631" Type="http://schemas.openxmlformats.org/officeDocument/2006/relationships/revisionLog" Target="revisionLog71.xml"/><Relationship Id="rId652" Type="http://schemas.openxmlformats.org/officeDocument/2006/relationships/revisionLog" Target="revisionLog16.xml"/><Relationship Id="rId673" Type="http://schemas.openxmlformats.org/officeDocument/2006/relationships/revisionLog" Target="revisionLog97.xml"/><Relationship Id="rId694" Type="http://schemas.openxmlformats.org/officeDocument/2006/relationships/revisionLog" Target="revisionLog118.xml"/><Relationship Id="rId708" Type="http://schemas.openxmlformats.org/officeDocument/2006/relationships/revisionLog" Target="revisionLog132.xml"/><Relationship Id="rId729" Type="http://schemas.openxmlformats.org/officeDocument/2006/relationships/revisionLog" Target="revisionLog189.xml"/><Relationship Id="rId554" Type="http://schemas.openxmlformats.org/officeDocument/2006/relationships/revisionLog" Target="revisionLog8.xml"/><Relationship Id="rId575" Type="http://schemas.openxmlformats.org/officeDocument/2006/relationships/revisionLog" Target="revisionLog45.xml"/><Relationship Id="rId596" Type="http://schemas.openxmlformats.org/officeDocument/2006/relationships/revisionLog" Target="revisionLog145.xml"/><Relationship Id="rId740" Type="http://schemas.openxmlformats.org/officeDocument/2006/relationships/revisionLog" Target="revisionLog200.xml"/><Relationship Id="rId761" Type="http://schemas.openxmlformats.org/officeDocument/2006/relationships/revisionLog" Target="revisionLog221.xml"/><Relationship Id="rId782" Type="http://schemas.openxmlformats.org/officeDocument/2006/relationships/revisionLog" Target="revisionLog242.xml"/><Relationship Id="rId642" Type="http://schemas.openxmlformats.org/officeDocument/2006/relationships/revisionLog" Target="revisionLog82.xml"/><Relationship Id="rId621" Type="http://schemas.openxmlformats.org/officeDocument/2006/relationships/revisionLog" Target="revisionLog170.xml"/><Relationship Id="rId600" Type="http://schemas.openxmlformats.org/officeDocument/2006/relationships/revisionLog" Target="revisionLog149.xml"/><Relationship Id="rId663" Type="http://schemas.openxmlformats.org/officeDocument/2006/relationships/revisionLog" Target="revisionLog87.xml"/><Relationship Id="rId684" Type="http://schemas.openxmlformats.org/officeDocument/2006/relationships/revisionLog" Target="revisionLog108.xml"/><Relationship Id="rId719" Type="http://schemas.openxmlformats.org/officeDocument/2006/relationships/revisionLog" Target="revisionLog179.xml"/><Relationship Id="rId544" Type="http://schemas.openxmlformats.org/officeDocument/2006/relationships/revisionLog" Target="revisionLog140.xml"/><Relationship Id="rId565" Type="http://schemas.openxmlformats.org/officeDocument/2006/relationships/revisionLog" Target="revisionLog35.xml"/><Relationship Id="rId586" Type="http://schemas.openxmlformats.org/officeDocument/2006/relationships/revisionLog" Target="revisionLog56.xml"/><Relationship Id="rId730" Type="http://schemas.openxmlformats.org/officeDocument/2006/relationships/revisionLog" Target="revisionLog190.xml"/><Relationship Id="rId751" Type="http://schemas.openxmlformats.org/officeDocument/2006/relationships/revisionLog" Target="revisionLog211.xml"/><Relationship Id="rId772" Type="http://schemas.openxmlformats.org/officeDocument/2006/relationships/revisionLog" Target="revisionLog232.xml"/><Relationship Id="rId611" Type="http://schemas.openxmlformats.org/officeDocument/2006/relationships/revisionLog" Target="revisionLog160.xml"/><Relationship Id="rId632" Type="http://schemas.openxmlformats.org/officeDocument/2006/relationships/revisionLog" Target="revisionLog72.xml"/><Relationship Id="rId653" Type="http://schemas.openxmlformats.org/officeDocument/2006/relationships/revisionLog" Target="revisionLog86.xml"/><Relationship Id="rId674" Type="http://schemas.openxmlformats.org/officeDocument/2006/relationships/revisionLog" Target="revisionLog98.xml"/><Relationship Id="rId695" Type="http://schemas.openxmlformats.org/officeDocument/2006/relationships/revisionLog" Target="revisionLog119.xml"/><Relationship Id="rId709" Type="http://schemas.openxmlformats.org/officeDocument/2006/relationships/revisionLog" Target="revisionLog133.xml"/><Relationship Id="rId597" Type="http://schemas.openxmlformats.org/officeDocument/2006/relationships/revisionLog" Target="revisionLog146.xml"/><Relationship Id="rId576" Type="http://schemas.openxmlformats.org/officeDocument/2006/relationships/revisionLog" Target="revisionLog46.xml"/><Relationship Id="rId555" Type="http://schemas.openxmlformats.org/officeDocument/2006/relationships/revisionLog" Target="revisionLog9.xml"/><Relationship Id="rId720" Type="http://schemas.openxmlformats.org/officeDocument/2006/relationships/revisionLog" Target="revisionLog180.xml"/><Relationship Id="rId741" Type="http://schemas.openxmlformats.org/officeDocument/2006/relationships/revisionLog" Target="revisionLog201.xml"/><Relationship Id="rId762" Type="http://schemas.openxmlformats.org/officeDocument/2006/relationships/revisionLog" Target="revisionLog222.xml"/><Relationship Id="rId783" Type="http://schemas.openxmlformats.org/officeDocument/2006/relationships/revisionLog" Target="revisionLog243.xml"/><Relationship Id="rId622" Type="http://schemas.openxmlformats.org/officeDocument/2006/relationships/revisionLog" Target="revisionLog171.xml"/><Relationship Id="rId601" Type="http://schemas.openxmlformats.org/officeDocument/2006/relationships/revisionLog" Target="revisionLog150.xml"/><Relationship Id="rId643" Type="http://schemas.openxmlformats.org/officeDocument/2006/relationships/revisionLog" Target="revisionLog83.xml"/><Relationship Id="rId664" Type="http://schemas.openxmlformats.org/officeDocument/2006/relationships/revisionLog" Target="revisionLog88.xml"/><Relationship Id="rId685" Type="http://schemas.openxmlformats.org/officeDocument/2006/relationships/revisionLog" Target="revisionLog109.xml"/><Relationship Id="rId587" Type="http://schemas.openxmlformats.org/officeDocument/2006/relationships/revisionLog" Target="revisionLog57.xml"/><Relationship Id="rId566" Type="http://schemas.openxmlformats.org/officeDocument/2006/relationships/revisionLog" Target="revisionLog36.xml"/><Relationship Id="rId545" Type="http://schemas.openxmlformats.org/officeDocument/2006/relationships/revisionLog" Target="revisionLog141.xml"/><Relationship Id="rId710" Type="http://schemas.openxmlformats.org/officeDocument/2006/relationships/revisionLog" Target="revisionLog134.xml"/><Relationship Id="rId731" Type="http://schemas.openxmlformats.org/officeDocument/2006/relationships/revisionLog" Target="revisionLog191.xml"/><Relationship Id="rId752" Type="http://schemas.openxmlformats.org/officeDocument/2006/relationships/revisionLog" Target="revisionLog212.xml"/><Relationship Id="rId773" Type="http://schemas.openxmlformats.org/officeDocument/2006/relationships/revisionLog" Target="revisionLog233.xml"/><Relationship Id="rId612" Type="http://schemas.openxmlformats.org/officeDocument/2006/relationships/revisionLog" Target="revisionLog161.xml"/><Relationship Id="rId633" Type="http://schemas.openxmlformats.org/officeDocument/2006/relationships/revisionLog" Target="revisionLog73.xml"/><Relationship Id="rId654" Type="http://schemas.openxmlformats.org/officeDocument/2006/relationships/revisionLog" Target="revisionLog17.xml"/><Relationship Id="rId675" Type="http://schemas.openxmlformats.org/officeDocument/2006/relationships/revisionLog" Target="revisionLog99.xml"/><Relationship Id="rId696" Type="http://schemas.openxmlformats.org/officeDocument/2006/relationships/revisionLog" Target="revisionLog120.xml"/><Relationship Id="rId577" Type="http://schemas.openxmlformats.org/officeDocument/2006/relationships/revisionLog" Target="revisionLog47.xml"/><Relationship Id="rId556" Type="http://schemas.openxmlformats.org/officeDocument/2006/relationships/revisionLog" Target="revisionLog26.xml"/><Relationship Id="rId700" Type="http://schemas.openxmlformats.org/officeDocument/2006/relationships/revisionLog" Target="revisionLog124.xml"/><Relationship Id="rId721" Type="http://schemas.openxmlformats.org/officeDocument/2006/relationships/revisionLog" Target="revisionLog181.xml"/><Relationship Id="rId742" Type="http://schemas.openxmlformats.org/officeDocument/2006/relationships/revisionLog" Target="revisionLog202.xml"/><Relationship Id="rId763" Type="http://schemas.openxmlformats.org/officeDocument/2006/relationships/revisionLog" Target="revisionLog223.xml"/><Relationship Id="rId598" Type="http://schemas.openxmlformats.org/officeDocument/2006/relationships/revisionLog" Target="revisionLog147.xml"/><Relationship Id="rId602" Type="http://schemas.openxmlformats.org/officeDocument/2006/relationships/revisionLog" Target="revisionLog151.xml"/><Relationship Id="rId784" Type="http://schemas.openxmlformats.org/officeDocument/2006/relationships/revisionLog" Target="revisionLog244.xml"/><Relationship Id="rId623" Type="http://schemas.openxmlformats.org/officeDocument/2006/relationships/revisionLog" Target="revisionLog172.xml"/><Relationship Id="rId644" Type="http://schemas.openxmlformats.org/officeDocument/2006/relationships/revisionLog" Target="revisionLog84.xml"/><Relationship Id="rId665" Type="http://schemas.openxmlformats.org/officeDocument/2006/relationships/revisionLog" Target="revisionLog89.xml"/><Relationship Id="rId686" Type="http://schemas.openxmlformats.org/officeDocument/2006/relationships/revisionLog" Target="revisionLog110.xml"/><Relationship Id="rId567" Type="http://schemas.openxmlformats.org/officeDocument/2006/relationships/revisionLog" Target="revisionLog37.xml"/><Relationship Id="rId546" Type="http://schemas.openxmlformats.org/officeDocument/2006/relationships/revisionLog" Target="revisionLog142.xml"/><Relationship Id="rId711" Type="http://schemas.openxmlformats.org/officeDocument/2006/relationships/revisionLog" Target="revisionLog135.xml"/><Relationship Id="rId732" Type="http://schemas.openxmlformats.org/officeDocument/2006/relationships/revisionLog" Target="revisionLog192.xml"/><Relationship Id="rId753" Type="http://schemas.openxmlformats.org/officeDocument/2006/relationships/revisionLog" Target="revisionLog213.xml"/><Relationship Id="rId588" Type="http://schemas.openxmlformats.org/officeDocument/2006/relationships/revisionLog" Target="revisionLog58.xml"/><Relationship Id="rId774" Type="http://schemas.openxmlformats.org/officeDocument/2006/relationships/revisionLog" Target="revisionLog234.xml"/><Relationship Id="rId613" Type="http://schemas.openxmlformats.org/officeDocument/2006/relationships/revisionLog" Target="revisionLog162.xml"/><Relationship Id="rId634" Type="http://schemas.openxmlformats.org/officeDocument/2006/relationships/revisionLog" Target="revisionLog74.xml"/><Relationship Id="rId650" Type="http://schemas.openxmlformats.org/officeDocument/2006/relationships/revisionLog" Target="revisionLog14.xml"/><Relationship Id="rId655" Type="http://schemas.openxmlformats.org/officeDocument/2006/relationships/revisionLog" Target="revisionLog18.xml"/><Relationship Id="rId676" Type="http://schemas.openxmlformats.org/officeDocument/2006/relationships/revisionLog" Target="revisionLog100.xml"/><Relationship Id="rId697" Type="http://schemas.openxmlformats.org/officeDocument/2006/relationships/revisionLog" Target="revisionLog121.xml"/><Relationship Id="rId701" Type="http://schemas.openxmlformats.org/officeDocument/2006/relationships/revisionLog" Target="revisionLog125.xml"/><Relationship Id="rId722" Type="http://schemas.openxmlformats.org/officeDocument/2006/relationships/revisionLog" Target="revisionLog182.xml"/><Relationship Id="rId557" Type="http://schemas.openxmlformats.org/officeDocument/2006/relationships/revisionLog" Target="revisionLog27.xml"/><Relationship Id="rId578" Type="http://schemas.openxmlformats.org/officeDocument/2006/relationships/revisionLog" Target="revisionLog48.xml"/><Relationship Id="rId599" Type="http://schemas.openxmlformats.org/officeDocument/2006/relationships/revisionLog" Target="revisionLog148.xml"/><Relationship Id="rId743" Type="http://schemas.openxmlformats.org/officeDocument/2006/relationships/revisionLog" Target="revisionLog203.xml"/><Relationship Id="rId764" Type="http://schemas.openxmlformats.org/officeDocument/2006/relationships/revisionLog" Target="revisionLog224.xml"/><Relationship Id="rId785" Type="http://schemas.openxmlformats.org/officeDocument/2006/relationships/revisionLog" Target="revisionLog245.xml"/><Relationship Id="rId603" Type="http://schemas.openxmlformats.org/officeDocument/2006/relationships/revisionLog" Target="revisionLog152.xml"/><Relationship Id="rId624" Type="http://schemas.openxmlformats.org/officeDocument/2006/relationships/revisionLog" Target="revisionLog64.xml"/><Relationship Id="rId645" Type="http://schemas.openxmlformats.org/officeDocument/2006/relationships/revisionLog" Target="revisionLog85.xml"/><Relationship Id="rId666" Type="http://schemas.openxmlformats.org/officeDocument/2006/relationships/revisionLog" Target="revisionLog90.xml"/><Relationship Id="rId687" Type="http://schemas.openxmlformats.org/officeDocument/2006/relationships/revisionLog" Target="revisionLog111.xml"/><Relationship Id="rId712" Type="http://schemas.openxmlformats.org/officeDocument/2006/relationships/revisionLog" Target="revisionLog136.xml"/><Relationship Id="rId589" Type="http://schemas.openxmlformats.org/officeDocument/2006/relationships/revisionLog" Target="revisionLog59.xml"/><Relationship Id="rId547" Type="http://schemas.openxmlformats.org/officeDocument/2006/relationships/revisionLog" Target="revisionLog1.xml"/><Relationship Id="rId568" Type="http://schemas.openxmlformats.org/officeDocument/2006/relationships/revisionLog" Target="revisionLog38.xml"/><Relationship Id="rId733" Type="http://schemas.openxmlformats.org/officeDocument/2006/relationships/revisionLog" Target="revisionLog193.xml"/><Relationship Id="rId754" Type="http://schemas.openxmlformats.org/officeDocument/2006/relationships/revisionLog" Target="revisionLog214.xml"/><Relationship Id="rId775" Type="http://schemas.openxmlformats.org/officeDocument/2006/relationships/revisionLog" Target="revisionLog235.xml"/><Relationship Id="rId614" Type="http://schemas.openxmlformats.org/officeDocument/2006/relationships/revisionLog" Target="revisionLog163.xml"/><Relationship Id="rId635" Type="http://schemas.openxmlformats.org/officeDocument/2006/relationships/revisionLog" Target="revisionLog75.xml"/><Relationship Id="rId656" Type="http://schemas.openxmlformats.org/officeDocument/2006/relationships/revisionLog" Target="revisionLog19.xml"/><Relationship Id="rId677" Type="http://schemas.openxmlformats.org/officeDocument/2006/relationships/revisionLog" Target="revisionLog101.xml"/><Relationship Id="rId698" Type="http://schemas.openxmlformats.org/officeDocument/2006/relationships/revisionLog" Target="revisionLog122.xml"/><Relationship Id="rId702" Type="http://schemas.openxmlformats.org/officeDocument/2006/relationships/revisionLog" Target="revisionLog126.xml"/><Relationship Id="rId579" Type="http://schemas.openxmlformats.org/officeDocument/2006/relationships/revisionLog" Target="revisionLog49.xml"/><Relationship Id="rId558" Type="http://schemas.openxmlformats.org/officeDocument/2006/relationships/revisionLog" Target="revisionLog28.xml"/><Relationship Id="rId723" Type="http://schemas.openxmlformats.org/officeDocument/2006/relationships/revisionLog" Target="revisionLog183.xml"/><Relationship Id="rId744" Type="http://schemas.openxmlformats.org/officeDocument/2006/relationships/revisionLog" Target="revisionLog204.xml"/><Relationship Id="rId765" Type="http://schemas.openxmlformats.org/officeDocument/2006/relationships/revisionLog" Target="revisionLog225.xml"/><Relationship Id="rId786" Type="http://schemas.openxmlformats.org/officeDocument/2006/relationships/revisionLog" Target="revisionLog246.xml"/><Relationship Id="rId590" Type="http://schemas.openxmlformats.org/officeDocument/2006/relationships/revisionLog" Target="revisionLog60.xml"/><Relationship Id="rId604" Type="http://schemas.openxmlformats.org/officeDocument/2006/relationships/revisionLog" Target="revisionLog153.xml"/><Relationship Id="rId625" Type="http://schemas.openxmlformats.org/officeDocument/2006/relationships/revisionLog" Target="revisionLog65.xml"/><Relationship Id="rId646" Type="http://schemas.openxmlformats.org/officeDocument/2006/relationships/revisionLog" Target="revisionLog10.xml"/><Relationship Id="rId667" Type="http://schemas.openxmlformats.org/officeDocument/2006/relationships/revisionLog" Target="revisionLog91.xml"/><Relationship Id="rId688" Type="http://schemas.openxmlformats.org/officeDocument/2006/relationships/revisionLog" Target="revisionLog112.xml"/><Relationship Id="rId548" Type="http://schemas.openxmlformats.org/officeDocument/2006/relationships/revisionLog" Target="revisionLog2.xml"/><Relationship Id="rId569" Type="http://schemas.openxmlformats.org/officeDocument/2006/relationships/revisionLog" Target="revisionLog39.xml"/><Relationship Id="rId713" Type="http://schemas.openxmlformats.org/officeDocument/2006/relationships/revisionLog" Target="revisionLog173.xml"/><Relationship Id="rId734" Type="http://schemas.openxmlformats.org/officeDocument/2006/relationships/revisionLog" Target="revisionLog194.xml"/><Relationship Id="rId755" Type="http://schemas.openxmlformats.org/officeDocument/2006/relationships/revisionLog" Target="revisionLog215.xml"/><Relationship Id="rId776" Type="http://schemas.openxmlformats.org/officeDocument/2006/relationships/revisionLog" Target="revisionLog236.xml"/><Relationship Id="rId580" Type="http://schemas.openxmlformats.org/officeDocument/2006/relationships/revisionLog" Target="revisionLog50.xml"/><Relationship Id="rId615" Type="http://schemas.openxmlformats.org/officeDocument/2006/relationships/revisionLog" Target="revisionLog164.xml"/><Relationship Id="rId636" Type="http://schemas.openxmlformats.org/officeDocument/2006/relationships/revisionLog" Target="revisionLog76.xml"/><Relationship Id="rId657" Type="http://schemas.openxmlformats.org/officeDocument/2006/relationships/revisionLog" Target="revisionLog20.xml"/><Relationship Id="rId678" Type="http://schemas.openxmlformats.org/officeDocument/2006/relationships/revisionLog" Target="revisionLog102.xml"/><Relationship Id="rId699" Type="http://schemas.openxmlformats.org/officeDocument/2006/relationships/revisionLog" Target="revisionLog123.xml"/><Relationship Id="rId559" Type="http://schemas.openxmlformats.org/officeDocument/2006/relationships/revisionLog" Target="revisionLog29.xml"/><Relationship Id="rId703" Type="http://schemas.openxmlformats.org/officeDocument/2006/relationships/revisionLog" Target="revisionLog127.xml"/><Relationship Id="rId724" Type="http://schemas.openxmlformats.org/officeDocument/2006/relationships/revisionLog" Target="revisionLog184.xml"/><Relationship Id="rId745" Type="http://schemas.openxmlformats.org/officeDocument/2006/relationships/revisionLog" Target="revisionLog205.xml"/><Relationship Id="rId766" Type="http://schemas.openxmlformats.org/officeDocument/2006/relationships/revisionLog" Target="revisionLog226.xml"/><Relationship Id="rId570" Type="http://schemas.openxmlformats.org/officeDocument/2006/relationships/revisionLog" Target="revisionLog40.xml"/><Relationship Id="rId591" Type="http://schemas.openxmlformats.org/officeDocument/2006/relationships/revisionLog" Target="revisionLog61.xml"/><Relationship Id="rId605" Type="http://schemas.openxmlformats.org/officeDocument/2006/relationships/revisionLog" Target="revisionLog154.xml"/><Relationship Id="rId626" Type="http://schemas.openxmlformats.org/officeDocument/2006/relationships/revisionLog" Target="revisionLog66.xml"/><Relationship Id="rId787" Type="http://schemas.openxmlformats.org/officeDocument/2006/relationships/revisionLog" Target="revisionLog247.xml"/><Relationship Id="rId647" Type="http://schemas.openxmlformats.org/officeDocument/2006/relationships/revisionLog" Target="revisionLog11.xml"/><Relationship Id="rId668" Type="http://schemas.openxmlformats.org/officeDocument/2006/relationships/revisionLog" Target="revisionLog92.xml"/><Relationship Id="rId689" Type="http://schemas.openxmlformats.org/officeDocument/2006/relationships/revisionLog" Target="revisionLog113.xml"/><Relationship Id="rId549" Type="http://schemas.openxmlformats.org/officeDocument/2006/relationships/revisionLog" Target="revisionLog3.xml"/><Relationship Id="rId714" Type="http://schemas.openxmlformats.org/officeDocument/2006/relationships/revisionLog" Target="revisionLog174.xml"/><Relationship Id="rId735" Type="http://schemas.openxmlformats.org/officeDocument/2006/relationships/revisionLog" Target="revisionLog195.xml"/><Relationship Id="rId756" Type="http://schemas.openxmlformats.org/officeDocument/2006/relationships/revisionLog" Target="revisionLog216.xml"/><Relationship Id="rId560" Type="http://schemas.openxmlformats.org/officeDocument/2006/relationships/revisionLog" Target="revisionLog30.xml"/><Relationship Id="rId581" Type="http://schemas.openxmlformats.org/officeDocument/2006/relationships/revisionLog" Target="revisionLog51.xml"/><Relationship Id="rId777" Type="http://schemas.openxmlformats.org/officeDocument/2006/relationships/revisionLog" Target="revisionLog237.xml"/><Relationship Id="rId616" Type="http://schemas.openxmlformats.org/officeDocument/2006/relationships/revisionLog" Target="revisionLog165.xml"/><Relationship Id="rId637" Type="http://schemas.openxmlformats.org/officeDocument/2006/relationships/revisionLog" Target="revisionLog77.xml"/><Relationship Id="rId658" Type="http://schemas.openxmlformats.org/officeDocument/2006/relationships/revisionLog" Target="revisionLog21.xml"/><Relationship Id="rId679" Type="http://schemas.openxmlformats.org/officeDocument/2006/relationships/revisionLog" Target="revisionLog103.xml"/><Relationship Id="rId690" Type="http://schemas.openxmlformats.org/officeDocument/2006/relationships/revisionLog" Target="revisionLog114.xml"/><Relationship Id="rId704" Type="http://schemas.openxmlformats.org/officeDocument/2006/relationships/revisionLog" Target="revisionLog128.xml"/><Relationship Id="rId725" Type="http://schemas.openxmlformats.org/officeDocument/2006/relationships/revisionLog" Target="revisionLog185.xml"/><Relationship Id="rId746" Type="http://schemas.openxmlformats.org/officeDocument/2006/relationships/revisionLog" Target="revisionLog206.xml"/><Relationship Id="rId550" Type="http://schemas.openxmlformats.org/officeDocument/2006/relationships/revisionLog" Target="revisionLog4.xml"/><Relationship Id="rId767" Type="http://schemas.openxmlformats.org/officeDocument/2006/relationships/revisionLog" Target="revisionLog227.xml"/><Relationship Id="rId788" Type="http://schemas.openxmlformats.org/officeDocument/2006/relationships/revisionLog" Target="revisionLog248.xml"/><Relationship Id="rId571" Type="http://schemas.openxmlformats.org/officeDocument/2006/relationships/revisionLog" Target="revisionLog41.xml"/><Relationship Id="rId592" Type="http://schemas.openxmlformats.org/officeDocument/2006/relationships/revisionLog" Target="revisionLog62.xml"/><Relationship Id="rId606" Type="http://schemas.openxmlformats.org/officeDocument/2006/relationships/revisionLog" Target="revisionLog155.xml"/><Relationship Id="rId627" Type="http://schemas.openxmlformats.org/officeDocument/2006/relationships/revisionLog" Target="revisionLog67.xml"/><Relationship Id="rId648" Type="http://schemas.openxmlformats.org/officeDocument/2006/relationships/revisionLog" Target="revisionLog12.xml"/><Relationship Id="rId669" Type="http://schemas.openxmlformats.org/officeDocument/2006/relationships/revisionLog" Target="revisionLog93.xml"/><Relationship Id="rId680" Type="http://schemas.openxmlformats.org/officeDocument/2006/relationships/revisionLog" Target="revisionLog104.xml"/><Relationship Id="rId715" Type="http://schemas.openxmlformats.org/officeDocument/2006/relationships/revisionLog" Target="revisionLog175.xml"/><Relationship Id="rId736" Type="http://schemas.openxmlformats.org/officeDocument/2006/relationships/revisionLog" Target="revisionLog196.xml"/><Relationship Id="rId757" Type="http://schemas.openxmlformats.org/officeDocument/2006/relationships/revisionLog" Target="revisionLog217.xml"/><Relationship Id="rId778" Type="http://schemas.openxmlformats.org/officeDocument/2006/relationships/revisionLog" Target="revisionLog238.xml"/><Relationship Id="rId561" Type="http://schemas.openxmlformats.org/officeDocument/2006/relationships/revisionLog" Target="revisionLog31.xml"/><Relationship Id="rId582" Type="http://schemas.openxmlformats.org/officeDocument/2006/relationships/revisionLog" Target="revisionLog52.xml"/><Relationship Id="rId617" Type="http://schemas.openxmlformats.org/officeDocument/2006/relationships/revisionLog" Target="revisionLog166.xml"/><Relationship Id="rId638" Type="http://schemas.openxmlformats.org/officeDocument/2006/relationships/revisionLog" Target="revisionLog78.xml"/><Relationship Id="rId659" Type="http://schemas.openxmlformats.org/officeDocument/2006/relationships/revisionLog" Target="revisionLog22.xml"/><Relationship Id="rId670" Type="http://schemas.openxmlformats.org/officeDocument/2006/relationships/revisionLog" Target="revisionLog94.xml"/><Relationship Id="rId705" Type="http://schemas.openxmlformats.org/officeDocument/2006/relationships/revisionLog" Target="revisionLog129.xml"/><Relationship Id="rId691" Type="http://schemas.openxmlformats.org/officeDocument/2006/relationships/revisionLog" Target="revisionLog115.xml"/><Relationship Id="rId726" Type="http://schemas.openxmlformats.org/officeDocument/2006/relationships/revisionLog" Target="revisionLog186.xml"/><Relationship Id="rId747" Type="http://schemas.openxmlformats.org/officeDocument/2006/relationships/revisionLog" Target="revisionLog207.xml"/><Relationship Id="rId768" Type="http://schemas.openxmlformats.org/officeDocument/2006/relationships/revisionLog" Target="revisionLog228.xml"/><Relationship Id="rId789" Type="http://schemas.openxmlformats.org/officeDocument/2006/relationships/revisionLog" Target="revisionLog249.xml"/><Relationship Id="rId551" Type="http://schemas.openxmlformats.org/officeDocument/2006/relationships/revisionLog" Target="revisionLog5.xml"/><Relationship Id="rId572" Type="http://schemas.openxmlformats.org/officeDocument/2006/relationships/revisionLog" Target="revisionLog42.xml"/><Relationship Id="rId593" Type="http://schemas.openxmlformats.org/officeDocument/2006/relationships/revisionLog" Target="revisionLog63.xml"/><Relationship Id="rId607" Type="http://schemas.openxmlformats.org/officeDocument/2006/relationships/revisionLog" Target="revisionLog156.xml"/><Relationship Id="rId628" Type="http://schemas.openxmlformats.org/officeDocument/2006/relationships/revisionLog" Target="revisionLog68.xml"/><Relationship Id="rId649" Type="http://schemas.openxmlformats.org/officeDocument/2006/relationships/revisionLog" Target="revisionLog13.xml"/><Relationship Id="rId660" Type="http://schemas.openxmlformats.org/officeDocument/2006/relationships/revisionLog" Target="revisionLog23.xml"/><Relationship Id="rId681" Type="http://schemas.openxmlformats.org/officeDocument/2006/relationships/revisionLog" Target="revisionLog105.xml"/><Relationship Id="rId716" Type="http://schemas.openxmlformats.org/officeDocument/2006/relationships/revisionLog" Target="revisionLog176.xml"/><Relationship Id="rId737" Type="http://schemas.openxmlformats.org/officeDocument/2006/relationships/revisionLog" Target="revisionLog197.xml"/><Relationship Id="rId758" Type="http://schemas.openxmlformats.org/officeDocument/2006/relationships/revisionLog" Target="revisionLog218.xml"/><Relationship Id="rId779" Type="http://schemas.openxmlformats.org/officeDocument/2006/relationships/revisionLog" Target="revisionLog239.xml"/><Relationship Id="rId639" Type="http://schemas.openxmlformats.org/officeDocument/2006/relationships/revisionLog" Target="revisionLog79.xml"/><Relationship Id="rId541" Type="http://schemas.openxmlformats.org/officeDocument/2006/relationships/revisionLog" Target="revisionLog137.xml"/><Relationship Id="rId562" Type="http://schemas.openxmlformats.org/officeDocument/2006/relationships/revisionLog" Target="revisionLog32.xml"/><Relationship Id="rId583" Type="http://schemas.openxmlformats.org/officeDocument/2006/relationships/revisionLog" Target="revisionLog53.xml"/><Relationship Id="rId618" Type="http://schemas.openxmlformats.org/officeDocument/2006/relationships/revisionLog" Target="revisionLog167.xml"/><Relationship Id="rId790" Type="http://schemas.openxmlformats.org/officeDocument/2006/relationships/revisionLog" Target="revisionLog250.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1156CD4-D7E0-4086-960F-112C127EC32D}" diskRevisions="1" revisionId="2230" version="792" protected="1">
  <header guid="{D184DFAA-9886-476C-962F-60F1078139B3}" dateTime="2018-07-03T13:25:16" maxSheetId="2" userName="Перевощикова Анна Васильевна" r:id="rId541" minRId="1255">
    <sheetIdMap count="1">
      <sheetId val="1"/>
    </sheetIdMap>
  </header>
  <header guid="{3232BA4A-0E7C-4114-9BAB-A5C699BA4868}" dateTime="2018-07-03T15:09:58" maxSheetId="2" userName="Маслова Алина Рамазановна" r:id="rId542" minRId="1259" maxRId="1260">
    <sheetIdMap count="1">
      <sheetId val="1"/>
    </sheetIdMap>
  </header>
  <header guid="{4B5DB357-49AC-4206-BB92-F92C55464651}" dateTime="2018-07-03T15:11:35" maxSheetId="2" userName="Маслова Алина Рамазановна" r:id="rId543" minRId="1261" maxRId="1264">
    <sheetIdMap count="1">
      <sheetId val="1"/>
    </sheetIdMap>
  </header>
  <header guid="{70DC3461-446B-4851-8F42-198112F6EA9F}" dateTime="2018-07-03T15:19:13" maxSheetId="2" userName="Маслова Алина Рамазановна" r:id="rId544" minRId="1265">
    <sheetIdMap count="1">
      <sheetId val="1"/>
    </sheetIdMap>
  </header>
  <header guid="{4B656CFE-FA55-4E1C-8755-6C8C65A62066}" dateTime="2018-07-03T16:05:21" maxSheetId="2" userName="Маслова Алина Рамазановна" r:id="rId545" minRId="1269" maxRId="1275">
    <sheetIdMap count="1">
      <sheetId val="1"/>
    </sheetIdMap>
  </header>
  <header guid="{05904C45-7C6F-452A-987C-6A6ED4B728C0}" dateTime="2018-07-03T16:51:09" maxSheetId="2" userName="Маслова Алина Рамазановна" r:id="rId546" minRId="1276" maxRId="1281">
    <sheetIdMap count="1">
      <sheetId val="1"/>
    </sheetIdMap>
  </header>
  <header guid="{C76734F1-B5DF-4284-BEEA-A0FDE7624FB7}" dateTime="2018-07-04T09:46:55" maxSheetId="2" userName="Астахова Анна Владимировна" r:id="rId547" minRId="1285" maxRId="1288">
    <sheetIdMap count="1">
      <sheetId val="1"/>
    </sheetIdMap>
  </header>
  <header guid="{437105C1-580C-4B34-9F91-06C44CD0A3CA}" dateTime="2018-07-04T09:56:34" maxSheetId="2" userName="Астахова Анна Владимировна" r:id="rId548" minRId="1289">
    <sheetIdMap count="1">
      <sheetId val="1"/>
    </sheetIdMap>
  </header>
  <header guid="{443E9657-FFC0-4418-B33B-4C123BD1DBB3}" dateTime="2018-07-04T09:59:07" maxSheetId="2" userName="Астахова Анна Владимировна" r:id="rId549" minRId="1290">
    <sheetIdMap count="1">
      <sheetId val="1"/>
    </sheetIdMap>
  </header>
  <header guid="{768C55F7-3070-4441-9B29-5FAEE4284B5E}" dateTime="2018-07-04T10:02:57" maxSheetId="2" userName="Астахова Анна Владимировна" r:id="rId550">
    <sheetIdMap count="1">
      <sheetId val="1"/>
    </sheetIdMap>
  </header>
  <header guid="{0476C954-CE0D-40D1-BED7-8A1152977F1B}" dateTime="2018-07-04T10:04:00" maxSheetId="2" userName="Астахова Анна Владимировна" r:id="rId551" minRId="1291">
    <sheetIdMap count="1">
      <sheetId val="1"/>
    </sheetIdMap>
  </header>
  <header guid="{B7E25E9C-6BEB-4CC5-AD34-349E943C86A5}" dateTime="2018-07-04T10:07:45" maxSheetId="2" userName="Астахова Анна Владимировна" r:id="rId552" minRId="1292" maxRId="1293">
    <sheetIdMap count="1">
      <sheetId val="1"/>
    </sheetIdMap>
  </header>
  <header guid="{E6103856-0CD8-46F8-871F-1221E743E6B8}" dateTime="2018-07-04T10:10:54" maxSheetId="2" userName="Астахова Анна Владимировна" r:id="rId553" minRId="1294">
    <sheetIdMap count="1">
      <sheetId val="1"/>
    </sheetIdMap>
  </header>
  <header guid="{31F23108-967C-4466-8919-3430F7E66664}" dateTime="2018-07-04T10:11:47" maxSheetId="2" userName="Козлова Анастасия Сергеевна" r:id="rId554">
    <sheetIdMap count="1">
      <sheetId val="1"/>
    </sheetIdMap>
  </header>
  <header guid="{D4AF7FC3-B632-4C6F-87FA-2BADD6723019}" dateTime="2018-07-04T10:11:56" maxSheetId="2" userName="Козлова Анастасия Сергеевна" r:id="rId555">
    <sheetIdMap count="1">
      <sheetId val="1"/>
    </sheetIdMap>
  </header>
  <header guid="{A8F602FD-CBAA-45E8-AC22-AF867C3C62E6}" dateTime="2018-07-04T10:12:36" maxSheetId="2" userName="Козлова Анастасия Сергеевна" r:id="rId556" minRId="1295" maxRId="1297">
    <sheetIdMap count="1">
      <sheetId val="1"/>
    </sheetIdMap>
  </header>
  <header guid="{F86E7BE9-7F2E-4094-821F-D925B2E1EBD7}" dateTime="2018-07-04T10:16:51" maxSheetId="2" userName="Астахова Анна Владимировна" r:id="rId557" minRId="1298" maxRId="1299">
    <sheetIdMap count="1">
      <sheetId val="1"/>
    </sheetIdMap>
  </header>
  <header guid="{6EB47AB8-0DE2-4561-9536-D753AE985D1E}" dateTime="2018-07-04T10:25:39" maxSheetId="2" userName="Астахова Анна Владимировна" r:id="rId558" minRId="1300">
    <sheetIdMap count="1">
      <sheetId val="1"/>
    </sheetIdMap>
  </header>
  <header guid="{1A894CF5-32B1-46BA-899C-D16386E69876}" dateTime="2018-07-04T10:28:14" maxSheetId="2" userName="Астахова Анна Владимировна" r:id="rId559" minRId="1301">
    <sheetIdMap count="1">
      <sheetId val="1"/>
    </sheetIdMap>
  </header>
  <header guid="{B2655445-6EF1-438E-83F7-CDCEEA92C16D}" dateTime="2018-07-04T10:31:37" maxSheetId="2" userName="Астахова Анна Владимировна" r:id="rId560" minRId="1302">
    <sheetIdMap count="1">
      <sheetId val="1"/>
    </sheetIdMap>
  </header>
  <header guid="{4F0DB21F-05BF-4D89-ABCF-517EEA386BE9}" dateTime="2018-07-04T10:41:57" maxSheetId="2" userName="Астахова Анна Владимировна" r:id="rId561" minRId="1303" maxRId="1304">
    <sheetIdMap count="1">
      <sheetId val="1"/>
    </sheetIdMap>
  </header>
  <header guid="{B180DF65-CC38-46AC-A061-6DA4C0E30D44}" dateTime="2018-07-04T10:46:38" maxSheetId="2" userName="Крыжановская Анна Александровна" r:id="rId562">
    <sheetIdMap count="1">
      <sheetId val="1"/>
    </sheetIdMap>
  </header>
  <header guid="{B6ABC71F-932A-41B3-80AE-5EA6C805DED5}" dateTime="2018-07-04T10:47:01" maxSheetId="2" userName="Крыжановская Анна Александровна" r:id="rId563">
    <sheetIdMap count="1">
      <sheetId val="1"/>
    </sheetIdMap>
  </header>
  <header guid="{92D2217A-D76D-4C7C-A5CC-0359190F18A7}" dateTime="2018-07-04T10:47:09" maxSheetId="2" userName="Крыжановская Анна Александровна" r:id="rId564">
    <sheetIdMap count="1">
      <sheetId val="1"/>
    </sheetIdMap>
  </header>
  <header guid="{5019FF1C-DB50-4AE3-9E11-C76F44C12E56}" dateTime="2018-07-04T10:47:15" maxSheetId="2" userName="Крыжановская Анна Александровна" r:id="rId565">
    <sheetIdMap count="1">
      <sheetId val="1"/>
    </sheetIdMap>
  </header>
  <header guid="{CCC086B6-81BA-4672-8B9A-C78933F4F8E0}" dateTime="2018-07-04T10:47:20" maxSheetId="2" userName="Астахова Анна Владимировна" r:id="rId566" minRId="1308">
    <sheetIdMap count="1">
      <sheetId val="1"/>
    </sheetIdMap>
  </header>
  <header guid="{EA5841F5-5744-48E9-8C21-2434A359D25B}" dateTime="2018-07-04T10:47:50" maxSheetId="2" userName="Крыжановская Анна Александровна" r:id="rId567" minRId="1309">
    <sheetIdMap count="1">
      <sheetId val="1"/>
    </sheetIdMap>
  </header>
  <header guid="{A470AC54-BD4E-47DC-A7EE-66A71ACFFC12}" dateTime="2018-07-04T10:48:22" maxSheetId="2" userName="Крыжановская Анна Александровна" r:id="rId568" minRId="1310">
    <sheetIdMap count="1">
      <sheetId val="1"/>
    </sheetIdMap>
  </header>
  <header guid="{89930AAF-036F-40E7-898F-B417CCD5E794}" dateTime="2018-07-04T10:48:41" maxSheetId="2" userName="Крыжановская Анна Александровна" r:id="rId569" minRId="1311">
    <sheetIdMap count="1">
      <sheetId val="1"/>
    </sheetIdMap>
  </header>
  <header guid="{C13D99B6-49CE-4ECE-ACDE-F2AF81866AA6}" dateTime="2018-07-04T10:48:58" maxSheetId="2" userName="Крыжановская Анна Александровна" r:id="rId570" minRId="1312">
    <sheetIdMap count="1">
      <sheetId val="1"/>
    </sheetIdMap>
  </header>
  <header guid="{21A08883-5FBF-463F-8397-322A2686BC3F}" dateTime="2018-07-04T10:49:46" maxSheetId="2" userName="Крыжановская Анна Александровна" r:id="rId571">
    <sheetIdMap count="1">
      <sheetId val="1"/>
    </sheetIdMap>
  </header>
  <header guid="{DCC516B5-0AD9-49E5-BC30-5286DA5FAC16}" dateTime="2018-07-04T10:51:08" maxSheetId="2" userName="Крыжановская Анна Александровна" r:id="rId572">
    <sheetIdMap count="1">
      <sheetId val="1"/>
    </sheetIdMap>
  </header>
  <header guid="{FD96AAF1-C0E7-4D4E-9ED9-2167528AFA4E}" dateTime="2018-07-04T10:51:16" maxSheetId="2" userName="Крыжановская Анна Александровна" r:id="rId573">
    <sheetIdMap count="1">
      <sheetId val="1"/>
    </sheetIdMap>
  </header>
  <header guid="{F6E1B4A7-90EF-45B8-B382-5758FF9B7A17}" dateTime="2018-07-04T10:51:52" maxSheetId="2" userName="Крыжановская Анна Александровна" r:id="rId574">
    <sheetIdMap count="1">
      <sheetId val="1"/>
    </sheetIdMap>
  </header>
  <header guid="{F5AF735C-56AB-4E1E-9186-A8951E57CAE0}" dateTime="2018-07-04T10:52:00" maxSheetId="2" userName="Крыжановская Анна Александровна" r:id="rId575">
    <sheetIdMap count="1">
      <sheetId val="1"/>
    </sheetIdMap>
  </header>
  <header guid="{591A0B8C-702D-4C46-9BE5-1C6A860E0FD3}" dateTime="2018-07-04T10:54:00" maxSheetId="2" userName="Крыжановская Анна Александровна" r:id="rId576">
    <sheetIdMap count="1">
      <sheetId val="1"/>
    </sheetIdMap>
  </header>
  <header guid="{96A3E78F-082A-4ED5-9970-D107CAB6D247}" dateTime="2018-07-04T10:56:05" maxSheetId="2" userName="Крыжановская Анна Александровна" r:id="rId577">
    <sheetIdMap count="1">
      <sheetId val="1"/>
    </sheetIdMap>
  </header>
  <header guid="{F1A8193F-2CBF-44CE-A994-4ACC07B3B8F6}" dateTime="2018-07-04T11:00:58" maxSheetId="2" userName="Крыжановская Анна Александровна" r:id="rId578" minRId="1319">
    <sheetIdMap count="1">
      <sheetId val="1"/>
    </sheetIdMap>
  </header>
  <header guid="{6796F07A-32E5-443E-84E0-EC66877AC073}" dateTime="2018-07-04T11:02:10" maxSheetId="2" userName="Крыжановская Анна Александровна" r:id="rId579" minRId="1320">
    <sheetIdMap count="1">
      <sheetId val="1"/>
    </sheetIdMap>
  </header>
  <header guid="{ED0D4AE7-1F46-4980-9F63-B9B72220F125}" dateTime="2018-07-04T11:04:38" maxSheetId="2" userName="Крыжановская Анна Александровна" r:id="rId580" minRId="1321">
    <sheetIdMap count="1">
      <sheetId val="1"/>
    </sheetIdMap>
  </header>
  <header guid="{3CDA7CBE-DC97-4986-B3C0-552E4988C7A7}" dateTime="2018-07-04T11:05:30" maxSheetId="2" userName="Крыжановская Анна Александровна" r:id="rId581" minRId="1322">
    <sheetIdMap count="1">
      <sheetId val="1"/>
    </sheetIdMap>
  </header>
  <header guid="{7C311F92-2B22-44DB-BD01-F6C8759E9312}" dateTime="2018-07-04T11:05:38" maxSheetId="2" userName="Крыжановская Анна Александровна" r:id="rId582" minRId="1323">
    <sheetIdMap count="1">
      <sheetId val="1"/>
    </sheetIdMap>
  </header>
  <header guid="{C4E94974-85C3-4E13-B661-79CBA89C796D}" dateTime="2018-07-04T11:09:35" maxSheetId="2" userName="Козлова Анастасия Сергеевна" r:id="rId583">
    <sheetIdMap count="1">
      <sheetId val="1"/>
    </sheetIdMap>
  </header>
  <header guid="{2221516E-58E4-4C28-A634-AE8827C6214A}" dateTime="2018-07-04T11:11:25" maxSheetId="2" userName="Крыжановская Анна Александровна" r:id="rId584" minRId="1324">
    <sheetIdMap count="1">
      <sheetId val="1"/>
    </sheetIdMap>
  </header>
  <header guid="{D0D76353-0B4B-4895-883D-8AFD5D71A141}" dateTime="2018-07-04T11:16:26" maxSheetId="2" userName="Крыжановская Анна Александровна" r:id="rId585" minRId="1325">
    <sheetIdMap count="1">
      <sheetId val="1"/>
    </sheetIdMap>
  </header>
  <header guid="{969D168A-329E-4772-B974-F89BAA5605A1}" dateTime="2018-07-04T11:20:19" maxSheetId="2" userName="Крыжановская Анна Александровна" r:id="rId586" minRId="1326">
    <sheetIdMap count="1">
      <sheetId val="1"/>
    </sheetIdMap>
  </header>
  <header guid="{33AE7D09-ABAA-447A-BE54-36EDF871A56A}" dateTime="2018-07-04T11:20:48" maxSheetId="2" userName="Крыжановская Анна Александровна" r:id="rId587" minRId="1327">
    <sheetIdMap count="1">
      <sheetId val="1"/>
    </sheetIdMap>
  </header>
  <header guid="{3D048AC1-10BE-4C3E-8685-5ED5F114218B}" dateTime="2018-07-04T11:34:49" maxSheetId="2" userName="Крыжановская Анна Александровна" r:id="rId588" minRId="1328">
    <sheetIdMap count="1">
      <sheetId val="1"/>
    </sheetIdMap>
  </header>
  <header guid="{A7359162-5116-4F36-BA8D-B8A7B075D1F1}" dateTime="2018-07-04T11:35:03" maxSheetId="2" userName="Крыжановская Анна Александровна" r:id="rId589">
    <sheetIdMap count="1">
      <sheetId val="1"/>
    </sheetIdMap>
  </header>
  <header guid="{3C89D11E-F33D-4B9C-93A0-080789A23E9F}" dateTime="2018-07-04T11:46:14" maxSheetId="2" userName="Крыжановская Анна Александровна" r:id="rId590" minRId="1329">
    <sheetIdMap count="1">
      <sheetId val="1"/>
    </sheetIdMap>
  </header>
  <header guid="{72935C15-525A-4014-841B-2A0D274BB7B3}" dateTime="2018-07-04T11:48:37" maxSheetId="2" userName="Крыжановская Анна Александровна" r:id="rId591" minRId="1330">
    <sheetIdMap count="1">
      <sheetId val="1"/>
    </sheetIdMap>
  </header>
  <header guid="{6D68C742-B915-4D30-9D59-24B93330410C}" dateTime="2018-07-04T11:49:05" maxSheetId="2" userName="Крыжановская Анна Александровна" r:id="rId592" minRId="1334">
    <sheetIdMap count="1">
      <sheetId val="1"/>
    </sheetIdMap>
  </header>
  <header guid="{35D97D75-D284-49CF-8099-6D478B2B80D2}" dateTime="2018-07-04T11:52:31" maxSheetId="2" userName="Крыжановская Анна Александровна" r:id="rId593">
    <sheetIdMap count="1">
      <sheetId val="1"/>
    </sheetIdMap>
  </header>
  <header guid="{92F7A5C2-3C20-42E5-B96D-49F09D22ACBA}" dateTime="2018-07-04T11:53:32" maxSheetId="2" userName="Крыжановская Анна Александровна" r:id="rId594" minRId="1338">
    <sheetIdMap count="1">
      <sheetId val="1"/>
    </sheetIdMap>
  </header>
  <header guid="{6655FF57-CBDA-43B3-B446-36BB9984E7A4}" dateTime="2018-07-04T12:49:41" maxSheetId="2" userName="Козлова Анастасия Сергеевна" r:id="rId595" minRId="1339">
    <sheetIdMap count="1">
      <sheetId val="1"/>
    </sheetIdMap>
  </header>
  <header guid="{3AAE661F-113B-41A9-BD36-8B1480FE1D9E}" dateTime="2018-07-04T12:52:18" maxSheetId="2" userName="Козлова Анастасия Сергеевна" r:id="rId596" minRId="1340" maxRId="1343">
    <sheetIdMap count="1">
      <sheetId val="1"/>
    </sheetIdMap>
  </header>
  <header guid="{FB30D67D-656D-4C57-9CFB-9E3A11D18F7F}" dateTime="2018-07-04T13:44:34" maxSheetId="2" userName="Козлова Анастасия Сергеевна" r:id="rId597" minRId="1344" maxRId="1356">
    <sheetIdMap count="1">
      <sheetId val="1"/>
    </sheetIdMap>
  </header>
  <header guid="{3E58E4A0-E1BB-4E3E-9E9D-2E6306611D15}" dateTime="2018-07-04T13:53:41" maxSheetId="2" userName="Козлова Анастасия Сергеевна" r:id="rId598" minRId="1357" maxRId="1361">
    <sheetIdMap count="1">
      <sheetId val="1"/>
    </sheetIdMap>
  </header>
  <header guid="{B9CC550E-9343-4D4C-BC69-E2D164A52EA1}" dateTime="2018-07-04T14:01:33" maxSheetId="2" userName="Козлова Анастасия Сергеевна" r:id="rId599">
    <sheetIdMap count="1">
      <sheetId val="1"/>
    </sheetIdMap>
  </header>
  <header guid="{330150EC-DE49-468A-A02F-412FD890C75D}" dateTime="2018-07-04T14:04:30" maxSheetId="2" userName="Козлова Анастасия Сергеевна" r:id="rId600" minRId="1362">
    <sheetIdMap count="1">
      <sheetId val="1"/>
    </sheetIdMap>
  </header>
  <header guid="{5584069F-E236-4550-A5AA-3EA711FADC9C}" dateTime="2018-07-04T14:10:13" maxSheetId="2" userName="Козлова Анастасия Сергеевна" r:id="rId601">
    <sheetIdMap count="1">
      <sheetId val="1"/>
    </sheetIdMap>
  </header>
  <header guid="{E7CA5E5D-30A9-4740-91F2-F473D8626807}" dateTime="2018-07-04T15:04:48" maxSheetId="2" userName="Козлова Анастасия Сергеевна" r:id="rId602" minRId="1363">
    <sheetIdMap count="1">
      <sheetId val="1"/>
    </sheetIdMap>
  </header>
  <header guid="{87953B90-381C-4B80-B27E-0A4F32CB3CA6}" dateTime="2018-07-04T15:05:10" maxSheetId="2" userName="Козлова Анастасия Сергеевна" r:id="rId603" minRId="1364">
    <sheetIdMap count="1">
      <sheetId val="1"/>
    </sheetIdMap>
  </header>
  <header guid="{B91C7578-0E8B-42D7-8B55-F9A855229AE0}" dateTime="2018-07-04T15:34:33" maxSheetId="2" userName="Вершинина Мария Игоревна" r:id="rId604" minRId="1365">
    <sheetIdMap count="1">
      <sheetId val="1"/>
    </sheetIdMap>
  </header>
  <header guid="{842A44AF-A1BD-4FC4-9062-47103D43259E}" dateTime="2018-07-04T15:34:48" maxSheetId="2" userName="Вершинина Мария Игоревна" r:id="rId605" minRId="1366">
    <sheetIdMap count="1">
      <sheetId val="1"/>
    </sheetIdMap>
  </header>
  <header guid="{39C8FAE1-2560-401C-A07F-ABDC141D3C4C}" dateTime="2018-07-04T15:40:22" maxSheetId="2" userName="Вершинина Мария Игоревна" r:id="rId606" minRId="1367">
    <sheetIdMap count="1">
      <sheetId val="1"/>
    </sheetIdMap>
  </header>
  <header guid="{1900EC14-1456-47AD-8FE1-B36A8F986575}" dateTime="2018-07-04T15:48:41" maxSheetId="2" userName="Вершинина Мария Игоревна" r:id="rId607">
    <sheetIdMap count="1">
      <sheetId val="1"/>
    </sheetIdMap>
  </header>
  <header guid="{525B0D3E-66DA-487D-B0D0-737BF339EEB2}" dateTime="2018-07-04T15:57:54" maxSheetId="2" userName="Вершинина Мария Игоревна" r:id="rId608">
    <sheetIdMap count="1">
      <sheetId val="1"/>
    </sheetIdMap>
  </header>
  <header guid="{63B6F481-CECC-4C29-841C-12A542A534D1}" dateTime="2018-07-04T15:59:50" maxSheetId="2" userName="Козлова Анастасия Сергеевна" r:id="rId609" minRId="1368" maxRId="1372">
    <sheetIdMap count="1">
      <sheetId val="1"/>
    </sheetIdMap>
  </header>
  <header guid="{8B8D0286-D7EE-4180-AE26-CB772D119EEF}" dateTime="2018-07-04T16:02:39" maxSheetId="2" userName="Козлова Анастасия Сергеевна" r:id="rId610" minRId="1373">
    <sheetIdMap count="1">
      <sheetId val="1"/>
    </sheetIdMap>
  </header>
  <header guid="{301E2B51-D739-4F93-A676-A455024856FD}" dateTime="2018-07-04T16:03:41" maxSheetId="2" userName="Козлова Анастасия Сергеевна" r:id="rId611" minRId="1374">
    <sheetIdMap count="1">
      <sheetId val="1"/>
    </sheetIdMap>
  </header>
  <header guid="{E12AADC5-F6E9-49E6-B750-32458AFACC58}" dateTime="2018-07-04T16:40:16" maxSheetId="2" userName="Вершинина Мария Игоревна" r:id="rId612">
    <sheetIdMap count="1">
      <sheetId val="1"/>
    </sheetIdMap>
  </header>
  <header guid="{771367BF-7CFF-46BE-B198-C6BC44480672}" dateTime="2018-07-04T16:41:23" maxSheetId="2" userName="Вершинина Мария Игоревна" r:id="rId613" minRId="1375">
    <sheetIdMap count="1">
      <sheetId val="1"/>
    </sheetIdMap>
  </header>
  <header guid="{9FE1935B-ABA7-4DE4-9AEF-CAFB5473FCE4}" dateTime="2018-07-04T16:41:36" maxSheetId="2" userName="Вершинина Мария Игоревна" r:id="rId614" minRId="1376">
    <sheetIdMap count="1">
      <sheetId val="1"/>
    </sheetIdMap>
  </header>
  <header guid="{45AA2D62-FB46-4664-85C7-C4934FF7F889}" dateTime="2018-07-04T16:47:14" maxSheetId="2" userName="Вершинина Мария Игоревна" r:id="rId615">
    <sheetIdMap count="1">
      <sheetId val="1"/>
    </sheetIdMap>
  </header>
  <header guid="{7168A71C-86DE-48F6-9C46-6D8A9F254C7B}" dateTime="2018-07-04T16:51:08" maxSheetId="2" userName="Вершинина Мария Игоревна" r:id="rId616">
    <sheetIdMap count="1">
      <sheetId val="1"/>
    </sheetIdMap>
  </header>
  <header guid="{B3D6F356-5EB6-4A5D-9AB8-FCDE96282E17}" dateTime="2018-07-04T16:54:08" maxSheetId="2" userName="Вершинина Мария Игоревна" r:id="rId617">
    <sheetIdMap count="1">
      <sheetId val="1"/>
    </sheetIdMap>
  </header>
  <header guid="{F559BC8D-B161-4342-99EE-01366041C09D}" dateTime="2018-07-04T16:54:23" maxSheetId="2" userName="Козлова Анастасия Сергеевна" r:id="rId618" minRId="1377" maxRId="1383">
    <sheetIdMap count="1">
      <sheetId val="1"/>
    </sheetIdMap>
  </header>
  <header guid="{10128869-BA29-47E0-8C9B-37953E8BB0EE}" dateTime="2018-07-04T16:54:44" maxSheetId="2" userName="Вершинина Мария Игоревна" r:id="rId619">
    <sheetIdMap count="1">
      <sheetId val="1"/>
    </sheetIdMap>
  </header>
  <header guid="{C0BBF95F-320F-4A5D-A6AD-3FBE7FB027DB}" dateTime="2018-07-04T16:55:41" maxSheetId="2" userName="Вершинина Мария Игоревна" r:id="rId620">
    <sheetIdMap count="1">
      <sheetId val="1"/>
    </sheetIdMap>
  </header>
  <header guid="{A09D5BAA-17E2-4C85-98E5-CF8FC778B763}" dateTime="2018-07-04T17:02:29" maxSheetId="2" userName="Вершинина Мария Игоревна" r:id="rId621">
    <sheetIdMap count="1">
      <sheetId val="1"/>
    </sheetIdMap>
  </header>
  <header guid="{21850B5D-09C6-4E23-B421-139205E7281F}" dateTime="2018-07-05T09:57:37" maxSheetId="2" userName="Астахова Анна Владимировна" r:id="rId622" minRId="1384">
    <sheetIdMap count="1">
      <sheetId val="1"/>
    </sheetIdMap>
  </header>
  <header guid="{E981A863-C82F-4ABF-BDDA-516F7FD9AB8B}" dateTime="2018-07-05T09:58:27" maxSheetId="2" userName="Астахова Анна Владимировна" r:id="rId623" minRId="1385">
    <sheetIdMap count="1">
      <sheetId val="1"/>
    </sheetIdMap>
  </header>
  <header guid="{CB9FCBE6-559F-410A-A8B1-48DC355DC731}" dateTime="2018-07-05T10:59:06" maxSheetId="2" userName="Рогожина Ольга Сергеевна" r:id="rId624" minRId="1386">
    <sheetIdMap count="1">
      <sheetId val="1"/>
    </sheetIdMap>
  </header>
  <header guid="{0679E55C-0D4C-4F98-8E33-591DEDF75A24}" dateTime="2018-07-05T11:35:07" maxSheetId="2" userName="Рогожина Ольга Сергеевна" r:id="rId625" minRId="1387">
    <sheetIdMap count="1">
      <sheetId val="1"/>
    </sheetIdMap>
  </header>
  <header guid="{FB09B19E-4829-49E8-8E8E-0636F89B28AD}" dateTime="2018-07-05T11:46:08" maxSheetId="2" userName="Рогожина Ольга Сергеевна" r:id="rId626" minRId="1391">
    <sheetIdMap count="1">
      <sheetId val="1"/>
    </sheetIdMap>
  </header>
  <header guid="{4F214A46-07C4-43F4-9549-660FCB25B8E5}" dateTime="2018-07-05T11:49:46" maxSheetId="2" userName="Астахова Анна Владимировна" r:id="rId627" minRId="1395">
    <sheetIdMap count="1">
      <sheetId val="1"/>
    </sheetIdMap>
  </header>
  <header guid="{560CC2B5-F9FC-4EB1-BF6D-4DD26467FA00}" dateTime="2018-07-05T11:56:22" maxSheetId="2" userName="Крыжановская Анна Александровна" r:id="rId628" minRId="1396">
    <sheetIdMap count="1">
      <sheetId val="1"/>
    </sheetIdMap>
  </header>
  <header guid="{CBDFAC9E-84EA-4DE2-B51A-B1C556941607}" dateTime="2018-07-05T11:56:30" maxSheetId="2" userName="Крыжановская Анна Александровна" r:id="rId629" minRId="1400">
    <sheetIdMap count="1">
      <sheetId val="1"/>
    </sheetIdMap>
  </header>
  <header guid="{B9E1E514-EC5C-461D-AB59-975CF3D90505}" dateTime="2018-07-05T11:56:51" maxSheetId="2" userName="Крыжановская Анна Александровна" r:id="rId630" minRId="1401">
    <sheetIdMap count="1">
      <sheetId val="1"/>
    </sheetIdMap>
  </header>
  <header guid="{C91EF3A8-524F-478B-8B6C-35A8E773E232}" dateTime="2018-07-05T13:03:19" maxSheetId="2" userName="Астахова Анна Владимировна" r:id="rId631" minRId="1402">
    <sheetIdMap count="1">
      <sheetId val="1"/>
    </sheetIdMap>
  </header>
  <header guid="{9CDEDC54-2FA1-409C-BCA0-A4ABBC04D30D}" dateTime="2018-07-05T13:50:08" maxSheetId="2" userName="Рогожина Ольга Сергеевна" r:id="rId632" minRId="1403">
    <sheetIdMap count="1">
      <sheetId val="1"/>
    </sheetIdMap>
  </header>
  <header guid="{4FFD5EF2-625E-407C-875D-8E3E86A1AD7F}" dateTime="2018-07-05T13:50:36" maxSheetId="2" userName="Рогожина Ольга Сергеевна" r:id="rId633" minRId="1404">
    <sheetIdMap count="1">
      <sheetId val="1"/>
    </sheetIdMap>
  </header>
  <header guid="{388D9258-F546-4A11-8D79-A757BF2B3BAC}" dateTime="2018-07-05T14:06:19" maxSheetId="2" userName="Козлова Анастасия Сергеевна" r:id="rId634" minRId="1405">
    <sheetIdMap count="1">
      <sheetId val="1"/>
    </sheetIdMap>
  </header>
  <header guid="{E3F0187A-205B-4D20-9639-616EE9F07354}" dateTime="2018-07-05T14:18:37" maxSheetId="2" userName="Козлова Анастасия Сергеевна" r:id="rId635" minRId="1406" maxRId="1407">
    <sheetIdMap count="1">
      <sheetId val="1"/>
    </sheetIdMap>
  </header>
  <header guid="{E9B33F75-93BF-49C8-9EB2-236B9E6A4131}" dateTime="2018-07-05T14:18:49" maxSheetId="2" userName="Козлова Анастасия Сергеевна" r:id="rId636">
    <sheetIdMap count="1">
      <sheetId val="1"/>
    </sheetIdMap>
  </header>
  <header guid="{333F386F-FD7F-4F20-AB69-7D62EDAF403E}" dateTime="2018-07-05T14:19:59" maxSheetId="2" userName="Козлова Анастасия Сергеевна" r:id="rId637" minRId="1414">
    <sheetIdMap count="1">
      <sheetId val="1"/>
    </sheetIdMap>
  </header>
  <header guid="{23391B86-B88D-40B9-B721-6281675853DB}" dateTime="2018-07-05T15:17:34" maxSheetId="2" userName="Рогожина Ольга Сергеевна" r:id="rId638" minRId="1415">
    <sheetIdMap count="1">
      <sheetId val="1"/>
    </sheetIdMap>
  </header>
  <header guid="{DF45B7DF-77BD-4738-A69C-A76B591873A1}" dateTime="2018-07-05T15:19:50" maxSheetId="2" userName="Рогожина Ольга Сергеевна" r:id="rId639" minRId="1416">
    <sheetIdMap count="1">
      <sheetId val="1"/>
    </sheetIdMap>
  </header>
  <header guid="{0834F881-15D1-494E-B900-1129CBC3305E}" dateTime="2018-07-05T15:22:37" maxSheetId="2" userName="Рогожина Ольга Сергеевна" r:id="rId640" minRId="1417">
    <sheetIdMap count="1">
      <sheetId val="1"/>
    </sheetIdMap>
  </header>
  <header guid="{342910C1-98E7-4524-8F96-02CEB6775DD9}" dateTime="2018-07-05T15:23:57" maxSheetId="2" userName="Рогожина Ольга Сергеевна" r:id="rId641">
    <sheetIdMap count="1">
      <sheetId val="1"/>
    </sheetIdMap>
  </header>
  <header guid="{5E7ACA98-2D2F-484E-9BDB-A1374DCDCED4}" dateTime="2018-07-06T10:32:21" maxSheetId="2" userName="Шулепова Ольга Анатольевна" r:id="rId642">
    <sheetIdMap count="1">
      <sheetId val="1"/>
    </sheetIdMap>
  </header>
  <header guid="{A677C6F1-D0F3-47B7-B879-71BA6E8E482B}" dateTime="2018-07-06T10:42:29" maxSheetId="2" userName="Шулепова Ольга Анатольевна" r:id="rId643" minRId="1425">
    <sheetIdMap count="1">
      <sheetId val="1"/>
    </sheetIdMap>
  </header>
  <header guid="{8DFCF9C7-2316-426D-9DB6-97C84C0E2E78}" dateTime="2018-07-06T10:49:36" maxSheetId="2" userName="Шулепова Ольга Анатольевна" r:id="rId644">
    <sheetIdMap count="1">
      <sheetId val="1"/>
    </sheetIdMap>
  </header>
  <header guid="{C6F6EB20-3B6C-4853-BA78-D51C495FA0EE}" dateTime="2018-07-06T10:54:01" maxSheetId="2" userName="Перевощикова Анна Васильевна" r:id="rId645" minRId="1434">
    <sheetIdMap count="1">
      <sheetId val="1"/>
    </sheetIdMap>
  </header>
  <header guid="{AEB84CAD-8292-42F0-A17A-E7CEE254FA4C}" dateTime="2018-07-06T10:57:14" maxSheetId="2" userName="Маслова Алина Рамазановна" r:id="rId646" minRId="1435" maxRId="1492">
    <sheetIdMap count="1">
      <sheetId val="1"/>
    </sheetIdMap>
  </header>
  <header guid="{00DD571D-70FD-4CD1-9C16-E915B7E3096D}" dateTime="2018-07-06T11:30:25" maxSheetId="2" userName="Маслова Алина Рамазановна" r:id="rId647" minRId="1493">
    <sheetIdMap count="1">
      <sheetId val="1"/>
    </sheetIdMap>
  </header>
  <header guid="{C0B98552-6B10-43EE-9800-BC23ABC5E05B}" dateTime="2018-07-06T11:47:43" maxSheetId="2" userName="Маслова Алина Рамазановна" r:id="rId648" minRId="1494">
    <sheetIdMap count="1">
      <sheetId val="1"/>
    </sheetIdMap>
  </header>
  <header guid="{B7C5DD28-FAFA-44E8-BDAE-146919E57F05}" dateTime="2018-07-06T13:19:18" maxSheetId="2" userName="Шулепова Ольга Анатольевна" r:id="rId649">
    <sheetIdMap count="1">
      <sheetId val="1"/>
    </sheetIdMap>
  </header>
  <header guid="{540192C7-2967-492C-BCFB-7D0CF7A90562}" dateTime="2018-07-06T14:11:28" maxSheetId="2" userName="Шулепова Ольга Анатольевна" r:id="rId650" minRId="1499">
    <sheetIdMap count="1">
      <sheetId val="1"/>
    </sheetIdMap>
  </header>
  <header guid="{721F5E25-FE60-4B9D-925B-F1F0710EB5B8}" dateTime="2018-07-06T15:44:19" maxSheetId="2" userName="Шулепова Ольга Анатольевна" r:id="rId651" minRId="1500">
    <sheetIdMap count="1">
      <sheetId val="1"/>
    </sheetIdMap>
  </header>
  <header guid="{2E04F14D-3478-4A02-86A9-954F43FC4F46}" dateTime="2018-07-06T15:46:17" maxSheetId="2" userName="Шулепова Ольга Анатольевна" r:id="rId652" minRId="1505" maxRId="1506">
    <sheetIdMap count="1">
      <sheetId val="1"/>
    </sheetIdMap>
  </header>
  <header guid="{6FBE06F9-1F17-4F05-835A-6F6E10B58150}" dateTime="2018-07-09T09:30:51" maxSheetId="2" userName="Минакова Оксана Сергеевна" r:id="rId653" minRId="1507">
    <sheetIdMap count="1">
      <sheetId val="1"/>
    </sheetIdMap>
  </header>
  <header guid="{7CF1DE1D-CBE2-4ED7-B041-D9FC48B71F46}" dateTime="2018-07-31T14:56:54" maxSheetId="2" userName="Перевощикова Анна Васильевна" r:id="rId654" minRId="1512">
    <sheetIdMap count="1">
      <sheetId val="1"/>
    </sheetIdMap>
  </header>
  <header guid="{0A0F7073-9B9F-4945-B4E9-B897B8E77943}" dateTime="2018-08-01T14:31:27" maxSheetId="2" userName="Залецкая Ольга Генадьевна" r:id="rId655" minRId="1513" maxRId="1514">
    <sheetIdMap count="1">
      <sheetId val="1"/>
    </sheetIdMap>
  </header>
  <header guid="{69A1FC79-5B9B-4599-8D72-0CC679C3939F}" dateTime="2018-08-01T14:32:54" maxSheetId="2" userName="Маслова Алина Рамазановна" r:id="rId656" minRId="1515" maxRId="1524">
    <sheetIdMap count="1">
      <sheetId val="1"/>
    </sheetIdMap>
  </header>
  <header guid="{152B69BC-D14D-4A6C-8BC2-9AB89130AF1E}" dateTime="2018-08-01T14:33:54" maxSheetId="2" userName="Залецкая Ольга Генадьевна" r:id="rId657" minRId="1528">
    <sheetIdMap count="1">
      <sheetId val="1"/>
    </sheetIdMap>
  </header>
  <header guid="{CFC33B21-6F5C-4DA8-9960-83AF682BB93B}" dateTime="2018-08-01T14:36:08" maxSheetId="2" userName="Залецкая Ольга Генадьевна" r:id="rId658" minRId="1529">
    <sheetIdMap count="1">
      <sheetId val="1"/>
    </sheetIdMap>
  </header>
  <header guid="{BA9BA75E-D3E3-4417-A488-EA18D69A5929}" dateTime="2018-08-01T14:39:43" maxSheetId="2" userName="Залецкая Ольга Генадьевна" r:id="rId659" minRId="1530">
    <sheetIdMap count="1">
      <sheetId val="1"/>
    </sheetIdMap>
  </header>
  <header guid="{FE3A80A1-C8E6-468E-B140-839493A7F71F}" dateTime="2018-08-01T14:41:53" maxSheetId="2" userName="Залецкая Ольга Генадьевна" r:id="rId660" minRId="1531">
    <sheetIdMap count="1">
      <sheetId val="1"/>
    </sheetIdMap>
  </header>
  <header guid="{094B6B6D-8D07-4583-8B8B-CCA440E714E7}" dateTime="2018-08-01T14:43:12" maxSheetId="2" userName="Залецкая Ольга Генадьевна" r:id="rId661">
    <sheetIdMap count="1">
      <sheetId val="1"/>
    </sheetIdMap>
  </header>
  <header guid="{671C7BAA-F0D2-4C92-B223-9DD0D601E89E}" dateTime="2018-08-01T15:13:16" maxSheetId="2" userName="Маслова Алина Рамазановна" r:id="rId662" minRId="1532">
    <sheetIdMap count="1">
      <sheetId val="1"/>
    </sheetIdMap>
  </header>
  <header guid="{2EB52274-F3AC-4738-932B-7EB64FB3DAD2}" dateTime="2018-08-01T15:30:37" maxSheetId="2" userName="Маслова Алина Рамазановна" r:id="rId663" minRId="1533">
    <sheetIdMap count="1">
      <sheetId val="1"/>
    </sheetIdMap>
  </header>
  <header guid="{6CF334FE-79C4-4118-9530-3869D4509451}" dateTime="2018-08-02T08:55:26" maxSheetId="2" userName="Залецкая Ольга Генадьевна" r:id="rId664" minRId="1534">
    <sheetIdMap count="1">
      <sheetId val="1"/>
    </sheetIdMap>
  </header>
  <header guid="{66F10DEA-17D9-481A-ACA8-B467595FC2ED}" dateTime="2018-08-02T08:59:44" maxSheetId="2" userName="Залецкая Ольга Генадьевна" r:id="rId665" minRId="1535">
    <sheetIdMap count="1">
      <sheetId val="1"/>
    </sheetIdMap>
  </header>
  <header guid="{47431223-1EAF-425A-8270-A20D206F50EE}" dateTime="2018-08-02T09:07:51" maxSheetId="2" userName="Перевощикова Анна Васильевна" r:id="rId666">
    <sheetIdMap count="1">
      <sheetId val="1"/>
    </sheetIdMap>
  </header>
  <header guid="{D016C70A-38F8-4C8A-B1ED-452CDC12BE27}" dateTime="2018-08-02T09:12:33" maxSheetId="2" userName="Перевощикова Анна Васильевна" r:id="rId667">
    <sheetIdMap count="1">
      <sheetId val="1"/>
    </sheetIdMap>
  </header>
  <header guid="{EBC04151-4613-4977-9374-5B83BBA3B7A5}" dateTime="2018-08-02T09:14:43" maxSheetId="2" userName="Перевощикова Анна Васильевна" r:id="rId668" minRId="1536" maxRId="1539">
    <sheetIdMap count="1">
      <sheetId val="1"/>
    </sheetIdMap>
  </header>
  <header guid="{52BB0F44-CD4C-4C12-9AB4-ADBC1D031A9D}" dateTime="2018-08-02T09:16:00" maxSheetId="2" userName="Перевощикова Анна Васильевна" r:id="rId669" minRId="1540" maxRId="1541">
    <sheetIdMap count="1">
      <sheetId val="1"/>
    </sheetIdMap>
  </header>
  <header guid="{8939C7EA-E57D-4E58-A9C1-6B56C6BC39C8}" dateTime="2018-08-02T09:17:10" maxSheetId="2" userName="Перевощикова Анна Васильевна" r:id="rId670" minRId="1542" maxRId="1544">
    <sheetIdMap count="1">
      <sheetId val="1"/>
    </sheetIdMap>
  </header>
  <header guid="{99076477-02CF-4A97-8190-AB256671017C}" dateTime="2018-08-02T09:21:14" maxSheetId="2" userName="Перевощикова Анна Васильевна" r:id="rId671" minRId="1545">
    <sheetIdMap count="1">
      <sheetId val="1"/>
    </sheetIdMap>
  </header>
  <header guid="{3E5A9BB6-F026-4113-BA3E-2771F28608B3}" dateTime="2018-08-02T09:24:56" maxSheetId="2" userName="Перевощикова Анна Васильевна" r:id="rId672">
    <sheetIdMap count="1">
      <sheetId val="1"/>
    </sheetIdMap>
  </header>
  <header guid="{97B7EE8E-AD4A-4CDD-995D-D53B3416F7A7}" dateTime="2018-08-02T09:25:22" maxSheetId="2" userName="Перевощикова Анна Васильевна" r:id="rId673">
    <sheetIdMap count="1">
      <sheetId val="1"/>
    </sheetIdMap>
  </header>
  <header guid="{CC34AD3D-62FA-4D2C-B51B-A65D4D5A9288}" dateTime="2018-08-02T09:28:54" maxSheetId="2" userName="Перевощикова Анна Васильевна" r:id="rId674">
    <sheetIdMap count="1">
      <sheetId val="1"/>
    </sheetIdMap>
  </header>
  <header guid="{5E8E3CF8-45B9-4CB1-B643-3A425E885A25}" dateTime="2018-08-02T09:29:13" maxSheetId="2" userName="Маслова Алина Рамазановна" r:id="rId675" minRId="1546" maxRId="1547">
    <sheetIdMap count="1">
      <sheetId val="1"/>
    </sheetIdMap>
  </header>
  <header guid="{F8044950-42FE-4997-86C9-A01CDDCE03D3}" dateTime="2018-08-02T09:29:36" maxSheetId="2" userName="Маслова Алина Рамазановна" r:id="rId676" minRId="1548">
    <sheetIdMap count="1">
      <sheetId val="1"/>
    </sheetIdMap>
  </header>
  <header guid="{8DCFA42A-7405-4374-86E7-BF7B80809795}" dateTime="2018-08-02T09:32:59" maxSheetId="2" userName="Перевощикова Анна Васильевна" r:id="rId677" minRId="1549">
    <sheetIdMap count="1">
      <sheetId val="1"/>
    </sheetIdMap>
  </header>
  <header guid="{DF6DCA2C-99FE-46CF-B252-59AE84AE4C63}" dateTime="2018-08-02T09:39:07" maxSheetId="2" userName="Перевощикова Анна Васильевна" r:id="rId678" minRId="1550">
    <sheetIdMap count="1">
      <sheetId val="1"/>
    </sheetIdMap>
  </header>
  <header guid="{AB9E6CD4-022E-46F3-B97B-E09CFDC15DB2}" dateTime="2018-08-02T09:45:18" maxSheetId="2" userName="Перевощикова Анна Васильевна" r:id="rId679" minRId="1551">
    <sheetIdMap count="1">
      <sheetId val="1"/>
    </sheetIdMap>
  </header>
  <header guid="{52043553-E110-4836-885E-C7D096A2CB3B}" dateTime="2018-08-02T09:49:35" maxSheetId="2" userName="Залецкая Ольга Генадьевна" r:id="rId680" minRId="1552">
    <sheetIdMap count="1">
      <sheetId val="1"/>
    </sheetIdMap>
  </header>
  <header guid="{084A4A1A-D191-4D6A-B685-02E3EAC26D9A}" dateTime="2018-08-02T09:50:25" maxSheetId="2" userName="Перевощикова Анна Васильевна" r:id="rId681" minRId="1553">
    <sheetIdMap count="1">
      <sheetId val="1"/>
    </sheetIdMap>
  </header>
  <header guid="{F06F5C9E-4D7B-4769-A050-19015FA406E3}" dateTime="2018-08-02T09:52:46" maxSheetId="2" userName="Перевощикова Анна Васильевна" r:id="rId682" minRId="1554">
    <sheetIdMap count="1">
      <sheetId val="1"/>
    </sheetIdMap>
  </header>
  <header guid="{5568FC25-FA07-409C-8E06-71ADFCFCB5D8}" dateTime="2018-08-02T09:57:11" maxSheetId="2" userName="Перевощикова Анна Васильевна" r:id="rId683" minRId="1555" maxRId="1556">
    <sheetIdMap count="1">
      <sheetId val="1"/>
    </sheetIdMap>
  </header>
  <header guid="{5ADEE403-4175-4417-9D65-495275375AE6}" dateTime="2018-08-02T11:34:28" maxSheetId="2" userName="Залецкая Ольга Генадьевна" r:id="rId684" minRId="1557">
    <sheetIdMap count="1">
      <sheetId val="1"/>
    </sheetIdMap>
  </header>
  <header guid="{A07DD575-E5DD-4AF7-B4DC-17D71A05B6CA}" dateTime="2018-08-02T12:01:59" maxSheetId="2" userName="Маслова Алина Рамазановна" r:id="rId685" minRId="1558" maxRId="1633">
    <sheetIdMap count="1">
      <sheetId val="1"/>
    </sheetIdMap>
  </header>
  <header guid="{173B3DC5-04F0-4505-9272-D4EA0101B9F7}" dateTime="2018-08-02T14:10:07" maxSheetId="2" userName="Маслова Алина Рамазановна" r:id="rId686" minRId="1634" maxRId="1638">
    <sheetIdMap count="1">
      <sheetId val="1"/>
    </sheetIdMap>
  </header>
  <header guid="{2C442C76-86C6-46DB-AFF8-597449ECEDEC}" dateTime="2018-08-02T14:42:51" maxSheetId="2" userName="Залецкая Ольга Генадьевна" r:id="rId687">
    <sheetIdMap count="1">
      <sheetId val="1"/>
    </sheetIdMap>
  </header>
  <header guid="{8538E886-2BB1-4447-935E-E30F6D3888A6}" dateTime="2018-08-02T14:43:18" maxSheetId="2" userName="Залецкая Ольга Генадьевна" r:id="rId688" minRId="1639">
    <sheetIdMap count="1">
      <sheetId val="1"/>
    </sheetIdMap>
  </header>
  <header guid="{85BD51CC-AAB1-406D-B5E4-C9AEDAE78A37}" dateTime="2018-08-02T15:23:13" maxSheetId="2" userName="Маслова Алина Рамазановна" r:id="rId689">
    <sheetIdMap count="1">
      <sheetId val="1"/>
    </sheetIdMap>
  </header>
  <header guid="{7C1DB3E8-8435-4772-A27A-0DBBED1FD7D9}" dateTime="2018-08-02T15:48:31" maxSheetId="2" userName="Астахова Анна Владимировна" r:id="rId690" minRId="1640">
    <sheetIdMap count="1">
      <sheetId val="1"/>
    </sheetIdMap>
  </header>
  <header guid="{5823E751-D32A-4700-9F69-2F62970267F9}" dateTime="2018-08-02T15:50:02" maxSheetId="2" userName="Астахова Анна Владимировна" r:id="rId691" minRId="1641">
    <sheetIdMap count="1">
      <sheetId val="1"/>
    </sheetIdMap>
  </header>
  <header guid="{82E43B39-3761-4F48-AED2-6091A1C9EB68}" dateTime="2018-08-02T15:51:11" maxSheetId="2" userName="Астахова Анна Владимировна" r:id="rId692" minRId="1642">
    <sheetIdMap count="1">
      <sheetId val="1"/>
    </sheetIdMap>
  </header>
  <header guid="{05409CDF-46FD-4EC2-84CC-DDB3B2BF6F5E}" dateTime="2018-08-02T15:52:08" maxSheetId="2" userName="Астахова Анна Владимировна" r:id="rId693" minRId="1643">
    <sheetIdMap count="1">
      <sheetId val="1"/>
    </sheetIdMap>
  </header>
  <header guid="{2780505B-9145-4A1A-B66B-1DC594337769}" dateTime="2018-08-02T15:52:27" maxSheetId="2" userName="Астахова Анна Владимировна" r:id="rId694" minRId="1644">
    <sheetIdMap count="1">
      <sheetId val="1"/>
    </sheetIdMap>
  </header>
  <header guid="{5091514B-6DB0-4791-81F3-4479BF4C9BB7}" dateTime="2018-08-02T15:53:44" maxSheetId="2" userName="Астахова Анна Владимировна" r:id="rId695" minRId="1645">
    <sheetIdMap count="1">
      <sheetId val="1"/>
    </sheetIdMap>
  </header>
  <header guid="{38810CD2-EDCB-4F00-BAF9-61D9E65783D1}" dateTime="2018-08-02T15:54:52" maxSheetId="2" userName="Астахова Анна Владимировна" r:id="rId696" minRId="1646">
    <sheetIdMap count="1">
      <sheetId val="1"/>
    </sheetIdMap>
  </header>
  <header guid="{3333B9A0-1340-4B18-A8BD-662471989B58}" dateTime="2018-08-02T15:59:51" maxSheetId="2" userName="Астахова Анна Владимировна" r:id="rId697" minRId="1647">
    <sheetIdMap count="1">
      <sheetId val="1"/>
    </sheetIdMap>
  </header>
  <header guid="{A81EF16B-ECA3-49A7-95E9-99B34E207B7D}" dateTime="2018-08-02T16:01:30" maxSheetId="2" userName="Астахова Анна Владимировна" r:id="rId698" minRId="1648">
    <sheetIdMap count="1">
      <sheetId val="1"/>
    </sheetIdMap>
  </header>
  <header guid="{A9C0259C-B252-43A7-9E7D-F18B56085AB0}" dateTime="2018-08-03T10:14:37" maxSheetId="2" userName="Маганёва Екатерина Николаевна" r:id="rId699" minRId="1649">
    <sheetIdMap count="1">
      <sheetId val="1"/>
    </sheetIdMap>
  </header>
  <header guid="{11C042D5-9879-4CCC-BD46-AF0197B30A05}" dateTime="2018-08-03T10:15:03" maxSheetId="2" userName="Залецкая Ольга Генадьевна" r:id="rId700" minRId="1650" maxRId="1653">
    <sheetIdMap count="1">
      <sheetId val="1"/>
    </sheetIdMap>
  </header>
  <header guid="{9C3EECBD-FD0D-4F92-BFFB-303788AE284E}" dateTime="2018-08-03T10:18:55" maxSheetId="2" userName="Маслова Алина Рамазановна" r:id="rId701">
    <sheetIdMap count="1">
      <sheetId val="1"/>
    </sheetIdMap>
  </header>
  <header guid="{CE582F1D-1433-44A3-AB44-61067538F593}" dateTime="2018-08-03T10:28:18" maxSheetId="2" userName="Маганёва Екатерина Николаевна" r:id="rId702" minRId="1657">
    <sheetIdMap count="1">
      <sheetId val="1"/>
    </sheetIdMap>
  </header>
  <header guid="{306DB24B-BE81-4038-9C17-367C1CCB15E7}" dateTime="2018-08-03T10:28:41" maxSheetId="2" userName="Маганёва Екатерина Николаевна" r:id="rId703">
    <sheetIdMap count="1">
      <sheetId val="1"/>
    </sheetIdMap>
  </header>
  <header guid="{54D9047B-91EC-4FD8-8E67-43806C5F55D8}" dateTime="2018-08-03T10:29:28" maxSheetId="2" userName="Залецкая Ольга Генадьевна" r:id="rId704">
    <sheetIdMap count="1">
      <sheetId val="1"/>
    </sheetIdMap>
  </header>
  <header guid="{6D6C4C44-E1F5-49EB-948C-70B4773FDBFB}" dateTime="2018-08-03T10:29:50" maxSheetId="2" userName="Маганёва Екатерина Николаевна" r:id="rId705" minRId="1661">
    <sheetIdMap count="1">
      <sheetId val="1"/>
    </sheetIdMap>
  </header>
  <header guid="{B7168B64-4B81-4627-83B0-5A3CDF097199}" dateTime="2018-08-03T10:29:58" maxSheetId="2" userName="Маганёва Екатерина Николаевна" r:id="rId706" minRId="1662">
    <sheetIdMap count="1">
      <sheetId val="1"/>
    </sheetIdMap>
  </header>
  <header guid="{8ADDF66B-EFF2-404F-9335-5B83981690BE}" dateTime="2018-08-03T10:31:11" maxSheetId="2" userName="Маганёва Екатерина Николаевна" r:id="rId707" minRId="1663">
    <sheetIdMap count="1">
      <sheetId val="1"/>
    </sheetIdMap>
  </header>
  <header guid="{089852DD-BE39-436B-A9BA-DA03B116FA7B}" dateTime="2018-08-03T10:31:39" maxSheetId="2" userName="Маганёва Екатерина Николаевна" r:id="rId708">
    <sheetIdMap count="1">
      <sheetId val="1"/>
    </sheetIdMap>
  </header>
  <header guid="{0AAAEB17-A057-4F4B-957F-358C04F91DFE}" dateTime="2018-08-03T10:32:13" maxSheetId="2" userName="Маганёва Екатерина Николаевна" r:id="rId709">
    <sheetIdMap count="1">
      <sheetId val="1"/>
    </sheetIdMap>
  </header>
  <header guid="{986204A7-0B1F-4486-91E7-6C7C43D4C09B}" dateTime="2018-08-03T10:32:49" maxSheetId="2" userName="Маганёва Екатерина Николаевна" r:id="rId710" minRId="1670">
    <sheetIdMap count="1">
      <sheetId val="1"/>
    </sheetIdMap>
  </header>
  <header guid="{E8A96BF7-AB80-4BD7-9DD3-9EEDBFE86060}" dateTime="2018-08-03T10:33:03" maxSheetId="2" userName="Маганёва Екатерина Николаевна" r:id="rId711" minRId="1671">
    <sheetIdMap count="1">
      <sheetId val="1"/>
    </sheetIdMap>
  </header>
  <header guid="{9133B339-0901-469F-9ED7-DE9D0DEEB94D}" dateTime="2018-08-03T10:33:26" maxSheetId="2" userName="Маганёва Екатерина Николаевна" r:id="rId712">
    <sheetIdMap count="1">
      <sheetId val="1"/>
    </sheetIdMap>
  </header>
  <header guid="{2D937B69-1C28-4642-A4A9-8EFEEDAEB97B}" dateTime="2018-08-03T10:34:58" maxSheetId="2" userName="Маганёва Екатерина Николаевна" r:id="rId713">
    <sheetIdMap count="1">
      <sheetId val="1"/>
    </sheetIdMap>
  </header>
  <header guid="{027AED6B-A3ED-4677-81B0-E334A7CB690A}" dateTime="2018-08-03T10:49:00" maxSheetId="2" userName="Маслова Алина Рамазановна" r:id="rId714" minRId="1678" maxRId="1680">
    <sheetIdMap count="1">
      <sheetId val="1"/>
    </sheetIdMap>
  </header>
  <header guid="{920D4CDD-0A04-42A3-A3B6-7ABD0015647D}" dateTime="2018-08-03T10:49:30" maxSheetId="2" userName="Астахова Анна Владимировна" r:id="rId715" minRId="1681">
    <sheetIdMap count="1">
      <sheetId val="1"/>
    </sheetIdMap>
  </header>
  <header guid="{0AEF4F1E-1B74-4269-B28D-C030E235E81F}" dateTime="2018-08-03T10:50:17" maxSheetId="2" userName="Астахова Анна Владимировна" r:id="rId716" minRId="1685">
    <sheetIdMap count="1">
      <sheetId val="1"/>
    </sheetIdMap>
  </header>
  <header guid="{61FB7EAD-3CD1-478F-AC92-A976FB11F8CF}" dateTime="2018-08-03T10:50:48" maxSheetId="2" userName="Астахова Анна Владимировна" r:id="rId717">
    <sheetIdMap count="1">
      <sheetId val="1"/>
    </sheetIdMap>
  </header>
  <header guid="{7D047A83-A418-4E9F-A7E1-112783504775}" dateTime="2018-08-03T10:52:08" maxSheetId="2" userName="Астахова Анна Владимировна" r:id="rId718" minRId="1686" maxRId="1688">
    <sheetIdMap count="1">
      <sheetId val="1"/>
    </sheetIdMap>
  </header>
  <header guid="{9B238299-DA25-4CCB-930C-6FF9BE33E4E5}" dateTime="2018-08-03T10:52:36" maxSheetId="2" userName="Астахова Анна Владимировна" r:id="rId719">
    <sheetIdMap count="1">
      <sheetId val="1"/>
    </sheetIdMap>
  </header>
  <header guid="{2E229973-3E1C-4994-A96D-F5C960C2E9E9}" dateTime="2018-08-03T10:53:31" maxSheetId="2" userName="Астахова Анна Владимировна" r:id="rId720" minRId="1689">
    <sheetIdMap count="1">
      <sheetId val="1"/>
    </sheetIdMap>
  </header>
  <header guid="{6BBB9CBF-C056-40B5-8C11-BA7511D1E5EE}" dateTime="2018-08-03T10:53:43" maxSheetId="2" userName="Астахова Анна Владимировна" r:id="rId721">
    <sheetIdMap count="1">
      <sheetId val="1"/>
    </sheetIdMap>
  </header>
  <header guid="{81ED81C7-0659-48C7-8110-A66736F912ED}" dateTime="2018-08-03T10:57:33" maxSheetId="2" userName="Астахова Анна Владимировна" r:id="rId722">
    <sheetIdMap count="1">
      <sheetId val="1"/>
    </sheetIdMap>
  </header>
  <header guid="{3FB11671-339C-475D-8325-F3AF30C2C804}" dateTime="2018-08-03T10:58:11" maxSheetId="2" userName="Астахова Анна Владимировна" r:id="rId723" minRId="1693">
    <sheetIdMap count="1">
      <sheetId val="1"/>
    </sheetIdMap>
  </header>
  <header guid="{9A788548-C9A0-49D3-AD6B-85B06A979319}" dateTime="2018-08-03T10:59:12" maxSheetId="2" userName="Астахова Анна Владимировна" r:id="rId724" minRId="1694" maxRId="1695">
    <sheetIdMap count="1">
      <sheetId val="1"/>
    </sheetIdMap>
  </header>
  <header guid="{B9ED905E-E11C-46CF-8EDD-F4F189607136}" dateTime="2018-08-03T11:00:26" maxSheetId="2" userName="Астахова Анна Владимировна" r:id="rId725" minRId="1696" maxRId="1697">
    <sheetIdMap count="1">
      <sheetId val="1"/>
    </sheetIdMap>
  </header>
  <header guid="{558D15C9-439B-4980-B3F7-8C545F98E5AC}" dateTime="2018-08-03T11:01:27" maxSheetId="2" userName="Астахова Анна Владимировна" r:id="rId726" minRId="1698" maxRId="1699">
    <sheetIdMap count="1">
      <sheetId val="1"/>
    </sheetIdMap>
  </header>
  <header guid="{1433C659-EF72-41C1-BBF6-C46B4D413133}" dateTime="2018-08-03T11:01:52" maxSheetId="2" userName="Астахова Анна Владимировна" r:id="rId727" minRId="1700" maxRId="1701">
    <sheetIdMap count="1">
      <sheetId val="1"/>
    </sheetIdMap>
  </header>
  <header guid="{B9C3C41F-8F44-42FE-BB68-F11B45B58EA1}" dateTime="2018-08-03T11:03:32" maxSheetId="2" userName="Астахова Анна Владимировна" r:id="rId728">
    <sheetIdMap count="1">
      <sheetId val="1"/>
    </sheetIdMap>
  </header>
  <header guid="{ED862856-9F21-4928-97F0-9454E78D5BBF}" dateTime="2018-08-03T11:04:29" maxSheetId="2" userName="Астахова Анна Владимировна" r:id="rId729" minRId="1702">
    <sheetIdMap count="1">
      <sheetId val="1"/>
    </sheetIdMap>
  </header>
  <header guid="{CD5FEEB9-897E-4AB7-A9CE-DE2ED225DE18}" dateTime="2018-08-03T11:05:17" maxSheetId="2" userName="Астахова Анна Владимировна" r:id="rId730" minRId="1703">
    <sheetIdMap count="1">
      <sheetId val="1"/>
    </sheetIdMap>
  </header>
  <header guid="{C3F97AAA-7F4E-4851-8AEA-757F51F17CC7}" dateTime="2018-08-03T11:05:39" maxSheetId="2" userName="Астахова Анна Владимировна" r:id="rId731">
    <sheetIdMap count="1">
      <sheetId val="1"/>
    </sheetIdMap>
  </header>
  <header guid="{C64778AE-DD4E-46CE-B381-7CF106019E89}" dateTime="2018-08-03T11:06:39" maxSheetId="2" userName="Астахова Анна Владимировна" r:id="rId732" minRId="1704" maxRId="1705">
    <sheetIdMap count="1">
      <sheetId val="1"/>
    </sheetIdMap>
  </header>
  <header guid="{82F7BEE9-1B20-4A99-870A-5A9535BBFF43}" dateTime="2018-08-03T11:06:54" maxSheetId="2" userName="Астахова Анна Владимировна" r:id="rId733">
    <sheetIdMap count="1">
      <sheetId val="1"/>
    </sheetIdMap>
  </header>
  <header guid="{D479A7A8-B429-4CDD-A0B7-0175901CF147}" dateTime="2018-08-03T11:09:13" maxSheetId="2" userName="Астахова Анна Владимировна" r:id="rId734" minRId="1706">
    <sheetIdMap count="1">
      <sheetId val="1"/>
    </sheetIdMap>
  </header>
  <header guid="{F9E70CBA-8BFE-4E24-B21C-C7D1B73712FE}" dateTime="2018-08-03T11:09:35" maxSheetId="2" userName="Астахова Анна Владимировна" r:id="rId735" minRId="1707">
    <sheetIdMap count="1">
      <sheetId val="1"/>
    </sheetIdMap>
  </header>
  <header guid="{A62E04C1-F964-4A34-98E4-2A223731A8C4}" dateTime="2018-08-03T11:10:49" maxSheetId="2" userName="Астахова Анна Владимировна" r:id="rId736" minRId="1708">
    <sheetIdMap count="1">
      <sheetId val="1"/>
    </sheetIdMap>
  </header>
  <header guid="{78A899B5-70DB-46EC-815E-0BE264AA0DBB}" dateTime="2018-08-03T11:11:44" maxSheetId="2" userName="Астахова Анна Владимировна" r:id="rId737" minRId="1709">
    <sheetIdMap count="1">
      <sheetId val="1"/>
    </sheetIdMap>
  </header>
  <header guid="{1A15093B-2A0D-4585-B775-4F2E2A13157D}" dateTime="2018-08-03T11:12:19" maxSheetId="2" userName="Астахова Анна Владимировна" r:id="rId738" minRId="1710">
    <sheetIdMap count="1">
      <sheetId val="1"/>
    </sheetIdMap>
  </header>
  <header guid="{877F42FB-773E-4BE4-82FE-EAE868550CED}" dateTime="2018-08-03T11:22:33" maxSheetId="2" userName="Залецкая Ольга Генадьевна" r:id="rId739" minRId="1711" maxRId="1723">
    <sheetIdMap count="1">
      <sheetId val="1"/>
    </sheetIdMap>
  </header>
  <header guid="{FB522C7C-0667-467C-BD1B-4F01A94BAB26}" dateTime="2018-08-03T11:35:03" maxSheetId="2" userName="Залецкая Ольга Генадьевна" r:id="rId740" minRId="1727" maxRId="1731">
    <sheetIdMap count="1">
      <sheetId val="1"/>
    </sheetIdMap>
  </header>
  <header guid="{9701F28A-C8D8-4AB4-8602-4704BBCB7A8D}" dateTime="2018-08-03T11:37:58" maxSheetId="2" userName="Астахова Анна Владимировна" r:id="rId741" minRId="1732">
    <sheetIdMap count="1">
      <sheetId val="1"/>
    </sheetIdMap>
  </header>
  <header guid="{605C9F4A-A91B-4933-81A8-244690F3565B}" dateTime="2018-08-03T11:38:12" maxSheetId="2" userName="Залецкая Ольга Генадьевна" r:id="rId742" minRId="1736" maxRId="1742">
    <sheetIdMap count="1">
      <sheetId val="1"/>
    </sheetIdMap>
  </header>
  <header guid="{F9A7263E-0A96-43F2-8718-BA35462A77EE}" dateTime="2018-08-03T11:43:41" maxSheetId="2" userName="Астахова Анна Владимировна" r:id="rId743" minRId="1743">
    <sheetIdMap count="1">
      <sheetId val="1"/>
    </sheetIdMap>
  </header>
  <header guid="{E0659622-5A9A-4C4B-AFAF-1E45269EB3CF}" dateTime="2018-08-03T11:44:53" maxSheetId="2" userName="Астахова Анна Владимировна" r:id="rId744" minRId="1744">
    <sheetIdMap count="1">
      <sheetId val="1"/>
    </sheetIdMap>
  </header>
  <header guid="{3A31B766-DCC4-4236-8242-851C5DCB69B6}" dateTime="2018-08-03T11:51:20" maxSheetId="2" userName="Залецкая Ольга Генадьевна" r:id="rId745">
    <sheetIdMap count="1">
      <sheetId val="1"/>
    </sheetIdMap>
  </header>
  <header guid="{2DE2CD09-B065-47CF-A48A-B511400C9AAE}" dateTime="2018-08-03T11:53:01" maxSheetId="2" userName="Астахова Анна Владимировна" r:id="rId746" minRId="1748">
    <sheetIdMap count="1">
      <sheetId val="1"/>
    </sheetIdMap>
  </header>
  <header guid="{39F66529-59D2-4001-9743-FB2F049259C5}" dateTime="2018-08-03T11:56:52" maxSheetId="2" userName="Залецкая Ольга Генадьевна" r:id="rId747">
    <sheetIdMap count="1">
      <sheetId val="1"/>
    </sheetIdMap>
  </header>
  <header guid="{F324722D-DDF2-466F-9EBF-24517D4C8EA9}" dateTime="2018-08-03T11:59:08" maxSheetId="2" userName="Астахова Анна Владимировна" r:id="rId748" minRId="1749">
    <sheetIdMap count="1">
      <sheetId val="1"/>
    </sheetIdMap>
  </header>
  <header guid="{C6BFB798-6754-45A9-A4D8-AE181EC16B1A}" dateTime="2018-08-03T13:18:36" maxSheetId="2" userName="Астахова Анна Владимировна" r:id="rId749" minRId="1750">
    <sheetIdMap count="1">
      <sheetId val="1"/>
    </sheetIdMap>
  </header>
  <header guid="{45708A11-5ABE-48FC-A24D-C54CE8AF72C4}" dateTime="2018-08-03T13:23:41" maxSheetId="2" userName="Астахова Анна Владимировна" r:id="rId750">
    <sheetIdMap count="1">
      <sheetId val="1"/>
    </sheetIdMap>
  </header>
  <header guid="{89355575-8DAA-49F8-A1DD-C8F253FB42F1}" dateTime="2018-08-03T13:29:42" maxSheetId="2" userName="Астахова Анна Владимировна" r:id="rId751" minRId="1754">
    <sheetIdMap count="1">
      <sheetId val="1"/>
    </sheetIdMap>
  </header>
  <header guid="{6C75050C-5DED-4A2E-8FD9-0E39E25478B2}" dateTime="2018-08-03T13:45:17" maxSheetId="2" userName="Рогожина Ольга Сергеевна" r:id="rId752">
    <sheetIdMap count="1">
      <sheetId val="1"/>
    </sheetIdMap>
  </header>
  <header guid="{830BD003-096C-432D-A3A0-639F69526BB1}" dateTime="2018-08-03T13:49:14" maxSheetId="2" userName="Рогожина Ольга Сергеевна" r:id="rId753">
    <sheetIdMap count="1">
      <sheetId val="1"/>
    </sheetIdMap>
  </header>
  <header guid="{AD9137EF-1494-4B6E-A947-91B8A5FE24BF}" dateTime="2018-08-03T13:49:25" maxSheetId="2" userName="Рогожина Ольга Сергеевна" r:id="rId754" minRId="1761">
    <sheetIdMap count="1">
      <sheetId val="1"/>
    </sheetIdMap>
  </header>
  <header guid="{77B8A4C5-80B6-4ADA-9871-BFC96B77E53B}" dateTime="2018-08-03T13:55:42" maxSheetId="2" userName="Рогожина Ольга Сергеевна" r:id="rId755">
    <sheetIdMap count="1">
      <sheetId val="1"/>
    </sheetIdMap>
  </header>
  <header guid="{D0EDF66B-B269-481F-90E3-1451CA17073D}" dateTime="2018-08-03T14:10:28" maxSheetId="2" userName="Рогожина Ольга Сергеевна" r:id="rId756" minRId="1762">
    <sheetIdMap count="1">
      <sheetId val="1"/>
    </sheetIdMap>
  </header>
  <header guid="{9D24D5D8-6B2B-40B1-A9B2-411BD9A05CDF}" dateTime="2018-08-03T14:12:13" maxSheetId="2" userName="Рогожина Ольга Сергеевна" r:id="rId757" minRId="1766">
    <sheetIdMap count="1">
      <sheetId val="1"/>
    </sheetIdMap>
  </header>
  <header guid="{22788C1A-180F-4C17-B4D4-F081FFBD5923}" dateTime="2018-08-03T14:13:37" maxSheetId="2" userName="Рогожина Ольга Сергеевна" r:id="rId758" minRId="1767">
    <sheetIdMap count="1">
      <sheetId val="1"/>
    </sheetIdMap>
  </header>
  <header guid="{ED8B11FE-7405-40A8-B08D-5913153BBC7C}" dateTime="2018-08-03T14:36:43" maxSheetId="2" userName="Астахова Анна Владимировна" r:id="rId759" minRId="1768">
    <sheetIdMap count="1">
      <sheetId val="1"/>
    </sheetIdMap>
  </header>
  <header guid="{91588539-AC89-46AB-8EF7-5F5AF41A24DC}" dateTime="2018-08-03T14:38:22" maxSheetId="2" userName="Астахова Анна Владимировна" r:id="rId760" minRId="1769">
    <sheetIdMap count="1">
      <sheetId val="1"/>
    </sheetIdMap>
  </header>
  <header guid="{48ED52CC-CE9D-45E3-BB9B-90105064E9E5}" dateTime="2018-08-03T14:46:41" maxSheetId="2" userName="Астахова Анна Владимировна" r:id="rId761" minRId="1770">
    <sheetIdMap count="1">
      <sheetId val="1"/>
    </sheetIdMap>
  </header>
  <header guid="{90109A11-0BD3-47C4-ACDB-F0407A5C8AD0}" dateTime="2018-08-03T14:55:59" maxSheetId="2" userName="Астахова Анна Владимировна" r:id="rId762" minRId="1771">
    <sheetIdMap count="1">
      <sheetId val="1"/>
    </sheetIdMap>
  </header>
  <header guid="{207EB2EA-31E4-4F35-8CD4-744B65385605}" dateTime="2018-08-03T14:58:58" maxSheetId="2" userName="Астахова Анна Владимировна" r:id="rId763" minRId="1775">
    <sheetIdMap count="1">
      <sheetId val="1"/>
    </sheetIdMap>
  </header>
  <header guid="{673BB9B7-BBDE-413C-8AAE-B9DBF5338B43}" dateTime="2018-08-03T15:16:47" maxSheetId="2" userName="Залецкая Ольга Генадьевна" r:id="rId764" minRId="1776" maxRId="1778">
    <sheetIdMap count="1">
      <sheetId val="1"/>
    </sheetIdMap>
  </header>
  <header guid="{5CAEA973-DA23-46AE-8D37-AC18F6DD1B3E}" dateTime="2018-08-03T15:21:55" maxSheetId="2" userName="Залецкая Ольга Генадьевна" r:id="rId765" minRId="1782">
    <sheetIdMap count="1">
      <sheetId val="1"/>
    </sheetIdMap>
  </header>
  <header guid="{EC0EE9B8-36AC-47B0-B410-B7CA4A6E6B11}" dateTime="2018-08-03T15:37:56" maxSheetId="2" userName="Астахова Анна Владимировна" r:id="rId766" minRId="1783">
    <sheetIdMap count="1">
      <sheetId val="1"/>
    </sheetIdMap>
  </header>
  <header guid="{C480560D-79A3-46DE-9255-874BCC4F3BDC}" dateTime="2018-08-03T15:38:44" maxSheetId="2" userName="Астахова Анна Владимировна" r:id="rId767">
    <sheetIdMap count="1">
      <sheetId val="1"/>
    </sheetIdMap>
  </header>
  <header guid="{2DC7F237-BF66-4BA2-B52E-B07C38734F03}" dateTime="2018-08-03T15:39:40" maxSheetId="2" userName="Астахова Анна Владимировна" r:id="rId768" minRId="1787">
    <sheetIdMap count="1">
      <sheetId val="1"/>
    </sheetIdMap>
  </header>
  <header guid="{8EF5C7BB-4246-4DB2-BEAC-547712AB0171}" dateTime="2018-08-03T15:41:36" maxSheetId="2" userName="Астахова Анна Владимировна" r:id="rId769" minRId="1788">
    <sheetIdMap count="1">
      <sheetId val="1"/>
    </sheetIdMap>
  </header>
  <header guid="{752AFD2E-C728-4A96-AD7E-663DE686F2E6}" dateTime="2018-08-03T15:42:14" maxSheetId="2" userName="Астахова Анна Владимировна" r:id="rId770" minRId="1792">
    <sheetIdMap count="1">
      <sheetId val="1"/>
    </sheetIdMap>
  </header>
  <header guid="{A0A37A5B-7B09-41C4-95EA-C2FEC6554B3C}" dateTime="2018-08-03T16:12:17" maxSheetId="2" userName="Залецкая Ольга Генадьевна" r:id="rId771" minRId="1793">
    <sheetIdMap count="1">
      <sheetId val="1"/>
    </sheetIdMap>
  </header>
  <header guid="{2EA2ABE4-0004-4C90-9B1A-320F0137EE8E}" dateTime="2018-08-03T16:44:01" maxSheetId="2" userName="Залецкая Ольга Генадьевна" r:id="rId772" minRId="1794">
    <sheetIdMap count="1">
      <sheetId val="1"/>
    </sheetIdMap>
  </header>
  <header guid="{8C9E9381-C571-47E0-A27A-8C8DEDC55ECD}" dateTime="2018-08-03T16:45:28" maxSheetId="2" userName="Рогожина Ольга Сергеевна" r:id="rId773">
    <sheetIdMap count="1">
      <sheetId val="1"/>
    </sheetIdMap>
  </header>
  <header guid="{2A4529B2-09A0-4D0D-8A2A-767416607C00}" dateTime="2018-08-03T16:48:26" maxSheetId="2" userName="Рогожина Ольга Сергеевна" r:id="rId774" minRId="1798">
    <sheetIdMap count="1">
      <sheetId val="1"/>
    </sheetIdMap>
  </header>
  <header guid="{208BE013-7F45-480F-B797-FFEEE4A6BB75}" dateTime="2018-08-03T16:53:37" maxSheetId="2" userName="Рогожина Ольга Сергеевна" r:id="rId775" minRId="1802">
    <sheetIdMap count="1">
      <sheetId val="1"/>
    </sheetIdMap>
  </header>
  <header guid="{C07AF7F7-50A8-49C2-8B24-365188375B42}" dateTime="2018-08-03T16:53:55" maxSheetId="2" userName="Рогожина Ольга Сергеевна" r:id="rId776">
    <sheetIdMap count="1">
      <sheetId val="1"/>
    </sheetIdMap>
  </header>
  <header guid="{E89124F3-520E-4A3F-BAEC-CC6558741AFD}" dateTime="2018-08-03T16:55:20" maxSheetId="2" userName="Рогожина Ольга Сергеевна" r:id="rId777" minRId="1803">
    <sheetIdMap count="1">
      <sheetId val="1"/>
    </sheetIdMap>
  </header>
  <header guid="{A8D6A34B-7795-4ECC-9AFC-733E31990970}" dateTime="2018-08-03T16:58:40" maxSheetId="2" userName="Рогожина Ольга Сергеевна" r:id="rId778" minRId="1804">
    <sheetIdMap count="1">
      <sheetId val="1"/>
    </sheetIdMap>
  </header>
  <header guid="{1172F458-41B2-4A95-991A-D5B552F02E86}" dateTime="2018-08-03T17:00:52" maxSheetId="2" userName="Залецкая Ольга Генадьевна" r:id="rId779" minRId="1808">
    <sheetIdMap count="1">
      <sheetId val="1"/>
    </sheetIdMap>
  </header>
  <header guid="{26B8A031-01E2-4BF9-8DE7-EE2FCB09D198}" dateTime="2018-08-03T17:02:16" maxSheetId="2" userName="Залецкая Ольга Генадьевна" r:id="rId780">
    <sheetIdMap count="1">
      <sheetId val="1"/>
    </sheetIdMap>
  </header>
  <header guid="{BE02914B-CA45-4A73-9D69-C1558BA80483}" dateTime="2018-08-03T17:02:52" maxSheetId="2" userName="Рогожина Ольга Сергеевна" r:id="rId781" minRId="1809">
    <sheetIdMap count="1">
      <sheetId val="1"/>
    </sheetIdMap>
  </header>
  <header guid="{C70D492E-D39F-4CB4-B2EF-CE7DC707C3B4}" dateTime="2018-08-03T17:03:58" maxSheetId="2" userName="Рогожина Ольга Сергеевна" r:id="rId782">
    <sheetIdMap count="1">
      <sheetId val="1"/>
    </sheetIdMap>
  </header>
  <header guid="{950D4442-1989-4F8B-9FC7-BC082DC59156}" dateTime="2018-08-03T17:23:43" maxSheetId="2" userName="Рогожина Ольга Сергеевна" r:id="rId783">
    <sheetIdMap count="1">
      <sheetId val="1"/>
    </sheetIdMap>
  </header>
  <header guid="{5FA3F54D-BA55-4969-A002-EAFF53096BA4}" dateTime="2018-08-06T12:59:21" maxSheetId="2" userName="Астахова Анна Владимировна" r:id="rId784" minRId="1816">
    <sheetIdMap count="1">
      <sheetId val="1"/>
    </sheetIdMap>
  </header>
  <header guid="{C45A9844-2196-4E16-AAD5-330AFC3AF0DD}" dateTime="2018-08-06T13:02:49" maxSheetId="2" userName="Астахова Анна Владимировна" r:id="rId785" minRId="1817">
    <sheetIdMap count="1">
      <sheetId val="1"/>
    </sheetIdMap>
  </header>
  <header guid="{6F5BA468-DE95-41B1-8C54-C6DC4CB957E2}" dateTime="2018-08-06T13:03:01" maxSheetId="2" userName="Астахова Анна Владимировна" r:id="rId786" minRId="1818">
    <sheetIdMap count="1">
      <sheetId val="1"/>
    </sheetIdMap>
  </header>
  <header guid="{D2D2C8F7-CF83-48AD-84D2-982A18548AD0}" dateTime="2018-08-06T15:04:15" maxSheetId="2" userName="Астахова Анна Владимировна" r:id="rId787" minRId="1819">
    <sheetIdMap count="1">
      <sheetId val="1"/>
    </sheetIdMap>
  </header>
  <header guid="{D2064C5B-B3D6-49F1-9CBD-E1E8488B1B98}" dateTime="2018-08-07T13:23:25" maxSheetId="2" userName="Шулепова Ольга Анатольевна" r:id="rId788" minRId="1820" maxRId="1821">
    <sheetIdMap count="1">
      <sheetId val="1"/>
    </sheetIdMap>
  </header>
  <header guid="{3C9971A3-143D-4BE7-AB17-3A22EA0A8C63}" dateTime="2018-08-07T13:59:29" maxSheetId="2" userName="Шулепова Ольга Анатольевна" r:id="rId789">
    <sheetIdMap count="1">
      <sheetId val="1"/>
    </sheetIdMap>
  </header>
  <header guid="{728C315A-5C50-45CA-B0C5-D918A1C50614}" dateTime="2018-08-07T14:49:15" maxSheetId="2" userName="Рогожина Ольга Сергеевна" r:id="rId790">
    <sheetIdMap count="1">
      <sheetId val="1"/>
    </sheetIdMap>
  </header>
  <header guid="{A3FE7855-223E-44AC-B90B-6FC98F7B48C8}" dateTime="2018-08-07T17:16:02" maxSheetId="2" userName="Шулепова Ольга Анатольевна" r:id="rId791">
    <sheetIdMap count="1">
      <sheetId val="1"/>
    </sheetIdMap>
  </header>
  <header guid="{21156CD4-D7E0-4086-960F-112C127EC32D}" dateTime="2018-08-14T13:05:00" maxSheetId="2" userName="Залецкая Ольга Генадьевна" r:id="rId792" minRId="1837" maxRId="2230">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7:B37" start="0" length="2147483647">
    <dxf>
      <font>
        <color auto="1"/>
      </font>
    </dxf>
  </rfmt>
  <rfmt sheetId="1" sqref="B38:B42" start="0" length="2147483647">
    <dxf>
      <font>
        <color auto="1"/>
      </font>
    </dxf>
  </rfmt>
  <rfmt sheetId="1" sqref="C38" start="0" length="2147483647">
    <dxf>
      <font>
        <color auto="1"/>
      </font>
    </dxf>
  </rfmt>
  <rfmt sheetId="1" sqref="C39" start="0" length="2147483647">
    <dxf>
      <font>
        <color auto="1"/>
      </font>
    </dxf>
  </rfmt>
  <rfmt sheetId="1" sqref="C40" start="0" length="2147483647">
    <dxf>
      <font>
        <color auto="1"/>
      </font>
    </dxf>
  </rfmt>
  <rfmt sheetId="1" sqref="C37" start="0" length="2147483647">
    <dxf>
      <font>
        <color auto="1"/>
      </font>
    </dxf>
  </rfmt>
  <rfmt sheetId="1" sqref="D37" start="0" length="2147483647">
    <dxf>
      <font>
        <color auto="1"/>
      </font>
    </dxf>
  </rfmt>
  <rfmt sheetId="1" sqref="D38" start="0" length="2147483647">
    <dxf>
      <font>
        <color auto="1"/>
      </font>
    </dxf>
  </rfmt>
  <rfmt sheetId="1" sqref="D39" start="0" length="2147483647">
    <dxf>
      <font>
        <color auto="1"/>
      </font>
    </dxf>
  </rfmt>
  <rfmt sheetId="1" sqref="D40" start="0" length="2147483647">
    <dxf>
      <font>
        <color auto="1"/>
      </font>
    </dxf>
  </rfmt>
  <rcc rId="1285" sId="1" numFmtId="4">
    <oc r="E39">
      <v>65875.42</v>
    </oc>
    <nc r="E39">
      <v>86979.31</v>
    </nc>
  </rcc>
  <rcc rId="1286" sId="1" numFmtId="4">
    <oc r="E40">
      <f>G40</f>
    </oc>
    <nc r="E40">
      <v>86376.24</v>
    </nc>
  </rcc>
  <rfmt sheetId="1" sqref="E39" start="0" length="2147483647">
    <dxf>
      <font>
        <color auto="1"/>
      </font>
    </dxf>
  </rfmt>
  <rfmt sheetId="1" sqref="E40" start="0" length="2147483647">
    <dxf>
      <font>
        <color auto="1"/>
      </font>
    </dxf>
  </rfmt>
  <rfmt sheetId="1" sqref="E37" start="0" length="2147483647">
    <dxf>
      <font>
        <color auto="1"/>
      </font>
    </dxf>
  </rfmt>
  <rfmt sheetId="1" sqref="F37:F40" start="0" length="2147483647">
    <dxf>
      <font>
        <color auto="1"/>
      </font>
    </dxf>
  </rfmt>
  <rcc rId="1287" sId="1" numFmtId="4">
    <oc r="G39">
      <v>65798.13</v>
    </oc>
    <nc r="G39">
      <v>86906.86</v>
    </nc>
  </rcc>
  <rfmt sheetId="1" sqref="G39" start="0" length="2147483647">
    <dxf>
      <font>
        <color auto="1"/>
      </font>
    </dxf>
  </rfmt>
  <rcc rId="1288" sId="1" numFmtId="4">
    <oc r="G40">
      <v>70673.100000000006</v>
    </oc>
    <nc r="G40">
      <v>86376.24</v>
    </nc>
  </rcc>
  <rfmt sheetId="1" sqref="G40" start="0" length="2147483647">
    <dxf>
      <font>
        <color auto="1"/>
      </font>
    </dxf>
  </rfmt>
  <rfmt sheetId="1" sqref="G37" start="0" length="2147483647">
    <dxf>
      <font>
        <color auto="1"/>
      </font>
    </dxf>
  </rfmt>
  <rfmt sheetId="1" sqref="H37:H40" start="0" length="2147483647">
    <dxf>
      <font>
        <color auto="1"/>
      </font>
    </dxf>
  </rfmt>
  <rfmt sheetId="1" sqref="I38:I40" start="0" length="2147483647">
    <dxf>
      <font>
        <color auto="1"/>
      </font>
    </dxf>
  </rfmt>
  <rfmt sheetId="1" sqref="I37" start="0" length="2147483647">
    <dxf>
      <font>
        <color auto="1"/>
      </font>
    </dxf>
  </rfmt>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435" sId="1" ref="A86:XFD91" action="insert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undo index="56" exp="area" ref3D="1" dr="$A$193:$XFD$193" dn="Z_67ADFAE6_A9AF_44D7_8539_93CD0F6B7849_.wvu.Rows" sId="1"/>
    <undo index="54" exp="area" ref3D="1" dr="$A$181:$XFD$185" dn="Z_67ADFAE6_A9AF_44D7_8539_93CD0F6B7849_.wvu.Rows" sId="1"/>
    <undo index="52" exp="area" ref3D="1" dr="$A$177:$XFD$178" dn="Z_67ADFAE6_A9AF_44D7_8539_93CD0F6B7849_.wvu.Rows" sId="1"/>
    <undo index="50" exp="area" ref3D="1" dr="$A$171:$XFD$171" dn="Z_67ADFAE6_A9AF_44D7_8539_93CD0F6B7849_.wvu.Rows" sId="1"/>
    <undo index="48" exp="area" ref3D="1" dr="$A$164:$XFD$165" dn="Z_67ADFAE6_A9AF_44D7_8539_93CD0F6B7849_.wvu.Rows" sId="1"/>
    <undo index="46" exp="area" ref3D="1" dr="$A$155:$XFD$159" dn="Z_67ADFAE6_A9AF_44D7_8539_93CD0F6B7849_.wvu.Rows" sId="1"/>
    <undo index="44" exp="area" ref3D="1" dr="$A$153:$XFD$153" dn="Z_67ADFAE6_A9AF_44D7_8539_93CD0F6B7849_.wvu.Rows" sId="1"/>
    <undo index="42" exp="area" ref3D="1" dr="$A$145:$XFD$146" dn="Z_67ADFAE6_A9AF_44D7_8539_93CD0F6B7849_.wvu.Rows" sId="1"/>
    <undo index="40" exp="area" ref3D="1" dr="$A$138:$XFD$139" dn="Z_67ADFAE6_A9AF_44D7_8539_93CD0F6B7849_.wvu.Rows" sId="1"/>
    <undo index="38" exp="area" ref3D="1" dr="$A$132:$XFD$133" dn="Z_67ADFAE6_A9AF_44D7_8539_93CD0F6B7849_.wvu.Rows" sId="1"/>
    <undo index="36" exp="area" ref3D="1" dr="$A$126:$XFD$127" dn="Z_67ADFAE6_A9AF_44D7_8539_93CD0F6B7849_.wvu.Rows" sId="1"/>
    <undo index="34" exp="area" ref3D="1" dr="$A$120:$XFD$121" dn="Z_67ADFAE6_A9AF_44D7_8539_93CD0F6B7849_.wvu.Rows" sId="1"/>
    <undo index="32" exp="area" ref3D="1" dr="$A$114:$XFD$114" dn="Z_67ADFAE6_A9AF_44D7_8539_93CD0F6B7849_.wvu.Rows" sId="1"/>
    <undo index="30" exp="area" ref3D="1" dr="$A$108:$XFD$109" dn="Z_67ADFAE6_A9AF_44D7_8539_93CD0F6B7849_.wvu.Rows" sId="1"/>
    <undo index="28" exp="area" ref3D="1" dr="$A$102:$XFD$103" dn="Z_67ADFAE6_A9AF_44D7_8539_93CD0F6B7849_.wvu.Rows" sId="1"/>
    <undo index="26" exp="area" ref3D="1" dr="$A$96:$XFD$97" dn="Z_67ADFAE6_A9AF_44D7_8539_93CD0F6B7849_.wvu.Rows" sId="1"/>
    <undo index="24" exp="area" ref3D="1" dr="$A$90:$XFD$91" dn="Z_67ADFAE6_A9AF_44D7_8539_93CD0F6B7849_.wvu.Rows" sId="1"/>
  </rrc>
  <rcc rId="1436" sId="1" odxf="1" dxf="1">
    <nc r="A86" t="inlineStr">
      <is>
        <t>11.1.1.2</t>
      </is>
    </nc>
    <odxf>
      <alignment vertical="top" readingOrder="0"/>
    </odxf>
    <ndxf>
      <alignment vertical="center" readingOrder="0"/>
    </ndxf>
  </rcc>
  <rfmt sheetId="1" sqref="B86" start="0" length="0">
    <dxf>
      <font>
        <i/>
        <sz val="16"/>
        <color auto="1"/>
      </font>
      <alignment vertical="center" readingOrder="0"/>
    </dxf>
  </rfmt>
  <rfmt sheetId="1" sqref="C86" start="0" length="0">
    <dxf>
      <font>
        <i/>
        <sz val="20"/>
        <color auto="1"/>
      </font>
    </dxf>
  </rfmt>
  <rfmt sheetId="1" sqref="D86" start="0" length="0">
    <dxf>
      <font>
        <b val="0"/>
        <i/>
        <sz val="20"/>
        <color auto="1"/>
      </font>
    </dxf>
  </rfmt>
  <rcc rId="1437" sId="1" odxf="1" dxf="1">
    <nc r="E86">
      <f>SUM(E87:E91)</f>
    </nc>
    <odxf>
      <font>
        <i val="0"/>
        <sz val="20"/>
        <color auto="1"/>
      </font>
    </odxf>
    <ndxf>
      <font>
        <i/>
        <sz val="20"/>
        <color auto="1"/>
      </font>
    </ndxf>
  </rcc>
  <rcc rId="1438" sId="1" odxf="1" dxf="1">
    <nc r="F86">
      <f>E86/D86</f>
    </nc>
    <odxf>
      <font>
        <i val="0"/>
        <sz val="20"/>
        <color auto="1"/>
      </font>
    </odxf>
    <ndxf>
      <font>
        <i/>
        <sz val="20"/>
        <color auto="1"/>
      </font>
    </ndxf>
  </rcc>
  <rcc rId="1439" sId="1" odxf="1" dxf="1">
    <nc r="G86">
      <f>SUM(G87:G91)</f>
    </nc>
    <odxf>
      <font>
        <i val="0"/>
        <sz val="20"/>
        <color auto="1"/>
      </font>
    </odxf>
    <ndxf>
      <font>
        <i/>
        <sz val="20"/>
        <color auto="1"/>
      </font>
    </ndxf>
  </rcc>
  <rcc rId="1440" sId="1" odxf="1" dxf="1">
    <nc r="H86">
      <f>G86/D86</f>
    </nc>
    <odxf>
      <font>
        <i val="0"/>
        <sz val="20"/>
        <color auto="1"/>
      </font>
    </odxf>
    <ndxf>
      <font>
        <i/>
        <sz val="20"/>
        <color auto="1"/>
      </font>
    </ndxf>
  </rcc>
  <rcc rId="1441" sId="1" odxf="1" dxf="1">
    <nc r="I86">
      <f>SUM(I87:I91)</f>
    </nc>
    <odxf>
      <font>
        <i val="0"/>
        <sz val="20"/>
        <color auto="1"/>
      </font>
    </odxf>
    <ndxf>
      <font>
        <i/>
        <sz val="20"/>
        <color auto="1"/>
      </font>
    </ndxf>
  </rcc>
  <rfmt sheetId="1" sqref="J86" start="0" length="0">
    <dxf>
      <font>
        <b val="0"/>
        <i val="0"/>
        <sz val="16"/>
        <color auto="1"/>
      </font>
      <alignment horizontal="justify" readingOrder="0"/>
    </dxf>
  </rfmt>
  <rcc rId="1442" sId="1">
    <nc r="K86">
      <f>D86-I86</f>
    </nc>
  </rcc>
  <rfmt sheetId="1" sqref="L86" start="0" length="0">
    <dxf>
      <font>
        <i/>
        <sz val="18"/>
        <color auto="1"/>
      </font>
    </dxf>
  </rfmt>
  <rcc rId="1443" sId="1" odxf="1" dxf="1">
    <nc r="M86">
      <f>D86-I86</f>
    </nc>
    <odxf>
      <font>
        <i val="0"/>
        <sz val="20"/>
        <color auto="1"/>
      </font>
      <alignment vertical="top" readingOrder="0"/>
    </odxf>
    <ndxf>
      <font>
        <i/>
        <sz val="18"/>
        <color auto="1"/>
      </font>
      <alignment vertical="center" readingOrder="0"/>
    </ndxf>
  </rcc>
  <rfmt sheetId="1" sqref="N86" start="0" length="0">
    <dxf>
      <font>
        <i/>
        <sz val="18"/>
        <color auto="1"/>
      </font>
      <alignment vertical="center" readingOrder="0"/>
    </dxf>
  </rfmt>
  <rfmt sheetId="1" sqref="O86" start="0" length="0">
    <dxf>
      <font>
        <i/>
        <sz val="18"/>
        <color auto="1"/>
      </font>
      <alignment vertical="center" readingOrder="0"/>
    </dxf>
  </rfmt>
  <rfmt sheetId="1" sqref="P86" start="0" length="0">
    <dxf>
      <font>
        <i/>
        <sz val="18"/>
        <color auto="1"/>
      </font>
      <alignment vertical="center" readingOrder="0"/>
    </dxf>
  </rfmt>
  <rfmt sheetId="1" sqref="Q86" start="0" length="0">
    <dxf>
      <font>
        <i/>
        <sz val="18"/>
        <color auto="1"/>
      </font>
      <alignment vertical="center" readingOrder="0"/>
    </dxf>
  </rfmt>
  <rfmt sheetId="1" sqref="R86" start="0" length="0">
    <dxf>
      <font>
        <i/>
        <sz val="18"/>
        <color auto="1"/>
      </font>
      <alignment vertical="center" readingOrder="0"/>
    </dxf>
  </rfmt>
  <rfmt sheetId="1" sqref="S86" start="0" length="0">
    <dxf>
      <font>
        <i/>
        <sz val="18"/>
        <color auto="1"/>
      </font>
      <alignment vertical="center" readingOrder="0"/>
    </dxf>
  </rfmt>
  <rfmt sheetId="1" sqref="T86" start="0" length="0">
    <dxf>
      <font>
        <i/>
        <sz val="18"/>
        <color auto="1"/>
      </font>
      <alignment vertical="center" readingOrder="0"/>
    </dxf>
  </rfmt>
  <rfmt sheetId="1" sqref="U86" start="0" length="0">
    <dxf>
      <font>
        <i/>
        <sz val="18"/>
        <color auto="1"/>
      </font>
      <alignment vertical="center" readingOrder="0"/>
    </dxf>
  </rfmt>
  <rfmt sheetId="1" sqref="V86" start="0" length="0">
    <dxf>
      <font>
        <i/>
        <sz val="18"/>
        <color auto="1"/>
      </font>
      <alignment vertical="center" readingOrder="0"/>
    </dxf>
  </rfmt>
  <rfmt sheetId="1" sqref="W86" start="0" length="0">
    <dxf>
      <font>
        <i/>
        <sz val="18"/>
        <color auto="1"/>
      </font>
      <alignment vertical="center" readingOrder="0"/>
    </dxf>
  </rfmt>
  <rfmt sheetId="1" sqref="X86" start="0" length="0">
    <dxf>
      <font>
        <i/>
        <sz val="18"/>
        <color auto="1"/>
      </font>
      <alignment vertical="center" readingOrder="0"/>
    </dxf>
  </rfmt>
  <rfmt sheetId="1" sqref="Y86" start="0" length="0">
    <dxf>
      <font>
        <i/>
        <sz val="18"/>
        <color auto="1"/>
      </font>
      <alignment vertical="center" readingOrder="0"/>
    </dxf>
  </rfmt>
  <rfmt sheetId="1" sqref="Z86" start="0" length="0">
    <dxf>
      <font>
        <i/>
        <sz val="18"/>
        <color auto="1"/>
      </font>
      <alignment vertical="center" readingOrder="0"/>
    </dxf>
  </rfmt>
  <rfmt sheetId="1" sqref="AA86" start="0" length="0">
    <dxf>
      <font>
        <i/>
        <sz val="18"/>
        <color auto="1"/>
      </font>
      <alignment vertical="center" readingOrder="0"/>
    </dxf>
  </rfmt>
  <rfmt sheetId="1" sqref="AB86" start="0" length="0">
    <dxf>
      <font>
        <i/>
        <sz val="18"/>
        <color auto="1"/>
      </font>
      <alignment vertical="center" readingOrder="0"/>
    </dxf>
  </rfmt>
  <rfmt sheetId="1" sqref="AC86" start="0" length="0">
    <dxf>
      <font>
        <i/>
        <sz val="18"/>
        <color auto="1"/>
      </font>
      <alignment vertical="center" readingOrder="0"/>
    </dxf>
  </rfmt>
  <rfmt sheetId="1" sqref="AD86" start="0" length="0">
    <dxf>
      <font>
        <i/>
        <sz val="18"/>
        <color auto="1"/>
      </font>
      <alignment vertical="center" readingOrder="0"/>
    </dxf>
  </rfmt>
  <rfmt sheetId="1" sqref="AE86" start="0" length="0">
    <dxf>
      <font>
        <i/>
        <sz val="18"/>
        <color auto="1"/>
      </font>
      <alignment vertical="center" readingOrder="0"/>
    </dxf>
  </rfmt>
  <rfmt sheetId="1" sqref="AF86" start="0" length="0">
    <dxf>
      <font>
        <i/>
        <sz val="18"/>
        <color auto="1"/>
      </font>
      <alignment vertical="center" readingOrder="0"/>
    </dxf>
  </rfmt>
  <rfmt sheetId="1" sqref="AG86" start="0" length="0">
    <dxf>
      <font>
        <i/>
        <sz val="18"/>
        <color auto="1"/>
      </font>
      <alignment vertical="center" readingOrder="0"/>
    </dxf>
  </rfmt>
  <rfmt sheetId="1" sqref="AH86" start="0" length="0">
    <dxf>
      <font>
        <i/>
        <sz val="18"/>
        <color auto="1"/>
      </font>
      <alignment vertical="center" readingOrder="0"/>
    </dxf>
  </rfmt>
  <rfmt sheetId="1" sqref="AI86" start="0" length="0">
    <dxf>
      <font>
        <i/>
        <sz val="18"/>
        <color auto="1"/>
      </font>
      <alignment vertical="center" readingOrder="0"/>
    </dxf>
  </rfmt>
  <rfmt sheetId="1" sqref="AJ86" start="0" length="0">
    <dxf>
      <font>
        <i/>
        <sz val="18"/>
        <color auto="1"/>
      </font>
      <alignment vertical="center" readingOrder="0"/>
    </dxf>
  </rfmt>
  <rfmt sheetId="1" sqref="AK86" start="0" length="0">
    <dxf>
      <font>
        <i/>
        <sz val="18"/>
        <color auto="1"/>
      </font>
      <alignment vertical="center" readingOrder="0"/>
    </dxf>
  </rfmt>
  <rfmt sheetId="1" sqref="AL86" start="0" length="0">
    <dxf>
      <font>
        <i/>
        <sz val="18"/>
        <color auto="1"/>
      </font>
      <alignment vertical="center" readingOrder="0"/>
    </dxf>
  </rfmt>
  <rfmt sheetId="1" sqref="AM86" start="0" length="0">
    <dxf>
      <font>
        <i/>
        <sz val="18"/>
        <color auto="1"/>
      </font>
      <alignment vertical="center" readingOrder="0"/>
    </dxf>
  </rfmt>
  <rfmt sheetId="1" sqref="AN86" start="0" length="0">
    <dxf>
      <font>
        <i/>
        <sz val="18"/>
        <color auto="1"/>
      </font>
      <alignment vertical="center" readingOrder="0"/>
    </dxf>
  </rfmt>
  <rfmt sheetId="1" sqref="AO86" start="0" length="0">
    <dxf>
      <font>
        <i/>
        <sz val="18"/>
        <color auto="1"/>
      </font>
      <alignment vertical="center" readingOrder="0"/>
    </dxf>
  </rfmt>
  <rfmt sheetId="1" sqref="AP86" start="0" length="0">
    <dxf>
      <font>
        <i/>
        <sz val="18"/>
        <color auto="1"/>
      </font>
      <alignment vertical="center" readingOrder="0"/>
    </dxf>
  </rfmt>
  <rfmt sheetId="1" sqref="AQ86" start="0" length="0">
    <dxf>
      <font>
        <i/>
        <sz val="18"/>
        <color auto="1"/>
      </font>
      <alignment vertical="center" readingOrder="0"/>
    </dxf>
  </rfmt>
  <rfmt sheetId="1" sqref="AR86" start="0" length="0">
    <dxf>
      <font>
        <i/>
        <sz val="18"/>
        <color auto="1"/>
      </font>
      <alignment vertical="center" readingOrder="0"/>
    </dxf>
  </rfmt>
  <rfmt sheetId="1" sqref="AS86" start="0" length="0">
    <dxf>
      <font>
        <i/>
        <sz val="18"/>
        <color auto="1"/>
      </font>
      <alignment vertical="center" readingOrder="0"/>
    </dxf>
  </rfmt>
  <rfmt sheetId="1" sqref="AT86" start="0" length="0">
    <dxf>
      <font>
        <i/>
        <sz val="18"/>
        <color auto="1"/>
      </font>
      <alignment vertical="center" readingOrder="0"/>
    </dxf>
  </rfmt>
  <rfmt sheetId="1" sqref="AU86" start="0" length="0">
    <dxf>
      <font>
        <i/>
        <sz val="18"/>
        <color auto="1"/>
      </font>
      <alignment vertical="center" readingOrder="0"/>
    </dxf>
  </rfmt>
  <rfmt sheetId="1" sqref="AV86" start="0" length="0">
    <dxf>
      <font>
        <i/>
        <sz val="18"/>
        <color auto="1"/>
      </font>
      <alignment vertical="center" readingOrder="0"/>
    </dxf>
  </rfmt>
  <rfmt sheetId="1" sqref="AW86" start="0" length="0">
    <dxf>
      <font>
        <i/>
        <sz val="18"/>
        <color auto="1"/>
      </font>
      <alignment vertical="center" readingOrder="0"/>
    </dxf>
  </rfmt>
  <rfmt sheetId="1" sqref="AX86" start="0" length="0">
    <dxf>
      <font>
        <i/>
        <sz val="18"/>
        <color auto="1"/>
      </font>
      <alignment vertical="center" readingOrder="0"/>
    </dxf>
  </rfmt>
  <rfmt sheetId="1" sqref="AY86" start="0" length="0">
    <dxf>
      <font>
        <i/>
        <sz val="18"/>
        <color auto="1"/>
      </font>
      <alignment vertical="center" readingOrder="0"/>
    </dxf>
  </rfmt>
  <rfmt sheetId="1" sqref="AZ86" start="0" length="0">
    <dxf>
      <font>
        <i/>
        <sz val="18"/>
        <color auto="1"/>
      </font>
      <alignment vertical="center" readingOrder="0"/>
    </dxf>
  </rfmt>
  <rfmt sheetId="1" sqref="BA86" start="0" length="0">
    <dxf>
      <font>
        <i/>
        <sz val="18"/>
        <color auto="1"/>
      </font>
      <alignment vertical="center" readingOrder="0"/>
    </dxf>
  </rfmt>
  <rfmt sheetId="1" sqref="BB86" start="0" length="0">
    <dxf>
      <font>
        <i/>
        <sz val="18"/>
        <color auto="1"/>
      </font>
      <alignment vertical="center" readingOrder="0"/>
    </dxf>
  </rfmt>
  <rfmt sheetId="1" sqref="BC86" start="0" length="0">
    <dxf>
      <font>
        <i/>
        <sz val="18"/>
        <color auto="1"/>
      </font>
      <alignment vertical="center" readingOrder="0"/>
    </dxf>
  </rfmt>
  <rfmt sheetId="1" sqref="BD86" start="0" length="0">
    <dxf>
      <font>
        <i/>
        <sz val="18"/>
        <color auto="1"/>
      </font>
      <alignment vertical="center" readingOrder="0"/>
    </dxf>
  </rfmt>
  <rfmt sheetId="1" sqref="BE86" start="0" length="0">
    <dxf>
      <font>
        <i/>
        <sz val="18"/>
        <color auto="1"/>
      </font>
      <alignment vertical="center" readingOrder="0"/>
    </dxf>
  </rfmt>
  <rfmt sheetId="1" sqref="BF86" start="0" length="0">
    <dxf>
      <font>
        <i/>
        <sz val="18"/>
        <color auto="1"/>
      </font>
      <alignment vertical="center" readingOrder="0"/>
    </dxf>
  </rfmt>
  <rfmt sheetId="1" sqref="BG86" start="0" length="0">
    <dxf>
      <font>
        <i/>
        <sz val="18"/>
        <color auto="1"/>
      </font>
      <alignment vertical="center" readingOrder="0"/>
    </dxf>
  </rfmt>
  <rfmt sheetId="1" sqref="BH86" start="0" length="0">
    <dxf>
      <font>
        <i/>
        <sz val="18"/>
        <color auto="1"/>
      </font>
      <alignment vertical="center" readingOrder="0"/>
    </dxf>
  </rfmt>
  <rfmt sheetId="1" sqref="BI86" start="0" length="0">
    <dxf>
      <font>
        <i/>
        <sz val="18"/>
        <color auto="1"/>
      </font>
      <alignment vertical="center" readingOrder="0"/>
    </dxf>
  </rfmt>
  <rfmt sheetId="1" sqref="BJ86" start="0" length="0">
    <dxf>
      <font>
        <i/>
        <sz val="18"/>
        <color auto="1"/>
      </font>
      <alignment vertical="center" readingOrder="0"/>
    </dxf>
  </rfmt>
  <rfmt sheetId="1" sqref="BK86" start="0" length="0">
    <dxf>
      <font>
        <i/>
        <sz val="18"/>
        <color auto="1"/>
      </font>
      <alignment vertical="center" readingOrder="0"/>
    </dxf>
  </rfmt>
  <rfmt sheetId="1" sqref="BL86" start="0" length="0">
    <dxf>
      <font>
        <i/>
        <sz val="18"/>
        <color auto="1"/>
      </font>
      <alignment vertical="center" readingOrder="0"/>
    </dxf>
  </rfmt>
  <rfmt sheetId="1" sqref="BM86" start="0" length="0">
    <dxf>
      <font>
        <i/>
        <sz val="18"/>
        <color auto="1"/>
      </font>
      <alignment vertical="center" readingOrder="0"/>
    </dxf>
  </rfmt>
  <rfmt sheetId="1" sqref="BN86" start="0" length="0">
    <dxf>
      <font>
        <i/>
        <sz val="18"/>
        <color auto="1"/>
      </font>
      <alignment vertical="center" readingOrder="0"/>
    </dxf>
  </rfmt>
  <rfmt sheetId="1" sqref="A86:XFD86" start="0" length="0">
    <dxf>
      <font>
        <i/>
        <sz val="18"/>
        <color auto="1"/>
      </font>
      <alignment vertical="center" readingOrder="0"/>
    </dxf>
  </rfmt>
  <rcc rId="1444" sId="1">
    <nc r="B87" t="inlineStr">
      <is>
        <t>федеральный бюджет</t>
      </is>
    </nc>
  </rcc>
  <rcc rId="1445" sId="1">
    <nc r="K87">
      <f>D87-I87</f>
    </nc>
  </rcc>
  <rcc rId="1446" sId="1">
    <nc r="M87">
      <f>D87-I87</f>
    </nc>
  </rcc>
  <rcc rId="1447" sId="1">
    <nc r="B88" t="inlineStr">
      <is>
        <t xml:space="preserve">бюджет ХМАО - Югры </t>
      </is>
    </nc>
  </rcc>
  <rcc rId="1448" sId="1" numFmtId="4">
    <nc r="C88">
      <v>0</v>
    </nc>
  </rcc>
  <rfmt sheetId="1" sqref="D88" start="0" length="0">
    <dxf>
      <font>
        <b val="0"/>
        <sz val="20"/>
        <color auto="1"/>
      </font>
    </dxf>
  </rfmt>
  <rcc rId="1449" sId="1" numFmtId="4">
    <nc r="E88">
      <v>0</v>
    </nc>
  </rcc>
  <rcc rId="1450" sId="1">
    <nc r="F88">
      <f>E88/D88</f>
    </nc>
  </rcc>
  <rcc rId="1451" sId="1" numFmtId="4">
    <nc r="G88">
      <v>0</v>
    </nc>
  </rcc>
  <rcc rId="1452" sId="1">
    <nc r="H88">
      <f>G88/D88</f>
    </nc>
  </rcc>
  <rcc rId="1453" sId="1">
    <nc r="K88">
      <f>D88-I88</f>
    </nc>
  </rcc>
  <rcc rId="1454" sId="1">
    <nc r="M88">
      <f>D88-I88</f>
    </nc>
  </rcc>
  <rcc rId="1455" sId="1">
    <nc r="B89" t="inlineStr">
      <is>
        <t>бюджет МО</t>
      </is>
    </nc>
  </rcc>
  <rfmt sheetId="1" sqref="D89" start="0" length="0">
    <dxf>
      <font>
        <b val="0"/>
        <sz val="20"/>
        <color auto="1"/>
      </font>
    </dxf>
  </rfmt>
  <rcc rId="1456" sId="1" numFmtId="4">
    <nc r="E89">
      <v>0</v>
    </nc>
  </rcc>
  <rcc rId="1457" sId="1" numFmtId="14">
    <nc r="F89">
      <v>0</v>
    </nc>
  </rcc>
  <rcc rId="1458" sId="1" numFmtId="4">
    <nc r="G89">
      <v>0</v>
    </nc>
  </rcc>
  <rcc rId="1459" sId="1">
    <nc r="K89">
      <f>D89-I89</f>
    </nc>
  </rcc>
  <rcc rId="1460" sId="1">
    <nc r="M89">
      <f>D89-I89</f>
    </nc>
  </rcc>
  <rcc rId="1461" sId="1">
    <nc r="B90" t="inlineStr">
      <is>
        <t>бюджет МО сверх соглашения</t>
      </is>
    </nc>
  </rcc>
  <rfmt sheetId="1" sqref="D90" start="0" length="0">
    <dxf>
      <font>
        <b val="0"/>
        <sz val="20"/>
        <color auto="1"/>
      </font>
    </dxf>
  </rfmt>
  <rcc rId="1462" sId="1">
    <nc r="K90">
      <f>D90-I90</f>
    </nc>
  </rcc>
  <rcc rId="1463" sId="1">
    <nc r="M90">
      <f>D90-I90</f>
    </nc>
  </rcc>
  <rcc rId="1464" sId="1">
    <nc r="B91" t="inlineStr">
      <is>
        <t>привлечённые средства</t>
      </is>
    </nc>
  </rcc>
  <rcc rId="1465" sId="1">
    <nc r="K91">
      <f>D91-I91</f>
    </nc>
  </rcc>
  <rcc rId="1466" sId="1">
    <nc r="M91">
      <f>D91-I91</f>
    </nc>
  </rcc>
  <rcc rId="1467" sId="1">
    <oc r="A92" t="inlineStr">
      <is>
        <t>11.1.1.2</t>
      </is>
    </oc>
    <nc r="A92" t="inlineStr">
      <is>
        <t>11.1.1.3</t>
      </is>
    </nc>
  </rcc>
  <rcc rId="1468" sId="1" numFmtId="4">
    <nc r="C86">
      <v>0</v>
    </nc>
  </rcc>
  <rcc rId="1469" sId="1" numFmtId="4">
    <nc r="D89">
      <v>0</v>
    </nc>
  </rcc>
  <rcc rId="1470" sId="1" numFmtId="4">
    <nc r="I90">
      <v>0</v>
    </nc>
  </rcc>
  <rcc rId="1471" sId="1" numFmtId="4">
    <nc r="I89">
      <v>0</v>
    </nc>
  </rcc>
  <rcc rId="1472" sId="1" numFmtId="4">
    <oc r="D82">
      <v>575357.19999999995</v>
    </oc>
    <nc r="D82">
      <v>564553.4</v>
    </nc>
  </rcc>
  <rcc rId="1473" sId="1">
    <oc r="C76">
      <f>C82+C94</f>
    </oc>
    <nc r="C76">
      <f>C82+C88+C94</f>
    </nc>
  </rcc>
  <rfmt sheetId="1" sqref="F76" start="0" length="0">
    <dxf>
      <numFmt numFmtId="4" formatCode="#,##0.00"/>
    </dxf>
  </rfmt>
  <rfmt sheetId="1" sqref="H76" start="0" length="0">
    <dxf>
      <numFmt numFmtId="4" formatCode="#,##0.00"/>
    </dxf>
  </rfmt>
  <rcc rId="1474" sId="1">
    <nc r="D86">
      <f>SUM(D87:D91)</f>
    </nc>
  </rcc>
  <rcc rId="1475" sId="1" numFmtId="4">
    <nc r="D88">
      <v>10803.8</v>
    </nc>
  </rcc>
  <rcc rId="1476" sId="1" numFmtId="4">
    <nc r="I88">
      <v>10803.8</v>
    </nc>
  </rcc>
  <rcc rId="1477" sId="1">
    <oc r="C77">
      <f>C83+C95</f>
    </oc>
    <nc r="C77">
      <f>C83+C89+C95</f>
    </nc>
  </rcc>
  <rcc rId="1478" sId="1">
    <oc r="D77">
      <f>D83+D95</f>
    </oc>
    <nc r="D77">
      <f>D83+D89+D95</f>
    </nc>
  </rcc>
  <rcc rId="1479" sId="1" numFmtId="4">
    <oc r="E77">
      <v>0</v>
    </oc>
    <nc r="E77">
      <f>E83+E89+E95</f>
    </nc>
  </rcc>
  <rcc rId="1480" sId="1" odxf="1" dxf="1">
    <oc r="F77">
      <f>E77/D77</f>
    </oc>
    <nc r="F77">
      <f>F83+F89+F95</f>
    </nc>
    <odxf>
      <numFmt numFmtId="14" formatCode="0.00%"/>
    </odxf>
    <ndxf>
      <numFmt numFmtId="4" formatCode="#,##0.00"/>
    </ndxf>
  </rcc>
  <rcc rId="1481" sId="1" numFmtId="4">
    <oc r="G77">
      <v>0</v>
    </oc>
    <nc r="G77">
      <f>G83+G89+G95</f>
    </nc>
  </rcc>
  <rcc rId="1482" sId="1" odxf="1" dxf="1">
    <oc r="H77">
      <f>G77/D77</f>
    </oc>
    <nc r="H77">
      <f>H83+H89+H95</f>
    </nc>
    <odxf>
      <numFmt numFmtId="14" formatCode="0.00%"/>
    </odxf>
    <ndxf>
      <numFmt numFmtId="4" formatCode="#,##0.00"/>
    </ndxf>
  </rcc>
  <rcc rId="1483" sId="1">
    <oc r="I77">
      <f>I95+I83</f>
    </oc>
    <nc r="I77">
      <f>I83+I89+I95</f>
    </nc>
  </rcc>
  <rcc rId="1484" sId="1">
    <oc r="D76">
      <f>D82+D94</f>
    </oc>
    <nc r="D76">
      <f>D82+D88+D94</f>
    </nc>
  </rcc>
  <rcc rId="1485" sId="1">
    <oc r="E76">
      <v>0</v>
    </oc>
    <nc r="E76">
      <f>E82+E88+E94</f>
    </nc>
  </rcc>
  <rcc rId="1486" sId="1">
    <oc r="F76">
      <f>E76/D76</f>
    </oc>
    <nc r="F76">
      <f>F82+F88+F94</f>
    </nc>
  </rcc>
  <rcc rId="1487" sId="1">
    <oc r="G76">
      <v>0</v>
    </oc>
    <nc r="G76">
      <f>G82+G88+G94</f>
    </nc>
  </rcc>
  <rcc rId="1488" sId="1">
    <oc r="H76">
      <f>G76/D76</f>
    </oc>
    <nc r="H76">
      <f>H82+H88+H94</f>
    </nc>
  </rcc>
  <rcc rId="1489" sId="1">
    <oc r="I76">
      <f>I94+I82</f>
    </oc>
    <nc r="I76">
      <f>I82+I88+I94</f>
    </nc>
  </rcc>
  <rcc rId="1490" sId="1" numFmtId="4">
    <oc r="I82">
      <v>575357.19999999995</v>
    </oc>
    <nc r="I82">
      <v>564553.4</v>
    </nc>
  </rcc>
  <rfmt sheetId="1" sqref="A80:XFD83" start="0" length="2147483647">
    <dxf>
      <font>
        <color auto="1"/>
      </font>
    </dxf>
  </rfmt>
  <rcc rId="1491" sId="1">
    <nc r="B86" t="inlineStr">
      <is>
        <t>ДАиГ (на выполнение работ по определению границ зон затопления, подтопления на территории муниципального образования городской округ город Сургут. )</t>
      </is>
    </nc>
  </rcc>
  <rcc rId="1492" sId="1">
    <nc r="J86" t="inlineStr">
      <is>
        <t xml:space="preserve">Размещение закупки на выполнение работ по определению границ зон затопления, подтопления на территории муниципального образования городской округ город Сургут запланировано на III квартал 2018года. </t>
      </is>
    </nc>
  </rcc>
</revisions>
</file>

<file path=xl/revisions/revisionLog1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48" sId="1">
    <oc r="J179" t="inlineStr">
      <is>
        <r>
          <rPr>
            <u/>
            <sz val="16"/>
            <color rgb="FFFF0000"/>
            <rFont val="Times New Roman"/>
            <family val="2"/>
            <charset val="204"/>
          </rPr>
          <t>ДГХ</t>
        </r>
        <r>
          <rPr>
            <sz val="16"/>
            <color rgb="FFFF0000"/>
            <rFont val="Times New Roman"/>
            <family val="2"/>
            <charset val="204"/>
          </rPr>
          <t xml:space="preserve">: 
Заключено соглашение  от 15.03.2018 № 03 о предоставлении субсидии местному бюджету из бюджета Ханты-Мансийского автономного округа – Югры.
Заключен муниципальный контракт от 08.09.2017 № 48-ГХ  с АО "АВТОДОРСТРОЙ" на ремонт автомобильных дорог на сумму 385 814,2 тыс.руб. общей площадью 157,93  тыс.кв.м., из них средства окружного бюджета 366 523,5 тыс.руб., средства городского бюджета 19 290,7 тыс.руб. Оплачены расходы на сумму 188 539,7 тыс.руб.за работы, выполненные в 2017 году. Всего планируется отремонтировать 157,93 тыс.кв.м. автомобильных дорог. Оставшиеся расходы запланированы на 3, 4 кварталы 2018 года. 
Планируется заключить муниципальный контракт на ремонт автомобильной дороги по ул. Грибоедова на сумму  1 942,8 тыс.руб., из них средства окружного бюджета - 1 844,0 тыс.руб. Согласно плану-графику аукцион запланирован в июле 2018 года.
</t>
        </r>
        <r>
          <rPr>
            <u/>
            <sz val="16"/>
            <color rgb="FFFF0000"/>
            <rFont val="Times New Roman"/>
            <family val="2"/>
            <charset val="204"/>
          </rPr>
          <t>ДАиГ:</t>
        </r>
        <r>
          <rPr>
            <sz val="16"/>
            <color rgb="FFFF0000"/>
            <rFont val="Times New Roman"/>
            <family val="2"/>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Общая готовность  по объекту  - 46,7%, по дороге - 9,9 %</t>
        </r>
      </is>
    </oc>
    <nc r="J179" t="inlineStr">
      <is>
        <r>
          <rPr>
            <u/>
            <sz val="16"/>
            <color rgb="FFFF0000"/>
            <rFont val="Times New Roman"/>
            <family val="2"/>
            <charset val="204"/>
          </rPr>
          <t>ДГХ</t>
        </r>
        <r>
          <rPr>
            <sz val="16"/>
            <color rgb="FFFF0000"/>
            <rFont val="Times New Roman"/>
            <family val="2"/>
            <charset val="204"/>
          </rPr>
          <t xml:space="preserve">: 
Заключено соглашение  от 15.03.2018 № 03 о предоставлении субсидии местному бюджету из бюджета Ханты-Мансийского автономного округа – Югры.
Заключен муниципальный контракт от 08.09.2017 № 48-ГХ  с АО "АВТОДОРСТРОЙ" на ремонт автомобильных дорог на сумму 385 814,2 тыс.руб. общей площадью 157,93  тыс.кв.м., из них средства окружного бюджета 366 523,5 тыс.руб., средства городского бюджета 19 290,7 тыс.руб. Оплачены расходы на сумму 188 539,7 тыс.руб.за работы, выполненные в 2017 году. Всего планируется отремонтировать 157,93 тыс.кв.м. автомобильных дорог. Оставшиеся расходы запланированы на 3, 4 кварталы 2018 года. 
Планируется заключить муниципальный контракт на ремонт автомобильной дороги по ул. Грибоедова на сумму  1 942,8 тыс.руб., из них средства окружного бюджета - 1 844,0 тыс.руб. Согласно плану-графику аукцион запланирован в июле 2018 года.
</t>
        </r>
        <r>
          <rPr>
            <u/>
            <sz val="16"/>
            <rFont val="Times New Roman"/>
            <family val="1"/>
            <charset val="204"/>
          </rPr>
          <t>ДАиГ:</t>
        </r>
        <r>
          <rPr>
            <sz val="16"/>
            <rFont val="Times New Roman"/>
            <family val="1"/>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Общая готовность  по объекту  - 46,7%, по дороге - 9,9 %</t>
        </r>
      </is>
    </nc>
  </rcc>
</revisions>
</file>

<file path=xl/revisions/revisionLog1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49" sId="1">
    <oc r="J179" t="inlineStr">
      <is>
        <r>
          <rPr>
            <u/>
            <sz val="16"/>
            <color rgb="FFFF0000"/>
            <rFont val="Times New Roman"/>
            <family val="2"/>
            <charset val="204"/>
          </rPr>
          <t>ДГХ</t>
        </r>
        <r>
          <rPr>
            <sz val="16"/>
            <color rgb="FFFF0000"/>
            <rFont val="Times New Roman"/>
            <family val="2"/>
            <charset val="204"/>
          </rPr>
          <t xml:space="preserve">: 
Заключено соглашение  от 15.03.2018 № 03 о предоставлении субсидии местному бюджету из бюджета Ханты-Мансийского автономного округа – Югры.
Заключен муниципальный контракт от 08.09.2017 № 48-ГХ  с АО "АВТОДОРСТРОЙ" на ремонт автомобильных дорог на сумму 385 814,2 тыс.руб. общей площадью 157,93  тыс.кв.м., из них средства окружного бюджета 366 523,5 тыс.руб., средства городского бюджета 19 290,7 тыс.руб. Оплачены расходы на сумму 188 539,7 тыс.руб.за работы, выполненные в 2017 году. Всего планируется отремонтировать 157,93 тыс.кв.м. автомобильных дорог. Оставшиеся расходы запланированы на 3, 4 кварталы 2018 года. 
Планируется заключить муниципальный контракт на ремонт автомобильной дороги по ул. Грибоедова на сумму  1 942,8 тыс.руб., из них средства окружного бюджета - 1 844,0 тыс.руб. Согласно плану-графику аукцион запланирован в июле 2018 года.
</t>
        </r>
        <r>
          <rPr>
            <u/>
            <sz val="16"/>
            <rFont val="Times New Roman"/>
            <family val="1"/>
            <charset val="204"/>
          </rPr>
          <t>ДАиГ:</t>
        </r>
        <r>
          <rPr>
            <sz val="16"/>
            <rFont val="Times New Roman"/>
            <family val="1"/>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Общая готовность  по объекту  - 46,7%, по дороге - 9,9 %</t>
        </r>
      </is>
    </oc>
    <nc r="J179" t="inlineStr">
      <is>
        <r>
          <rPr>
            <u/>
            <sz val="16"/>
            <rFont val="Times New Roman"/>
            <family val="1"/>
            <charset val="204"/>
          </rPr>
          <t>ДГХ</t>
        </r>
        <r>
          <rPr>
            <sz val="16"/>
            <rFont val="Times New Roman"/>
            <family val="1"/>
            <charset val="204"/>
          </rPr>
          <t xml:space="preserve">: 
Заключено соглашение  от 15.03.2018 № 03 о предоставлении субсидии местному бюджету из бюджета Ханты-Мансийского автономного округа – Югры.
Заключен муниципальный контракт от 08.09.2017 № 48-ГХ  с АО "АВТОДОРСТРОЙ" на ремонт автомобильных дорог на сумму 385 814,2 тыс.руб. общей площадью 157,93  тыс.кв.м., </t>
        </r>
        <r>
          <rPr>
            <sz val="16"/>
            <color rgb="FFFF0000"/>
            <rFont val="Times New Roman"/>
            <family val="2"/>
            <charset val="204"/>
          </rPr>
          <t xml:space="preserve">из них средства окружного бюджета 366 523,5 тыс.руб., средства городского бюджета 19 290,7 тыс.руб. Оплачены расходы на сумму 188 539,7 тыс.руб.за работы, выполненные в 2017 году. Всего планируется отремонтировать 157,93 тыс.кв.м. автомобильных дорог. Оставшиеся расходы запланированы на 3, 4 кварталы 2018 года. 
Планируется заключить муниципальный контракт на ремонт автомобильной дороги по ул. Грибоедова на сумму  1 942,8 тыс.руб., из них средства окружного бюджета - 1 844,0 тыс.руб. Согласно плану-графику аукцион запланирован в июле 2018 года.
</t>
        </r>
        <r>
          <rPr>
            <u/>
            <sz val="16"/>
            <rFont val="Times New Roman"/>
            <family val="1"/>
            <charset val="204"/>
          </rPr>
          <t>ДАиГ:</t>
        </r>
        <r>
          <rPr>
            <sz val="16"/>
            <rFont val="Times New Roman"/>
            <family val="1"/>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Общая готовность  по объекту  - 46,7%, по дороге - 9,9 %</t>
        </r>
      </is>
    </nc>
  </rcc>
</revisions>
</file>

<file path=xl/revisions/revisionLog1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0" sId="1">
    <oc r="J179" t="inlineStr">
      <is>
        <r>
          <rPr>
            <u/>
            <sz val="16"/>
            <rFont val="Times New Roman"/>
            <family val="1"/>
            <charset val="204"/>
          </rPr>
          <t>ДГХ</t>
        </r>
        <r>
          <rPr>
            <sz val="16"/>
            <rFont val="Times New Roman"/>
            <family val="1"/>
            <charset val="204"/>
          </rPr>
          <t xml:space="preserve">: 
Заключено соглашение  от 15.03.2018 № 03 о предоставлении субсидии местному бюджету из бюджета Ханты-Мансийского автономного округа – Югры.
Заключен муниципальный контракт от 08.09.2017 № 48-ГХ  с АО "АВТОДОРСТРОЙ" на ремонт автомобильных дорог на сумму 385 814,2 тыс.руб. общей площадью 157,93  тыс.кв.м., </t>
        </r>
        <r>
          <rPr>
            <sz val="16"/>
            <color rgb="FFFF0000"/>
            <rFont val="Times New Roman"/>
            <family val="2"/>
            <charset val="204"/>
          </rPr>
          <t xml:space="preserve">из них средства окружного бюджета 366 523,5 тыс.руб., средства городского бюджета 19 290,7 тыс.руб. Оплачены расходы на сумму 188 539,7 тыс.руб.за работы, выполненные в 2017 году. Всего планируется отремонтировать 157,93 тыс.кв.м. автомобильных дорог. Оставшиеся расходы запланированы на 3, 4 кварталы 2018 года. 
Планируется заключить муниципальный контракт на ремонт автомобильной дороги по ул. Грибоедова на сумму  1 942,8 тыс.руб., из них средства окружного бюджета - 1 844,0 тыс.руб. Согласно плану-графику аукцион запланирован в июле 2018 года.
</t>
        </r>
        <r>
          <rPr>
            <u/>
            <sz val="16"/>
            <rFont val="Times New Roman"/>
            <family val="1"/>
            <charset val="204"/>
          </rPr>
          <t>ДАиГ:</t>
        </r>
        <r>
          <rPr>
            <sz val="16"/>
            <rFont val="Times New Roman"/>
            <family val="1"/>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Общая готовность  по объекту  - 46,7%, по дороге - 9,9 %</t>
        </r>
      </is>
    </oc>
    <nc r="J179" t="inlineStr">
      <is>
        <r>
          <rPr>
            <u/>
            <sz val="16"/>
            <rFont val="Times New Roman"/>
            <family val="1"/>
            <charset val="204"/>
          </rPr>
          <t>ДГХ</t>
        </r>
        <r>
          <rPr>
            <sz val="16"/>
            <rFont val="Times New Roman"/>
            <family val="1"/>
            <charset val="204"/>
          </rPr>
          <t>: 
Заключено соглашение  от 15.03.2018 № 03 о предоставлении субсидии местному бюджету из бюджета Ханты-Мансийского автономного округа – Югры.
Заключен муниципальный контракт от 08.09.2017 № 48-ГХ  с АО "АВТОДОРСТРОЙ" на ремонт автомобильных дорог на сумму 385 814,2 тыс.руб. общей площадью 157,93  тыс.кв.м., из них средства окружного бюджета 366 523,5 тыс.руб., средства городского бюджета 19 290,7 тыс.руб. 
Заключен муниципальный контракт от 23.07.2018 №44-ГХ с ООО "Дорстройиндустрия" на выполнение работ по ремонту автомобильной дороги по ул. Грибоедова  (участок от Грибоедовской развязки в сторону ул. Крылова) на сумму 1 923,21 тыс.руб., из них средства окружного бюджета 1 825,48 тыс.руб., средства городского бюджета 97,73 тыс.руб. Планируется отремонтировать 834,9 кв.м. 
По состоянию на 01.08.2018 отремонтировано дорог площадью 103 215,9 кв.м.</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Общая готовность  по объекту  - 46,7%, по дороге - 9,9 %</t>
        </r>
      </is>
    </nc>
  </rcc>
</revisions>
</file>

<file path=xl/revisions/revisionLog1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1"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01.07.2018: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3) В процессе заключения муниципальный контракт с ООО "Виктум" на ремонт квартиры по ул. Мира, 9,кв.97 на сумму 200,083 тыс.руб. Срок выполнения работ - 60 дней с даты заключения контракта. 
Расходы запланированы на 3 квартал 2018 года.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проведенные в апреле и июне, признаны несостоявшимся по причине отсутствия претендентов на участие. 
30.03.2018 выделены дополнительные средства из окружного бюджета в размере 26 118,7 тыс.руб. В июле размещены заявки на приобретение 14 жилых помещений для участников программы.
</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t>
        </r>
        <r>
          <rPr>
            <sz val="16"/>
            <color rgb="FFFF0000"/>
            <rFont val="Times New Roman"/>
            <family val="2"/>
            <charset val="204"/>
          </rPr>
          <t xml:space="preserve">
</t>
        </r>
        <r>
          <rPr>
            <sz val="16"/>
            <rFont val="Times New Roman"/>
            <family val="1"/>
            <charset val="204"/>
          </rPr>
          <t xml:space="preserve">По состоянию на 01.08.2018: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t>
        </r>
        <r>
          <rPr>
            <sz val="16"/>
            <color rgb="FFFF0000"/>
            <rFont val="Times New Roman"/>
            <family val="2"/>
            <charset val="204"/>
          </rPr>
          <t xml:space="preserve">
</t>
        </r>
        <r>
          <rPr>
            <sz val="16"/>
            <rFont val="Times New Roman"/>
            <family val="1"/>
            <charset val="204"/>
          </rPr>
          <t>3) Заключен муниципальный контракт от 27.06.2017 № 21-ГХ с ООО "Виктум" на ремонт квартиры по ул. Майская, 10, кв. 147 на сумму 200,08 тыс.руб. Срок выполнения работ - 60 дней с даты заключения контракта. 
4) Планируется к размещению на конкурс работы по ремонту квартиры по ул. Мира, 9, кв. 97 на сумму 192,26 тыс. руб. Подача заявки - август 2018, проведение конкурса - сентябрь, выполнение работ - октябрь 2018.
5) 119,96 тыс.руб. - экономия по итогам проведения торгов.
6) Резерв для уточнения адресного перечня квартир на проведение работ по ремонту в сумме 3 610,06 тыс.руб., по проверке смет - 1,82 тыс.руб.
Расходы запланированы на 3,4 кварталы 2018 года.</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проведенные в апреле и июне, признаны несостоявшимся по причине отсутствия претендентов на участие. 
30.03.2018 выделены дополнительные средства из окружного бюджета в размере 26 118,7 тыс.руб. В июле размещены заявки на приобретение 14 жилых помещений для участников программы.
</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nc>
  </rcc>
</revisions>
</file>

<file path=xl/revisions/revisionLog1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2" sId="1">
    <oc r="J153"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рассылку постановлений. Планируется заключить контракт на приобретение бумаги, приобретение ПО "Ангел".
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"PROфилактика" (Молодежный форум "Революция тела" запланировано на сентябрь 2018 года), 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Освоение средств планируется в течение 2018 года.                                                                                                   
</t>
        </r>
      </is>
    </oc>
    <nc r="J153"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рассылку постановлений, приобретение бумаги. Планируется заключить контракт на приобретение ПО "Ангел", цифровых видеокамер на объектах АПК "Безопасный город".
     Произведена выплата материального стимулирования 103 гражданам, являющимся членами народных дружин, по итогам работы за 6 месяцев.
      Заключен договор  № 42 от 20.06.2018 о предоставлении иного межбюджетного трансферта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Ссредства будут направлены на материальное стимулирование граждан, являющихся членами народных дружин.
</t>
        </r>
        <r>
          <rPr>
            <sz val="16"/>
            <color rgb="FFFF0000"/>
            <rFont val="Times New Roman"/>
            <family val="2"/>
            <charset val="204"/>
          </rPr>
          <t xml:space="preserve">
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"PROфилактика" (Молодежный форум "Революция тела" запланировано на сентябрь 2018 года), 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Освоение средств планируется в течение 2018 года.                                                                                                   
</t>
        </r>
      </is>
    </nc>
  </rcc>
</revisions>
</file>

<file path=xl/revisions/revisionLog1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46" start="0" length="0">
    <dxf>
      <font>
        <sz val="16"/>
        <color rgb="FFFF0000"/>
      </font>
    </dxf>
  </rfmt>
  <rcc rId="1553" sId="1">
    <oc r="J146" t="inlineStr">
      <is>
        <r>
          <rPr>
            <u/>
            <sz val="16"/>
            <color rgb="FFFF0000"/>
            <rFont val="Times New Roman"/>
            <family val="2"/>
            <charset val="204"/>
          </rPr>
          <t xml:space="preserve">ДГХ: 
</t>
        </r>
        <r>
          <rPr>
            <sz val="16"/>
            <color rgb="FFFF0000"/>
            <rFont val="Times New Roman"/>
            <family val="2"/>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реализацию полномочий в сфере жилищно-коммунального комлпекса планируется выполнить  капитальный ремонт объектов: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Также запланированы работы по замене комплектующих АУРТЭ в 17 объектах социальной сферы. (ДГХ)
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Hазмещение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выполнены ПИР, планируются работы по реконструкции водоводов по объектам "Водовод до ЦТП-61 мкр.25",  "Магистральные сети водоснабжения ул. Крылова, ул. Привокзальная", котельной № 9, ремонту сетей.
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 тыс.руб.  Расходы запланированы на 3, 4 кварталы 2018 года. 
Также планируется выполнить работы по благоустройству еще двух дворовых территорий за счет средств, выделенных из резервного фонда Правительства ХМАО-Югры на финансирование наказов избирателей депутатам Думы ХМАО-Югры (ДГХ). 
</t>
        </r>
        <r>
          <rPr>
            <u/>
            <sz val="16"/>
            <color rgb="FFFF0000"/>
            <rFont val="Times New Roman"/>
            <family val="2"/>
            <charset val="204"/>
          </rPr>
          <t xml:space="preserve">ДАиГ: 
</t>
        </r>
        <r>
          <rPr>
            <sz val="16"/>
            <color rgb="FFFF0000"/>
            <rFont val="Times New Roman"/>
            <family val="2"/>
            <charset val="204"/>
          </rPr>
          <t xml:space="preserve">Электронные аукционы на выполнение  работ  по строительству объекта «Пешеходный мост в сквере "Старожилов" в г.Сургуте» 21.03.2018, 11.05.2018 и 15.06.2018 признаны несосоявшимися  в соответствии ч.16 ст 66 ФЗ №44 - ФЗ в связи с отсутствием заявок от претендентов. Учитывая сроки повтроного размещения заявки, сроки заключения МК, сезонность работ,  выполнение работ в текущем году не представляется возможным. Средства  перераспределены на выполнение работ по благоустройству дворовых территорий решением ДГ заседание которой состоялось в июне 2018 года.
</t>
        </r>
        <r>
          <rPr>
            <u/>
            <sz val="16"/>
            <color rgb="FFFF0000"/>
            <rFont val="Times New Roman"/>
            <family val="2"/>
            <charset val="204"/>
          </rPr>
          <t xml:space="preserve">
 УППЭК</t>
        </r>
        <r>
          <rPr>
            <sz val="16"/>
            <color rgb="FFFF0000"/>
            <rFont val="Times New Roman"/>
            <family val="2"/>
            <charset val="204"/>
          </rPr>
          <t xml:space="preserve">: в 2018 году планируется благоустройство объекта  "Сквер в мкр-не 31". Средства  будут освоены в течение  года.
</t>
        </r>
        <r>
          <rPr>
            <sz val="36"/>
            <color rgb="FFFF0000"/>
            <rFont val="Times New Roman"/>
            <family val="2"/>
            <charset val="204"/>
          </rPr>
          <t xml:space="preserve">
                                                        </t>
        </r>
        <r>
          <rPr>
            <sz val="16"/>
            <color rgb="FFFF0000"/>
            <rFont val="Times New Roman"/>
            <family val="2"/>
            <charset val="204"/>
          </rPr>
          <t xml:space="preserve">                                                    </t>
        </r>
      </is>
    </oc>
    <nc r="J146" t="inlineStr">
      <is>
        <r>
          <rPr>
            <u/>
            <sz val="16"/>
            <rFont val="Times New Roman"/>
            <family val="1"/>
            <charset val="204"/>
          </rPr>
          <t xml:space="preserve">ДГХ: 
</t>
        </r>
        <r>
          <rPr>
            <sz val="16"/>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t>
        </r>
        <r>
          <rPr>
            <sz val="16"/>
            <color rgb="FFFF0000"/>
            <rFont val="Times New Roman"/>
            <family val="2"/>
            <charset val="204"/>
          </rPr>
          <t xml:space="preserve">
</t>
        </r>
        <r>
          <rPr>
            <sz val="16"/>
            <rFont val="Times New Roman"/>
            <family val="1"/>
            <charset val="204"/>
          </rPr>
          <t>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реализацию полномочий в сфере жилищно-коммунального комлпекса планируется выполнить  капитальный ремонт объектов:</t>
        </r>
        <r>
          <rPr>
            <sz val="16"/>
            <color rgb="FFFF0000"/>
            <rFont val="Times New Roman"/>
            <family val="2"/>
            <charset val="204"/>
          </rPr>
          <t xml:space="preserve">
</t>
        </r>
        <r>
          <rPr>
            <sz val="16"/>
            <rFont val="Times New Roman"/>
            <family val="1"/>
            <charset val="204"/>
          </rPr>
          <t>-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t>
        </r>
        <r>
          <rPr>
            <sz val="16"/>
            <color rgb="FFFF0000"/>
            <rFont val="Times New Roman"/>
            <family val="2"/>
            <charset val="204"/>
          </rPr>
          <t xml:space="preserve">
</t>
        </r>
        <r>
          <rPr>
            <sz val="16"/>
            <rFont val="Times New Roman"/>
            <family val="1"/>
            <charset val="204"/>
          </rPr>
          <t>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Предоставлена субсидия за январь-июнь 2018 года в сумме 2843,13 тыс.руб.(ДГХ)</t>
        </r>
        <r>
          <rPr>
            <sz val="16"/>
            <color rgb="FFFF0000"/>
            <rFont val="Times New Roman"/>
            <family val="2"/>
            <charset val="204"/>
          </rPr>
          <t xml:space="preserve">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Также запланированы работы по замене комплектующих АУРТЭ в 17 объектах социальной сферы. (ДГХ)
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Hазмещение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выполнены ПИР, планируются работы по реконструкции водоводов по объектам "Водовод до ЦТП-61 мкр.25",  "Магистральные сети водоснабжения ул. Крылова, ул. Привокзальная", котельной № 9, ремонту сетей.
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 тыс.руб.  Расходы запланированы на 3, 4 кварталы 2018 года. 
Также планируется выполнить работы по благоустройству еще двух дворовых территорий за счет средств, выделенных из резервного фонда Правительства ХМАО-Югры на финансирование наказов избирателей депутатам Думы ХМАО-Югры (ДГХ). 
</t>
        </r>
        <r>
          <rPr>
            <u/>
            <sz val="16"/>
            <color rgb="FFFF0000"/>
            <rFont val="Times New Roman"/>
            <family val="2"/>
            <charset val="204"/>
          </rPr>
          <t xml:space="preserve">ДАиГ: 
</t>
        </r>
        <r>
          <rPr>
            <sz val="16"/>
            <color rgb="FFFF0000"/>
            <rFont val="Times New Roman"/>
            <family val="2"/>
            <charset val="204"/>
          </rPr>
          <t xml:space="preserve">Электронные аукционы на выполнение  работ  по строительству объекта «Пешеходный мост в сквере "Старожилов" в г.Сургуте» 21.03.2018, 11.05.2018 и 15.06.2018 признаны несосоявшимися  в соответствии ч.16 ст 66 ФЗ №44 - ФЗ в связи с отсутствием заявок от претендентов. Учитывая сроки повтроного размещения заявки, сроки заключения МК, сезонность работ,  выполнение работ в текущем году не представляется возможным. Средства  перераспределены на выполнение работ по благоустройству дворовых территорий решением ДГ заседание которой состоялось в июне 2018 года.
</t>
        </r>
        <r>
          <rPr>
            <u/>
            <sz val="16"/>
            <color rgb="FFFF0000"/>
            <rFont val="Times New Roman"/>
            <family val="2"/>
            <charset val="204"/>
          </rPr>
          <t xml:space="preserve">
 УППЭК</t>
        </r>
        <r>
          <rPr>
            <sz val="16"/>
            <color rgb="FFFF0000"/>
            <rFont val="Times New Roman"/>
            <family val="2"/>
            <charset val="204"/>
          </rPr>
          <t xml:space="preserve">: в 2018 году планируется благоустройство объекта  "Сквер в мкр-не 31". Средства  будут освоены в течение  года.
</t>
        </r>
        <r>
          <rPr>
            <sz val="36"/>
            <color rgb="FFFF0000"/>
            <rFont val="Times New Roman"/>
            <family val="2"/>
            <charset val="204"/>
          </rPr>
          <t xml:space="preserve">
                                                        </t>
        </r>
        <r>
          <rPr>
            <sz val="16"/>
            <color rgb="FFFF0000"/>
            <rFont val="Times New Roman"/>
            <family val="2"/>
            <charset val="204"/>
          </rPr>
          <t xml:space="preserve">                                                    </t>
        </r>
      </is>
    </nc>
  </rcc>
</revisions>
</file>

<file path=xl/revisions/revisionLog1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4" sId="1">
    <oc r="J146" t="inlineStr">
      <is>
        <r>
          <rPr>
            <u/>
            <sz val="16"/>
            <rFont val="Times New Roman"/>
            <family val="1"/>
            <charset val="204"/>
          </rPr>
          <t xml:space="preserve">ДГХ: 
</t>
        </r>
        <r>
          <rPr>
            <sz val="16"/>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t>
        </r>
        <r>
          <rPr>
            <sz val="16"/>
            <color rgb="FFFF0000"/>
            <rFont val="Times New Roman"/>
            <family val="2"/>
            <charset val="204"/>
          </rPr>
          <t xml:space="preserve">
</t>
        </r>
        <r>
          <rPr>
            <sz val="16"/>
            <rFont val="Times New Roman"/>
            <family val="1"/>
            <charset val="204"/>
          </rPr>
          <t>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реализацию полномочий в сфере жилищно-коммунального комлпекса планируется выполнить  капитальный ремонт объектов:</t>
        </r>
        <r>
          <rPr>
            <sz val="16"/>
            <color rgb="FFFF0000"/>
            <rFont val="Times New Roman"/>
            <family val="2"/>
            <charset val="204"/>
          </rPr>
          <t xml:space="preserve">
</t>
        </r>
        <r>
          <rPr>
            <sz val="16"/>
            <rFont val="Times New Roman"/>
            <family val="1"/>
            <charset val="204"/>
          </rPr>
          <t>-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t>
        </r>
        <r>
          <rPr>
            <sz val="16"/>
            <color rgb="FFFF0000"/>
            <rFont val="Times New Roman"/>
            <family val="2"/>
            <charset val="204"/>
          </rPr>
          <t xml:space="preserve">
</t>
        </r>
        <r>
          <rPr>
            <sz val="16"/>
            <rFont val="Times New Roman"/>
            <family val="1"/>
            <charset val="204"/>
          </rPr>
          <t>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Предоставлена субсидия за январь-июнь 2018 года в сумме 2843,13 тыс.руб.(ДГХ)</t>
        </r>
        <r>
          <rPr>
            <sz val="16"/>
            <color rgb="FFFF0000"/>
            <rFont val="Times New Roman"/>
            <family val="2"/>
            <charset val="204"/>
          </rPr>
          <t xml:space="preserve">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Также запланированы работы по замене комплектующих АУРТЭ в 17 объектах социальной сферы. (ДГХ)
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Hазмещение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выполнены ПИР, планируются работы по реконструкции водоводов по объектам "Водовод до ЦТП-61 мкр.25",  "Магистральные сети водоснабжения ул. Крылова, ул. Привокзальная", котельной № 9, ремонту сетей.
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 тыс.руб.  Расходы запланированы на 3, 4 кварталы 2018 года. 
Также планируется выполнить работы по благоустройству еще двух дворовых территорий за счет средств, выделенных из резервного фонда Правительства ХМАО-Югры на финансирование наказов избирателей депутатам Думы ХМАО-Югры (ДГХ). 
</t>
        </r>
        <r>
          <rPr>
            <u/>
            <sz val="16"/>
            <color rgb="FFFF0000"/>
            <rFont val="Times New Roman"/>
            <family val="2"/>
            <charset val="204"/>
          </rPr>
          <t xml:space="preserve">ДАиГ: 
</t>
        </r>
        <r>
          <rPr>
            <sz val="16"/>
            <color rgb="FFFF0000"/>
            <rFont val="Times New Roman"/>
            <family val="2"/>
            <charset val="204"/>
          </rPr>
          <t xml:space="preserve">Электронные аукционы на выполнение  работ  по строительству объекта «Пешеходный мост в сквере "Старожилов" в г.Сургуте» 21.03.2018, 11.05.2018 и 15.06.2018 признаны несосоявшимися  в соответствии ч.16 ст 66 ФЗ №44 - ФЗ в связи с отсутствием заявок от претендентов. Учитывая сроки повтроного размещения заявки, сроки заключения МК, сезонность работ,  выполнение работ в текущем году не представляется возможным. Средства  перераспределены на выполнение работ по благоустройству дворовых территорий решением ДГ заседание которой состоялось в июне 2018 года.
</t>
        </r>
        <r>
          <rPr>
            <u/>
            <sz val="16"/>
            <color rgb="FFFF0000"/>
            <rFont val="Times New Roman"/>
            <family val="2"/>
            <charset val="204"/>
          </rPr>
          <t xml:space="preserve">
 УППЭК</t>
        </r>
        <r>
          <rPr>
            <sz val="16"/>
            <color rgb="FFFF0000"/>
            <rFont val="Times New Roman"/>
            <family val="2"/>
            <charset val="204"/>
          </rPr>
          <t xml:space="preserve">: в 2018 году планируется благоустройство объекта  "Сквер в мкр-не 31". Средства  будут освоены в течение  года.
</t>
        </r>
        <r>
          <rPr>
            <sz val="36"/>
            <color rgb="FFFF0000"/>
            <rFont val="Times New Roman"/>
            <family val="2"/>
            <charset val="204"/>
          </rPr>
          <t xml:space="preserve">
                                                        </t>
        </r>
        <r>
          <rPr>
            <sz val="16"/>
            <color rgb="FFFF0000"/>
            <rFont val="Times New Roman"/>
            <family val="2"/>
            <charset val="204"/>
          </rPr>
          <t xml:space="preserve">                                                    </t>
        </r>
      </is>
    </oc>
    <nc r="J146" t="inlineStr">
      <is>
        <r>
          <rPr>
            <u/>
            <sz val="16"/>
            <rFont val="Times New Roman"/>
            <family val="1"/>
            <charset val="204"/>
          </rPr>
          <t xml:space="preserve">ДГХ: 
</t>
        </r>
        <r>
          <rPr>
            <sz val="16"/>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t>
        </r>
        <r>
          <rPr>
            <sz val="16"/>
            <color rgb="FFFF0000"/>
            <rFont val="Times New Roman"/>
            <family val="2"/>
            <charset val="204"/>
          </rPr>
          <t xml:space="preserve">
</t>
        </r>
        <r>
          <rPr>
            <sz val="16"/>
            <rFont val="Times New Roman"/>
            <family val="1"/>
            <charset val="204"/>
          </rPr>
          <t>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реализацию полномочий в сфере жилищно-коммунального комлпекса планируется выполнить  капитальный ремонт объектов:</t>
        </r>
        <r>
          <rPr>
            <sz val="16"/>
            <color rgb="FFFF0000"/>
            <rFont val="Times New Roman"/>
            <family val="2"/>
            <charset val="204"/>
          </rPr>
          <t xml:space="preserve">
</t>
        </r>
        <r>
          <rPr>
            <sz val="16"/>
            <rFont val="Times New Roman"/>
            <family val="1"/>
            <charset val="204"/>
          </rPr>
          <t>-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t>
        </r>
        <r>
          <rPr>
            <sz val="16"/>
            <color rgb="FFFF0000"/>
            <rFont val="Times New Roman"/>
            <family val="2"/>
            <charset val="204"/>
          </rPr>
          <t xml:space="preserve">
</t>
        </r>
        <r>
          <rPr>
            <sz val="16"/>
            <rFont val="Times New Roman"/>
            <family val="1"/>
            <charset val="204"/>
          </rPr>
          <t>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Предоставлена субсидия за январь-июнь 2018 года в сумме 2843,13 тыс.руб.(ДГХ)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состоянию на 01.08.2018 установлено 74 приборов учета ГХВС в муниципальных квартирах на сумму 171,79 тыс.руб. По заявлению нанимателя заключен договор от 11.05.2018 № 39  на установку ИПУ ХГВС (2 шт.) в муниципальной комнате с ООО "Все инструменты север" на сумму  2,8 тыс.руб. Работы выполнены и оплачены - 2,8 тыс.руб. Также запланированы работы по замене комплектующих АУРТЭ в 17 объектах социальной сферы.</t>
        </r>
        <r>
          <rPr>
            <sz val="16"/>
            <color rgb="FFFF0000"/>
            <rFont val="Times New Roman"/>
            <family val="2"/>
            <charset val="204"/>
          </rPr>
          <t xml:space="preserve">
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Hазмещение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выполнены ПИР, планируются работы по реконструкции водоводов по объектам "Водовод до ЦТП-61 мкр.25",  "Магистральные сети водоснабжения ул. Крылова, ул. Привокзальная", котельной № 9, ремонту сетей.
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 тыс.руб.  Расходы запланированы на 3, 4 кварталы 2018 года. 
Также планируется выполнить работы по благоустройству еще двух дворовых территорий за счет средств, выделенных из резервного фонда Правительства ХМАО-Югры на финансирование наказов избирателей депутатам Думы ХМАО-Югры (ДГХ). 
</t>
        </r>
        <r>
          <rPr>
            <u/>
            <sz val="16"/>
            <color rgb="FFFF0000"/>
            <rFont val="Times New Roman"/>
            <family val="2"/>
            <charset val="204"/>
          </rPr>
          <t xml:space="preserve">ДАиГ: 
</t>
        </r>
        <r>
          <rPr>
            <sz val="16"/>
            <color rgb="FFFF0000"/>
            <rFont val="Times New Roman"/>
            <family val="2"/>
            <charset val="204"/>
          </rPr>
          <t xml:space="preserve">Электронные аукционы на выполнение  работ  по строительству объекта «Пешеходный мост в сквере "Старожилов" в г.Сургуте» 21.03.2018, 11.05.2018 и 15.06.2018 признаны несосоявшимися  в соответствии ч.16 ст 66 ФЗ №44 - ФЗ в связи с отсутствием заявок от претендентов. Учитывая сроки повтроного размещения заявки, сроки заключения МК, сезонность работ,  выполнение работ в текущем году не представляется возможным. Средства  перераспределены на выполнение работ по благоустройству дворовых территорий решением ДГ заседание которой состоялось в июне 2018 года.
</t>
        </r>
        <r>
          <rPr>
            <u/>
            <sz val="16"/>
            <color rgb="FFFF0000"/>
            <rFont val="Times New Roman"/>
            <family val="2"/>
            <charset val="204"/>
          </rPr>
          <t xml:space="preserve">
 УППЭК</t>
        </r>
        <r>
          <rPr>
            <sz val="16"/>
            <color rgb="FFFF0000"/>
            <rFont val="Times New Roman"/>
            <family val="2"/>
            <charset val="204"/>
          </rPr>
          <t xml:space="preserve">: в 2018 году планируется благоустройство объекта  "Сквер в мкр-не 31". Средства  будут освоены в течение  года.
</t>
        </r>
        <r>
          <rPr>
            <sz val="36"/>
            <color rgb="FFFF0000"/>
            <rFont val="Times New Roman"/>
            <family val="2"/>
            <charset val="204"/>
          </rPr>
          <t xml:space="preserve">
                                                        </t>
        </r>
        <r>
          <rPr>
            <sz val="16"/>
            <color rgb="FFFF0000"/>
            <rFont val="Times New Roman"/>
            <family val="2"/>
            <charset val="204"/>
          </rPr>
          <t xml:space="preserve">                                                    </t>
        </r>
      </is>
    </nc>
  </rcc>
</revisions>
</file>

<file path=xl/revisions/revisionLog1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5" sId="1">
    <oc r="J146" t="inlineStr">
      <is>
        <r>
          <rPr>
            <u/>
            <sz val="16"/>
            <rFont val="Times New Roman"/>
            <family val="1"/>
            <charset val="204"/>
          </rPr>
          <t xml:space="preserve">ДГХ: 
</t>
        </r>
        <r>
          <rPr>
            <sz val="16"/>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t>
        </r>
        <r>
          <rPr>
            <sz val="16"/>
            <color rgb="FFFF0000"/>
            <rFont val="Times New Roman"/>
            <family val="2"/>
            <charset val="204"/>
          </rPr>
          <t xml:space="preserve">
</t>
        </r>
        <r>
          <rPr>
            <sz val="16"/>
            <rFont val="Times New Roman"/>
            <family val="1"/>
            <charset val="204"/>
          </rPr>
          <t>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реализацию полномочий в сфере жилищно-коммунального комлпекса планируется выполнить  капитальный ремонт объектов:</t>
        </r>
        <r>
          <rPr>
            <sz val="16"/>
            <color rgb="FFFF0000"/>
            <rFont val="Times New Roman"/>
            <family val="2"/>
            <charset val="204"/>
          </rPr>
          <t xml:space="preserve">
</t>
        </r>
        <r>
          <rPr>
            <sz val="16"/>
            <rFont val="Times New Roman"/>
            <family val="1"/>
            <charset val="204"/>
          </rPr>
          <t>-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t>
        </r>
        <r>
          <rPr>
            <sz val="16"/>
            <color rgb="FFFF0000"/>
            <rFont val="Times New Roman"/>
            <family val="2"/>
            <charset val="204"/>
          </rPr>
          <t xml:space="preserve">
</t>
        </r>
        <r>
          <rPr>
            <sz val="16"/>
            <rFont val="Times New Roman"/>
            <family val="1"/>
            <charset val="204"/>
          </rPr>
          <t>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Предоставлена субсидия за январь-июнь 2018 года в сумме 2843,13 тыс.руб.(ДГХ)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состоянию на 01.08.2018 установлено 74 приборов учета ГХВС в муниципальных квартирах на сумму 171,79 тыс.руб. По заявлению нанимателя заключен договор от 11.05.2018 № 39  на установку ИПУ ХГВС (2 шт.) в муниципальной комнате с ООО "Все инструменты север" на сумму  2,8 тыс.руб. Работы выполнены и оплачены - 2,8 тыс.руб. Также запланированы работы по замене комплектующих АУРТЭ в 17 объектах социальной сферы.</t>
        </r>
        <r>
          <rPr>
            <sz val="16"/>
            <color rgb="FFFF0000"/>
            <rFont val="Times New Roman"/>
            <family val="2"/>
            <charset val="204"/>
          </rPr>
          <t xml:space="preserve">
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Hазмещение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выполнены ПИР, планируются работы по реконструкции водоводов по объектам "Водовод до ЦТП-61 мкр.25",  "Магистральные сети водоснабжения ул. Крылова, ул. Привокзальная", котельной № 9, ремонту сетей.
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 тыс.руб.  Расходы запланированы на 3, 4 кварталы 2018 года. 
Также планируется выполнить работы по благоустройству еще двух дворовых территорий за счет средств, выделенных из резервного фонда Правительства ХМАО-Югры на финансирование наказов избирателей депутатам Думы ХМАО-Югры (ДГХ). 
</t>
        </r>
        <r>
          <rPr>
            <u/>
            <sz val="16"/>
            <color rgb="FFFF0000"/>
            <rFont val="Times New Roman"/>
            <family val="2"/>
            <charset val="204"/>
          </rPr>
          <t xml:space="preserve">ДАиГ: 
</t>
        </r>
        <r>
          <rPr>
            <sz val="16"/>
            <color rgb="FFFF0000"/>
            <rFont val="Times New Roman"/>
            <family val="2"/>
            <charset val="204"/>
          </rPr>
          <t xml:space="preserve">Электронные аукционы на выполнение  работ  по строительству объекта «Пешеходный мост в сквере "Старожилов" в г.Сургуте» 21.03.2018, 11.05.2018 и 15.06.2018 признаны несосоявшимися  в соответствии ч.16 ст 66 ФЗ №44 - ФЗ в связи с отсутствием заявок от претендентов. Учитывая сроки повтроного размещения заявки, сроки заключения МК, сезонность работ,  выполнение работ в текущем году не представляется возможным. Средства  перераспределены на выполнение работ по благоустройству дворовых территорий решением ДГ заседание которой состоялось в июне 2018 года.
</t>
        </r>
        <r>
          <rPr>
            <u/>
            <sz val="16"/>
            <color rgb="FFFF0000"/>
            <rFont val="Times New Roman"/>
            <family val="2"/>
            <charset val="204"/>
          </rPr>
          <t xml:space="preserve">
 УППЭК</t>
        </r>
        <r>
          <rPr>
            <sz val="16"/>
            <color rgb="FFFF0000"/>
            <rFont val="Times New Roman"/>
            <family val="2"/>
            <charset val="204"/>
          </rPr>
          <t xml:space="preserve">: в 2018 году планируется благоустройство объекта  "Сквер в мкр-не 31". Средства  будут освоены в течение  года.
</t>
        </r>
        <r>
          <rPr>
            <sz val="36"/>
            <color rgb="FFFF0000"/>
            <rFont val="Times New Roman"/>
            <family val="2"/>
            <charset val="204"/>
          </rPr>
          <t xml:space="preserve">
                                                        </t>
        </r>
        <r>
          <rPr>
            <sz val="16"/>
            <color rgb="FFFF0000"/>
            <rFont val="Times New Roman"/>
            <family val="2"/>
            <charset val="204"/>
          </rPr>
          <t xml:space="preserve">                                                    </t>
        </r>
      </is>
    </oc>
    <nc r="J146" t="inlineStr">
      <is>
        <r>
          <rPr>
            <u/>
            <sz val="16"/>
            <rFont val="Times New Roman"/>
            <family val="1"/>
            <charset val="204"/>
          </rPr>
          <t xml:space="preserve">ДГХ: 
</t>
        </r>
        <r>
          <rPr>
            <sz val="16"/>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t>
        </r>
        <r>
          <rPr>
            <sz val="16"/>
            <color rgb="FFFF0000"/>
            <rFont val="Times New Roman"/>
            <family val="2"/>
            <charset val="204"/>
          </rPr>
          <t xml:space="preserve">
</t>
        </r>
        <r>
          <rPr>
            <sz val="16"/>
            <rFont val="Times New Roman"/>
            <family val="1"/>
            <charset val="204"/>
          </rPr>
          <t>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реализацию полномочий в сфере жилищно-коммунального комлпекса планируется выполнить  капитальный ремонт объектов:</t>
        </r>
        <r>
          <rPr>
            <sz val="16"/>
            <color rgb="FFFF0000"/>
            <rFont val="Times New Roman"/>
            <family val="2"/>
            <charset val="204"/>
          </rPr>
          <t xml:space="preserve">
</t>
        </r>
        <r>
          <rPr>
            <sz val="16"/>
            <rFont val="Times New Roman"/>
            <family val="1"/>
            <charset val="204"/>
          </rPr>
          <t>-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t>
        </r>
        <r>
          <rPr>
            <sz val="16"/>
            <color rgb="FFFF0000"/>
            <rFont val="Times New Roman"/>
            <family val="2"/>
            <charset val="204"/>
          </rPr>
          <t xml:space="preserve">
</t>
        </r>
        <r>
          <rPr>
            <sz val="16"/>
            <rFont val="Times New Roman"/>
            <family val="1"/>
            <charset val="204"/>
          </rPr>
          <t>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Предоставлена субсидия за январь-июнь 2018 года в сумме 2843,13 тыс.руб.(ДГХ)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состоянию на 01.08.2018 установлено 74 приборов учета ГХВС в муниципальных квартирах на сумму 171,79 тыс.руб. По заявлению нанимателя заключен договор от 11.05.2018 № 39  на установку ИПУ ХГВС (2 шт.) в муниципальной комнате с ООО "Все инструменты север" на сумму  2,8 тыс.руб. Работы выполнены и оплачены - 2,8 тыс.руб. Также запланированы работы по замене комплектующих АУРТЭ в 17 объектах социальной сферы.</t>
        </r>
        <r>
          <rPr>
            <sz val="16"/>
            <color rgb="FFFF0000"/>
            <rFont val="Times New Roman"/>
            <family val="2"/>
            <charset val="204"/>
          </rPr>
          <t xml:space="preserve">
</t>
        </r>
        <r>
          <rPr>
            <sz val="16"/>
            <rFont val="Times New Roman"/>
            <family val="1"/>
            <charset val="204"/>
          </rPr>
          <t xml:space="preserve">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выполнены ПИР, планируются работы по реконструкции водоводов по объектам "Водовод до ЦТП-61 мкр.25",  "Магистральные сети водоснабжения ул. Крылова, ул. Привокзальная", котельной № 9, ремонту сетей.
5) В рамках подпрограммы "Формирование комфортной городской среды" предусмотрено благоустройство дворовых территорий многоквартирных домов в г. Сургуте.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 тыс.руб.  Расходы запланированы на 3, 4 кварталы 2018 года. 
Также планируется выполнить работы по благоустройству еще двух дворовых территорий за счет средств, выделенных из резервного фонда Правительства ХМАО-Югры на финансирование наказов избирателей депутатам Думы ХМАО-Югры (ДГХ). 
</t>
        </r>
        <r>
          <rPr>
            <u/>
            <sz val="16"/>
            <rFont val="Times New Roman"/>
            <family val="1"/>
            <charset val="204"/>
          </rPr>
          <t xml:space="preserve"> УППЭК</t>
        </r>
        <r>
          <rPr>
            <sz val="16"/>
            <rFont val="Times New Roman"/>
            <family val="1"/>
            <charset val="204"/>
          </rPr>
          <t xml:space="preserve">: в 2018 году планируется благоустройство объекта  "Сквер в мкр-не 31". Средства  будут освоены в течение  года.
</t>
        </r>
        <r>
          <rPr>
            <sz val="36"/>
            <color rgb="FFFF0000"/>
            <rFont val="Times New Roman"/>
            <family val="2"/>
            <charset val="204"/>
          </rPr>
          <t xml:space="preserve">
                                                        </t>
        </r>
        <r>
          <rPr>
            <sz val="16"/>
            <color rgb="FFFF0000"/>
            <rFont val="Times New Roman"/>
            <family val="2"/>
            <charset val="204"/>
          </rPr>
          <t xml:space="preserve">                                                    </t>
        </r>
      </is>
    </nc>
  </rcc>
  <rfmt sheetId="1" sqref="I148" start="0" length="2147483647">
    <dxf>
      <font>
        <color auto="1"/>
      </font>
    </dxf>
  </rfmt>
  <rfmt sheetId="1" sqref="I146:I147" start="0" length="2147483647">
    <dxf>
      <font>
        <color auto="1"/>
      </font>
    </dxf>
  </rfmt>
  <rfmt sheetId="1" sqref="I149" start="0" length="2147483647">
    <dxf>
      <font>
        <color auto="1"/>
      </font>
    </dxf>
  </rfmt>
  <rfmt sheetId="1" sqref="I150" start="0" length="2147483647">
    <dxf>
      <font>
        <color auto="1"/>
      </font>
    </dxf>
  </rfmt>
  <rfmt sheetId="1" sqref="I152" start="0" length="2147483647">
    <dxf>
      <font>
        <color auto="1"/>
      </font>
    </dxf>
  </rfmt>
  <rfmt sheetId="1" sqref="C152:I152" start="0" length="2147483647">
    <dxf>
      <font>
        <color auto="1"/>
      </font>
    </dxf>
  </rfmt>
  <rcc rId="1556" sId="1" numFmtId="4">
    <oc r="G152">
      <v>15892.77</v>
    </oc>
    <nc r="G152">
      <v>36240.559999999998</v>
    </nc>
  </rcc>
</revisions>
</file>

<file path=xl/revisions/revisionLog1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7" sId="1" odxf="1" dxf="1">
    <oc r="J172"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t>
        </r>
        <r>
          <rPr>
            <sz val="16"/>
            <color rgb="FFFF0000"/>
            <rFont val="Times New Roman"/>
            <family val="2"/>
            <charset val="204"/>
          </rPr>
          <t xml:space="preserve">
     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субьектов малого и среднего предпринимательства осуществляющих деятельность в социальной сфере;
- развитие инновационного и молодежного предпринимательства.
     В мае проведен ежегодный городской конкурс "Предприниматель года".
    В июне проведена работа по приему заявлений на возмещение затрат, произведенных субьектами малого и среднего предпринимательства, в частности социальному предпринимательству и субъектам, осуществляющим социально значимые виды деятельности.  
</t>
        </r>
      </is>
    </oc>
    <nc r="J172"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
     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субьектов малого и среднего предпринимательства осуществляющих деятельность в социальной сфере;
- развитие инновационного и молодежного предпринимательства.
    В июне проведена работа по приему заявлений на возмещение затрат, произведенных субьектами малого и среднего предпринимательства, в частности социальному предпринимательству и субъектам, осуществляющим социально значимые виды деятельности.  
    Проведен ежегодный городской конкурс "Предприниматель года", образовательный курс для субъектов малого и среднего предпринимательства "Основы ведения предпринимательской деятельности. Заключен контракт на изготовление и поставку имиджевого мобильного стенда.
</t>
        </r>
      </is>
    </nc>
    <odxf>
      <font>
        <sz val="16"/>
        <color rgb="FFFF0000"/>
      </font>
    </odxf>
    <ndxf>
      <font>
        <sz val="16"/>
        <color auto="1"/>
      </font>
    </ndxf>
  </rcc>
</revisions>
</file>

<file path=xl/revisions/revisionLog1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8" sId="1">
    <oc r="J21" t="inlineStr">
      <is>
        <r>
          <rPr>
            <u/>
            <sz val="16"/>
            <color rgb="FFFF0000"/>
            <rFont val="Times New Roman"/>
            <family val="2"/>
            <charset val="204"/>
          </rPr>
          <t>ДО</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01.07.2018 составило 79 952, 90 рублей.
</t>
        </r>
        <r>
          <rPr>
            <u/>
            <sz val="16"/>
            <color rgb="FFFF0000"/>
            <rFont val="Times New Roman"/>
            <family val="2"/>
            <charset val="204"/>
          </rPr>
          <t xml:space="preserve">ДАиГ: </t>
        </r>
        <r>
          <rPr>
            <sz val="16"/>
            <color rgb="FFFF0000"/>
            <rFont val="Times New Roman"/>
            <family val="2"/>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u/>
            <sz val="16"/>
            <color rgb="FFFF0000"/>
            <rFont val="Times New Roman"/>
            <family val="2"/>
            <charset val="204"/>
          </rPr>
          <t>АГ(ДК)</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85 480,00 рублей. </t>
        </r>
      </is>
    </oc>
    <nc r="J21" t="inlineStr">
      <is>
        <r>
          <rPr>
            <u/>
            <sz val="16"/>
            <color rgb="FFFF0000"/>
            <rFont val="Times New Roman"/>
            <family val="2"/>
            <charset val="204"/>
          </rPr>
          <t>ДО</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01.07.2018 составило 79 952, 90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в мкр. №32" получено положительное заключение гос.экспертизы проектной документации и инженерных изысканий  № 86 -1 -1-3 -0169 -18 от 31.05.2018,  положительное заключение о проверке достоверности определения сметной стоимости строительства №86-1-0324-18 от 16.07.2018. За июль принято выполненных работ на сумму 5 832,2 тыс. руб., в т.ч. 5 248,98 тыс. руб. -средства окружного бюджета , будут оплачены в августе. По "СОШ в мкр.№33"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 июль принято выполненных работ на сумму 2 191,26 тыс. руб., в т.ч. 1 972,14 тыс. руб. -средства окружного бюджета , будут оплачены в августе.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оплачено 60 % от договора - 49,32 тыс. руб.,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2018 года.
</t>
        </r>
        <r>
          <rPr>
            <u/>
            <sz val="16"/>
            <color rgb="FFFF0000"/>
            <rFont val="Times New Roman"/>
            <family val="1"/>
            <charset val="204"/>
          </rPr>
          <t>АГ(ДК)</t>
        </r>
        <r>
          <rPr>
            <sz val="16"/>
            <color rgb="FFFF0000"/>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85 480,00 рублей. </t>
        </r>
      </is>
    </nc>
  </rcc>
  <rfmt sheetId="1" sqref="B86" start="0" length="2147483647">
    <dxf>
      <font>
        <sz val="16"/>
      </font>
    </dxf>
  </rfmt>
  <rfmt sheetId="1" sqref="B86:I92" start="0" length="2147483647">
    <dxf>
      <font>
        <sz val="16"/>
      </font>
    </dxf>
  </rfmt>
  <rfmt sheetId="1" sqref="B62:B109" start="0" length="2147483647">
    <dxf>
      <font/>
    </dxf>
  </rfmt>
  <rfmt sheetId="1" sqref="C86:I86" start="0" length="2147483647">
    <dxf>
      <font>
        <sz val="20"/>
      </font>
    </dxf>
  </rfmt>
  <rfmt sheetId="1" sqref="C92:I92" start="0" length="2147483647">
    <dxf>
      <font>
        <sz val="20"/>
      </font>
    </dxf>
  </rfmt>
  <rcc rId="1559" sId="1" numFmtId="4">
    <oc r="G107">
      <v>35733.57</v>
    </oc>
    <nc r="G107">
      <v>49075.91</v>
    </nc>
  </rcc>
  <rcc rId="1560" sId="1" numFmtId="4">
    <oc r="G106">
      <v>65063.05</v>
    </oc>
    <nc r="G106">
      <v>147227.73000000001</v>
    </nc>
  </rcc>
  <rcc rId="1561" sId="1" numFmtId="4">
    <oc r="E107">
      <v>35733.57</v>
    </oc>
    <nc r="E107">
      <v>49075.91</v>
    </nc>
  </rcc>
  <rcc rId="1562" sId="1" numFmtId="4">
    <oc r="E106">
      <v>65063.05</v>
    </oc>
    <nc r="E106">
      <v>147227.73000000001</v>
    </nc>
  </rcc>
  <rcc rId="1563" sId="1">
    <oc r="J104" t="inlineStr">
      <is>
        <t>Заключен  МК № 08/2017 от 25.10.2017 с ООО СК "ЮВиС"  на выполнение работ по строительству объекта "Улица Киртбая от  ул. 1 "З" до ул. 3 "З" . Цена контракта - 678 069,2 тыс.руб. В 2017 году выполнены работы на сумму  83 768,8 тыс.руб. Срок выполнения работ по 30 июня 2019 года. Ориентировочный срок ввода объекта в эксплуатацию - июль 2019 года.  
В связи с корректировкой принятых работ за май 2018 года средства окружного бюджета в размере 42137,7 тыс. руб. будут оплачены в следующем отчетном периоде. Общая готовность  по объекту - 38,9%, по сетям  - 70,5 %, с учетом произведенной корректировки.</t>
      </is>
    </oc>
    <nc r="J104" t="inlineStr">
      <is>
        <t>Заключен  МК № 08/2017 от 25.10.2017 с ООО СК "ЮВиС"  на выполнение работ по строительству объекта "Улица Киртбая от  ул. 1 "З" до ул. 3 "З" . Цена контракта - 678 069,2 тыс.руб. В 2017 году выполнены работы на сумму  83 768,8 тыс.руб. Срок выполнения работ по 30 июня 2019 года. Ориентировочный срок ввода объекта в эксплуатацию - июль 2019 года.  
Общая готовность  по объекту - 46,7%, по сетям  - 86,6 %.</t>
      </is>
    </nc>
  </rcc>
  <rcc rId="1564" sId="1" numFmtId="4">
    <oc r="C94">
      <v>0</v>
    </oc>
    <nc r="C94">
      <v>2165.3000000000002</v>
    </nc>
  </rcc>
  <rfmt sheetId="1" sqref="C80:I101" start="0" length="2147483647">
    <dxf>
      <font>
        <sz val="20"/>
      </font>
    </dxf>
  </rfmt>
  <rfmt sheetId="1" sqref="A92:XFD109" start="0" length="2147483647">
    <dxf>
      <font>
        <color auto="1"/>
      </font>
    </dxf>
  </rfmt>
  <rfmt sheetId="1" sqref="A86:XFD91" start="0" length="2147483647">
    <dxf>
      <font>
        <color auto="1"/>
      </font>
    </dxf>
  </rfmt>
  <rrc rId="1565" sId="1" ref="A80:XFD85" action="insert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undo index="58" exp="area" ref3D="1" dr="$A$199:$XFD$199" dn="Z_67ADFAE6_A9AF_44D7_8539_93CD0F6B7849_.wvu.Rows" sId="1"/>
    <undo index="56" exp="area" ref3D="1" dr="$A$187:$XFD$191" dn="Z_67ADFAE6_A9AF_44D7_8539_93CD0F6B7849_.wvu.Rows" sId="1"/>
    <undo index="54" exp="area" ref3D="1" dr="$A$183:$XFD$184" dn="Z_67ADFAE6_A9AF_44D7_8539_93CD0F6B7849_.wvu.Rows" sId="1"/>
    <undo index="52" exp="area" ref3D="1" dr="$A$177:$XFD$177" dn="Z_67ADFAE6_A9AF_44D7_8539_93CD0F6B7849_.wvu.Rows" sId="1"/>
    <undo index="50" exp="area" ref3D="1" dr="$A$173:$XFD$173" dn="Z_67ADFAE6_A9AF_44D7_8539_93CD0F6B7849_.wvu.Rows" sId="1"/>
    <undo index="48" exp="area" ref3D="1" dr="$A$170:$XFD$171" dn="Z_67ADFAE6_A9AF_44D7_8539_93CD0F6B7849_.wvu.Rows" sId="1"/>
    <undo index="46" exp="area" ref3D="1" dr="$A$161:$XFD$165" dn="Z_67ADFAE6_A9AF_44D7_8539_93CD0F6B7849_.wvu.Rows" sId="1"/>
    <undo index="44" exp="area" ref3D="1" dr="$A$159:$XFD$159" dn="Z_67ADFAE6_A9AF_44D7_8539_93CD0F6B7849_.wvu.Rows" sId="1"/>
    <undo index="42" exp="area" ref3D="1" dr="$A$151:$XFD$152" dn="Z_67ADFAE6_A9AF_44D7_8539_93CD0F6B7849_.wvu.Rows" sId="1"/>
    <undo index="40" exp="area" ref3D="1" dr="$A$144:$XFD$145" dn="Z_67ADFAE6_A9AF_44D7_8539_93CD0F6B7849_.wvu.Rows" sId="1"/>
    <undo index="38" exp="area" ref3D="1" dr="$A$138:$XFD$139" dn="Z_67ADFAE6_A9AF_44D7_8539_93CD0F6B7849_.wvu.Rows" sId="1"/>
    <undo index="36" exp="area" ref3D="1" dr="$A$132:$XFD$133" dn="Z_67ADFAE6_A9AF_44D7_8539_93CD0F6B7849_.wvu.Rows" sId="1"/>
    <undo index="34" exp="area" ref3D="1" dr="$A$126:$XFD$127" dn="Z_67ADFAE6_A9AF_44D7_8539_93CD0F6B7849_.wvu.Rows" sId="1"/>
    <undo index="32" exp="area" ref3D="1" dr="$A$120:$XFD$120" dn="Z_67ADFAE6_A9AF_44D7_8539_93CD0F6B7849_.wvu.Rows" sId="1"/>
    <undo index="30" exp="area" ref3D="1" dr="$A$114:$XFD$115" dn="Z_67ADFAE6_A9AF_44D7_8539_93CD0F6B7849_.wvu.Rows" sId="1"/>
    <undo index="28" exp="area" ref3D="1" dr="$A$108:$XFD$109" dn="Z_67ADFAE6_A9AF_44D7_8539_93CD0F6B7849_.wvu.Rows" sId="1"/>
    <undo index="26" exp="area" ref3D="1" dr="$A$102:$XFD$103" dn="Z_67ADFAE6_A9AF_44D7_8539_93CD0F6B7849_.wvu.Rows" sId="1"/>
    <undo index="24" exp="area" ref3D="1" dr="$A$96:$XFD$97" dn="Z_67ADFAE6_A9AF_44D7_8539_93CD0F6B7849_.wvu.Rows" sId="1"/>
    <undo index="22" exp="area" ref3D="1" dr="$A$84:$XFD$85" dn="Z_67ADFAE6_A9AF_44D7_8539_93CD0F6B7849_.wvu.Rows" sId="1"/>
  </rrc>
  <rcc rId="1566" sId="1" odxf="1" dxf="1">
    <nc r="A80" t="inlineStr">
      <is>
        <t>11.1.1.1</t>
      </is>
    </nc>
    <odxf>
      <font>
        <sz val="20"/>
        <color auto="1"/>
      </font>
      <alignment vertical="top" readingOrder="0"/>
    </odxf>
    <ndxf>
      <font>
        <sz val="16"/>
        <color auto="1"/>
      </font>
      <alignment vertical="center" readingOrder="0"/>
    </ndxf>
  </rcc>
  <rcc rId="1567" sId="1" odxf="1" dxf="1">
    <nc r="B80" t="inlineStr">
      <is>
        <t>Приобретение жилых помещений в целях обеспечения жильём граждан (ДАиГ)</t>
      </is>
    </nc>
    <odxf>
      <font>
        <i val="0"/>
        <sz val="16"/>
        <color rgb="FFFF0000"/>
      </font>
      <alignment vertical="top" readingOrder="0"/>
    </odxf>
    <ndxf>
      <font>
        <i/>
        <sz val="16"/>
        <color rgb="FFFF0000"/>
      </font>
      <alignment vertical="center" readingOrder="0"/>
    </ndxf>
  </rcc>
  <rcc rId="1568" sId="1" odxf="1" dxf="1">
    <nc r="C80">
      <f>SUM(C81:C85)</f>
    </nc>
    <odxf>
      <font>
        <i val="0"/>
        <sz val="20"/>
        <color rgb="FFFF0000"/>
      </font>
    </odxf>
    <ndxf>
      <font>
        <i/>
        <sz val="20"/>
        <color rgb="FFFF0000"/>
      </font>
    </ndxf>
  </rcc>
  <rcc rId="1569" sId="1" odxf="1" dxf="1">
    <nc r="D80">
      <f>SUM(D81:D85)</f>
    </nc>
    <odxf>
      <font>
        <b/>
        <i val="0"/>
        <sz val="20"/>
        <color rgb="FFFF0000"/>
      </font>
    </odxf>
    <ndxf>
      <font>
        <b val="0"/>
        <i/>
        <sz val="20"/>
        <color rgb="FFFF0000"/>
      </font>
    </ndxf>
  </rcc>
  <rcc rId="1570" sId="1" odxf="1" dxf="1">
    <nc r="E80">
      <f>SUM(E81:E85)</f>
    </nc>
    <odxf>
      <font>
        <i val="0"/>
        <sz val="20"/>
        <color rgb="FFFF0000"/>
      </font>
    </odxf>
    <ndxf>
      <font>
        <i/>
        <sz val="20"/>
        <color rgb="FFFF0000"/>
      </font>
    </ndxf>
  </rcc>
  <rcc rId="1571" sId="1" odxf="1" dxf="1">
    <nc r="F80">
      <f>E80/D80</f>
    </nc>
    <odxf>
      <font>
        <i val="0"/>
        <sz val="20"/>
        <color rgb="FFFF0000"/>
      </font>
    </odxf>
    <ndxf>
      <font>
        <i/>
        <sz val="20"/>
        <color rgb="FFFF0000"/>
      </font>
    </ndxf>
  </rcc>
  <rcc rId="1572" sId="1" odxf="1" dxf="1">
    <nc r="G80">
      <f>SUM(G81:G85)</f>
    </nc>
    <odxf>
      <font>
        <i val="0"/>
        <sz val="20"/>
        <color rgb="FFFF0000"/>
      </font>
    </odxf>
    <ndxf>
      <font>
        <i/>
        <sz val="20"/>
        <color rgb="FFFF0000"/>
      </font>
    </ndxf>
  </rcc>
  <rcc rId="1573" sId="1" odxf="1" dxf="1">
    <nc r="H80">
      <f>G80/D80</f>
    </nc>
    <odxf>
      <font>
        <i val="0"/>
        <sz val="20"/>
        <color rgb="FFFF0000"/>
      </font>
    </odxf>
    <ndxf>
      <font>
        <i/>
        <sz val="20"/>
        <color rgb="FFFF0000"/>
      </font>
    </ndxf>
  </rcc>
  <rcc rId="1574" sId="1" odxf="1" dxf="1">
    <nc r="I80">
      <f>SUM(I81:I85)</f>
    </nc>
    <odxf>
      <font>
        <i val="0"/>
        <sz val="20"/>
        <color rgb="FFFF0000"/>
      </font>
    </odxf>
    <ndxf>
      <font>
        <i/>
        <sz val="20"/>
        <color rgb="FFFF0000"/>
      </font>
    </ndxf>
  </rcc>
  <rfmt sheetId="1" sqref="J80" start="0" length="0">
    <dxf>
      <font>
        <b val="0"/>
        <i val="0"/>
        <sz val="16"/>
        <color rgb="FFFF0000"/>
      </font>
      <alignment horizontal="justify" readingOrder="0"/>
    </dxf>
  </rfmt>
  <rcc rId="1575" sId="1">
    <nc r="K80">
      <f>D80-I80</f>
    </nc>
  </rcc>
  <rfmt sheetId="1" sqref="L80" start="0" length="0">
    <dxf>
      <font>
        <i/>
        <sz val="18"/>
        <color auto="1"/>
      </font>
    </dxf>
  </rfmt>
  <rcc rId="1576" sId="1" odxf="1" dxf="1">
    <nc r="M80">
      <f>D80-I80</f>
    </nc>
    <odxf>
      <font>
        <i val="0"/>
        <sz val="20"/>
        <color auto="1"/>
      </font>
      <alignment vertical="top" readingOrder="0"/>
    </odxf>
    <ndxf>
      <font>
        <i/>
        <sz val="18"/>
        <color auto="1"/>
      </font>
      <alignment vertical="center" readingOrder="0"/>
    </ndxf>
  </rcc>
  <rfmt sheetId="1" sqref="N80" start="0" length="0">
    <dxf>
      <font>
        <i/>
        <sz val="18"/>
        <color auto="1"/>
      </font>
      <alignment vertical="center" readingOrder="0"/>
    </dxf>
  </rfmt>
  <rfmt sheetId="1" sqref="O80" start="0" length="0">
    <dxf>
      <font>
        <i/>
        <sz val="18"/>
        <color auto="1"/>
      </font>
      <alignment vertical="center" readingOrder="0"/>
    </dxf>
  </rfmt>
  <rfmt sheetId="1" sqref="P80" start="0" length="0">
    <dxf>
      <font>
        <i/>
        <sz val="18"/>
        <color auto="1"/>
      </font>
      <alignment vertical="center" readingOrder="0"/>
    </dxf>
  </rfmt>
  <rfmt sheetId="1" sqref="Q80" start="0" length="0">
    <dxf>
      <font>
        <i/>
        <sz val="18"/>
        <color auto="1"/>
      </font>
      <alignment vertical="center" readingOrder="0"/>
    </dxf>
  </rfmt>
  <rfmt sheetId="1" sqref="R80" start="0" length="0">
    <dxf>
      <font>
        <i/>
        <sz val="18"/>
        <color auto="1"/>
      </font>
      <alignment vertical="center" readingOrder="0"/>
    </dxf>
  </rfmt>
  <rfmt sheetId="1" sqref="S80" start="0" length="0">
    <dxf>
      <font>
        <i/>
        <sz val="18"/>
        <color auto="1"/>
      </font>
      <alignment vertical="center" readingOrder="0"/>
    </dxf>
  </rfmt>
  <rfmt sheetId="1" sqref="T80" start="0" length="0">
    <dxf>
      <font>
        <i/>
        <sz val="18"/>
        <color auto="1"/>
      </font>
      <alignment vertical="center" readingOrder="0"/>
    </dxf>
  </rfmt>
  <rfmt sheetId="1" sqref="U80" start="0" length="0">
    <dxf>
      <font>
        <i/>
        <sz val="18"/>
        <color auto="1"/>
      </font>
      <alignment vertical="center" readingOrder="0"/>
    </dxf>
  </rfmt>
  <rfmt sheetId="1" sqref="V80" start="0" length="0">
    <dxf>
      <font>
        <i/>
        <sz val="18"/>
        <color auto="1"/>
      </font>
      <alignment vertical="center" readingOrder="0"/>
    </dxf>
  </rfmt>
  <rfmt sheetId="1" sqref="W80" start="0" length="0">
    <dxf>
      <font>
        <i/>
        <sz val="18"/>
        <color auto="1"/>
      </font>
      <alignment vertical="center" readingOrder="0"/>
    </dxf>
  </rfmt>
  <rfmt sheetId="1" sqref="X80" start="0" length="0">
    <dxf>
      <font>
        <i/>
        <sz val="18"/>
        <color auto="1"/>
      </font>
      <alignment vertical="center" readingOrder="0"/>
    </dxf>
  </rfmt>
  <rfmt sheetId="1" sqref="Y80" start="0" length="0">
    <dxf>
      <font>
        <i/>
        <sz val="18"/>
        <color auto="1"/>
      </font>
      <alignment vertical="center" readingOrder="0"/>
    </dxf>
  </rfmt>
  <rfmt sheetId="1" sqref="Z80" start="0" length="0">
    <dxf>
      <font>
        <i/>
        <sz val="18"/>
        <color auto="1"/>
      </font>
      <alignment vertical="center" readingOrder="0"/>
    </dxf>
  </rfmt>
  <rfmt sheetId="1" sqref="AA80" start="0" length="0">
    <dxf>
      <font>
        <i/>
        <sz val="18"/>
        <color auto="1"/>
      </font>
      <alignment vertical="center" readingOrder="0"/>
    </dxf>
  </rfmt>
  <rfmt sheetId="1" sqref="AB80" start="0" length="0">
    <dxf>
      <font>
        <i/>
        <sz val="18"/>
        <color auto="1"/>
      </font>
      <alignment vertical="center" readingOrder="0"/>
    </dxf>
  </rfmt>
  <rfmt sheetId="1" sqref="AC80" start="0" length="0">
    <dxf>
      <font>
        <i/>
        <sz val="18"/>
        <color auto="1"/>
      </font>
      <alignment vertical="center" readingOrder="0"/>
    </dxf>
  </rfmt>
  <rfmt sheetId="1" sqref="AD80" start="0" length="0">
    <dxf>
      <font>
        <i/>
        <sz val="18"/>
        <color auto="1"/>
      </font>
      <alignment vertical="center" readingOrder="0"/>
    </dxf>
  </rfmt>
  <rfmt sheetId="1" sqref="AE80" start="0" length="0">
    <dxf>
      <font>
        <i/>
        <sz val="18"/>
        <color auto="1"/>
      </font>
      <alignment vertical="center" readingOrder="0"/>
    </dxf>
  </rfmt>
  <rfmt sheetId="1" sqref="AF80" start="0" length="0">
    <dxf>
      <font>
        <i/>
        <sz val="18"/>
        <color auto="1"/>
      </font>
      <alignment vertical="center" readingOrder="0"/>
    </dxf>
  </rfmt>
  <rfmt sheetId="1" sqref="AG80" start="0" length="0">
    <dxf>
      <font>
        <i/>
        <sz val="18"/>
        <color auto="1"/>
      </font>
      <alignment vertical="center" readingOrder="0"/>
    </dxf>
  </rfmt>
  <rfmt sheetId="1" sqref="AH80" start="0" length="0">
    <dxf>
      <font>
        <i/>
        <sz val="18"/>
        <color auto="1"/>
      </font>
      <alignment vertical="center" readingOrder="0"/>
    </dxf>
  </rfmt>
  <rfmt sheetId="1" sqref="AI80" start="0" length="0">
    <dxf>
      <font>
        <i/>
        <sz val="18"/>
        <color auto="1"/>
      </font>
      <alignment vertical="center" readingOrder="0"/>
    </dxf>
  </rfmt>
  <rfmt sheetId="1" sqref="AJ80" start="0" length="0">
    <dxf>
      <font>
        <i/>
        <sz val="18"/>
        <color auto="1"/>
      </font>
      <alignment vertical="center" readingOrder="0"/>
    </dxf>
  </rfmt>
  <rfmt sheetId="1" sqref="AK80" start="0" length="0">
    <dxf>
      <font>
        <i/>
        <sz val="18"/>
        <color auto="1"/>
      </font>
      <alignment vertical="center" readingOrder="0"/>
    </dxf>
  </rfmt>
  <rfmt sheetId="1" sqref="AL80" start="0" length="0">
    <dxf>
      <font>
        <i/>
        <sz val="18"/>
        <color auto="1"/>
      </font>
      <alignment vertical="center" readingOrder="0"/>
    </dxf>
  </rfmt>
  <rfmt sheetId="1" sqref="AM80" start="0" length="0">
    <dxf>
      <font>
        <i/>
        <sz val="18"/>
        <color auto="1"/>
      </font>
      <alignment vertical="center" readingOrder="0"/>
    </dxf>
  </rfmt>
  <rfmt sheetId="1" sqref="AN80" start="0" length="0">
    <dxf>
      <font>
        <i/>
        <sz val="18"/>
        <color auto="1"/>
      </font>
      <alignment vertical="center" readingOrder="0"/>
    </dxf>
  </rfmt>
  <rfmt sheetId="1" sqref="AO80" start="0" length="0">
    <dxf>
      <font>
        <i/>
        <sz val="18"/>
        <color auto="1"/>
      </font>
      <alignment vertical="center" readingOrder="0"/>
    </dxf>
  </rfmt>
  <rfmt sheetId="1" sqref="AP80" start="0" length="0">
    <dxf>
      <font>
        <i/>
        <sz val="18"/>
        <color auto="1"/>
      </font>
      <alignment vertical="center" readingOrder="0"/>
    </dxf>
  </rfmt>
  <rfmt sheetId="1" sqref="AQ80" start="0" length="0">
    <dxf>
      <font>
        <i/>
        <sz val="18"/>
        <color auto="1"/>
      </font>
      <alignment vertical="center" readingOrder="0"/>
    </dxf>
  </rfmt>
  <rfmt sheetId="1" sqref="AR80" start="0" length="0">
    <dxf>
      <font>
        <i/>
        <sz val="18"/>
        <color auto="1"/>
      </font>
      <alignment vertical="center" readingOrder="0"/>
    </dxf>
  </rfmt>
  <rfmt sheetId="1" sqref="AS80" start="0" length="0">
    <dxf>
      <font>
        <i/>
        <sz val="18"/>
        <color auto="1"/>
      </font>
      <alignment vertical="center" readingOrder="0"/>
    </dxf>
  </rfmt>
  <rfmt sheetId="1" sqref="AT80" start="0" length="0">
    <dxf>
      <font>
        <i/>
        <sz val="18"/>
        <color auto="1"/>
      </font>
      <alignment vertical="center" readingOrder="0"/>
    </dxf>
  </rfmt>
  <rfmt sheetId="1" sqref="AU80" start="0" length="0">
    <dxf>
      <font>
        <i/>
        <sz val="18"/>
        <color auto="1"/>
      </font>
      <alignment vertical="center" readingOrder="0"/>
    </dxf>
  </rfmt>
  <rfmt sheetId="1" sqref="AV80" start="0" length="0">
    <dxf>
      <font>
        <i/>
        <sz val="18"/>
        <color auto="1"/>
      </font>
      <alignment vertical="center" readingOrder="0"/>
    </dxf>
  </rfmt>
  <rfmt sheetId="1" sqref="AW80" start="0" length="0">
    <dxf>
      <font>
        <i/>
        <sz val="18"/>
        <color auto="1"/>
      </font>
      <alignment vertical="center" readingOrder="0"/>
    </dxf>
  </rfmt>
  <rfmt sheetId="1" sqref="AX80" start="0" length="0">
    <dxf>
      <font>
        <i/>
        <sz val="18"/>
        <color auto="1"/>
      </font>
      <alignment vertical="center" readingOrder="0"/>
    </dxf>
  </rfmt>
  <rfmt sheetId="1" sqref="AY80" start="0" length="0">
    <dxf>
      <font>
        <i/>
        <sz val="18"/>
        <color auto="1"/>
      </font>
      <alignment vertical="center" readingOrder="0"/>
    </dxf>
  </rfmt>
  <rfmt sheetId="1" sqref="AZ80" start="0" length="0">
    <dxf>
      <font>
        <i/>
        <sz val="18"/>
        <color auto="1"/>
      </font>
      <alignment vertical="center" readingOrder="0"/>
    </dxf>
  </rfmt>
  <rfmt sheetId="1" sqref="BA80" start="0" length="0">
    <dxf>
      <font>
        <i/>
        <sz val="18"/>
        <color auto="1"/>
      </font>
      <alignment vertical="center" readingOrder="0"/>
    </dxf>
  </rfmt>
  <rfmt sheetId="1" sqref="BB80" start="0" length="0">
    <dxf>
      <font>
        <i/>
        <sz val="18"/>
        <color auto="1"/>
      </font>
      <alignment vertical="center" readingOrder="0"/>
    </dxf>
  </rfmt>
  <rfmt sheetId="1" sqref="BC80" start="0" length="0">
    <dxf>
      <font>
        <i/>
        <sz val="18"/>
        <color auto="1"/>
      </font>
      <alignment vertical="center" readingOrder="0"/>
    </dxf>
  </rfmt>
  <rfmt sheetId="1" sqref="BD80" start="0" length="0">
    <dxf>
      <font>
        <i/>
        <sz val="18"/>
        <color auto="1"/>
      </font>
      <alignment vertical="center" readingOrder="0"/>
    </dxf>
  </rfmt>
  <rfmt sheetId="1" sqref="BE80" start="0" length="0">
    <dxf>
      <font>
        <i/>
        <sz val="18"/>
        <color auto="1"/>
      </font>
      <alignment vertical="center" readingOrder="0"/>
    </dxf>
  </rfmt>
  <rfmt sheetId="1" sqref="BF80" start="0" length="0">
    <dxf>
      <font>
        <i/>
        <sz val="18"/>
        <color auto="1"/>
      </font>
      <alignment vertical="center" readingOrder="0"/>
    </dxf>
  </rfmt>
  <rfmt sheetId="1" sqref="BG80" start="0" length="0">
    <dxf>
      <font>
        <i/>
        <sz val="18"/>
        <color auto="1"/>
      </font>
      <alignment vertical="center" readingOrder="0"/>
    </dxf>
  </rfmt>
  <rfmt sheetId="1" sqref="BH80" start="0" length="0">
    <dxf>
      <font>
        <i/>
        <sz val="18"/>
        <color auto="1"/>
      </font>
      <alignment vertical="center" readingOrder="0"/>
    </dxf>
  </rfmt>
  <rfmt sheetId="1" sqref="BI80" start="0" length="0">
    <dxf>
      <font>
        <i/>
        <sz val="18"/>
        <color auto="1"/>
      </font>
      <alignment vertical="center" readingOrder="0"/>
    </dxf>
  </rfmt>
  <rfmt sheetId="1" sqref="BJ80" start="0" length="0">
    <dxf>
      <font>
        <i/>
        <sz val="18"/>
        <color auto="1"/>
      </font>
      <alignment vertical="center" readingOrder="0"/>
    </dxf>
  </rfmt>
  <rfmt sheetId="1" sqref="BK80" start="0" length="0">
    <dxf>
      <font>
        <i/>
        <sz val="18"/>
        <color auto="1"/>
      </font>
      <alignment vertical="center" readingOrder="0"/>
    </dxf>
  </rfmt>
  <rfmt sheetId="1" sqref="BL80" start="0" length="0">
    <dxf>
      <font>
        <i/>
        <sz val="18"/>
        <color auto="1"/>
      </font>
      <alignment vertical="center" readingOrder="0"/>
    </dxf>
  </rfmt>
  <rfmt sheetId="1" sqref="BM80" start="0" length="0">
    <dxf>
      <font>
        <i/>
        <sz val="18"/>
        <color auto="1"/>
      </font>
      <alignment vertical="center" readingOrder="0"/>
    </dxf>
  </rfmt>
  <rfmt sheetId="1" sqref="BN80" start="0" length="0">
    <dxf>
      <font>
        <i/>
        <sz val="18"/>
        <color auto="1"/>
      </font>
      <alignment vertical="center" readingOrder="0"/>
    </dxf>
  </rfmt>
  <rfmt sheetId="1" sqref="A80:XFD80" start="0" length="0">
    <dxf>
      <font>
        <i/>
        <sz val="18"/>
        <color auto="1"/>
      </font>
      <alignment vertical="center" readingOrder="0"/>
    </dxf>
  </rfmt>
  <rfmt sheetId="1" sqref="A81" start="0" length="0">
    <dxf>
      <font>
        <sz val="16"/>
        <color auto="1"/>
      </font>
    </dxf>
  </rfmt>
  <rcc rId="1577" sId="1">
    <nc r="B81" t="inlineStr">
      <is>
        <t>федеральный бюджет</t>
      </is>
    </nc>
  </rcc>
  <rcc rId="1578" sId="1">
    <nc r="K81">
      <f>D81-I81</f>
    </nc>
  </rcc>
  <rcc rId="1579" sId="1">
    <nc r="M81">
      <f>D81-I81</f>
    </nc>
  </rcc>
  <rfmt sheetId="1" sqref="A82" start="0" length="0">
    <dxf>
      <font>
        <sz val="16"/>
        <color auto="1"/>
      </font>
    </dxf>
  </rfmt>
  <rcc rId="1580" sId="1">
    <nc r="B82" t="inlineStr">
      <is>
        <t xml:space="preserve">бюджет ХМАО - Югры </t>
      </is>
    </nc>
  </rcc>
  <rcc rId="1581" sId="1" numFmtId="4">
    <nc r="C82">
      <v>94242.33</v>
    </nc>
  </rcc>
  <rcc rId="1582" sId="1" odxf="1" dxf="1" numFmtId="4">
    <nc r="D82">
      <v>537564.43000000005</v>
    </nc>
    <odxf>
      <font>
        <b/>
        <sz val="20"/>
        <color rgb="FFFF0000"/>
      </font>
    </odxf>
    <ndxf>
      <font>
        <b val="0"/>
        <sz val="20"/>
        <color rgb="FFFF0000"/>
      </font>
    </ndxf>
  </rcc>
  <rcc rId="1583" sId="1" numFmtId="4">
    <nc r="E82">
      <v>0</v>
    </nc>
  </rcc>
  <rcc rId="1584" sId="1">
    <nc r="F82">
      <f>E82/D82</f>
    </nc>
  </rcc>
  <rcc rId="1585" sId="1" numFmtId="4">
    <nc r="G82">
      <v>0</v>
    </nc>
  </rcc>
  <rcc rId="1586" sId="1">
    <nc r="H82">
      <f>G82/D82</f>
    </nc>
  </rcc>
  <rcc rId="1587" sId="1" numFmtId="4">
    <nc r="I82">
      <v>537564.43000000005</v>
    </nc>
  </rcc>
  <rcc rId="1588" sId="1">
    <nc r="K82">
      <f>D82-I82</f>
    </nc>
  </rcc>
  <rcc rId="1589" sId="1">
    <nc r="M82">
      <f>D82-I82</f>
    </nc>
  </rcc>
  <rfmt sheetId="1" sqref="A83" start="0" length="0">
    <dxf>
      <font>
        <sz val="16"/>
        <color auto="1"/>
      </font>
    </dxf>
  </rfmt>
  <rcc rId="1590" sId="1">
    <nc r="B83" t="inlineStr">
      <is>
        <t>бюджет МО</t>
      </is>
    </nc>
  </rcc>
  <rcc rId="1591" sId="1" numFmtId="4">
    <nc r="C83">
      <v>11647.93</v>
    </nc>
  </rcc>
  <rcc rId="1592" sId="1" odxf="1" dxf="1" numFmtId="4">
    <nc r="D83">
      <v>19063.66</v>
    </nc>
    <odxf>
      <font>
        <b/>
        <sz val="20"/>
        <color rgb="FFFF0000"/>
      </font>
    </odxf>
    <ndxf>
      <font>
        <b val="0"/>
        <sz val="20"/>
        <color rgb="FFFF0000"/>
      </font>
    </ndxf>
  </rcc>
  <rcc rId="1593" sId="1" numFmtId="4">
    <nc r="E83">
      <v>0</v>
    </nc>
  </rcc>
  <rcc rId="1594" sId="1">
    <nc r="F83">
      <f>E83/D83</f>
    </nc>
  </rcc>
  <rcc rId="1595" sId="1" numFmtId="4">
    <nc r="G83">
      <v>0</v>
    </nc>
  </rcc>
  <rcc rId="1596" sId="1">
    <nc r="H83">
      <f>G83/D83</f>
    </nc>
  </rcc>
  <rcc rId="1597" sId="1" numFmtId="4">
    <nc r="I83">
      <v>19063.66</v>
    </nc>
  </rcc>
  <rcc rId="1598" sId="1">
    <nc r="K83">
      <f>D83-I83</f>
    </nc>
  </rcc>
  <rcc rId="1599" sId="1">
    <nc r="M83">
      <f>D83-I83</f>
    </nc>
  </rcc>
  <rfmt sheetId="1" sqref="A84" start="0" length="0">
    <dxf>
      <font>
        <sz val="16"/>
        <color auto="1"/>
      </font>
    </dxf>
  </rfmt>
  <rcc rId="1600" sId="1">
    <nc r="B84" t="inlineStr">
      <is>
        <t>бюджет МО сверх соглашения</t>
      </is>
    </nc>
  </rcc>
  <rfmt sheetId="1" sqref="D84" start="0" length="0">
    <dxf>
      <font>
        <b val="0"/>
        <sz val="20"/>
        <color rgb="FFFF0000"/>
      </font>
    </dxf>
  </rfmt>
  <rcc rId="1601" sId="1">
    <nc r="K84">
      <f>D84-I84</f>
    </nc>
  </rcc>
  <rcc rId="1602" sId="1">
    <nc r="M84">
      <f>D84-I84</f>
    </nc>
  </rcc>
  <rfmt sheetId="1" sqref="A85" start="0" length="0">
    <dxf>
      <font>
        <sz val="16"/>
        <color auto="1"/>
      </font>
    </dxf>
  </rfmt>
  <rcc rId="1603" sId="1">
    <nc r="B85" t="inlineStr">
      <is>
        <t>привлечённые средства</t>
      </is>
    </nc>
  </rcc>
  <rcc rId="1604" sId="1">
    <nc r="K85">
      <f>D85-I85</f>
    </nc>
  </rcc>
  <rcc rId="1605" sId="1">
    <nc r="M85">
      <f>D85-I85</f>
    </nc>
  </rcc>
  <rcc rId="1606" sId="1" numFmtId="4">
    <oc r="C88">
      <v>181231.3</v>
    </oc>
    <nc r="C88">
      <v>26988.97</v>
    </nc>
  </rcc>
  <rcc rId="1607" sId="1" numFmtId="4">
    <oc r="C89">
      <v>22399.37</v>
    </oc>
    <nc r="C89">
      <v>3335.71</v>
    </nc>
  </rcc>
  <rcc rId="1608" sId="1" numFmtId="4">
    <oc r="D89">
      <v>14983.64</v>
    </oc>
    <nc r="D89">
      <v>3335.71</v>
    </nc>
  </rcc>
  <rcc rId="1609" sId="1" numFmtId="4">
    <oc r="D88">
      <v>564553.4</v>
    </oc>
    <nc r="D88">
      <v>26988.97</v>
    </nc>
  </rcc>
  <rcc rId="1610" sId="1" numFmtId="4">
    <oc r="I89">
      <v>14983.64</v>
    </oc>
    <nc r="I89">
      <v>3335.71</v>
    </nc>
  </rcc>
  <rcc rId="1611" sId="1" numFmtId="4">
    <oc r="I88">
      <v>564553.4</v>
    </oc>
    <nc r="I88">
      <v>26988.97</v>
    </nc>
  </rcc>
  <rcc rId="1612" sId="1">
    <oc r="A86" t="inlineStr">
      <is>
        <t>11.1.1.1</t>
      </is>
    </oc>
    <nc r="A86" t="inlineStr">
      <is>
        <t>11.1.1.2</t>
      </is>
    </nc>
  </rcc>
  <rcc rId="1613" sId="1">
    <oc r="A92" t="inlineStr">
      <is>
        <t>11.1.1.2</t>
      </is>
    </oc>
    <nc r="A92" t="inlineStr">
      <is>
        <t>11.1.1.3</t>
      </is>
    </nc>
  </rcc>
  <rcc rId="1614" sId="1">
    <oc r="A98" t="inlineStr">
      <is>
        <t>11.1.1.3</t>
      </is>
    </oc>
    <nc r="A98" t="inlineStr">
      <is>
        <t>11.1.1.4</t>
      </is>
    </nc>
  </rcc>
  <rcc rId="1615" sId="1">
    <oc r="C77">
      <f>C89+C95+C101</f>
    </oc>
    <nc r="C77">
      <f>C89+C95+C101+C83</f>
    </nc>
  </rcc>
  <rcc rId="1616" sId="1">
    <oc r="D77">
      <f>D89+D95+D101</f>
    </oc>
    <nc r="D77">
      <f>D89+D95+D101+D83</f>
    </nc>
  </rcc>
  <rcc rId="1617" sId="1">
    <oc r="E77">
      <f>E89+E95+E101</f>
    </oc>
    <nc r="E77">
      <f>E89+E95+E101+E83</f>
    </nc>
  </rcc>
  <rcc rId="1618" sId="1">
    <oc r="F77">
      <f>F89+F95+F101</f>
    </oc>
    <nc r="F77">
      <f>F89+F95+F101+F83</f>
    </nc>
  </rcc>
  <rcc rId="1619" sId="1">
    <oc r="G77">
      <f>G89+G95+G101</f>
    </oc>
    <nc r="G77">
      <f>G89+G95+G101+G83</f>
    </nc>
  </rcc>
  <rcc rId="1620" sId="1">
    <oc r="H77">
      <f>H89+H95+H101</f>
    </oc>
    <nc r="H77">
      <f>H89+H95+H101+H83</f>
    </nc>
  </rcc>
  <rcc rId="1621" sId="1">
    <oc r="I77">
      <f>I89+I95+I101</f>
    </oc>
    <nc r="I77">
      <f>I89+I95+I101+I83</f>
    </nc>
  </rcc>
  <rcc rId="1622" sId="1">
    <oc r="C76">
      <f>C88+C94+C100</f>
    </oc>
    <nc r="C76">
      <f>C88+C94+C100+C82</f>
    </nc>
  </rcc>
  <rcc rId="1623" sId="1">
    <oc r="D76">
      <f>D88+D94+D100</f>
    </oc>
    <nc r="D76">
      <f>D88+D94+D100+D82</f>
    </nc>
  </rcc>
  <rcc rId="1624" sId="1">
    <oc r="E76">
      <f>E88+E94+E100</f>
    </oc>
    <nc r="E76">
      <f>E88+E94+E100+E82</f>
    </nc>
  </rcc>
  <rcc rId="1625" sId="1">
    <oc r="F76">
      <f>F88+F94+F100</f>
    </oc>
    <nc r="F76">
      <f>F88+F94+F100+F82</f>
    </nc>
  </rcc>
  <rcc rId="1626" sId="1">
    <oc r="G76">
      <f>G88+G94+G100</f>
    </oc>
    <nc r="G76">
      <f>G88+G94+G100+G82</f>
    </nc>
  </rcc>
  <rcc rId="1627" sId="1">
    <oc r="H76">
      <f>H88+H94+H100</f>
    </oc>
    <nc r="H76">
      <f>H88+H94+H100+H82</f>
    </nc>
  </rcc>
  <rcc rId="1628" sId="1">
    <oc r="I76">
      <f>I88+I94+I100</f>
    </oc>
    <nc r="I76">
      <f>I88+I94+I100+I82</f>
    </nc>
  </rcc>
  <rcc rId="1629" sId="1">
    <oc r="C70">
      <f>C106+C76</f>
    </oc>
    <nc r="C70">
      <f>C106+C76</f>
    </nc>
  </rcc>
  <rcc rId="1630" sId="1">
    <oc r="C71">
      <f>C107+C77</f>
    </oc>
    <nc r="C71">
      <f>C107+C77</f>
    </nc>
  </rcc>
  <rcc rId="1631" sId="1">
    <oc r="B86" t="inlineStr">
      <is>
        <t>Приобретение жилых помещений в целях обеспечения жильём граждан (ДАиГ)</t>
      </is>
    </oc>
    <nc r="B86" t="inlineStr">
      <is>
        <t>Выплата субсидий на приобретение жилых помещений в целях ликвидации и расселения приспособленных для проживания строений в посёлках (ДАиГ)</t>
      </is>
    </nc>
  </rcc>
  <rcc rId="1632" sId="1">
    <oc r="J86" t="inlineStr">
      <is>
        <t>В апреле, мае, июне 2018 года аукционы на приобретение жилых помещений признаны не состоявшимися по причине отсутствия заявок на участие. Подведение итогов аукционов по заявкам на приобретение 5 квартир 1-комнатных, 6 квартир 2-комнатных состоится 9-16 июля. Размещение остальных закупок состоится в июле 2018 года.</t>
      </is>
    </oc>
    <nc r="J86" t="inlineStr">
      <is>
        <t>Ведется работа с участниками программы по оформлению необходимых документов для получения субсидии на приобретение жилых помещений</t>
      </is>
    </nc>
  </rcc>
  <rfmt sheetId="1" sqref="A86:XFD91" start="0" length="2147483647">
    <dxf>
      <font>
        <color auto="1"/>
      </font>
    </dxf>
  </rfmt>
  <rcc rId="1633" sId="1">
    <nc r="J80" t="inlineStr">
      <is>
        <t>В апреле, мае, июне, июле 2018 года аукционы на приобретение жилых помещений признаны не состоявшимися по причине отсутствия заявок на участие. Размещение очередных закупок состоится в августе 2018 года.</t>
      </is>
    </nc>
  </rcc>
  <rfmt sheetId="1" sqref="A74:XFD85" start="0" length="2147483647">
    <dxf>
      <font>
        <color auto="1"/>
      </font>
    </dxf>
  </rfmt>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86" start="0" length="2147483647">
    <dxf>
      <font>
        <i val="0"/>
      </font>
    </dxf>
  </rfmt>
  <rfmt sheetId="1" sqref="J86" start="0" length="2147483647">
    <dxf>
      <font>
        <sz val="16"/>
      </font>
    </dxf>
  </rfmt>
  <rcc rId="1493" sId="1">
    <oc r="J86" t="inlineStr">
      <is>
        <t xml:space="preserve">Размещение закупки на выполнение работ по определению границ зон затопления, подтопления на территории муниципального образования городской округ город Сургут запланировано на III квартал 2018года. </t>
      </is>
    </oc>
    <nc r="J86" t="inlineStr">
      <is>
        <t xml:space="preserve">Размещение закупки на выполнение работ по определению границ зон затопления, подтопления на территории муниципального образования городской округ город Сургут запланировано на август 2018года. </t>
      </is>
    </nc>
  </rcc>
</revisions>
</file>

<file path=xl/revisions/revisionLog1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34" sId="1" numFmtId="4">
    <oc r="C124">
      <v>4492.2</v>
    </oc>
    <nc r="C124">
      <v>3644.44</v>
    </nc>
  </rcc>
  <rcc rId="1635" sId="1" numFmtId="4">
    <oc r="C123">
      <v>706.1</v>
    </oc>
    <nc r="C123">
      <v>572.84</v>
    </nc>
  </rcc>
  <rcc rId="1636" sId="1" numFmtId="4">
    <oc r="C135">
      <f>D135</f>
    </oc>
    <nc r="C135">
      <v>7927.2</v>
    </nc>
  </rcc>
  <rcc rId="1637" sId="1" numFmtId="4">
    <oc r="D135">
      <f>7134.5+792.7</f>
    </oc>
    <nc r="D135">
      <v>7927.2</v>
    </nc>
  </rcc>
  <rfmt sheetId="1" sqref="A68:XFD73" start="0" length="2147483647">
    <dxf>
      <font>
        <color auto="1"/>
      </font>
    </dxf>
  </rfmt>
  <rfmt sheetId="1" sqref="A146:XFD151" start="0" length="2147483647">
    <dxf>
      <font>
        <color auto="1"/>
      </font>
    </dxf>
  </rfmt>
  <rfmt sheetId="1" sqref="A116:XFD139" start="0" length="2147483647">
    <dxf>
      <font>
        <color auto="1"/>
      </font>
    </dxf>
  </rfmt>
  <rcc rId="1638" sId="1">
    <oc r="J122" t="inlineStr">
      <is>
        <t xml:space="preserve">      Заключено соглашение от 13.04.2018 № 71876000-1-2018-002 между Департаментом строительства ХМАО - Югры и Администрацией города  о предоставлении в 2018 году субсидии из бюджета ХМАО - Югры  на софинансирование расходных обязательств на предоставление социальных выплат молодым семьям на приобретение (строительство) жилья в рамках основного мероприятия "Обеспечение жильем молодых семей".
       На 01.08.2018 участниками мероприятия числится 59 молодых семей. В 2018 году социальную выплату на приобретение (строительство) жилья планируется предоставить 4 молодым семьям. Свидетельства о праве на получение социальной выплаты выданы 3 молодым семьям на общую сумму 3 606 876 руб.                                                                                    
    </t>
      </is>
    </oc>
    <nc r="J122" t="inlineStr">
      <is>
        <r>
          <t xml:space="preserve">      Заключено соглашение от 13.04.2018 № 71876000-1-2018-002 между Департаментом строительства ХМАО - Югры и Администрацией города  о предоставлении в 2018 году субсидии из бюджета ХМАО - Югры  на софинансирование расходных обязательств на предоставление социальных выплат молодым семьям на приобретение (строительство) жилья в рамках основного мероприятия "Обеспечение жильем молодых семей".
       На 01.08.2018 участниками мероприятия числится 59 молодых семей. В 2018 году социальную выплату на приобретение (строительство) жилья планируется предоставить 4 молодым семьям. Свидетельства о праве на получение социальной выплаты выданы 3 молодым семьям на общую сумму </t>
        </r>
        <r>
          <rPr>
            <sz val="16"/>
            <color rgb="FFFF0000"/>
            <rFont val="Times New Roman"/>
            <family val="1"/>
            <charset val="204"/>
          </rPr>
          <t xml:space="preserve">3 606 876 руб.                                                                                    </t>
        </r>
        <r>
          <rPr>
            <sz val="16"/>
            <rFont val="Times New Roman"/>
            <family val="2"/>
            <charset val="204"/>
          </rPr>
          <t xml:space="preserve">
    </t>
        </r>
      </is>
    </nc>
  </rcc>
</revisions>
</file>

<file path=xl/revisions/revisionLog1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22:J127" start="0" length="2147483647">
    <dxf>
      <font>
        <color auto="1"/>
      </font>
    </dxf>
  </rfmt>
</revisions>
</file>

<file path=xl/revisions/revisionLog1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39" sId="1">
    <oc r="J122" t="inlineStr">
      <is>
        <r>
          <t xml:space="preserve">      Заключено соглашение от 13.04.2018 № 71876000-1-2018-002 между Департаментом строительства ХМАО - Югры и Администрацией города  о предоставлении в 2018 году субсидии из бюджета ХМАО - Югры  на софинансирование расходных обязательств на предоставление социальных выплат молодым семьям на приобретение (строительство) жилья в рамках основного мероприятия "Обеспечение жильем молодых семей".
       На 01.08.2018 участниками мероприятия числится 59 молодых семей. В 2018 году социальную выплату на приобретение (строительство) жилья планируется предоставить 4 молодым семьям. Свидетельства о праве на получение социальной выплаты выданы 3 молодым семьям на общую сумму </t>
        </r>
        <r>
          <rPr>
            <sz val="16"/>
            <color rgb="FFFF0000"/>
            <rFont val="Times New Roman"/>
            <family val="1"/>
            <charset val="204"/>
          </rPr>
          <t xml:space="preserve">3 606 876 руб.                                                                                    </t>
        </r>
        <r>
          <rPr>
            <sz val="16"/>
            <rFont val="Times New Roman"/>
            <family val="2"/>
            <charset val="204"/>
          </rPr>
          <t xml:space="preserve">
    </t>
        </r>
      </is>
    </oc>
    <nc r="J122" t="inlineStr">
      <is>
        <r>
          <t xml:space="preserve">      Заключено соглашение от 13.04.2018 № 71876000-1-2018-002 между Департаментом строительства ХМАО - Югры и Администрацией города  о предоставлении в 2018 году субсидии из бюджета ХМАО - Югры  на софинансирование расходных обязательств на предоставление социальных выплат молодым семьям на приобретение (строительство) жилья в рамках основного мероприятия "Обеспечение жильем молодых семей".
       На 01.08.2018 участниками мероприятия числится 59 молодых семей. В 2018 году социальную выплату на приобретение (строительство) жилья планируется предоставить 4 молодым семьям. Свидетельства о праве на получение социальной выплаты выданы 3 молодым семьям на общую сумму 
</t>
        </r>
        <r>
          <rPr>
            <sz val="16"/>
            <color rgb="FFFF0000"/>
            <rFont val="Times New Roman"/>
            <family val="1"/>
            <charset val="204"/>
          </rPr>
          <t xml:space="preserve">3 606 876 руб.                                                                                    </t>
        </r>
        <r>
          <rPr>
            <sz val="16"/>
            <rFont val="Times New Roman"/>
            <family val="2"/>
            <charset val="204"/>
          </rPr>
          <t xml:space="preserve">
    </t>
        </r>
      </is>
    </nc>
  </rcc>
  <rfmt sheetId="1" sqref="J122:J127" start="0" length="2147483647">
    <dxf>
      <font>
        <color auto="1"/>
      </font>
    </dxf>
  </rfmt>
</revisions>
</file>

<file path=xl/revisions/revisionLog1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80" start="0" length="2147483647">
    <dxf>
      <font>
        <b/>
      </font>
    </dxf>
  </rfmt>
  <rfmt sheetId="1" sqref="J80" start="0" length="2147483647">
    <dxf>
      <font>
        <b val="0"/>
      </font>
    </dxf>
  </rfmt>
  <rfmt sheetId="1" sqref="J80" start="0" length="2147483647">
    <dxf>
      <font>
        <i val="0"/>
      </font>
    </dxf>
  </rfmt>
  <rfmt sheetId="1" sqref="J80" start="0" length="2147483647">
    <dxf>
      <font>
        <sz val="16"/>
      </font>
    </dxf>
  </rfmt>
</revisions>
</file>

<file path=xl/revisions/revisionLog1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0" sId="1" odxf="1" dxf="1">
    <oc r="J21" t="inlineStr">
      <is>
        <r>
          <rPr>
            <u/>
            <sz val="16"/>
            <color rgb="FFFF0000"/>
            <rFont val="Times New Roman"/>
            <family val="2"/>
            <charset val="204"/>
          </rPr>
          <t>ДО</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01.07.2018 составило 79 952, 90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в мкр. №32" получено положительное заключение гос.экспертизы проектной документации и инженерных изысканий  № 86 -1 -1-3 -0169 -18 от 31.05.2018,  положительное заключение о проверке достоверности определения сметной стоимости строительства №86-1-0324-18 от 16.07.2018. За июль принято выполненных работ на сумму 5 832,2 тыс. руб., в т.ч. 5 248,98 тыс. руб. -средства окружного бюджета , будут оплачены в августе. По "СОШ в мкр.№33"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 июль принято выполненных работ на сумму 2 191,26 тыс. руб., в т.ч. 1 972,14 тыс. руб. -средства окружного бюджета , будут оплачены в августе.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оплачено 60 % от договора - 49,32 тыс. руб.,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2018 года.
</t>
        </r>
        <r>
          <rPr>
            <u/>
            <sz val="16"/>
            <color rgb="FFFF0000"/>
            <rFont val="Times New Roman"/>
            <family val="1"/>
            <charset val="204"/>
          </rPr>
          <t>АГ(ДК)</t>
        </r>
        <r>
          <rPr>
            <sz val="16"/>
            <color rgb="FFFF0000"/>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85 480,00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t>
        </r>
        <r>
          <rPr>
            <sz val="16"/>
            <color rgb="FFFF0000"/>
            <rFont val="Times New Roman"/>
            <family val="2"/>
            <charset val="204"/>
          </rPr>
          <t xml:space="preserve">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01.07.2018 составило 79 952, 90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в мкр. №32" получено положительное заключение гос.экспертизы проектной документации и инженерных изысканий  № 86 -1 -1-3 -0169 -18 от 31.05.2018,  положительное заключение о проверке достоверности определения сметной стоимости строительства №86-1-0324-18 от 16.07.2018. За июль принято выполненных работ на сумму 5 832,2 тыс. руб., в т.ч. 5 248,98 тыс. руб. -средства окружного бюджета , будут оплачены в августе. По "СОШ в мкр.№33"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 июль принято выполненных работ на сумму 2 191,26 тыс. руб., в т.ч. 1 972,14 тыс. руб. -средства окружного бюджета , будут оплачены в августе.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оплачено 60 % от договора - 49,32 тыс. руб.,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2018 года.
</t>
        </r>
        <r>
          <rPr>
            <u/>
            <sz val="16"/>
            <color rgb="FFFF0000"/>
            <rFont val="Times New Roman"/>
            <family val="1"/>
            <charset val="204"/>
          </rPr>
          <t>АГ(ДК)</t>
        </r>
        <r>
          <rPr>
            <sz val="16"/>
            <color rgb="FFFF0000"/>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85 480,00 рублей. </t>
        </r>
      </is>
    </nc>
    <odxf>
      <font>
        <sz val="16"/>
        <color rgb="FFFF0000"/>
      </font>
    </odxf>
    <ndxf>
      <font>
        <sz val="16"/>
        <color rgb="FFFF0000"/>
      </font>
    </ndxf>
  </rcc>
</revisions>
</file>

<file path=xl/revisions/revisionLog1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1" sId="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t>
        </r>
        <r>
          <rPr>
            <sz val="16"/>
            <color rgb="FFFF0000"/>
            <rFont val="Times New Roman"/>
            <family val="2"/>
            <charset val="204"/>
          </rPr>
          <t xml:space="preserve">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01.07.2018 составило 79 952, 90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в мкр. №32" получено положительное заключение гос.экспертизы проектной документации и инженерных изысканий  № 86 -1 -1-3 -0169 -18 от 31.05.2018,  положительное заключение о проверке достоверности определения сметной стоимости строительства №86-1-0324-18 от 16.07.2018. За июль принято выполненных работ на сумму 5 832,2 тыс. руб., в т.ч. 5 248,98 тыс. руб. -средства окружного бюджета , будут оплачены в августе. По "СОШ в мкр.№33"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 июль принято выполненных работ на сумму 2 191,26 тыс. руб., в т.ч. 1 972,14 тыс. руб. -средства окружного бюджета , будут оплачены в августе.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оплачено 60 % от договора - 49,32 тыс. руб.,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2018 года.
</t>
        </r>
        <r>
          <rPr>
            <u/>
            <sz val="16"/>
            <color rgb="FFFF0000"/>
            <rFont val="Times New Roman"/>
            <family val="1"/>
            <charset val="204"/>
          </rPr>
          <t>АГ(ДК)</t>
        </r>
        <r>
          <rPr>
            <sz val="16"/>
            <color rgb="FFFF0000"/>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85 480,00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t>
        </r>
        <r>
          <rPr>
            <sz val="16"/>
            <color rgb="FFFF0000"/>
            <rFont val="Times New Roman"/>
            <family val="2"/>
            <charset val="204"/>
          </rPr>
          <t xml:space="preserve">
</t>
        </r>
        <r>
          <rPr>
            <sz val="16"/>
            <rFont val="Times New Roman"/>
            <family val="1"/>
            <charset val="204"/>
          </rPr>
          <t>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t>
        </r>
        <r>
          <rPr>
            <sz val="16"/>
            <color rgb="FFFF0000"/>
            <rFont val="Times New Roman"/>
            <family val="2"/>
            <charset val="204"/>
          </rPr>
          <t xml:space="preserve">
</t>
        </r>
        <r>
          <rPr>
            <sz val="16"/>
            <rFont val="Times New Roman"/>
            <family val="1"/>
            <charset val="204"/>
          </rPr>
          <t>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- 48 676 чел.</t>
        </r>
        <r>
          <rPr>
            <sz val="16"/>
            <color rgb="FFFF0000"/>
            <rFont val="Times New Roman"/>
            <family val="2"/>
            <charset val="204"/>
          </rPr>
          <t xml:space="preserve">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01.07.2018 составило 79 952, 90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в мкр. №32" получено положительное заключение гос.экспертизы проектной документации и инженерных изысканий  № 86 -1 -1-3 -0169 -18 от 31.05.2018,  положительное заключение о проверке достоверности определения сметной стоимости строительства №86-1-0324-18 от 16.07.2018. За июль принято выполненных работ на сумму 5 832,2 тыс. руб., в т.ч. 5 248,98 тыс. руб. -средства окружного бюджета , будут оплачены в августе. По "СОШ в мкр.№33"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 июль принято выполненных работ на сумму 2 191,26 тыс. руб., в т.ч. 1 972,14 тыс. руб. -средства окружного бюджета , будут оплачены в августе.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оплачено 60 % от договора - 49,32 тыс. руб.,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2018 года.
</t>
        </r>
        <r>
          <rPr>
            <u/>
            <sz val="16"/>
            <color rgb="FFFF0000"/>
            <rFont val="Times New Roman"/>
            <family val="1"/>
            <charset val="204"/>
          </rPr>
          <t>АГ(ДК)</t>
        </r>
        <r>
          <rPr>
            <sz val="16"/>
            <color rgb="FFFF0000"/>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85 480,00 рублей. </t>
        </r>
      </is>
    </nc>
  </rcc>
</revisions>
</file>

<file path=xl/revisions/revisionLog1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2" sId="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t>
        </r>
        <r>
          <rPr>
            <sz val="16"/>
            <color rgb="FFFF0000"/>
            <rFont val="Times New Roman"/>
            <family val="2"/>
            <charset val="204"/>
          </rPr>
          <t xml:space="preserve">
</t>
        </r>
        <r>
          <rPr>
            <sz val="16"/>
            <rFont val="Times New Roman"/>
            <family val="1"/>
            <charset val="204"/>
          </rPr>
          <t>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t>
        </r>
        <r>
          <rPr>
            <sz val="16"/>
            <color rgb="FFFF0000"/>
            <rFont val="Times New Roman"/>
            <family val="2"/>
            <charset val="204"/>
          </rPr>
          <t xml:space="preserve">
</t>
        </r>
        <r>
          <rPr>
            <sz val="16"/>
            <rFont val="Times New Roman"/>
            <family val="1"/>
            <charset val="204"/>
          </rPr>
          <t>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- 48 676 чел.</t>
        </r>
        <r>
          <rPr>
            <sz val="16"/>
            <color rgb="FFFF0000"/>
            <rFont val="Times New Roman"/>
            <family val="2"/>
            <charset val="204"/>
          </rPr>
          <t xml:space="preserve">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01.07.2018 составило 79 952, 90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в мкр. №32" получено положительное заключение гос.экспертизы проектной документации и инженерных изысканий  № 86 -1 -1-3 -0169 -18 от 31.05.2018,  положительное заключение о проверке достоверности определения сметной стоимости строительства №86-1-0324-18 от 16.07.2018. За июль принято выполненных работ на сумму 5 832,2 тыс. руб., в т.ч. 5 248,98 тыс. руб. -средства окружного бюджета , будут оплачены в августе. По "СОШ в мкр.№33"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 июль принято выполненных работ на сумму 2 191,26 тыс. руб., в т.ч. 1 972,14 тыс. руб. -средства окружного бюджета , будут оплачены в августе.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оплачено 60 % от договора - 49,32 тыс. руб.,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2018 года.
</t>
        </r>
        <r>
          <rPr>
            <u/>
            <sz val="16"/>
            <color rgb="FFFF0000"/>
            <rFont val="Times New Roman"/>
            <family val="1"/>
            <charset val="204"/>
          </rPr>
          <t>АГ(ДК)</t>
        </r>
        <r>
          <rPr>
            <sz val="16"/>
            <color rgb="FFFF0000"/>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85 480,00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t>
        </r>
        <r>
          <rPr>
            <sz val="16"/>
            <color rgb="FFFF0000"/>
            <rFont val="Times New Roman"/>
            <family val="2"/>
            <charset val="204"/>
          </rPr>
          <t xml:space="preserve">
</t>
        </r>
        <r>
          <rPr>
            <sz val="16"/>
            <rFont val="Times New Roman"/>
            <family val="1"/>
            <charset val="204"/>
          </rPr>
          <t>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t>
        </r>
        <r>
          <rPr>
            <sz val="16"/>
            <color rgb="FFFF0000"/>
            <rFont val="Times New Roman"/>
            <family val="2"/>
            <charset val="204"/>
          </rPr>
          <t xml:space="preserve">
</t>
        </r>
        <r>
          <rPr>
            <sz val="16"/>
            <rFont val="Times New Roman"/>
            <family val="1"/>
            <charset val="204"/>
          </rPr>
          <t>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- 48 676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на конец года - 433 чел.</t>
        </r>
        <r>
          <rPr>
            <sz val="16"/>
            <color rgb="FFFF0000"/>
            <rFont val="Times New Roman"/>
            <family val="2"/>
            <charset val="204"/>
          </rPr>
          <t xml:space="preserve">
</t>
        </r>
        <r>
          <rPr>
            <sz val="16"/>
            <rFont val="Times New Roman"/>
            <family val="1"/>
            <charset val="204"/>
          </rPr>
          <t>Численность учащихся, получающих муниципальную услугу «Реализация дополнительных общеразвивающих программ», на конец года - 8 482 чел.</t>
        </r>
        <r>
          <rPr>
            <sz val="16"/>
            <color rgb="FFFF0000"/>
            <rFont val="Times New Roman"/>
            <family val="2"/>
            <charset val="204"/>
          </rPr>
          <t xml:space="preserve">
</t>
        </r>
        <r>
          <rPr>
            <sz val="16"/>
            <rFont val="Times New Roman"/>
            <family val="1"/>
            <charset val="204"/>
          </rPr>
          <t>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01.07.2018 составило 79 952, 90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в мкр. №32" получено положительное заключение гос.экспертизы проектной документации и инженерных изысканий  № 86 -1 -1-3 -0169 -18 от 31.05.2018,  положительное заключение о проверке достоверности определения сметной стоимости строительства №86-1-0324-18 от 16.07.2018. За июль принято выполненных работ на сумму 5 832,2 тыс. руб., в т.ч. 5 248,98 тыс. руб. -средства окружного бюджета , будут оплачены в августе. По "СОШ в мкр.№33"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 июль принято выполненных работ на сумму 2 191,26 тыс. руб., в т.ч. 1 972,14 тыс. руб. -средства окружного бюджета , будут оплачены в августе.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оплачено 60 % от договора - 49,32 тыс. руб.,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2018 года.
</t>
        </r>
        <r>
          <rPr>
            <u/>
            <sz val="16"/>
            <color rgb="FFFF0000"/>
            <rFont val="Times New Roman"/>
            <family val="1"/>
            <charset val="204"/>
          </rPr>
          <t>АГ(ДК)</t>
        </r>
        <r>
          <rPr>
            <sz val="16"/>
            <color rgb="FFFF0000"/>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85 480,00 рублей. </t>
        </r>
      </is>
    </nc>
  </rcc>
</revisions>
</file>

<file path=xl/revisions/revisionLog1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3" sId="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t>
        </r>
        <r>
          <rPr>
            <sz val="16"/>
            <color rgb="FFFF0000"/>
            <rFont val="Times New Roman"/>
            <family val="2"/>
            <charset val="204"/>
          </rPr>
          <t xml:space="preserve">
</t>
        </r>
        <r>
          <rPr>
            <sz val="16"/>
            <rFont val="Times New Roman"/>
            <family val="1"/>
            <charset val="204"/>
          </rPr>
          <t>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t>
        </r>
        <r>
          <rPr>
            <sz val="16"/>
            <color rgb="FFFF0000"/>
            <rFont val="Times New Roman"/>
            <family val="2"/>
            <charset val="204"/>
          </rPr>
          <t xml:space="preserve">
</t>
        </r>
        <r>
          <rPr>
            <sz val="16"/>
            <rFont val="Times New Roman"/>
            <family val="1"/>
            <charset val="204"/>
          </rPr>
          <t>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- 48 676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на конец года - 433 чел.</t>
        </r>
        <r>
          <rPr>
            <sz val="16"/>
            <color rgb="FFFF0000"/>
            <rFont val="Times New Roman"/>
            <family val="2"/>
            <charset val="204"/>
          </rPr>
          <t xml:space="preserve">
</t>
        </r>
        <r>
          <rPr>
            <sz val="16"/>
            <rFont val="Times New Roman"/>
            <family val="1"/>
            <charset val="204"/>
          </rPr>
          <t>Численность учащихся, получающих муниципальную услугу «Реализация дополнительных общеразвивающих программ», на конец года - 8 482 чел.</t>
        </r>
        <r>
          <rPr>
            <sz val="16"/>
            <color rgb="FFFF0000"/>
            <rFont val="Times New Roman"/>
            <family val="2"/>
            <charset val="204"/>
          </rPr>
          <t xml:space="preserve">
</t>
        </r>
        <r>
          <rPr>
            <sz val="16"/>
            <rFont val="Times New Roman"/>
            <family val="1"/>
            <charset val="204"/>
          </rPr>
          <t>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01.07.2018 составило 79 952, 90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в мкр. №32" получено положительное заключение гос.экспертизы проектной документации и инженерных изысканий  № 86 -1 -1-3 -0169 -18 от 31.05.2018,  положительное заключение о проверке достоверности определения сметной стоимости строительства №86-1-0324-18 от 16.07.2018. За июль принято выполненных работ на сумму 5 832,2 тыс. руб., в т.ч. 5 248,98 тыс. руб. -средства окружного бюджета , будут оплачены в августе. По "СОШ в мкр.№33"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 июль принято выполненных работ на сумму 2 191,26 тыс. руб., в т.ч. 1 972,14 тыс. руб. -средства окружного бюджета , будут оплачены в августе.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оплачено 60 % от договора - 49,32 тыс. руб.,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2018 года.
</t>
        </r>
        <r>
          <rPr>
            <u/>
            <sz val="16"/>
            <color rgb="FFFF0000"/>
            <rFont val="Times New Roman"/>
            <family val="1"/>
            <charset val="204"/>
          </rPr>
          <t>АГ(ДК)</t>
        </r>
        <r>
          <rPr>
            <sz val="16"/>
            <color rgb="FFFF0000"/>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85 480,00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t>
        </r>
        <r>
          <rPr>
            <sz val="16"/>
            <color rgb="FFFF0000"/>
            <rFont val="Times New Roman"/>
            <family val="2"/>
            <charset val="204"/>
          </rPr>
          <t xml:space="preserve">
</t>
        </r>
        <r>
          <rPr>
            <sz val="16"/>
            <rFont val="Times New Roman"/>
            <family val="1"/>
            <charset val="204"/>
          </rPr>
          <t>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t>
        </r>
        <r>
          <rPr>
            <sz val="16"/>
            <color rgb="FFFF0000"/>
            <rFont val="Times New Roman"/>
            <family val="2"/>
            <charset val="204"/>
          </rPr>
          <t xml:space="preserve">
</t>
        </r>
        <r>
          <rPr>
            <sz val="16"/>
            <rFont val="Times New Roman"/>
            <family val="1"/>
            <charset val="204"/>
          </rPr>
          <t>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- 48 676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на конец года - 433 чел.</t>
        </r>
        <r>
          <rPr>
            <sz val="16"/>
            <color rgb="FFFF0000"/>
            <rFont val="Times New Roman"/>
            <family val="2"/>
            <charset val="204"/>
          </rPr>
          <t xml:space="preserve">
</t>
        </r>
        <r>
          <rPr>
            <sz val="16"/>
            <rFont val="Times New Roman"/>
            <family val="1"/>
            <charset val="204"/>
          </rPr>
          <t>Численность учащихся, получающих муниципальную услугу «Реализация дополнительных общеразвивающих программ», на конец года - 8 482 чел.</t>
        </r>
        <r>
          <rPr>
            <sz val="16"/>
            <color rgb="FFFF0000"/>
            <rFont val="Times New Roman"/>
            <family val="2"/>
            <charset val="204"/>
          </rPr>
          <t xml:space="preserve">
</t>
        </r>
        <r>
          <rPr>
            <sz val="16"/>
            <rFont val="Times New Roman"/>
            <family val="1"/>
            <charset val="204"/>
          </rPr>
          <t>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t>
        </r>
        <r>
          <rPr>
            <sz val="16"/>
            <color rgb="FFFF0000"/>
            <rFont val="Times New Roman"/>
            <family val="2"/>
            <charset val="204"/>
          </rPr>
          <t xml:space="preserve">
</t>
        </r>
        <r>
          <rPr>
            <sz val="16"/>
            <rFont val="Times New Roman"/>
            <family val="1"/>
            <charset val="204"/>
          </rPr>
          <t>Планируемое для приобретения количество путевок для детей в возрасте от 6 до 17 лет  в организации, обеспечивающие отдых и оздоровление детей - 2 972 шт.</t>
        </r>
        <r>
          <rPr>
            <sz val="16"/>
            <color rgb="FFFF0000"/>
            <rFont val="Times New Roman"/>
            <family val="2"/>
            <charset val="204"/>
          </rPr>
          <t xml:space="preserve">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01.07.2018 составило 79 952, 90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в мкр. №32" получено положительное заключение гос.экспертизы проектной документации и инженерных изысканий  № 86 -1 -1-3 -0169 -18 от 31.05.2018,  положительное заключение о проверке достоверности определения сметной стоимости строительства №86-1-0324-18 от 16.07.2018. За июль принято выполненных работ на сумму 5 832,2 тыс. руб., в т.ч. 5 248,98 тыс. руб. -средства окружного бюджета , будут оплачены в августе. По "СОШ в мкр.№33"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 июль принято выполненных работ на сумму 2 191,26 тыс. руб., в т.ч. 1 972,14 тыс. руб. -средства окружного бюджета , будут оплачены в августе.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оплачено 60 % от договора - 49,32 тыс. руб.,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2018 года.
</t>
        </r>
        <r>
          <rPr>
            <u/>
            <sz val="16"/>
            <color rgb="FFFF0000"/>
            <rFont val="Times New Roman"/>
            <family val="1"/>
            <charset val="204"/>
          </rPr>
          <t>АГ(ДК)</t>
        </r>
        <r>
          <rPr>
            <sz val="16"/>
            <color rgb="FFFF0000"/>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85 480,00 рублей. </t>
        </r>
      </is>
    </nc>
  </rcc>
</revisions>
</file>

<file path=xl/revisions/revisionLog1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4" sId="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t>
        </r>
        <r>
          <rPr>
            <sz val="16"/>
            <color rgb="FFFF0000"/>
            <rFont val="Times New Roman"/>
            <family val="2"/>
            <charset val="204"/>
          </rPr>
          <t xml:space="preserve">
</t>
        </r>
        <r>
          <rPr>
            <sz val="16"/>
            <rFont val="Times New Roman"/>
            <family val="1"/>
            <charset val="204"/>
          </rPr>
          <t>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t>
        </r>
        <r>
          <rPr>
            <sz val="16"/>
            <color rgb="FFFF0000"/>
            <rFont val="Times New Roman"/>
            <family val="2"/>
            <charset val="204"/>
          </rPr>
          <t xml:space="preserve">
</t>
        </r>
        <r>
          <rPr>
            <sz val="16"/>
            <rFont val="Times New Roman"/>
            <family val="1"/>
            <charset val="204"/>
          </rPr>
          <t>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- 48 676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на конец года - 433 чел.</t>
        </r>
        <r>
          <rPr>
            <sz val="16"/>
            <color rgb="FFFF0000"/>
            <rFont val="Times New Roman"/>
            <family val="2"/>
            <charset val="204"/>
          </rPr>
          <t xml:space="preserve">
</t>
        </r>
        <r>
          <rPr>
            <sz val="16"/>
            <rFont val="Times New Roman"/>
            <family val="1"/>
            <charset val="204"/>
          </rPr>
          <t>Численность учащихся, получающих муниципальную услугу «Реализация дополнительных общеразвивающих программ», на конец года - 8 482 чел.</t>
        </r>
        <r>
          <rPr>
            <sz val="16"/>
            <color rgb="FFFF0000"/>
            <rFont val="Times New Roman"/>
            <family val="2"/>
            <charset val="204"/>
          </rPr>
          <t xml:space="preserve">
</t>
        </r>
        <r>
          <rPr>
            <sz val="16"/>
            <rFont val="Times New Roman"/>
            <family val="1"/>
            <charset val="204"/>
          </rPr>
          <t>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t>
        </r>
        <r>
          <rPr>
            <sz val="16"/>
            <color rgb="FFFF0000"/>
            <rFont val="Times New Roman"/>
            <family val="2"/>
            <charset val="204"/>
          </rPr>
          <t xml:space="preserve">
</t>
        </r>
        <r>
          <rPr>
            <sz val="16"/>
            <rFont val="Times New Roman"/>
            <family val="1"/>
            <charset val="204"/>
          </rPr>
          <t>Планируемое для приобретения количество путевок для детей в возрасте от 6 до 17 лет  в организации, обеспечивающие отдых и оздоровление детей - 2 972 шт.</t>
        </r>
        <r>
          <rPr>
            <sz val="16"/>
            <color rgb="FFFF0000"/>
            <rFont val="Times New Roman"/>
            <family val="2"/>
            <charset val="204"/>
          </rPr>
          <t xml:space="preserve">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01.07.2018 составило 79 952, 90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в мкр. №32" получено положительное заключение гос.экспертизы проектной документации и инженерных изысканий  № 86 -1 -1-3 -0169 -18 от 31.05.2018,  положительное заключение о проверке достоверности определения сметной стоимости строительства №86-1-0324-18 от 16.07.2018. За июль принято выполненных работ на сумму 5 832,2 тыс. руб., в т.ч. 5 248,98 тыс. руб. -средства окружного бюджета , будут оплачены в августе. По "СОШ в мкр.№33"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 июль принято выполненных работ на сумму 2 191,26 тыс. руб., в т.ч. 1 972,14 тыс. руб. -средства окружного бюджета , будут оплачены в августе.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оплачено 60 % от договора - 49,32 тыс. руб.,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2018 года.
</t>
        </r>
        <r>
          <rPr>
            <u/>
            <sz val="16"/>
            <color rgb="FFFF0000"/>
            <rFont val="Times New Roman"/>
            <family val="1"/>
            <charset val="204"/>
          </rPr>
          <t>АГ(ДК)</t>
        </r>
        <r>
          <rPr>
            <sz val="16"/>
            <color rgb="FFFF0000"/>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85 480,00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t>
        </r>
        <r>
          <rPr>
            <sz val="16"/>
            <color rgb="FFFF0000"/>
            <rFont val="Times New Roman"/>
            <family val="2"/>
            <charset val="204"/>
          </rPr>
          <t xml:space="preserve">
</t>
        </r>
        <r>
          <rPr>
            <sz val="16"/>
            <rFont val="Times New Roman"/>
            <family val="1"/>
            <charset val="204"/>
          </rPr>
          <t>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t>
        </r>
        <r>
          <rPr>
            <sz val="16"/>
            <color rgb="FFFF0000"/>
            <rFont val="Times New Roman"/>
            <family val="2"/>
            <charset val="204"/>
          </rPr>
          <t xml:space="preserve">
</t>
        </r>
        <r>
          <rPr>
            <sz val="16"/>
            <rFont val="Times New Roman"/>
            <family val="1"/>
            <charset val="204"/>
          </rPr>
          <t>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- 48 676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на конец года - 433 чел.</t>
        </r>
        <r>
          <rPr>
            <sz val="16"/>
            <color rgb="FFFF0000"/>
            <rFont val="Times New Roman"/>
            <family val="2"/>
            <charset val="204"/>
          </rPr>
          <t xml:space="preserve">
</t>
        </r>
        <r>
          <rPr>
            <sz val="16"/>
            <rFont val="Times New Roman"/>
            <family val="1"/>
            <charset val="204"/>
          </rPr>
          <t>Численность учащихся, получающих муниципальную услугу «Реализация дополнительных общеразвивающих программ», на конец года - 8 482 чел.</t>
        </r>
        <r>
          <rPr>
            <sz val="16"/>
            <color rgb="FFFF0000"/>
            <rFont val="Times New Roman"/>
            <family val="2"/>
            <charset val="204"/>
          </rPr>
          <t xml:space="preserve">
</t>
        </r>
        <r>
          <rPr>
            <sz val="16"/>
            <rFont val="Times New Roman"/>
            <family val="1"/>
            <charset val="204"/>
          </rPr>
          <t>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t>
        </r>
        <r>
          <rPr>
            <sz val="16"/>
            <color rgb="FFFF0000"/>
            <rFont val="Times New Roman"/>
            <family val="2"/>
            <charset val="204"/>
          </rPr>
          <t xml:space="preserve">
</t>
        </r>
        <r>
          <rPr>
            <sz val="16"/>
            <rFont val="Times New Roman"/>
            <family val="1"/>
            <charset val="204"/>
          </rPr>
          <t>Планируемое для приобретения количество путевок для детей в возрасте от 6 до 17 лет  в организации, обеспечивающие отдых и оздоровление детей - 2 972 шт.</t>
        </r>
        <r>
          <rPr>
            <sz val="16"/>
            <color rgb="FFFF0000"/>
            <rFont val="Times New Roman"/>
            <family val="2"/>
            <charset val="204"/>
          </rPr>
          <t xml:space="preserve">
</t>
        </r>
        <r>
          <rPr>
            <sz val="16"/>
            <rFont val="Times New Roman"/>
            <family val="1"/>
            <charset val="204"/>
          </rPr>
          <t>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01.08.2018 составило</t>
        </r>
        <r>
          <rPr>
            <sz val="16"/>
            <color rgb="FFFF0000"/>
            <rFont val="Times New Roman"/>
            <family val="2"/>
            <charset val="204"/>
          </rPr>
          <t xml:space="preserve"> 79 952, 90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в мкр. №32" получено положительное заключение гос.экспертизы проектной документации и инженерных изысканий  № 86 -1 -1-3 -0169 -18 от 31.05.2018,  положительное заключение о проверке достоверности определения сметной стоимости строительства №86-1-0324-18 от 16.07.2018. За июль принято выполненных работ на сумму 5 832,2 тыс. руб., в т.ч. 5 248,98 тыс. руб. -средства окружного бюджета , будут оплачены в августе. По "СОШ в мкр.№33"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 июль принято выполненных работ на сумму 2 191,26 тыс. руб., в т.ч. 1 972,14 тыс. руб. -средства окружного бюджета , будут оплачены в августе.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оплачено 60 % от договора - 49,32 тыс. руб.,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2018 года.
</t>
        </r>
        <r>
          <rPr>
            <u/>
            <sz val="16"/>
            <color rgb="FFFF0000"/>
            <rFont val="Times New Roman"/>
            <family val="1"/>
            <charset val="204"/>
          </rPr>
          <t>АГ(ДК)</t>
        </r>
        <r>
          <rPr>
            <sz val="16"/>
            <color rgb="FFFF0000"/>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85 480,00 рублей. </t>
        </r>
      </is>
    </nc>
  </rcc>
</revisions>
</file>

<file path=xl/revisions/revisionLog1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5"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t>
        </r>
        <r>
          <rPr>
            <sz val="16"/>
            <color rgb="FFFF0000"/>
            <rFont val="Times New Roman"/>
            <family val="2"/>
            <charset val="204"/>
          </rPr>
          <t xml:space="preserve">
</t>
        </r>
        <r>
          <rPr>
            <sz val="16"/>
            <rFont val="Times New Roman"/>
            <family val="1"/>
            <charset val="204"/>
          </rPr>
          <t xml:space="preserve">По состоянию на 01.08.2018: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t>
        </r>
        <r>
          <rPr>
            <sz val="16"/>
            <color rgb="FFFF0000"/>
            <rFont val="Times New Roman"/>
            <family val="2"/>
            <charset val="204"/>
          </rPr>
          <t xml:space="preserve">
</t>
        </r>
        <r>
          <rPr>
            <sz val="16"/>
            <rFont val="Times New Roman"/>
            <family val="1"/>
            <charset val="204"/>
          </rPr>
          <t>3) Заключен муниципальный контракт от 27.06.2017 № 21-ГХ с ООО "Виктум" на ремонт квартиры по ул. Майская, 10, кв. 147 на сумму 200,08 тыс.руб. Срок выполнения работ - 60 дней с даты заключения контракта. 
4) Планируется к размещению на конкурс работы по ремонту квартиры по ул. Мира, 9, кв. 97 на сумму 192,26 тыс. руб. Подача заявки - август 2018, проведение конкурса - сентябрь, выполнение работ - октябрь 2018.
5) 119,96 тыс.руб. - экономия по итогам проведения торгов.
6) Резерв для уточнения адресного перечня квартир на проведение работ по ремонту в сумме 3 610,06 тыс.руб., по проверке смет - 1,82 тыс.руб.
Расходы запланированы на 3,4 кварталы 2018 года.</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проведенные в апреле и июне, признаны несостоявшимся по причине отсутствия претендентов на участие. 
30.03.2018 выделены дополнительные средства из окружного бюджета в размере 26 118,7 тыс.руб. В июле размещены заявки на приобретение 14 жилых помещений для участников программы.
</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t>
        </r>
        <r>
          <rPr>
            <sz val="16"/>
            <color rgb="FFFF0000"/>
            <rFont val="Times New Roman"/>
            <family val="2"/>
            <charset val="204"/>
          </rPr>
          <t xml:space="preserve">
</t>
        </r>
        <r>
          <rPr>
            <sz val="16"/>
            <rFont val="Times New Roman"/>
            <family val="1"/>
            <charset val="204"/>
          </rPr>
          <t xml:space="preserve">По состоянию на 01.08.2018: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t>
        </r>
        <r>
          <rPr>
            <sz val="16"/>
            <color rgb="FFFF0000"/>
            <rFont val="Times New Roman"/>
            <family val="2"/>
            <charset val="204"/>
          </rPr>
          <t xml:space="preserve">
</t>
        </r>
        <r>
          <rPr>
            <sz val="16"/>
            <rFont val="Times New Roman"/>
            <family val="1"/>
            <charset val="204"/>
          </rPr>
          <t>3) Заключен муниципальный контракт от 27.06.2017 № 21-ГХ с ООО "Виктум" на ремонт квартиры по ул. Майская, 10, кв. 147 на сумму 200,08 тыс.руб. Срок выполнения работ - 60 дней с даты заключения контракта. 
4) Планируется к размещению на конкурс работы по ремонту квартиры по ул. Мира, 9, кв. 97 на сумму 192,26 тыс. руб. Подача заявки - август 2018, проведение конкурса - сентябрь, выполнение работ - октябрь 2018.
5) 119,96 тыс.руб. - экономия по итогам проведения торгов.
6) Резерв для уточнения адресного перечня квартир на проведение работ по ремонту в сумме 3 610,06 тыс.руб., по проверке смет - 1,82 тыс.руб.
Расходы запланированы на 3,4 кварталы 2018 года.</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проведенные в апреле и июне, признаны несостоявшимся по причине отсутствия претендентов на участие. 
30.03.2018 выделены дополнительные средства из окружного бюджета в размере 26 118,7 тыс.руб. В июле размещены заявки на приобретение 14 жилых помещений для участников программы.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t>
        </r>
        <r>
          <rPr>
            <sz val="16"/>
            <color rgb="FFFF0000"/>
            <rFont val="Times New Roman"/>
            <family val="2"/>
            <charset val="204"/>
          </rPr>
          <t>планируемое количество для приобретения путевок - 200 шт.</t>
        </r>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94" sId="1">
    <oc r="D64">
      <f>D70+D112</f>
    </oc>
    <nc r="D64">
      <f>D70+D112</f>
    </nc>
  </rcc>
</revisions>
</file>

<file path=xl/revisions/revisionLog1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6" sId="1">
    <oc r="J49" t="inlineStr">
      <is>
        <r>
          <rPr>
            <u/>
            <sz val="16"/>
            <rFont val="Times New Roman"/>
            <family val="1"/>
            <charset val="204"/>
          </rPr>
          <t xml:space="preserve">АГ: </t>
        </r>
        <r>
          <rPr>
            <sz val="16"/>
            <rFont val="Times New Roman"/>
            <family val="1"/>
            <charset val="204"/>
          </rPr>
          <t>В рамках реализации государственной программы осуществляется деятельность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основных мероприятий:
- содействие трудоустройству граждан с инвалидностью и их адаптация на рынке труда;
- содействие улучшению положения на рынке труда не занятых трудовой деятельностью и безработных граждан.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is>
    </oc>
    <nc r="J49" t="inlineStr">
      <is>
        <r>
          <rPr>
            <u/>
            <sz val="16"/>
            <rFont val="Times New Roman"/>
            <family val="1"/>
            <charset val="204"/>
          </rPr>
          <t xml:space="preserve">АГ: </t>
        </r>
        <r>
          <rPr>
            <sz val="16"/>
            <rFont val="Times New Roman"/>
            <family val="1"/>
            <charset val="204"/>
          </rPr>
          <t>В рамках реализации государственной программы осуществляется деятельность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основных мероприятий:
- содействие трудоустройству граждан с инвалидностью и их адаптация на рынке труда;
- содействие улучшению положения на рынке труда не занятых трудовой деятельностью и безработных граждан.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is>
    </nc>
  </rcc>
</revisions>
</file>

<file path=xl/revisions/revisionLog1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7"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t>
        </r>
        <r>
          <rPr>
            <sz val="16"/>
            <color rgb="FFFF0000"/>
            <rFont val="Times New Roman"/>
            <family val="2"/>
            <charset val="204"/>
          </rPr>
          <t xml:space="preserve">
</t>
        </r>
        <r>
          <rPr>
            <sz val="16"/>
            <rFont val="Times New Roman"/>
            <family val="1"/>
            <charset val="204"/>
          </rPr>
          <t xml:space="preserve">По состоянию на 01.08.2018: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t>
        </r>
        <r>
          <rPr>
            <sz val="16"/>
            <color rgb="FFFF0000"/>
            <rFont val="Times New Roman"/>
            <family val="2"/>
            <charset val="204"/>
          </rPr>
          <t xml:space="preserve">
</t>
        </r>
        <r>
          <rPr>
            <sz val="16"/>
            <rFont val="Times New Roman"/>
            <family val="1"/>
            <charset val="204"/>
          </rPr>
          <t>3) Заключен муниципальный контракт от 27.06.2017 № 21-ГХ с ООО "Виктум" на ремонт квартиры по ул. Майская, 10, кв. 147 на сумму 200,08 тыс.руб. Срок выполнения работ - 60 дней с даты заключения контракта. 
4) Планируется к размещению на конкурс работы по ремонту квартиры по ул. Мира, 9, кв. 97 на сумму 192,26 тыс. руб. Подача заявки - август 2018, проведение конкурса - сентябрь, выполнение работ - октябрь 2018.
5) 119,96 тыс.руб. - экономия по итогам проведения торгов.
6) Резерв для уточнения адресного перечня квартир на проведение работ по ремонту в сумме 3 610,06 тыс.руб., по проверке смет - 1,82 тыс.руб.
Расходы запланированы на 3,4 кварталы 2018 года.</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проведенные в апреле и июне, признаны несостоявшимся по причине отсутствия претендентов на участие. 
30.03.2018 выделены дополнительные средства из окружного бюджета в размере 26 118,7 тыс.руб. В июле размещены заявки на приобретение 14 жилых помещений для участников программы.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t>
        </r>
        <r>
          <rPr>
            <sz val="16"/>
            <color rgb="FFFF0000"/>
            <rFont val="Times New Roman"/>
            <family val="2"/>
            <charset val="204"/>
          </rPr>
          <t>планируемое количество для приобретения путевок - 200 шт.</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t>
        </r>
        <r>
          <rPr>
            <sz val="16"/>
            <color rgb="FFFF0000"/>
            <rFont val="Times New Roman"/>
            <family val="2"/>
            <charset val="204"/>
          </rPr>
          <t xml:space="preserve">
</t>
        </r>
        <r>
          <rPr>
            <sz val="16"/>
            <rFont val="Times New Roman"/>
            <family val="1"/>
            <charset val="204"/>
          </rPr>
          <t xml:space="preserve">По состоянию на 01.08.2018: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t>
        </r>
        <r>
          <rPr>
            <sz val="16"/>
            <color rgb="FFFF0000"/>
            <rFont val="Times New Roman"/>
            <family val="2"/>
            <charset val="204"/>
          </rPr>
          <t xml:space="preserve">
</t>
        </r>
        <r>
          <rPr>
            <sz val="16"/>
            <rFont val="Times New Roman"/>
            <family val="1"/>
            <charset val="204"/>
          </rPr>
          <t>3) Заключен муниципальный контракт от 27.06.2017 № 21-ГХ с ООО "Виктум" на ремонт квартиры по ул. Майская, 10, кв. 147 на сумму 200,08 тыс.руб. Срок выполнения работ - 60 дней с даты заключения контракта. 
4) Планируется к размещению на конкурс работы по ремонту квартиры по ул. Мира, 9, кв. 97 на сумму 192,26 тыс. руб. Подача заявки - август 2018, проведение конкурса - сентябрь, выполнение работ - октябрь 2018.
5) 119,96 тыс.руб. - экономия по итогам проведения торгов.
6) Резерв для уточнения адресного перечня квартир на проведение работ по ремонту в сумме 3 610,06 тыс.руб., по проверке смет - 1,82 тыс.руб.
Расходы запланированы на 3,4 кварталы 2018 года.</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проведенные в апреле и июне, признаны несостоявшимся по причине отсутствия претендентов на участие. 
30.03.2018 выделены дополнительные средства из окружного бюджета в размере 26 118,7 тыс.руб. В июле размещены заявки на приобретение 14 жилых помещений для участников программы.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nc>
  </rcc>
</revisions>
</file>

<file path=xl/revisions/revisionLog1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8"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t>
        </r>
        <r>
          <rPr>
            <sz val="16"/>
            <color rgb="FFFF0000"/>
            <rFont val="Times New Roman"/>
            <family val="2"/>
            <charset val="204"/>
          </rPr>
          <t xml:space="preserve">
</t>
        </r>
        <r>
          <rPr>
            <sz val="16"/>
            <rFont val="Times New Roman"/>
            <family val="1"/>
            <charset val="204"/>
          </rPr>
          <t xml:space="preserve">По состоянию на 01.08.2018: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t>
        </r>
        <r>
          <rPr>
            <sz val="16"/>
            <color rgb="FFFF0000"/>
            <rFont val="Times New Roman"/>
            <family val="2"/>
            <charset val="204"/>
          </rPr>
          <t xml:space="preserve">
</t>
        </r>
        <r>
          <rPr>
            <sz val="16"/>
            <rFont val="Times New Roman"/>
            <family val="1"/>
            <charset val="204"/>
          </rPr>
          <t>3) Заключен муниципальный контракт от 27.06.2017 № 21-ГХ с ООО "Виктум" на ремонт квартиры по ул. Майская, 10, кв. 147 на сумму 200,08 тыс.руб. Срок выполнения работ - 60 дней с даты заключения контракта. 
4) Планируется к размещению на конкурс работы по ремонту квартиры по ул. Мира, 9, кв. 97 на сумму 192,26 тыс. руб. Подача заявки - август 2018, проведение конкурса - сентябрь, выполнение работ - октябрь 2018.
5) 119,96 тыс.руб. - экономия по итогам проведения торгов.
6) Резерв для уточнения адресного перечня квартир на проведение работ по ремонту в сумме 3 610,06 тыс.руб., по проверке смет - 1,82 тыс.руб.
Расходы запланированы на 3,4 кварталы 2018 года.</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проведенные в апреле и июне, признаны несостоявшимся по причине отсутствия претендентов на участие. 
30.03.2018 выделены дополнительные средства из окружного бюджета в размере 26 118,7 тыс.руб. В июле размещены заявки на приобретение 14 жилых помещений для участников программы.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t>
        </r>
        <r>
          <rPr>
            <sz val="16"/>
            <color rgb="FFFF0000"/>
            <rFont val="Times New Roman"/>
            <family val="2"/>
            <charset val="204"/>
          </rPr>
          <t xml:space="preserve">
</t>
        </r>
        <r>
          <rPr>
            <sz val="16"/>
            <rFont val="Times New Roman"/>
            <family val="1"/>
            <charset val="204"/>
          </rPr>
          <t xml:space="preserve">По состоянию на 01.08.2018: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t>
        </r>
        <r>
          <rPr>
            <sz val="16"/>
            <color rgb="FFFF0000"/>
            <rFont val="Times New Roman"/>
            <family val="2"/>
            <charset val="204"/>
          </rPr>
          <t xml:space="preserve">
</t>
        </r>
        <r>
          <rPr>
            <sz val="16"/>
            <rFont val="Times New Roman"/>
            <family val="1"/>
            <charset val="204"/>
          </rPr>
          <t>3) Заключен муниципальный контракт от 27.06.2017 № 21-ГХ с ООО "Виктум" на ремонт квартиры по ул. Майская, 10, кв. 147 на сумму 200,08 тыс.руб. Срок выполнения работ - 60 дней с даты заключения контракта. 
4) Планируется к размещению на конкурс работы по ремонту квартиры по ул. Мира, 9, кв. 97 на сумму 192,26 тыс. руб. Подача заявки - август 2018, проведение конкурса - сентябрь, выполнение работ - октябрь 2018.
5) 119,96 тыс.руб. - экономия по итогам проведения торгов.
6) Резерв для уточнения адресного перечня квартир на проведение работ по ремонту в сумме 3 610,06 тыс.руб., по проверке смет - 1,82 тыс.руб.
Расходы запланированы на 3,4 кварталы 2018 года.</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проведенные в апреле и июне, признаны несостоявшимся по причине отсутствия претендентов на участие. 
30.03.2018 выделены дополнительные средства из окружного бюджета в размере 26 118,7 тыс.руб. В июле размещены заявки на приобретение 14 жилых помещений для участников программы.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nc>
  </rcc>
</revisions>
</file>

<file path=xl/revisions/revisionLog1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9" sId="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t>
        </r>
        <r>
          <rPr>
            <sz val="16"/>
            <color rgb="FFFF0000"/>
            <rFont val="Times New Roman"/>
            <family val="2"/>
            <charset val="204"/>
          </rPr>
          <t xml:space="preserve">
</t>
        </r>
        <r>
          <rPr>
            <sz val="16"/>
            <rFont val="Times New Roman"/>
            <family val="1"/>
            <charset val="204"/>
          </rPr>
          <t>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t>
        </r>
        <r>
          <rPr>
            <sz val="16"/>
            <color rgb="FFFF0000"/>
            <rFont val="Times New Roman"/>
            <family val="2"/>
            <charset val="204"/>
          </rPr>
          <t xml:space="preserve">
</t>
        </r>
        <r>
          <rPr>
            <sz val="16"/>
            <rFont val="Times New Roman"/>
            <family val="1"/>
            <charset val="204"/>
          </rPr>
          <t>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- 48 676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на конец года - 433 чел.</t>
        </r>
        <r>
          <rPr>
            <sz val="16"/>
            <color rgb="FFFF0000"/>
            <rFont val="Times New Roman"/>
            <family val="2"/>
            <charset val="204"/>
          </rPr>
          <t xml:space="preserve">
</t>
        </r>
        <r>
          <rPr>
            <sz val="16"/>
            <rFont val="Times New Roman"/>
            <family val="1"/>
            <charset val="204"/>
          </rPr>
          <t>Численность учащихся, получающих муниципальную услугу «Реализация дополнительных общеразвивающих программ», на конец года - 8 482 чел.</t>
        </r>
        <r>
          <rPr>
            <sz val="16"/>
            <color rgb="FFFF0000"/>
            <rFont val="Times New Roman"/>
            <family val="2"/>
            <charset val="204"/>
          </rPr>
          <t xml:space="preserve">
</t>
        </r>
        <r>
          <rPr>
            <sz val="16"/>
            <rFont val="Times New Roman"/>
            <family val="1"/>
            <charset val="204"/>
          </rPr>
          <t>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t>
        </r>
        <r>
          <rPr>
            <sz val="16"/>
            <color rgb="FFFF0000"/>
            <rFont val="Times New Roman"/>
            <family val="2"/>
            <charset val="204"/>
          </rPr>
          <t xml:space="preserve">
</t>
        </r>
        <r>
          <rPr>
            <sz val="16"/>
            <rFont val="Times New Roman"/>
            <family val="1"/>
            <charset val="204"/>
          </rPr>
          <t>Планируемое для приобретения количество путевок для детей в возрасте от 6 до 17 лет  в организации, обеспечивающие отдых и оздоровление детей - 2 972 шт.</t>
        </r>
        <r>
          <rPr>
            <sz val="16"/>
            <color rgb="FFFF0000"/>
            <rFont val="Times New Roman"/>
            <family val="2"/>
            <charset val="204"/>
          </rPr>
          <t xml:space="preserve">
</t>
        </r>
        <r>
          <rPr>
            <sz val="16"/>
            <rFont val="Times New Roman"/>
            <family val="1"/>
            <charset val="204"/>
          </rPr>
          <t>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01.08.2018 составило</t>
        </r>
        <r>
          <rPr>
            <sz val="16"/>
            <color rgb="FFFF0000"/>
            <rFont val="Times New Roman"/>
            <family val="2"/>
            <charset val="204"/>
          </rPr>
          <t xml:space="preserve"> 79 952, 90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в мкр. №32" получено положительное заключение гос.экспертизы проектной документации и инженерных изысканий  № 86 -1 -1-3 -0169 -18 от 31.05.2018,  положительное заключение о проверке достоверности определения сметной стоимости строительства №86-1-0324-18 от 16.07.2018. За июль принято выполненных работ на сумму 5 832,2 тыс. руб., в т.ч. 5 248,98 тыс. руб. -средства окружного бюджета , будут оплачены в августе. По "СОШ в мкр.№33"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 июль принято выполненных работ на сумму 2 191,26 тыс. руб., в т.ч. 1 972,14 тыс. руб. -средства окружного бюджета , будут оплачены в августе.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оплачено 60 % от договора - 49,32 тыс. руб.,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2018 года.
</t>
        </r>
        <r>
          <rPr>
            <u/>
            <sz val="16"/>
            <color rgb="FFFF0000"/>
            <rFont val="Times New Roman"/>
            <family val="1"/>
            <charset val="204"/>
          </rPr>
          <t>АГ(ДК)</t>
        </r>
        <r>
          <rPr>
            <sz val="16"/>
            <color rgb="FFFF0000"/>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85 480,00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t>
        </r>
        <r>
          <rPr>
            <sz val="16"/>
            <color rgb="FFFF0000"/>
            <rFont val="Times New Roman"/>
            <family val="2"/>
            <charset val="204"/>
          </rPr>
          <t xml:space="preserve">
</t>
        </r>
        <r>
          <rPr>
            <sz val="16"/>
            <rFont val="Times New Roman"/>
            <family val="1"/>
            <charset val="204"/>
          </rPr>
          <t>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t>
        </r>
        <r>
          <rPr>
            <sz val="16"/>
            <color rgb="FFFF0000"/>
            <rFont val="Times New Roman"/>
            <family val="2"/>
            <charset val="204"/>
          </rPr>
          <t xml:space="preserve">
</t>
        </r>
        <r>
          <rPr>
            <sz val="16"/>
            <rFont val="Times New Roman"/>
            <family val="1"/>
            <charset val="204"/>
          </rPr>
          <t>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- 48 676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на конец года - 433 чел.</t>
        </r>
        <r>
          <rPr>
            <sz val="16"/>
            <color rgb="FFFF0000"/>
            <rFont val="Times New Roman"/>
            <family val="2"/>
            <charset val="204"/>
          </rPr>
          <t xml:space="preserve">
</t>
        </r>
        <r>
          <rPr>
            <sz val="16"/>
            <rFont val="Times New Roman"/>
            <family val="1"/>
            <charset val="204"/>
          </rPr>
          <t>Численность учащихся, получающих муниципальную услугу «Реализация дополнительных общеразвивающих программ», на конец года - 8 482 чел.</t>
        </r>
        <r>
          <rPr>
            <sz val="16"/>
            <color rgb="FFFF0000"/>
            <rFont val="Times New Roman"/>
            <family val="2"/>
            <charset val="204"/>
          </rPr>
          <t xml:space="preserve">
</t>
        </r>
        <r>
          <rPr>
            <sz val="16"/>
            <rFont val="Times New Roman"/>
            <family val="1"/>
            <charset val="204"/>
          </rPr>
          <t>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t>
        </r>
        <r>
          <rPr>
            <sz val="16"/>
            <color rgb="FFFF0000"/>
            <rFont val="Times New Roman"/>
            <family val="2"/>
            <charset val="204"/>
          </rPr>
          <t xml:space="preserve">
</t>
        </r>
        <r>
          <rPr>
            <sz val="16"/>
            <rFont val="Times New Roman"/>
            <family val="1"/>
            <charset val="204"/>
          </rPr>
          <t>Планируемое для приобретения количество путевок для детей в возрасте от 6 до 17 лет  в организации, обеспечивающие отдых и оздоровление детей - 2 972 шт.</t>
        </r>
        <r>
          <rPr>
            <sz val="16"/>
            <color rgb="FFFF0000"/>
            <rFont val="Times New Roman"/>
            <family val="2"/>
            <charset val="204"/>
          </rPr>
          <t xml:space="preserve">
</t>
        </r>
        <r>
          <rPr>
            <sz val="16"/>
            <rFont val="Times New Roman"/>
            <family val="1"/>
            <charset val="204"/>
          </rPr>
          <t>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01.08.2018 составило</t>
        </r>
        <r>
          <rPr>
            <sz val="16"/>
            <color rgb="FFFF0000"/>
            <rFont val="Times New Roman"/>
            <family val="2"/>
            <charset val="204"/>
          </rPr>
          <t xml:space="preserve"> 79 952, 90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в мкр. №32" получено положительное заключение гос.экспертизы проектной документации и инженерных изысканий  № 86 -1 -1-3 -0169 -18 от 31.05.2018,  положительное заключение о проверке достоверности определения сметной стоимости строительства №86-1-0324-18 от 16.07.2018. За июль принято выполненных работ на сумму 5 832,2 тыс. руб., в т.ч. 5 248,98 тыс. руб. -средства окружного бюджета , будут оплачены в августе. 
По "СОШ в мкр.№33"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 июль принято выполненных работ на сумму 2 191,26 тыс. руб., в т.ч. 1 972,14 тыс. руб. -средства окружного бюджета , будут оплачены в августе.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оплачено 60 % от договора - 49,32 тыс. руб.,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2018 года.
</t>
        </r>
        <r>
          <rPr>
            <u/>
            <sz val="16"/>
            <color rgb="FFFF0000"/>
            <rFont val="Times New Roman"/>
            <family val="1"/>
            <charset val="204"/>
          </rPr>
          <t>АГ(ДК)</t>
        </r>
        <r>
          <rPr>
            <sz val="16"/>
            <color rgb="FFFF0000"/>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85 480,00 рублей. </t>
        </r>
      </is>
    </nc>
  </rcc>
</revisions>
</file>

<file path=xl/revisions/revisionLog1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0" sId="1" numFmtId="4">
    <oc r="C32">
      <v>282040</v>
    </oc>
    <nc r="C32">
      <v>308159</v>
    </nc>
  </rcc>
  <rcc rId="1651" sId="1" numFmtId="4">
    <oc r="E32">
      <v>192641.38</v>
    </oc>
    <nc r="E32">
      <v>213091.39</v>
    </nc>
  </rcc>
  <rcc rId="1652" sId="1" numFmtId="4">
    <oc r="G32">
      <v>107063.84</v>
    </oc>
    <nc r="G32">
      <v>125376.2</v>
    </nc>
  </rcc>
  <rfmt sheetId="1" sqref="A29:I35" start="0" length="2147483647">
    <dxf>
      <font>
        <color auto="1"/>
      </font>
    </dxf>
  </rfmt>
  <rcc rId="1653"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t>
        </r>
        <r>
          <rPr>
            <sz val="16"/>
            <color rgb="FFFF0000"/>
            <rFont val="Times New Roman"/>
            <family val="2"/>
            <charset val="204"/>
          </rPr>
          <t xml:space="preserve">
</t>
        </r>
        <r>
          <rPr>
            <sz val="16"/>
            <rFont val="Times New Roman"/>
            <family val="1"/>
            <charset val="204"/>
          </rPr>
          <t xml:space="preserve">По состоянию на 01.08.2018: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t>
        </r>
        <r>
          <rPr>
            <sz val="16"/>
            <color rgb="FFFF0000"/>
            <rFont val="Times New Roman"/>
            <family val="2"/>
            <charset val="204"/>
          </rPr>
          <t xml:space="preserve">
</t>
        </r>
        <r>
          <rPr>
            <sz val="16"/>
            <rFont val="Times New Roman"/>
            <family val="1"/>
            <charset val="204"/>
          </rPr>
          <t>3) Заключен муниципальный контракт от 27.06.2017 № 21-ГХ с ООО "Виктум" на ремонт квартиры по ул. Майская, 10, кв. 147 на сумму 200,08 тыс.руб. Срок выполнения работ - 60 дней с даты заключения контракта. 
4) Планируется к размещению на конкурс работы по ремонту квартиры по ул. Мира, 9, кв. 97 на сумму 192,26 тыс. руб. Подача заявки - август 2018, проведение конкурса - сентябрь, выполнение работ - октябрь 2018.
5) 119,96 тыс.руб. - экономия по итогам проведения торгов.
6) Резерв для уточнения адресного перечня квартир на проведение работ по ремонту в сумме 3 610,06 тыс.руб., по проверке смет - 1,82 тыс.руб.
Расходы запланированы на 3,4 кварталы 2018 года.</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проведенные в апреле и июне, признаны несостоявшимся по причине отсутствия претендентов на участие. 
30.03.2018 выделены дополнительные средства из окружного бюджета в размере 26 118,7 тыс.руб. В июле размещены заявки на приобретение 14 жилых помещений для участников программы.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t>
        </r>
        <r>
          <rPr>
            <sz val="16"/>
            <color rgb="FFFF0000"/>
            <rFont val="Times New Roman"/>
            <family val="2"/>
            <charset val="204"/>
          </rPr>
          <t xml:space="preserve">
</t>
        </r>
        <r>
          <rPr>
            <sz val="16"/>
            <rFont val="Times New Roman"/>
            <family val="1"/>
            <charset val="204"/>
          </rPr>
          <t xml:space="preserve">По состоянию на 01.08.2018: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t>
        </r>
        <r>
          <rPr>
            <sz val="16"/>
            <color rgb="FFFF0000"/>
            <rFont val="Times New Roman"/>
            <family val="2"/>
            <charset val="204"/>
          </rPr>
          <t xml:space="preserve">
</t>
        </r>
        <r>
          <rPr>
            <sz val="16"/>
            <rFont val="Times New Roman"/>
            <family val="1"/>
            <charset val="204"/>
          </rPr>
          <t>3) Заключен муниципальный контракт от 27.06.2017 № 21-ГХ с ООО "Виктум" на ремонт квартиры по ул. Майская, 10, кв. 147 на сумму 200,08 тыс.руб. Срок выполнения работ - 60 дней с даты заключения контракта. 
4) Планируется к размещению на конкурс работы по ремонту квартиры по ул. Мира, 9, кв. 97 на сумму 192,26 тыс. руб. Подача заявки - август 2018, проведение конкурса - сентябрь, выполнение работ - октябрь 2018.
5) 119,96 тыс.руб. - экономия по итогам проведения торгов.
6) Резерв для уточнения адресного перечня квартир на проведение работ по ремонту в сумме 3 610,06 тыс.руб., по проверке смет - 1,82 тыс.руб.
Расходы запланированы на 3,4 кварталы 2018 года.</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проведенные в апреле и июне, признаны несостоявшимся по причине отсутствия претендентов на участие. 
30.03.2018 выделены дополнительные средства из окружного бюджета в размере 26 118,7 тыс.руб. В июле размещены заявки на приобретение 14 жилых помещений для участников программы.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nc>
  </rcc>
  <rcv guid="{6E4A7295-8CE0-4D28-ABEF-D38EBAE7C204}" action="delete"/>
  <rdn rId="0" localSheetId="1" customView="1" name="Z_6E4A7295_8CE0_4D28_ABEF_D38EBAE7C204_.wvu.PrintArea" hidden="1" oldHidden="1">
    <formula>'на 01.07.2018'!$A$1:$J$205</formula>
    <oldFormula>'на 01.07.2018'!$A$1:$J$205</oldFormula>
  </rdn>
  <rdn rId="0" localSheetId="1" customView="1" name="Z_6E4A7295_8CE0_4D28_ABEF_D38EBAE7C204_.wvu.PrintTitles" hidden="1" oldHidden="1">
    <formula>'на 01.07.2018'!$5:$8</formula>
    <oldFormula>'на 01.07.2018'!$5:$8</oldFormula>
  </rdn>
  <rdn rId="0" localSheetId="1" customView="1" name="Z_6E4A7295_8CE0_4D28_ABEF_D38EBAE7C204_.wvu.FilterData" hidden="1" oldHidden="1">
    <formula>'на 01.07.2018'!$A$7:$J$409</formula>
    <oldFormula>'на 01.07.2018'!$A$7:$J$409</oldFormula>
  </rdn>
  <rcv guid="{6E4A7295-8CE0-4D28-ABEF-D38EBAE7C204}" action="add"/>
</revisions>
</file>

<file path=xl/revisions/revisionLog1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62:XFD67" start="0" length="2147483647">
    <dxf>
      <font>
        <color auto="1"/>
      </font>
    </dxf>
  </rfmt>
</revisions>
</file>

<file path=xl/revisions/revisionLog1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7" sId="1">
    <oc r="J140" t="inlineStr">
      <is>
        <t>ДАиГ: По состоянию на 01.01.2018 на учете состоит 2 человека из числа ветеранов Великой Отечественной войны и лиц приравненных категорий, нуждающихся в улучшении жилищных условий. 
Размещение заявки на проведение аукциона по приобретению жилого помещения для участника программы состоялось 27.02.2018. Аукцион признан несостоявшимся, т.к. по окончании срока подачи заявок на участие в аукционе не подано ни одной заявки. 
27.03.2018 повторно размещена заявка на проведение аукциона. По итогам аукциона заключен муниципальный контракт на сумму 1 834,65 тыс.руб. (1 565,1 тыс.руб. - фед.ср-ва; 269,55 тыс.руб. - ср-ва окруж.бюджета), документы переданы для регистрации прав собственности, оплата будет произведена в августе 2018г.                          
Уведомлением ДФ ХМАО от 30.03.2018 доведены дополнительные средства: 490,6 тыс.руб. - средства окружного бюджета, 1 605,8 тыс.руб. - средства федерального бюджета. 
24.04.2018 повторно размещена заявка на проведение аукциона. По итогам аукциона заключен муниципальный контракт на сумму 1 585,4 тыс.руб. (фед.ср-ва), оплата  произведена.
Остаток средств - экономия, сложившаяся в результате проведения торгов.</t>
      </is>
    </oc>
    <nc r="J140" t="inlineStr">
      <is>
        <t>ДАиГ: По состоянию на 01.01.2018 на учете состоит 2 человека из числа ветеранов Великой Отечественной войны и лиц приравненных категорий, нуждающихся в улучшении жилищных условий. 
Размещение заявки на проведение аукциона по приобретению жилого помещения для участника программы состоялось 27.02.2018. Аукцион признан несостоявшимся, т.к. по окончании срока подачи заявок на участие в аукционе не подано ни одной заявки. 
По итогам аукциона, состоявшегося 27.03.2018 года, заключен муниципальный контракт на сумму 1 834,65 тыс.руб. (1 565,1 тыс.руб. - фед.ср-ва; 269,55 тыс.руб. - ср-ва окруж.бюджета), документы переданы для регистрации прав собственности, оплата будет произведена в августе 2018г.                          
По итогам аукциона, состоявшегося 24.04.2018 года, заключен муниципальный контракт на сумму 1 585,4 тыс.руб. (фед.ср-ва), оплата  произведена.
Остаток средств - экономия, сложившаяся в результате проведения торгов.</t>
      </is>
    </nc>
  </rcc>
</revisions>
</file>

<file path=xl/revisions/revisionLog1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A384592-0CFD-4322-A4EB-34EC04693944}" action="delete"/>
  <rdn rId="0" localSheetId="1" customView="1" name="Z_CA384592_0CFD_4322_A4EB_34EC04693944_.wvu.PrintArea" hidden="1" oldHidden="1">
    <formula>'на 01.07.2018'!$A$1:$J$207</formula>
    <oldFormula>'на 01.07.2018'!$A$1:$J$207</oldFormula>
  </rdn>
  <rdn rId="0" localSheetId="1" customView="1" name="Z_CA384592_0CFD_4322_A4EB_34EC04693944_.wvu.PrintTitles" hidden="1" oldHidden="1">
    <formula>'на 01.07.2018'!$5:$8</formula>
    <oldFormula>'на 01.07.2018'!$5:$8</oldFormula>
  </rdn>
  <rdn rId="0" localSheetId="1" customView="1" name="Z_CA384592_0CFD_4322_A4EB_34EC04693944_.wvu.FilterData" hidden="1" oldHidden="1">
    <formula>'на 01.07.2018'!$A$7:$J$409</formula>
    <oldFormula>'на 01.07.2018'!$A$7:$J$409</oldFormula>
  </rdn>
  <rcv guid="{CA384592-0CFD-4322-A4EB-34EC04693944}" action="add"/>
</revisions>
</file>

<file path=xl/revisions/revisionLog1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62:I67" start="0" length="2147483647">
    <dxf>
      <font>
        <color auto="1"/>
      </font>
    </dxf>
  </rfmt>
</revisions>
</file>

<file path=xl/revisions/revisionLog1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1" sId="1" odxf="1" dxf="1">
    <oc r="J152" t="inlineStr">
      <is>
        <r>
          <rPr>
            <u/>
            <sz val="16"/>
            <rFont val="Times New Roman"/>
            <family val="1"/>
            <charset val="204"/>
          </rPr>
          <t xml:space="preserve">ДГХ: 
</t>
        </r>
        <r>
          <rPr>
            <sz val="16"/>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t>
        </r>
        <r>
          <rPr>
            <sz val="16"/>
            <color rgb="FFFF0000"/>
            <rFont val="Times New Roman"/>
            <family val="2"/>
            <charset val="204"/>
          </rPr>
          <t xml:space="preserve">
</t>
        </r>
        <r>
          <rPr>
            <sz val="16"/>
            <rFont val="Times New Roman"/>
            <family val="1"/>
            <charset val="204"/>
          </rPr>
          <t>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реализацию полномочий в сфере жилищно-коммунального комлпекса планируется выполнить  капитальный ремонт объектов:</t>
        </r>
        <r>
          <rPr>
            <sz val="16"/>
            <color rgb="FFFF0000"/>
            <rFont val="Times New Roman"/>
            <family val="2"/>
            <charset val="204"/>
          </rPr>
          <t xml:space="preserve">
</t>
        </r>
        <r>
          <rPr>
            <sz val="16"/>
            <rFont val="Times New Roman"/>
            <family val="1"/>
            <charset val="204"/>
          </rPr>
          <t>-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t>
        </r>
        <r>
          <rPr>
            <sz val="16"/>
            <color rgb="FFFF0000"/>
            <rFont val="Times New Roman"/>
            <family val="2"/>
            <charset val="204"/>
          </rPr>
          <t xml:space="preserve">
</t>
        </r>
        <r>
          <rPr>
            <sz val="16"/>
            <rFont val="Times New Roman"/>
            <family val="1"/>
            <charset val="204"/>
          </rPr>
          <t>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Предоставлена субсидия за январь-июнь 2018 года в сумме 2843,13 тыс.руб.(ДГХ)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состоянию на 01.08.2018 установлено 74 приборов учета ГХВС в муниципальных квартирах на сумму 171,79 тыс.руб. По заявлению нанимателя заключен договор от 11.05.2018 № 39  на установку ИПУ ХГВС (2 шт.) в муниципальной комнате с ООО "Все инструменты север" на сумму  2,8 тыс.руб. Работы выполнены и оплачены - 2,8 тыс.руб. Также запланированы работы по замене комплектующих АУРТЭ в 17 объектах социальной сферы.</t>
        </r>
        <r>
          <rPr>
            <sz val="16"/>
            <color rgb="FFFF0000"/>
            <rFont val="Times New Roman"/>
            <family val="2"/>
            <charset val="204"/>
          </rPr>
          <t xml:space="preserve">
</t>
        </r>
        <r>
          <rPr>
            <sz val="16"/>
            <rFont val="Times New Roman"/>
            <family val="1"/>
            <charset val="204"/>
          </rPr>
          <t xml:space="preserve">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выполнены ПИР, планируются работы по реконструкции водоводов по объектам "Водовод до ЦТП-61 мкр.25",  "Магистральные сети водоснабжения ул. Крылова, ул. Привокзальная", котельной № 9, ремонту сетей.
5) В рамках подпрограммы "Формирование комфортной городской среды" предусмотрено благоустройство дворовых территорий многоквартирных домов в г. Сургуте.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 тыс.руб.  Расходы запланированы на 3, 4 кварталы 2018 года. 
Также планируется выполнить работы по благоустройству еще двух дворовых территорий за счет средств, выделенных из резервного фонда Правительства ХМАО-Югры на финансирование наказов избирателей депутатам Думы ХМАО-Югры (ДГХ). 
</t>
        </r>
        <r>
          <rPr>
            <u/>
            <sz val="16"/>
            <rFont val="Times New Roman"/>
            <family val="1"/>
            <charset val="204"/>
          </rPr>
          <t xml:space="preserve"> УППЭК</t>
        </r>
        <r>
          <rPr>
            <sz val="16"/>
            <rFont val="Times New Roman"/>
            <family val="1"/>
            <charset val="204"/>
          </rPr>
          <t xml:space="preserve">: в 2018 году планируется благоустройство объекта  "Сквер в мкр-не 31". Средства  будут освоены в течение  года.
</t>
        </r>
        <r>
          <rPr>
            <sz val="36"/>
            <color rgb="FFFF0000"/>
            <rFont val="Times New Roman"/>
            <family val="2"/>
            <charset val="204"/>
          </rPr>
          <t xml:space="preserve">
                                                        </t>
        </r>
        <r>
          <rPr>
            <sz val="16"/>
            <color rgb="FFFF0000"/>
            <rFont val="Times New Roman"/>
            <family val="2"/>
            <charset val="204"/>
          </rPr>
          <t xml:space="preserve">                                                    </t>
        </r>
      </is>
    </oc>
    <nc r="J152" t="inlineStr">
      <is>
        <r>
          <rPr>
            <u/>
            <sz val="16"/>
            <rFont val="Times New Roman"/>
            <family val="1"/>
            <charset val="204"/>
          </rPr>
          <t xml:space="preserve">ДГХ: 
</t>
        </r>
        <r>
          <rPr>
            <sz val="16"/>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t>
        </r>
        <r>
          <rPr>
            <sz val="16"/>
            <color rgb="FFFF0000"/>
            <rFont val="Times New Roman"/>
            <family val="2"/>
            <charset val="204"/>
          </rPr>
          <t xml:space="preserve">
</t>
        </r>
        <r>
          <rPr>
            <sz val="16"/>
            <rFont val="Times New Roman"/>
            <family val="1"/>
            <charset val="204"/>
          </rPr>
          <t>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реализацию полномочий в сфере жилищно-коммунального комлпекса планируется выполнить  капитальный ремонт объектов:</t>
        </r>
        <r>
          <rPr>
            <sz val="16"/>
            <color rgb="FFFF0000"/>
            <rFont val="Times New Roman"/>
            <family val="2"/>
            <charset val="204"/>
          </rPr>
          <t xml:space="preserve">
</t>
        </r>
        <r>
          <rPr>
            <sz val="16"/>
            <rFont val="Times New Roman"/>
            <family val="1"/>
            <charset val="204"/>
          </rPr>
          <t>-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t>
        </r>
        <r>
          <rPr>
            <sz val="16"/>
            <color rgb="FFFF0000"/>
            <rFont val="Times New Roman"/>
            <family val="2"/>
            <charset val="204"/>
          </rPr>
          <t xml:space="preserve">
</t>
        </r>
        <r>
          <rPr>
            <sz val="16"/>
            <rFont val="Times New Roman"/>
            <family val="1"/>
            <charset val="204"/>
          </rPr>
          <t>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Предоставлена субсидия за январь-июнь 2018 года в сумме 2843,13 тыс.руб.
2)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состоянию на 01.08.2018 установлено 74 приборов учета ГХВС в муниципальных квартирах на сумму 171,79 тыс.руб. По заявлению нанимателя заключен договор от 11.05.2018 № 39  на установку ИПУ ХГВС (2 шт.) в муниципальной комнате с ООО "Все инструменты север" на сумму  2,8 тыс.руб. Работы выполнены и оплачены - 2,8 тыс.руб. Также запланированы работы по замене комплектующих АУРТЭ в 17 объектах социальной сферы.</t>
        </r>
        <r>
          <rPr>
            <sz val="16"/>
            <color rgb="FFFF0000"/>
            <rFont val="Times New Roman"/>
            <family val="2"/>
            <charset val="204"/>
          </rPr>
          <t xml:space="preserve">
</t>
        </r>
        <r>
          <rPr>
            <sz val="16"/>
            <rFont val="Times New Roman"/>
            <family val="1"/>
            <charset val="204"/>
          </rPr>
          <t xml:space="preserve">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выполнены ПИР, планируются работы по реконструкции водоводов по объектам "Водовод до ЦТП-61 мкр.25",  "Магистральные сети водоснабжения ул. Крылова, ул. Привокзальная", котельной № 9, ремонту сетей.
5) В рамках подпрограммы "Формирование комфортной городской среды" предусмотрено благоустройство дворовых территорий многоквартирных домов в г. Сургуте.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 тыс.руб.  Расходы запланированы на 3, 4 кварталы 2018 года. 
Также планируется выполнить работы по благоустройству еще двух дворовых территорий за счет средств, выделенных из резервного фонда Правительства ХМАО-Югры на финансирование наказов избирателей депутатам Думы ХМАО-Югры (ДГХ). 
</t>
        </r>
        <r>
          <rPr>
            <u/>
            <sz val="16"/>
            <rFont val="Times New Roman"/>
            <family val="1"/>
            <charset val="204"/>
          </rPr>
          <t xml:space="preserve"> УППЭК</t>
        </r>
        <r>
          <rPr>
            <sz val="16"/>
            <rFont val="Times New Roman"/>
            <family val="1"/>
            <charset val="204"/>
          </rPr>
          <t xml:space="preserve">: в 2018 году планируется благоустройство объекта  "Сквер в мкр-не 31". Средства  будут освоены в течение  года.
</t>
        </r>
        <r>
          <rPr>
            <sz val="36"/>
            <color rgb="FFFF0000"/>
            <rFont val="Times New Roman"/>
            <family val="2"/>
            <charset val="204"/>
          </rPr>
          <t xml:space="preserve">
                                                        </t>
        </r>
        <r>
          <rPr>
            <sz val="16"/>
            <color rgb="FFFF0000"/>
            <rFont val="Times New Roman"/>
            <family val="2"/>
            <charset val="204"/>
          </rPr>
          <t xml:space="preserve">                                                    </t>
        </r>
      </is>
    </nc>
    <odxf>
      <font>
        <sz val="16"/>
        <color rgb="FFFF0000"/>
      </font>
    </odxf>
    <ndxf>
      <font>
        <sz val="16"/>
        <color rgb="FFFF0000"/>
      </font>
    </ndxf>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01.07.2018'!$A$1:$J$201</formula>
    <oldFormula>'на 01.07.2018'!$A$1:$J$201</oldFormula>
  </rdn>
  <rdn rId="0" localSheetId="1" customView="1" name="Z_67ADFAE6_A9AF_44D7_8539_93CD0F6B7849_.wvu.PrintTitles" hidden="1" oldHidden="1">
    <formula>'на 01.07.2018'!$5:$8</formula>
    <oldFormula>'на 01.07.2018'!$5:$8</oldFormula>
  </rdn>
  <rdn rId="0" localSheetId="1" customView="1" name="Z_67ADFAE6_A9AF_44D7_8539_93CD0F6B7849_.wvu.Rows" hidden="1" oldHidden="1">
    <formula>'на 01.07.2018'!$19:$20,'на 01.07.2018'!$27:$28,'на 01.07.2018'!$34:$35,'на 01.07.2018'!$41:$42,'на 01.07.2018'!$47:$48,'на 01.07.2018'!$52:$54,'на 01.07.2018'!$56:$56,'на 01.07.2018'!$58:$60,'на 01.07.2018'!$66:$67,'на 01.07.2018'!$72:$73,'на 01.07.2018'!$78:$79,'на 01.07.2018'!$84:$85,'на 01.07.2018'!$96:$97,'на 01.07.2018'!$102:$103,'на 01.07.2018'!$108:$109,'на 01.07.2018'!$114:$115,'на 01.07.2018'!$120:$120,'на 01.07.2018'!$126:$127,'на 01.07.2018'!$132:$133,'на 01.07.2018'!$138:$139,'на 01.07.2018'!$144:$145,'на 01.07.2018'!$151:$152,'на 01.07.2018'!$159:$159,'на 01.07.2018'!$161:$165,'на 01.07.2018'!$170:$171,'на 01.07.2018'!$173:$173,'на 01.07.2018'!$177:$177,'на 01.07.2018'!$183:$184,'на 01.07.2018'!$187:$191,'на 01.07.2018'!$199:$199</formula>
    <oldFormula>'на 01.07.2018'!$19:$20,'на 01.07.2018'!$27:$28,'на 01.07.2018'!$34:$35,'на 01.07.2018'!$41:$42,'на 01.07.2018'!$47:$48,'на 01.07.2018'!$52:$54,'на 01.07.2018'!$56:$56,'на 01.07.2018'!$58:$60,'на 01.07.2018'!$66:$67,'на 01.07.2018'!$72:$73,'на 01.07.2018'!$78:$79,'на 01.07.2018'!$84:$85,'на 01.07.2018'!$96:$97,'на 01.07.2018'!$102:$103,'на 01.07.2018'!$108:$109,'на 01.07.2018'!$114:$115,'на 01.07.2018'!$120:$120,'на 01.07.2018'!$126:$127,'на 01.07.2018'!$132:$133,'на 01.07.2018'!$138:$139,'на 01.07.2018'!$144:$145,'на 01.07.2018'!$151:$152,'на 01.07.2018'!$159:$159,'на 01.07.2018'!$161:$165,'на 01.07.2018'!$170:$171,'на 01.07.2018'!$177:$177,'на 01.07.2018'!$183:$184,'на 01.07.2018'!$187:$191,'на 01.07.2018'!$199:$199</oldFormula>
  </rdn>
  <rdn rId="0" localSheetId="1" customView="1" name="Z_67ADFAE6_A9AF_44D7_8539_93CD0F6B7849_.wvu.FilterData" hidden="1" oldHidden="1">
    <formula>'на 01.07.2018'!$A$7:$J$403</formula>
    <oldFormula>'на 01.07.2018'!$A$7:$J$403</oldFormula>
  </rdn>
  <rcv guid="{67ADFAE6-A9AF-44D7-8539-93CD0F6B7849}" action="add"/>
</revisions>
</file>

<file path=xl/revisions/revisionLog1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2" sId="1">
    <oc r="J152" t="inlineStr">
      <is>
        <r>
          <rPr>
            <u/>
            <sz val="16"/>
            <rFont val="Times New Roman"/>
            <family val="1"/>
            <charset val="204"/>
          </rPr>
          <t xml:space="preserve">ДГХ: 
</t>
        </r>
        <r>
          <rPr>
            <sz val="16"/>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t>
        </r>
        <r>
          <rPr>
            <sz val="16"/>
            <color rgb="FFFF0000"/>
            <rFont val="Times New Roman"/>
            <family val="2"/>
            <charset val="204"/>
          </rPr>
          <t xml:space="preserve">
</t>
        </r>
        <r>
          <rPr>
            <sz val="16"/>
            <rFont val="Times New Roman"/>
            <family val="1"/>
            <charset val="204"/>
          </rPr>
          <t>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реализацию полномочий в сфере жилищно-коммунального комлпекса планируется выполнить  капитальный ремонт объектов:</t>
        </r>
        <r>
          <rPr>
            <sz val="16"/>
            <color rgb="FFFF0000"/>
            <rFont val="Times New Roman"/>
            <family val="2"/>
            <charset val="204"/>
          </rPr>
          <t xml:space="preserve">
</t>
        </r>
        <r>
          <rPr>
            <sz val="16"/>
            <rFont val="Times New Roman"/>
            <family val="1"/>
            <charset val="204"/>
          </rPr>
          <t>-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t>
        </r>
        <r>
          <rPr>
            <sz val="16"/>
            <color rgb="FFFF0000"/>
            <rFont val="Times New Roman"/>
            <family val="2"/>
            <charset val="204"/>
          </rPr>
          <t xml:space="preserve">
</t>
        </r>
        <r>
          <rPr>
            <sz val="16"/>
            <rFont val="Times New Roman"/>
            <family val="1"/>
            <charset val="204"/>
          </rPr>
          <t>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Предоставлена субсидия за январь-июнь 2018 года в сумме 2843,13 тыс.руб.
2)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состоянию на 01.08.2018 установлено 74 приборов учета ГХВС в муниципальных квартирах на сумму 171,79 тыс.руб. По заявлению нанимателя заключен договор от 11.05.2018 № 39  на установку ИПУ ХГВС (2 шт.) в муниципальной комнате с ООО "Все инструменты север" на сумму  2,8 тыс.руб. Работы выполнены и оплачены - 2,8 тыс.руб. Также запланированы работы по замене комплектующих АУРТЭ в 17 объектах социальной сферы.</t>
        </r>
        <r>
          <rPr>
            <sz val="16"/>
            <color rgb="FFFF0000"/>
            <rFont val="Times New Roman"/>
            <family val="2"/>
            <charset val="204"/>
          </rPr>
          <t xml:space="preserve">
</t>
        </r>
        <r>
          <rPr>
            <sz val="16"/>
            <rFont val="Times New Roman"/>
            <family val="1"/>
            <charset val="204"/>
          </rPr>
          <t xml:space="preserve">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выполнены ПИР, планируются работы по реконструкции водоводов по объектам "Водовод до ЦТП-61 мкр.25",  "Магистральные сети водоснабжения ул. Крылова, ул. Привокзальная", котельной № 9, ремонту сетей.
5) В рамках подпрограммы "Формирование комфортной городской среды" предусмотрено благоустройство дворовых территорий многоквартирных домов в г. Сургуте.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 тыс.руб.  Расходы запланированы на 3, 4 кварталы 2018 года. 
Также планируется выполнить работы по благоустройству еще двух дворовых территорий за счет средств, выделенных из резервного фонда Правительства ХМАО-Югры на финансирование наказов избирателей депутатам Думы ХМАО-Югры (ДГХ). 
</t>
        </r>
        <r>
          <rPr>
            <u/>
            <sz val="16"/>
            <rFont val="Times New Roman"/>
            <family val="1"/>
            <charset val="204"/>
          </rPr>
          <t xml:space="preserve"> УППЭК</t>
        </r>
        <r>
          <rPr>
            <sz val="16"/>
            <rFont val="Times New Roman"/>
            <family val="1"/>
            <charset val="204"/>
          </rPr>
          <t xml:space="preserve">: в 2018 году планируется благоустройство объекта  "Сквер в мкр-не 31". Средства  будут освоены в течение  года.
</t>
        </r>
        <r>
          <rPr>
            <sz val="36"/>
            <color rgb="FFFF0000"/>
            <rFont val="Times New Roman"/>
            <family val="2"/>
            <charset val="204"/>
          </rPr>
          <t xml:space="preserve">
                                                        </t>
        </r>
        <r>
          <rPr>
            <sz val="16"/>
            <color rgb="FFFF0000"/>
            <rFont val="Times New Roman"/>
            <family val="2"/>
            <charset val="204"/>
          </rPr>
          <t xml:space="preserve">                                                    </t>
        </r>
      </is>
    </oc>
    <nc r="J152" t="inlineStr">
      <is>
        <r>
          <rPr>
            <u/>
            <sz val="16"/>
            <rFont val="Times New Roman"/>
            <family val="1"/>
            <charset val="204"/>
          </rPr>
          <t xml:space="preserve">ДГХ: 
</t>
        </r>
        <r>
          <rPr>
            <sz val="16"/>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t>
        </r>
        <r>
          <rPr>
            <sz val="16"/>
            <color rgb="FFFF0000"/>
            <rFont val="Times New Roman"/>
            <family val="2"/>
            <charset val="204"/>
          </rPr>
          <t xml:space="preserve">
</t>
        </r>
        <r>
          <rPr>
            <sz val="16"/>
            <rFont val="Times New Roman"/>
            <family val="1"/>
            <charset val="204"/>
          </rPr>
          <t>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реализацию полномочий в сфере жилищно-коммунального комлпекса планируется выполнить  капитальный ремонт объектов:</t>
        </r>
        <r>
          <rPr>
            <sz val="16"/>
            <color rgb="FFFF0000"/>
            <rFont val="Times New Roman"/>
            <family val="2"/>
            <charset val="204"/>
          </rPr>
          <t xml:space="preserve">
</t>
        </r>
        <r>
          <rPr>
            <sz val="16"/>
            <rFont val="Times New Roman"/>
            <family val="1"/>
            <charset val="204"/>
          </rPr>
          <t>-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t>
        </r>
        <r>
          <rPr>
            <sz val="16"/>
            <color rgb="FFFF0000"/>
            <rFont val="Times New Roman"/>
            <family val="2"/>
            <charset val="204"/>
          </rPr>
          <t xml:space="preserve">
</t>
        </r>
        <r>
          <rPr>
            <sz val="16"/>
            <rFont val="Times New Roman"/>
            <family val="1"/>
            <charset val="204"/>
          </rPr>
          <t>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Предоставлена субсидия за январь-июнь 2018 года в сумме 2843,13 тыс.руб.
2)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состоянию на 01.08.2018 установлено 74 приборов учета ГХВС в муниципальных квартирах на сумму 171,79 тыс.руб. По заявлению нанимателя заключен договор от 11.05.2018 № 39  на установку ИПУ ХГВС (2 шт.) в муниципальной комнате с ООО "Все инструменты север" на сумму  2,8 тыс.руб. Работы выполнены и оплачены - 2,8 тыс.руб. Также запланированы работы по замене комплектующих АУРТЭ в 17 объектах социальной сферы.</t>
        </r>
        <r>
          <rPr>
            <sz val="16"/>
            <color rgb="FFFF0000"/>
            <rFont val="Times New Roman"/>
            <family val="2"/>
            <charset val="204"/>
          </rPr>
          <t xml:space="preserve">
</t>
        </r>
        <r>
          <rPr>
            <sz val="16"/>
            <rFont val="Times New Roman"/>
            <family val="1"/>
            <charset val="204"/>
          </rPr>
          <t xml:space="preserve">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выполнены ПИР, планируются работы по реконструкции водоводов по объектам "Водовод до ЦТП-61 мкр.25",  "Магистральные сети водоснабжения ул. Крылова, ул. Привокзальная", котельной № 9, ремонту сетей.
5) В рамках подпрограммы "Формирование комфортной городской среды" предусмотрено благоустройство дворовых территорий многоквартирных домов в г. Сургуте.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 тыс.руб.  Расходы запланированы на 3, 4 кварталы 2018 года. 
Также планируется выполнить работы по благоустройству еще двух дворовых территорий за счет средств, выделенных из резервного фонда Правительства ХМАО-Югры на финансирование наказов избирателей депутатам Думы ХМАО-Югры (ДГХ). 
</t>
        </r>
        <r>
          <rPr>
            <u/>
            <sz val="16"/>
            <rFont val="Times New Roman"/>
            <family val="1"/>
            <charset val="204"/>
          </rPr>
          <t>УППЭК</t>
        </r>
        <r>
          <rPr>
            <sz val="16"/>
            <rFont val="Times New Roman"/>
            <family val="1"/>
            <charset val="204"/>
          </rPr>
          <t xml:space="preserve">: в 2018 году планируется благоустройство объекта  "Сквер в мкр-не 31". Средства  будут освоены в течение  года.
</t>
        </r>
        <r>
          <rPr>
            <sz val="36"/>
            <color rgb="FFFF0000"/>
            <rFont val="Times New Roman"/>
            <family val="2"/>
            <charset val="204"/>
          </rPr>
          <t xml:space="preserve">
                                                        </t>
        </r>
        <r>
          <rPr>
            <sz val="16"/>
            <color rgb="FFFF0000"/>
            <rFont val="Times New Roman"/>
            <family val="2"/>
            <charset val="204"/>
          </rPr>
          <t xml:space="preserve">                                                    </t>
        </r>
      </is>
    </nc>
  </rcc>
</revisions>
</file>

<file path=xl/revisions/revisionLog1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3" sId="1">
    <oc r="J185" t="inlineStr">
      <is>
        <r>
          <rPr>
            <u/>
            <sz val="16"/>
            <rFont val="Times New Roman"/>
            <family val="1"/>
            <charset val="204"/>
          </rPr>
          <t>ДГХ</t>
        </r>
        <r>
          <rPr>
            <sz val="16"/>
            <rFont val="Times New Roman"/>
            <family val="1"/>
            <charset val="204"/>
          </rPr>
          <t>: 
Заключено соглашение  от 15.03.2018 № 03 о предоставлении субсидии местному бюджету из бюджета Ханты-Мансийского автономного округа – Югры.
Заключен муниципальный контракт от 08.09.2017 № 48-ГХ  с АО "АВТОДОРСТРОЙ" на ремонт автомобильных дорог на сумму 385 814,2 тыс.руб. общей площадью 157,93  тыс.кв.м., из них средства окружного бюджета 366 523,5 тыс.руб., средства городского бюджета 19 290,7 тыс.руб. 
Заключен муниципальный контракт от 23.07.2018 №44-ГХ с ООО "Дорстройиндустрия" на выполнение работ по ремонту автомобильной дороги по ул. Грибоедова  (участок от Грибоедовской развязки в сторону ул. Крылова) на сумму 1 923,21 тыс.руб., из них средства окружного бюджета 1 825,48 тыс.руб., средства городского бюджета 97,73 тыс.руб. Планируется отремонтировать 834,9 кв.м. 
По состоянию на 01.08.2018 отремонтировано дорог площадью 103 215,9 кв.м.</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Общая готовность  по объекту  - 46,7%, по дороге - 9,9 %</t>
        </r>
      </is>
    </oc>
    <nc r="J185" t="inlineStr">
      <is>
        <r>
          <rPr>
            <u/>
            <sz val="16"/>
            <rFont val="Times New Roman"/>
            <family val="1"/>
            <charset val="204"/>
          </rPr>
          <t>ДГХ</t>
        </r>
        <r>
          <rPr>
            <sz val="16"/>
            <rFont val="Times New Roman"/>
            <family val="1"/>
            <charset val="204"/>
          </rPr>
          <t>: 
Заключен муниципальный контракт от 08.09.2017 № 48-ГХ  с АО "АВТОДОРСТРОЙ" на ремонт автомобильных дорог на сумму 385 814,2 тыс.руб. общей площадью 157,93  тыс.кв.м., из них средства окружного бюджета 366 523,5 тыс.руб., средства городского бюджета 19 290,7 тыс.руб. 
Заключен муниципальный контракт от 23.07.2018 №44-ГХ с ООО "Дорстройиндустрия" на выполнение работ по ремонту автомобильной дороги по ул. Грибоедова  (участок от Грибоедовской развязки в сторону ул. Крылова) на сумму 1 923,21 тыс.руб., из них средства окружного бюджета 1 825,48 тыс.руб., средства городского бюджета 97,73 тыс.руб. Планируется отремонтировать 834,9 кв.м. 
По состоянию на 01.08.2018 отремонтировано дорог площадью 103 215,9 кв.м.</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Общая готовность  по объекту  - 46,7%, по дороге - 9,9 %</t>
        </r>
      </is>
    </nc>
  </rcc>
</revisions>
</file>

<file path=xl/revisions/revisionLog1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A384592-0CFD-4322-A4EB-34EC04693944}" action="delete"/>
  <rdn rId="0" localSheetId="1" customView="1" name="Z_CA384592_0CFD_4322_A4EB_34EC04693944_.wvu.PrintArea" hidden="1" oldHidden="1">
    <formula>'на 01.07.2018'!$A$1:$J$207</formula>
    <oldFormula>'на 01.07.2018'!$A$1:$J$207</oldFormula>
  </rdn>
  <rdn rId="0" localSheetId="1" customView="1" name="Z_CA384592_0CFD_4322_A4EB_34EC04693944_.wvu.PrintTitles" hidden="1" oldHidden="1">
    <formula>'на 01.07.2018'!$5:$8</formula>
    <oldFormula>'на 01.07.2018'!$5:$8</oldFormula>
  </rdn>
  <rdn rId="0" localSheetId="1" customView="1" name="Z_CA384592_0CFD_4322_A4EB_34EC04693944_.wvu.FilterData" hidden="1" oldHidden="1">
    <formula>'на 01.07.2018'!$A$7:$J$409</formula>
    <oldFormula>'на 01.07.2018'!$A$7:$J$409</oldFormula>
  </rdn>
  <rcv guid="{CA384592-0CFD-4322-A4EB-34EC04693944}" action="add"/>
</revisions>
</file>

<file path=xl/revisions/revisionLog1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A384592-0CFD-4322-A4EB-34EC04693944}" action="delete"/>
  <rdn rId="0" localSheetId="1" customView="1" name="Z_CA384592_0CFD_4322_A4EB_34EC04693944_.wvu.PrintArea" hidden="1" oldHidden="1">
    <formula>'на 01.07.2018'!$A$1:$J$207</formula>
    <oldFormula>'на 01.07.2018'!$A$1:$J$207</oldFormula>
  </rdn>
  <rdn rId="0" localSheetId="1" customView="1" name="Z_CA384592_0CFD_4322_A4EB_34EC04693944_.wvu.PrintTitles" hidden="1" oldHidden="1">
    <formula>'на 01.07.2018'!$5:$8</formula>
    <oldFormula>'на 01.07.2018'!$5:$8</oldFormula>
  </rdn>
  <rdn rId="0" localSheetId="1" customView="1" name="Z_CA384592_0CFD_4322_A4EB_34EC04693944_.wvu.FilterData" hidden="1" oldHidden="1">
    <formula>'на 01.07.2018'!$A$7:$J$409</formula>
    <oldFormula>'на 01.07.2018'!$A$7:$J$409</oldFormula>
  </rdn>
  <rcv guid="{CA384592-0CFD-4322-A4EB-34EC04693944}" action="add"/>
</revisions>
</file>

<file path=xl/revisions/revisionLog1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0"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t>
        </r>
        <r>
          <rPr>
            <sz val="16"/>
            <color rgb="FFFF0000"/>
            <rFont val="Times New Roman"/>
            <family val="2"/>
            <charset val="204"/>
          </rPr>
          <t xml:space="preserve">
</t>
        </r>
        <r>
          <rPr>
            <sz val="16"/>
            <rFont val="Times New Roman"/>
            <family val="1"/>
            <charset val="204"/>
          </rPr>
          <t xml:space="preserve">По состоянию на 01.08.2018: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t>
        </r>
        <r>
          <rPr>
            <sz val="16"/>
            <color rgb="FFFF0000"/>
            <rFont val="Times New Roman"/>
            <family val="2"/>
            <charset val="204"/>
          </rPr>
          <t xml:space="preserve">
</t>
        </r>
        <r>
          <rPr>
            <sz val="16"/>
            <rFont val="Times New Roman"/>
            <family val="1"/>
            <charset val="204"/>
          </rPr>
          <t>3) Заключен муниципальный контракт от 27.06.2017 № 21-ГХ с ООО "Виктум" на ремонт квартиры по ул. Майская, 10, кв. 147 на сумму 200,08 тыс.руб. Срок выполнения работ - 60 дней с даты заключения контракта. 
4) Планируется к размещению на конкурс работы по ремонту квартиры по ул. Мира, 9, кв. 97 на сумму 192,26 тыс. руб. Подача заявки - август 2018, проведение конкурса - сентябрь, выполнение работ - октябрь 2018.
5) 119,96 тыс.руб. - экономия по итогам проведения торгов.
6) Резерв для уточнения адресного перечня квартир на проведение работ по ремонту в сумме 3 610,06 тыс.руб., по проверке смет - 1,82 тыс.руб.
Расходы запланированы на 3,4 кварталы 2018 года.</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проведенные в апреле и июне, признаны несостоявшимся по причине отсутствия претендентов на участие. 
30.03.2018 выделены дополнительные средства из окружного бюджета в размере 26 118,7 тыс.руб. В июле размещены заявки на приобретение 14 жилых помещений для участников программы.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t>
        </r>
        <r>
          <rPr>
            <sz val="16"/>
            <color rgb="FFFF0000"/>
            <rFont val="Times New Roman"/>
            <family val="2"/>
            <charset val="204"/>
          </rPr>
          <t xml:space="preserve">
</t>
        </r>
        <r>
          <rPr>
            <sz val="16"/>
            <rFont val="Times New Roman"/>
            <family val="1"/>
            <charset val="204"/>
          </rPr>
          <t xml:space="preserve">По состоянию на 01.08.2018: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t>
        </r>
        <r>
          <rPr>
            <sz val="16"/>
            <color rgb="FFFF0000"/>
            <rFont val="Times New Roman"/>
            <family val="2"/>
            <charset val="204"/>
          </rPr>
          <t xml:space="preserve">
3</t>
        </r>
        <r>
          <rPr>
            <sz val="16"/>
            <rFont val="Times New Roman"/>
            <family val="1"/>
            <charset val="204"/>
          </rPr>
          <t>) 119,96 тыс.руб. - экономия по итогам проведения торгов.
4) Резерв для уточнения адресного перечня квартир на проведение работ по ремонту в сумме 3 610,06 тыс.руб., по проверке смет - 1,82 тыс.руб.
Расходы запланированы на 3,4 кварталы 2018 года.</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проведенные в апреле и июне, признаны несостоявшимся по причине отсутствия претендентов на участие. 
30.03.2018 выделены дополнительные средства из окружного бюджета в размере 26 118,7 тыс.руб. В июле размещены заявки на приобретение 14 жилых помещений для участников программы.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nc>
  </rcc>
</revisions>
</file>

<file path=xl/revisions/revisionLog1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1"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t>
        </r>
        <r>
          <rPr>
            <sz val="16"/>
            <color rgb="FFFF0000"/>
            <rFont val="Times New Roman"/>
            <family val="2"/>
            <charset val="204"/>
          </rPr>
          <t xml:space="preserve">
</t>
        </r>
        <r>
          <rPr>
            <sz val="16"/>
            <rFont val="Times New Roman"/>
            <family val="1"/>
            <charset val="204"/>
          </rPr>
          <t xml:space="preserve">По состоянию на 01.08.2018: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t>
        </r>
        <r>
          <rPr>
            <sz val="16"/>
            <color rgb="FFFF0000"/>
            <rFont val="Times New Roman"/>
            <family val="2"/>
            <charset val="204"/>
          </rPr>
          <t xml:space="preserve">
3</t>
        </r>
        <r>
          <rPr>
            <sz val="16"/>
            <rFont val="Times New Roman"/>
            <family val="1"/>
            <charset val="204"/>
          </rPr>
          <t>) 119,96 тыс.руб. - экономия по итогам проведения торгов.
4) Резерв для уточнения адресного перечня квартир на проведение работ по ремонту в сумме 3 610,06 тыс.руб., по проверке смет - 1,82 тыс.руб.
Расходы запланированы на 3,4 кварталы 2018 года.</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проведенные в апреле и июне, признаны несостоявшимся по причине отсутствия претендентов на участие. 
30.03.2018 выделены дополнительные средства из окружного бюджета в размере 26 118,7 тыс.руб. В июле размещены заявки на приобретение 14 жилых помещений для участников программы.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t>
        </r>
        <r>
          <rPr>
            <sz val="16"/>
            <color rgb="FFFF0000"/>
            <rFont val="Times New Roman"/>
            <family val="2"/>
            <charset val="204"/>
          </rPr>
          <t xml:space="preserve">
</t>
        </r>
        <r>
          <rPr>
            <sz val="16"/>
            <rFont val="Times New Roman"/>
            <family val="1"/>
            <charset val="204"/>
          </rPr>
          <t xml:space="preserve">По состоянию на 01.08.2018: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t>
        </r>
        <r>
          <rPr>
            <sz val="16"/>
            <color rgb="FFFF0000"/>
            <rFont val="Times New Roman"/>
            <family val="2"/>
            <charset val="204"/>
          </rPr>
          <t xml:space="preserve">
</t>
        </r>
        <r>
          <rPr>
            <sz val="16"/>
            <rFont val="Times New Roman"/>
            <family val="1"/>
            <charset val="204"/>
          </rPr>
          <t>3) 119,96 тыс.руб. - экономия по итогам проведения торгов.
4) Резерв для уточнения адресного перечня квартир на проведение работ по ремонту в сумме 3 610,06 тыс.руб., по проверке смет - 1,82 тыс.руб.
Расходы запланированы на 3,4 кварталы 2018 года.</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проведенные в апреле и июне, признаны несостоявшимся по причине отсутствия претендентов на участие. 
30.03.2018 выделены дополнительные средства из окружного бюджета в размере 26 118,7 тыс.руб. В июле размещены заявки на приобретение 14 жилых помещений для участников программы.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nc>
  </rcc>
</revisions>
</file>

<file path=xl/revisions/revisionLog1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A384592-0CFD-4322-A4EB-34EC04693944}" action="delete"/>
  <rdn rId="0" localSheetId="1" customView="1" name="Z_CA384592_0CFD_4322_A4EB_34EC04693944_.wvu.PrintArea" hidden="1" oldHidden="1">
    <formula>'на 01.07.2018'!$A$1:$J$207</formula>
    <oldFormula>'на 01.07.2018'!$A$1:$J$207</oldFormula>
  </rdn>
  <rdn rId="0" localSheetId="1" customView="1" name="Z_CA384592_0CFD_4322_A4EB_34EC04693944_.wvu.PrintTitles" hidden="1" oldHidden="1">
    <formula>'на 01.07.2018'!$5:$8</formula>
    <oldFormula>'на 01.07.2018'!$5:$8</oldFormula>
  </rdn>
  <rdn rId="0" localSheetId="1" customView="1" name="Z_CA384592_0CFD_4322_A4EB_34EC04693944_.wvu.FilterData" hidden="1" oldHidden="1">
    <formula>'на 01.07.2018'!$A$7:$J$409</formula>
    <oldFormula>'на 01.07.2018'!$A$7:$J$409</oldFormula>
  </rdn>
  <rcv guid="{CA384592-0CFD-4322-A4EB-34EC04693944}" action="add"/>
</revisions>
</file>

<file path=xl/revisions/revisionLog1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55" sId="1">
    <oc r="J140" t="inlineStr">
      <is>
        <r>
          <rPr>
            <u/>
            <sz val="16"/>
            <color theme="1"/>
            <rFont val="Times New Roman"/>
            <family val="1"/>
            <charset val="204"/>
          </rPr>
          <t xml:space="preserve">ДГХ: 
</t>
        </r>
        <r>
          <rPr>
            <sz val="16"/>
            <color theme="1"/>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планируется выполнить  капитальный ремонт объектов: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t>
        </r>
        <r>
          <rPr>
            <sz val="16"/>
            <color rgb="FFFF0000"/>
            <rFont val="Times New Roman"/>
            <family val="2"/>
            <charset val="204"/>
          </rPr>
          <t xml:space="preserve"> </t>
        </r>
        <r>
          <rPr>
            <sz val="16"/>
            <color theme="1"/>
            <rFont val="Times New Roman"/>
            <family val="1"/>
            <charset val="204"/>
          </rPr>
          <t>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заключен договор с ООО "Все инструменты север" от 11.05.2018 № 39 на сумму  2,8 тыс.руб. Работы выполнены и оплачены - 2,8 тыс.руб. Также запланированы работы по замене комплектующих АУРТЭ в 17 объектах социальной сферы. (ДГХ)</t>
        </r>
        <r>
          <rPr>
            <sz val="16"/>
            <color rgb="FFFF0000"/>
            <rFont val="Times New Roman"/>
            <family val="2"/>
            <charset val="204"/>
          </rPr>
          <t xml:space="preserve">
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В связи с изменениями в план-графике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1 752,27299 тыс.руб.  Расходы запланированы на 3, 4 кварталы 2018 года. 
Также планируется выполнить работы по благоустройству еще двух дворовых территорий за счет средств, выделенных из резервного фонда Правительства ХМАО-Югры на финансирование наказов избирателей депутатам Думы ХМАО-Югры (ДГХ). 
</t>
        </r>
        <r>
          <rPr>
            <u/>
            <sz val="16"/>
            <color rgb="FFFF0000"/>
            <rFont val="Times New Roman"/>
            <family val="2"/>
            <charset val="204"/>
          </rPr>
          <t xml:space="preserve">ДАиГ: </t>
        </r>
        <r>
          <rPr>
            <sz val="16"/>
            <color rgb="FFFF0000"/>
            <rFont val="Times New Roman"/>
            <family val="2"/>
            <charset val="204"/>
          </rPr>
          <t>В рамках данной программы предусмотрены средства на строительство объекта  «Пешеходный мост в сквере "Старожилов" в г.Сургуте». Электронные аукционы на выполнение работ по строительству объекта 21.03.2018 и 10.05.2018 признаны несостоявшимися в соотвествии с ч.16. ст.66 ФЗ № 44-ФЗ в связи с отсутствием заявок от претендентов. Очередное размещение заявки состоялось 25.05.2018. Подведение итогов аукциона 20.06.2018. Планируемое окончание работ - декабрь 2018.</t>
        </r>
        <r>
          <rPr>
            <u/>
            <sz val="16"/>
            <color rgb="FFFF0000"/>
            <rFont val="Times New Roman"/>
            <family val="2"/>
            <charset val="204"/>
          </rPr>
          <t xml:space="preserve">
 УППЭК</t>
        </r>
        <r>
          <rPr>
            <sz val="16"/>
            <color rgb="FFFF0000"/>
            <rFont val="Times New Roman"/>
            <family val="2"/>
            <charset val="204"/>
          </rPr>
          <t xml:space="preserve">: в 2018 году планируется благоустройство объекта  "Сквер в мкр-не 31". Средства  будут освоены в течение  года.
</t>
        </r>
        <r>
          <rPr>
            <sz val="24"/>
            <color rgb="FFFF0000"/>
            <rFont val="Times New Roman"/>
            <family val="2"/>
            <charset val="204"/>
          </rPr>
          <t xml:space="preserve">
                   </t>
        </r>
        <r>
          <rPr>
            <sz val="16"/>
            <color rgb="FFFF0000"/>
            <rFont val="Times New Roman"/>
            <family val="2"/>
            <charset val="204"/>
          </rPr>
          <t xml:space="preserve">                                                                                         </t>
        </r>
      </is>
    </oc>
    <nc r="J140" t="inlineStr">
      <is>
        <r>
          <rPr>
            <u/>
            <sz val="16"/>
            <color theme="1"/>
            <rFont val="Times New Roman"/>
            <family val="1"/>
            <charset val="204"/>
          </rPr>
          <t xml:space="preserve">ДГХ: 
</t>
        </r>
        <r>
          <rPr>
            <sz val="16"/>
            <color theme="1"/>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планируется выполнить  капитальный ремонт объектов: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t>
        </r>
        <r>
          <rPr>
            <sz val="16"/>
            <color rgb="FFFF0000"/>
            <rFont val="Times New Roman"/>
            <family val="2"/>
            <charset val="204"/>
          </rPr>
          <t xml:space="preserve"> </t>
        </r>
        <r>
          <rPr>
            <sz val="16"/>
            <color theme="1"/>
            <rFont val="Times New Roman"/>
            <family val="1"/>
            <charset val="204"/>
          </rPr>
          <t xml:space="preserve">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заключен договор с ООО "Все инструменты север" от 11.05.2018 № 39 на сумму  2,8 тыс.руб. Работы выполнены и оплачены - 2,8 тыс.руб. Также запланированы работы по замене комплектующих АУРТЭ в 17 объектах социальной сферы. (ДГХ)
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В связи с изменениями в план-графике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выполнены ПИР, планируются работы по реконструкции водоводов по объектам "Водовод до ЦТП-61 мкр.25",  "Магистральные сети водоснабжения ул. Крылова, ул. Привокзальная", котельной № 9, ремонту сетей.
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 тыс.руб.  Расходы запланированы на 3, 4 кварталы 2018 года. 
Также планируется выполнить работы по благоустройству еще двух дворовых территорий за счет средств, выделенных из резервного фонда Правительства ХМАО-Югры на финансирование наказов избирателей депутатам Думы ХМАО-Югры (ДГХ). </t>
        </r>
        <r>
          <rPr>
            <sz val="16"/>
            <color rgb="FFFF0000"/>
            <rFont val="Times New Roman"/>
            <family val="1"/>
            <charset val="204"/>
          </rPr>
          <t xml:space="preserve">
</t>
        </r>
        <r>
          <rPr>
            <u/>
            <sz val="16"/>
            <color theme="1"/>
            <rFont val="Times New Roman"/>
            <family val="1"/>
            <charset val="204"/>
          </rPr>
          <t xml:space="preserve">ДАиГ: 
</t>
        </r>
        <r>
          <rPr>
            <sz val="16"/>
            <color theme="1"/>
            <rFont val="Times New Roman"/>
            <family val="1"/>
            <charset val="204"/>
          </rPr>
          <t>Электронные аукционы на выполнение  работ  по строительству объекта «Пешеходный мост в сквере "Старожилов" в г.Сургуте» 21.03.2018 г , 11.05.2018 г. и 15.06.2018 г  признаны несосоявшимися  в соответствии ч.16 ст 66 ФЗ №44 - ФЗ в связи с отсутствием заявок от претендентов. Учитывая сроки повтроного размещения заявки, сроки заключения МК, сезонность работ,  выполнение работ в текущем году не представляется возможным. Средства  перераспределены на выполнение работ по благоустройству дворовых территорий решением ДГ заседание которой состоялось в июне 2018 года.</t>
        </r>
        <r>
          <rPr>
            <sz val="16"/>
            <color rgb="FFFF0000"/>
            <rFont val="Times New Roman"/>
            <family val="1"/>
            <charset val="204"/>
          </rPr>
          <t xml:space="preserve">
</t>
        </r>
        <r>
          <rPr>
            <u/>
            <sz val="16"/>
            <color theme="1"/>
            <rFont val="Times New Roman"/>
            <family val="1"/>
            <charset val="204"/>
          </rPr>
          <t xml:space="preserve">
 УППЭК</t>
        </r>
        <r>
          <rPr>
            <sz val="16"/>
            <color theme="1"/>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1"/>
            <charset val="204"/>
          </rPr>
          <t xml:space="preserve">
</t>
        </r>
        <r>
          <rPr>
            <sz val="36"/>
            <color rgb="FFFF0000"/>
            <rFont val="Times New Roman"/>
            <family val="1"/>
            <charset val="204"/>
          </rPr>
          <t xml:space="preserve">
                                                        </t>
        </r>
        <r>
          <rPr>
            <sz val="16"/>
            <color rgb="FFFF0000"/>
            <rFont val="Times New Roman"/>
            <family val="2"/>
            <charset val="204"/>
          </rPr>
          <t xml:space="preserve">                                                    </t>
        </r>
      </is>
    </nc>
  </rcc>
  <rcv guid="{CCF533A2-322B-40E2-88B2-065E6D1D35B4}" action="delete"/>
  <rdn rId="0" localSheetId="1" customView="1" name="Z_CCF533A2_322B_40E2_88B2_065E6D1D35B4_.wvu.PrintArea" hidden="1" oldHidden="1">
    <formula>'на 01.05.2018'!$A$1:$J$193</formula>
    <oldFormula>'на 01.05.2018'!$A$1:$J$193</oldFormula>
  </rdn>
  <rdn rId="0" localSheetId="1" customView="1" name="Z_CCF533A2_322B_40E2_88B2_065E6D1D35B4_.wvu.PrintTitles" hidden="1" oldHidden="1">
    <formula>'на 01.05.2018'!$5:$8</formula>
    <oldFormula>'на 01.05.2018'!$5:$8</oldFormula>
  </rdn>
  <rdn rId="0" localSheetId="1" customView="1" name="Z_CCF533A2_322B_40E2_88B2_065E6D1D35B4_.wvu.FilterData" hidden="1" oldHidden="1">
    <formula>'на 01.05.2018'!$A$7:$J$397</formula>
    <oldFormula>'на 01.05.2018'!$A$7:$J$397</oldFormula>
  </rdn>
  <rcv guid="{CCF533A2-322B-40E2-88B2-065E6D1D35B4}" action="add"/>
</revisions>
</file>

<file path=xl/revisions/revisionLog1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59" sId="1">
    <oc r="J21" t="inlineStr">
      <is>
        <r>
          <rPr>
            <u/>
            <sz val="16"/>
            <color rgb="FFFF0000"/>
            <rFont val="Times New Roman"/>
            <family val="2"/>
            <charset val="204"/>
          </rPr>
          <t>ДО</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 80 448,50 рублей.
</t>
        </r>
        <r>
          <rPr>
            <u/>
            <sz val="16"/>
            <color rgb="FFFF0000"/>
            <rFont val="Times New Roman"/>
            <family val="2"/>
            <charset val="204"/>
          </rPr>
          <t>ДАиГ:</t>
        </r>
        <r>
          <rPr>
            <sz val="16"/>
            <color rgb="FFFF0000"/>
            <rFont val="Times New Roman"/>
            <family val="2"/>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t>
        </r>
        <r>
          <rPr>
            <u/>
            <sz val="16"/>
            <color rgb="FFFF0000"/>
            <rFont val="Times New Roman"/>
            <family val="2"/>
            <charset val="204"/>
          </rPr>
          <t>АГ(ДК)</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Достижение уровня средней заработной платы  на 01.06.2018 года по педагогическим работникам муниципальных организаций дополнительного образования детей составило 78 800,00 рублей. </t>
        </r>
      </is>
    </oc>
    <nc r="J21" t="inlineStr">
      <is>
        <r>
          <rPr>
            <u/>
            <sz val="16"/>
            <color rgb="FFFF0000"/>
            <rFont val="Times New Roman"/>
            <family val="2"/>
            <charset val="204"/>
          </rPr>
          <t>ДО</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 80 448,50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color rgb="FFFF0000"/>
            <rFont val="Times New Roman"/>
            <family val="2"/>
            <charset val="204"/>
          </rPr>
          <t>АГ(ДК)</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Достижение уровня средней заработной платы  на 01.06.2018 года по педагогическим работникам муниципальных организаций дополнительного образования детей составило 78 800,00 рублей. </t>
        </r>
      </is>
    </nc>
  </rcc>
  <rcc rId="1260"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t>
        </r>
        <r>
          <rPr>
            <sz val="16"/>
            <color rgb="FFFF0000"/>
            <rFont val="Times New Roman"/>
            <family val="2"/>
            <charset val="204"/>
          </rPr>
          <t xml:space="preserve">
   </t>
        </r>
        <r>
          <rPr>
            <sz val="16"/>
            <rFont val="Times New Roman"/>
            <family val="1"/>
            <charset val="204"/>
          </rPr>
          <t xml:space="preserve">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u/>
            <sz val="16"/>
            <color theme="1"/>
            <rFont val="Times New Roman"/>
            <family val="1"/>
            <charset val="204"/>
          </rPr>
          <t>ДГХ:</t>
        </r>
        <r>
          <rPr>
            <sz val="16"/>
            <color theme="1"/>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01.07.2018: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3) В процессе заключения муниципальный контракт с ООО "Виктум" на ремонт квартиры по ул. Мира, 9,кв.97 на сумму 200,083 тыс.руб. Срок выполнения работ - 60 дней с даты заключения контракта.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
</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30.03.2018 года выделены дополнительные средства из окружного бюджета.
Заявка на приобретение квартир будет размещена повторно в июне 2018 года на всю сумму.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t>
        </r>
        <r>
          <rPr>
            <sz val="16"/>
            <color rgb="FFFF0000"/>
            <rFont val="Times New Roman"/>
            <family val="2"/>
            <charset val="204"/>
          </rPr>
          <t xml:space="preserve">
   </t>
        </r>
        <r>
          <rPr>
            <sz val="16"/>
            <rFont val="Times New Roman"/>
            <family val="1"/>
            <charset val="204"/>
          </rPr>
          <t xml:space="preserve">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u/>
            <sz val="16"/>
            <color theme="1"/>
            <rFont val="Times New Roman"/>
            <family val="1"/>
            <charset val="204"/>
          </rPr>
          <t>ДГХ:</t>
        </r>
        <r>
          <rPr>
            <sz val="16"/>
            <color theme="1"/>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01.07.2018: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3) В процессе заключения муниципальный контракт с ООО "Виктум" на ремонт квартиры по ул. Мира, 9,кв.97 на сумму 200,083 тыс.руб. Срок выполнения работ - 60 дней с даты заключения контракта.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
</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признаны несостоявшимся, по причине отсутствия претендентов на участие. Повторное размещение заявок на приобретение 32 квартир состоялось 25-26 июня 2018 года. Подведение итогов аукциона - 09.07.2018.
30.03.2018 выделены дополнительные средства из окружного бюджета в размере 26 118,7 тыс.руб. Размещение закупки на приобретение 14 жилых помещений для участников программы состоится в июле 2018 года. 
</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nc>
  </rcc>
</revisions>
</file>

<file path=xl/revisions/revisionLog1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1" sId="1">
    <oc r="J140" t="inlineStr">
      <is>
        <r>
          <rPr>
            <u/>
            <sz val="16"/>
            <color theme="1"/>
            <rFont val="Times New Roman"/>
            <family val="1"/>
            <charset val="204"/>
          </rPr>
          <t xml:space="preserve">ДГХ: 
</t>
        </r>
        <r>
          <rPr>
            <sz val="16"/>
            <color theme="1"/>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планируется выполнить  капитальный ремонт объектов: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t>
        </r>
        <r>
          <rPr>
            <sz val="16"/>
            <color rgb="FFFF0000"/>
            <rFont val="Times New Roman"/>
            <family val="2"/>
            <charset val="204"/>
          </rPr>
          <t xml:space="preserve"> </t>
        </r>
        <r>
          <rPr>
            <sz val="16"/>
            <color theme="1"/>
            <rFont val="Times New Roman"/>
            <family val="1"/>
            <charset val="204"/>
          </rPr>
          <t xml:space="preserve">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заключен договор с ООО "Все инструменты север" от 11.05.2018 № 39 на сумму  2,8 тыс.руб. Работы выполнены и оплачены - 2,8 тыс.руб. Также запланированы работы по замене комплектующих АУРТЭ в 17 объектах социальной сферы. (ДГХ)
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В связи с изменениями в план-графике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выполнены ПИР, планируются работы по реконструкции водоводов по объектам "Водовод до ЦТП-61 мкр.25",  "Магистральные сети водоснабжения ул. Крылова, ул. Привокзальная", котельной № 9, ремонту сетей.
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 тыс.руб.  Расходы запланированы на 3, 4 кварталы 2018 года. 
Также планируется выполнить работы по благоустройству еще двух дворовых территорий за счет средств, выделенных из резервного фонда Правительства ХМАО-Югры на финансирование наказов избирателей депутатам Думы ХМАО-Югры (ДГХ). </t>
        </r>
        <r>
          <rPr>
            <sz val="16"/>
            <color rgb="FFFF0000"/>
            <rFont val="Times New Roman"/>
            <family val="1"/>
            <charset val="204"/>
          </rPr>
          <t xml:space="preserve">
</t>
        </r>
        <r>
          <rPr>
            <u/>
            <sz val="16"/>
            <color theme="1"/>
            <rFont val="Times New Roman"/>
            <family val="1"/>
            <charset val="204"/>
          </rPr>
          <t xml:space="preserve">ДАиГ: 
</t>
        </r>
        <r>
          <rPr>
            <sz val="16"/>
            <color theme="1"/>
            <rFont val="Times New Roman"/>
            <family val="1"/>
            <charset val="204"/>
          </rPr>
          <t>Электронные аукционы на выполнение  работ  по строительству объекта «Пешеходный мост в сквере "Старожилов" в г.Сургуте» 21.03.2018 г , 11.05.2018 г. и 15.06.2018 г  признаны несосоявшимися  в соответствии ч.16 ст 66 ФЗ №44 - ФЗ в связи с отсутствием заявок от претендентов. Учитывая сроки повтроного размещения заявки, сроки заключения МК, сезонность работ,  выполнение работ в текущем году не представляется возможным. Средства  перераспределены на выполнение работ по благоустройству дворовых территорий решением ДГ заседание которой состоялось в июне 2018 года.</t>
        </r>
        <r>
          <rPr>
            <sz val="16"/>
            <color rgb="FFFF0000"/>
            <rFont val="Times New Roman"/>
            <family val="1"/>
            <charset val="204"/>
          </rPr>
          <t xml:space="preserve">
</t>
        </r>
        <r>
          <rPr>
            <u/>
            <sz val="16"/>
            <color theme="1"/>
            <rFont val="Times New Roman"/>
            <family val="1"/>
            <charset val="204"/>
          </rPr>
          <t xml:space="preserve">
 УППЭК</t>
        </r>
        <r>
          <rPr>
            <sz val="16"/>
            <color theme="1"/>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1"/>
            <charset val="204"/>
          </rPr>
          <t xml:space="preserve">
</t>
        </r>
        <r>
          <rPr>
            <sz val="36"/>
            <color rgb="FFFF0000"/>
            <rFont val="Times New Roman"/>
            <family val="1"/>
            <charset val="204"/>
          </rPr>
          <t xml:space="preserve">
                                                        </t>
        </r>
        <r>
          <rPr>
            <sz val="16"/>
            <color rgb="FFFF0000"/>
            <rFont val="Times New Roman"/>
            <family val="2"/>
            <charset val="204"/>
          </rPr>
          <t xml:space="preserve">                                                    </t>
        </r>
      </is>
    </oc>
    <nc r="J140" t="inlineStr">
      <is>
        <r>
          <rPr>
            <u/>
            <sz val="16"/>
            <color theme="1"/>
            <rFont val="Times New Roman"/>
            <family val="1"/>
            <charset val="204"/>
          </rPr>
          <t xml:space="preserve">ДГХ: 
</t>
        </r>
        <r>
          <rPr>
            <sz val="16"/>
            <color theme="1"/>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планируется выполнить  капитальный ремонт объектов: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t>
        </r>
        <r>
          <rPr>
            <sz val="16"/>
            <color rgb="FFFF0000"/>
            <rFont val="Times New Roman"/>
            <family val="2"/>
            <charset val="204"/>
          </rPr>
          <t xml:space="preserve"> </t>
        </r>
        <r>
          <rPr>
            <sz val="16"/>
            <color theme="1"/>
            <rFont val="Times New Roman"/>
            <family val="1"/>
            <charset val="204"/>
          </rPr>
          <t xml:space="preserve">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заключен договор с ООО "Все инструменты север" от 11.05.2018 № 39 на сумму  2,8 тыс.руб. Работы выполнены и оплачены - 2,8 тыс.руб. Также запланированы работы по замене комплектующих АУРТЭ в 17 объектах социальной сферы. (ДГХ)
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В связи с изменениями в план-графике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выполнены ПИР, планируются работы по реконструкции водоводов по объектам "Водовод до ЦТП-61 мкр.25",  "Магистральные сети водоснабжения ул. Крылова, ул. Привокзальная", котельной № 9, ремонту сетей.
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 тыс.руб.  Расходы запланированы на 3, 4 кварталы 2018 года. 
Также планируется выполнить работы по благоустройству еще двух дворовых территорий за счет средств, выделенных из резервного фонда Правительства ХМАО-Югры на финансирование наказов избирателей депутатам Думы ХМАО-Югры (ДГХ). </t>
        </r>
        <r>
          <rPr>
            <sz val="16"/>
            <color rgb="FFFF0000"/>
            <rFont val="Times New Roman"/>
            <family val="1"/>
            <charset val="204"/>
          </rPr>
          <t xml:space="preserve">
</t>
        </r>
        <r>
          <rPr>
            <u/>
            <sz val="16"/>
            <color theme="1"/>
            <rFont val="Times New Roman"/>
            <family val="1"/>
            <charset val="204"/>
          </rPr>
          <t xml:space="preserve">ДАиГ: 
</t>
        </r>
        <r>
          <rPr>
            <sz val="16"/>
            <color theme="1"/>
            <rFont val="Times New Roman"/>
            <family val="1"/>
            <charset val="204"/>
          </rPr>
          <t>Электронные аукционы на выполнение  работ  по строительству объекта «Пешеходный мост в сквере "Старожилов" в г.Сургуте» 21.03.2018, 11.05.2018 и 15.06.2018 признаны несосоявшимися  в соответствии ч.16 ст 66 ФЗ №44 - ФЗ в связи с отсутствием заявок от претендентов. Учитывая сроки повтроного размещения заявки, сроки заключения МК, сезонность работ,  выполнение работ в текущем году не представляется возможным. Средства  перераспределены на выполнение работ по благоустройству дворовых территорий решением ДГ заседание которой состоялось в июне 2018 года.</t>
        </r>
        <r>
          <rPr>
            <sz val="16"/>
            <color rgb="FFFF0000"/>
            <rFont val="Times New Roman"/>
            <family val="1"/>
            <charset val="204"/>
          </rPr>
          <t xml:space="preserve">
</t>
        </r>
        <r>
          <rPr>
            <u/>
            <sz val="16"/>
            <color theme="1"/>
            <rFont val="Times New Roman"/>
            <family val="1"/>
            <charset val="204"/>
          </rPr>
          <t xml:space="preserve">
 УППЭК</t>
        </r>
        <r>
          <rPr>
            <sz val="16"/>
            <color theme="1"/>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1"/>
            <charset val="204"/>
          </rPr>
          <t xml:space="preserve">
</t>
        </r>
        <r>
          <rPr>
            <sz val="36"/>
            <color rgb="FFFF0000"/>
            <rFont val="Times New Roman"/>
            <family val="1"/>
            <charset val="204"/>
          </rPr>
          <t xml:space="preserve">
                                                        </t>
        </r>
        <r>
          <rPr>
            <sz val="16"/>
            <color rgb="FFFF0000"/>
            <rFont val="Times New Roman"/>
            <family val="2"/>
            <charset val="204"/>
          </rPr>
          <t xml:space="preserve">                                                    </t>
        </r>
      </is>
    </nc>
  </rcc>
  <rcc rId="1262" sId="1">
    <oc r="J173" t="inlineStr">
      <is>
        <r>
          <rPr>
            <u/>
            <sz val="16"/>
            <color theme="1"/>
            <rFont val="Times New Roman"/>
            <family val="1"/>
            <charset val="204"/>
          </rPr>
          <t>ДГХ</t>
        </r>
        <r>
          <rPr>
            <sz val="16"/>
            <color theme="1"/>
            <rFont val="Times New Roman"/>
            <family val="1"/>
            <charset val="204"/>
          </rPr>
          <t>: 
Заключено соглашение  от 15.03.2018 № 03 о предоставлении субсидии местному бюджету из бюджета Ханты-Мансийского автономного округа – Югры.
Заключен муниципальный контракт от 08.09.2017 № 48-ГХ  с АО "АВТОДОРСТРОЙ" на ремонт автомобильных дорог на сумму 385 814,2 тыс.руб. общей площадью 157,93  тыс.кв.м., из них средства окружного бюджета 366 523,5 тыс.руб., средства городского бюджета 19 290,7 тыс.руб. Оплачены расходы на сумму 188 539,7 тыс.руб.за работы, выполненные в 2017 году. Всего планируется отремонтировать 157,93 тыс.кв.м. автомобильных дорог. Оставшиеся расходы запланированы на 3, 4 кварталы 2018 года. 
Планируется заключить муниципальный контракт на ремонт автомобильной дороги по ул. Грибоедова на сумму  1 942,8 тыс.руб., из них средства окружного бюджета - 1 844,0 тыс.руб. Согласно плану-графику аукцион запланирован в июле 2018 года.</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Общая готовность  по объекту  - 39,9%, по дороге - 9,9 %</t>
        </r>
      </is>
    </oc>
    <nc r="J173" t="inlineStr">
      <is>
        <r>
          <rPr>
            <u/>
            <sz val="16"/>
            <color theme="1"/>
            <rFont val="Times New Roman"/>
            <family val="1"/>
            <charset val="204"/>
          </rPr>
          <t>ДГХ</t>
        </r>
        <r>
          <rPr>
            <sz val="16"/>
            <color theme="1"/>
            <rFont val="Times New Roman"/>
            <family val="1"/>
            <charset val="204"/>
          </rPr>
          <t>: 
Заключено соглашение  от 15.03.2018 № 03 о предоставлении субсидии местному бюджету из бюджета Ханты-Мансийского автономного округа – Югры.
Заключен муниципальный контракт от 08.09.2017 № 48-ГХ  с АО "АВТОДОРСТРОЙ" на ремонт автомобильных дорог на сумму 385 814,2 тыс.руб. общей площадью 157,93  тыс.кв.м., из них средства окружного бюджета 366 523,5 тыс.руб., средства городского бюджета 19 290,7 тыс.руб. Оплачены расходы на сумму 188 539,7 тыс.руб.за работы, выполненные в 2017 году. Всего планируется отремонтировать 157,93 тыс.кв.м. автомобильных дорог. Оставшиеся расходы запланированы на 3, 4 кварталы 2018 года. 
Планируется заключить муниципальный контракт на ремонт автомобильной дороги по ул. Грибоедова на сумму  1 942,8 тыс.руб., из них средства окружного бюджета - 1 844,0 тыс.руб. Согласно плану-графику аукцион запланирован в июле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Общая готовность  по объекту  - 38,9%, по дороге - 9,9 %</t>
        </r>
      </is>
    </nc>
  </rcc>
  <rcc rId="1263" sId="1" numFmtId="4">
    <oc r="I175">
      <v>368367.5</v>
    </oc>
    <nc r="I175">
      <f>368367.5+32013.1</f>
    </nc>
  </rcc>
  <rcc rId="1264" sId="1" numFmtId="4">
    <oc r="I176">
      <v>19389.5</v>
    </oc>
    <nc r="I176">
      <f>19389.5+1684.9</f>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99"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01.07.2018: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3) В процессе заключения муниципальный контракт с ООО "Виктум" на ремонт квартиры по ул. Мира, 9,кв.97 на сумму 200,083 тыс.руб. Срок выполнения работ - 60 дней с даты заключения контракта.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признаны несостоявшимся, по причине отсутствия претендентов на участие. Повторное размещение заявок на приобретение 32 квартир состоялось 25-26 июня 2018 года. Подведение итогов аукциона - 09.07.2018.
30.03.2018 выделены дополнительные средства из окружного бюджета в размере 26 118,7 тыс.руб. Размещение закупки на приобретение 14 жилых помещений для участников программы состоится в июле 2018 года.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01.07.2018: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3) В процессе заключения муниципальный контракт с ООО "Виктум" на ремонт квартиры по ул. Мира, 9,кв.97 на сумму 200,083 тыс.руб. Срок выполнения работ - 60 дней с даты заключения контракта. 
Расходы запланированы на 3 квартал 2018 года.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признаны несостоявшимся, по причине отсутствия претендентов на участие. Повторное размещение заявок на приобретение 32 квартир состоялось 25-26 июня 2018 года. Подведение итогов аукциона - 09.07.2018.
30.03.2018 выделены дополнительные средства из окружного бюджета в размере 26 118,7 тыс.руб. Размещение закупки на приобретение 14 жилых помещений для участников программы состоится в июле 2018 года.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nc>
  </rcc>
</revisions>
</file>

<file path=xl/revisions/revisionLog1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5" sId="1">
    <oc r="J128" t="inlineStr">
      <is>
        <t>По состоянию на 01.01.2018 на учете состоит 2 человека из числа ветеранов Великой Отечественной войны и лиц приравненных категорий, нуждающихся в улучшении жилищных условий. 
Размещение заявки на проведение аукциона по приобретению жилого помещения для участника программы состоялось 27.02.2018. Аукцион признан несостоявшимся , т.к. по окончании срока подачи заявок на участие в аукционе не подано ни одной заявки. 
27.03.2018 повторно размещена заявка на проведение аукциона. По итогам аукциона заключен муниципальный контракт на сумму 1 834,645 тыс.руб (1 565,1 тыс.руб. - фед.ср-ва, 269,545 тыс.руб. - ср-ва окруж.бюджета).                          
Уведомлением ДФ ХМАО от 30.03.2018 доведены дополнительные средства: 490,6 тыс.руб. - средства окружного бюджета, 1605,8 тыс.руб. - средства федерального бюджета. 
24.04.2018 повторно размещена заявка на проведение аукциона. По итогам аукциона будет заключен муниципальный контракт на сумму 1 585,4 тыс.руб. - фед.ср-ва.
Остаток средств - экономия, сложившаяся в резельтате проведения торгов.</t>
      </is>
    </oc>
    <nc r="J128" t="inlineStr">
      <is>
        <t>ДАиГ: По состоянию на 01.01.2018 на учете состоит 2 человека из числа ветеранов Великой Отечественной войны и лиц приравненных категорий, нуждающихся в улучшении жилищных условий. 
Размещение заявки на проведение аукциона по приобретению жилого помещения для участника программы состоялось 27.02.2018. Аукцион признан несостоявшимся, т.к. по окончании срока подачи заявок на участие в аукционе не подано ни одной заявки. 
27.03.2018 повторно размещена заявка на проведение аукциона. По итогам аукциона заключен муниципальный контракт на сумму 1 834,65 тыс.руб. (1 565,1 тыс.руб. - фед.ср-ва; 269,55 тыс.руб. - ср-ва окруж.бюджета).                          
Уведомлением ДФ ХМАО от 30.03.2018 доведены дополнительные средства: 490,6 тыс.руб. - средства окружного бюджета, 1 605,8 тыс.руб. - средства федерального бюджета. 
24.04.2018 повторно размещена заявка на проведение аукциона. По итогам аукциона заключен муниципальный контракт на сумму 1 585,4 тыс.руб. - фед.ср-ва. Оплата по заключенным контрактам будет произведена в июле 2018 года.
Остаток средств - экономия, сложившаяся в результате проведения торгов.</t>
      </is>
    </nc>
  </rcc>
  <rfmt sheetId="1" sqref="A128:XFD133" start="0" length="2147483647">
    <dxf>
      <font>
        <color auto="1"/>
      </font>
    </dxf>
  </rfmt>
  <rcv guid="{99950613-28E7-4EC2-B918-559A2757B0A9}" action="delete"/>
  <rdn rId="0" localSheetId="1" customView="1" name="Z_99950613_28E7_4EC2_B918_559A2757B0A9_.wvu.PrintArea" hidden="1" oldHidden="1">
    <formula>'на 01.05.2018'!$A$1:$J$195</formula>
    <oldFormula>'на 01.05.2018'!$A$1:$J$195</oldFormula>
  </rdn>
  <rdn rId="0" localSheetId="1" customView="1" name="Z_99950613_28E7_4EC2_B918_559A2757B0A9_.wvu.PrintTitles" hidden="1" oldHidden="1">
    <formula>'на 01.05.2018'!$5:$8</formula>
    <oldFormula>'на 01.05.2018'!$5:$8</oldFormula>
  </rdn>
  <rdn rId="0" localSheetId="1" customView="1" name="Z_99950613_28E7_4EC2_B918_559A2757B0A9_.wvu.FilterData" hidden="1" oldHidden="1">
    <formula>'на 01.05.2018'!$A$7:$J$397</formula>
    <oldFormula>'на 01.05.2018'!$A$7:$J$397</oldFormula>
  </rdn>
  <rcv guid="{99950613-28E7-4EC2-B918-559A2757B0A9}" action="add"/>
</revisions>
</file>

<file path=xl/revisions/revisionLog1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9" sId="1">
    <oc r="J98" t="inlineStr">
      <is>
        <t xml:space="preserve">Заключен  МК № 08/2017 от 25.10.2017 с ООО СК "ЮВиС"  на выполнение работ по строительству объекта "Улица Киртбая от  ул. 1 "З" до ул. 3 "З" . Цена контракта - 678 069,2 тыс.руб. В 2017 году выполнены работы на сумму  83 768,8 тыс.руб. Срок выполнения работ по 30 июня 2019 года. Ориентировочный срок ввода объекта в эксплуатацию - июль 2019 года.  
Общая готовность по объекту - 39,9%, по сетям - 72,4% </t>
      </is>
    </oc>
    <nc r="J98" t="inlineStr">
      <is>
        <t>Заключен  МК № 08/2017 от 25.10.2017 с ООО СК "ЮВиС"  на выполнение работ по строительству объекта "Улица Киртбая от  ул. 1 "З" до ул. 3 "З" . Цена контракта - 678 069,2 тыс.руб. В 2017 году выполнены работы на сумму  83 768,8 тыс.руб. Срок выполнения работ по 30 июня 2019 года. Ориентировочный срок ввода объекта в эксплуатацию - июль 2019 года.  
В связи с корректировкой принятых работ за май 2018 года средства окружного бюджета в размере 42137,7 тыс. руб. будут оплачены в следующем отчетном периоде. Общая готовность  по объекту - 38,9%, по сетям  - 70,5 %, с учетом произведенной корректировки.</t>
      </is>
    </nc>
  </rcc>
  <rcc rId="1270" sId="1" numFmtId="4">
    <oc r="G101">
      <v>37350.550000000003</v>
    </oc>
    <nc r="G101">
      <v>35733.57</v>
    </nc>
  </rcc>
  <rcc rId="1271" sId="1" numFmtId="4">
    <oc r="E101">
      <v>37350.550000000003</v>
    </oc>
    <nc r="E101">
      <v>35733.57</v>
    </nc>
  </rcc>
  <rfmt sheetId="1" sqref="A98:XFD103" start="0" length="2147483647">
    <dxf>
      <font>
        <color auto="1"/>
      </font>
    </dxf>
  </rfmt>
  <rfmt sheetId="1" sqref="A92:XFD97" start="0" length="2147483647">
    <dxf>
      <font>
        <color auto="1"/>
      </font>
    </dxf>
  </rfmt>
  <rfmt sheetId="1" sqref="A86:XFD91" start="0" length="2147483647">
    <dxf>
      <font>
        <color auto="1"/>
      </font>
    </dxf>
  </rfmt>
  <rcc rId="1272" sId="1" numFmtId="4">
    <oc r="D82">
      <v>121231.3</v>
    </oc>
    <nc r="D82">
      <v>515357.2</v>
    </nc>
  </rcc>
  <rcc rId="1273" sId="1" numFmtId="4">
    <oc r="I82">
      <v>121231.3</v>
    </oc>
    <nc r="I82">
      <v>515357.2</v>
    </nc>
  </rcc>
  <rcc rId="1274" sId="1">
    <oc r="J86" t="inlineStr">
      <is>
        <t>Размещение закупки на выполнение работ по  подготовке изменений в проект межевания и проект планировки территории улично - дорожной сети города Сургута в части "красных" линий запланировано на III квартал 2018года</t>
      </is>
    </oc>
    <nc r="J86" t="inlineStr">
      <is>
        <t xml:space="preserve">Размещение закупки на выполнение работ по разработке проекта планировки в границах улиц 30 лет Победы, Маяковского, Музейной и проекта межевания территории в границах улиц Маяковского, 30 лет Победы, проспекта Мира в городе Сургуте  запланировано на III квартал 2018года. </t>
      </is>
    </nc>
  </rcc>
  <rfmt sheetId="1" sqref="A80:XFD85" start="0" length="2147483647">
    <dxf>
      <font>
        <color auto="1"/>
      </font>
    </dxf>
  </rfmt>
  <rfmt sheetId="1" sqref="A74:XFD79" start="0" length="2147483647">
    <dxf>
      <font>
        <color auto="1"/>
      </font>
    </dxf>
  </rfmt>
  <rfmt sheetId="1" sqref="A68:XFD73" start="0" length="2147483647">
    <dxf>
      <font>
        <color auto="1"/>
      </font>
    </dxf>
  </rfmt>
  <rcc rId="1275" sId="1">
    <oc r="J80" t="inlineStr">
      <is>
        <t>В апреле, мае 2018 года аукционы на приобретение жилых помещений признаны не состоявшимися по причине отсутствия заявок на участие. Подведение итогов акциона по заявкам, размещенным 29-30 мая 2018 года, согласно плану-графику, состоится в июне 2018 года (15 - 1 комн.квартир, 11 - 2-х комнт.квартир)</t>
      </is>
    </oc>
    <nc r="J80" t="inlineStr">
      <is>
        <t>В апреле, мае, июне 2018 года аукционы на приобретение жилых помещений признаны не состоявшимися по причине отсутствия заявок на участие. Подведение итогов аукционов по заявкам на приобретение 5 квартир 1-комнатных, 6 квартир 2-комнатных состоится 9-16 июля. Размещение остальных закупок состоится в июле 2018 года.</t>
      </is>
    </nc>
  </rcc>
</revisions>
</file>

<file path=xl/revisions/revisionLog1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16:XFD121" start="0" length="2147483647">
    <dxf>
      <font>
        <color auto="1"/>
      </font>
    </dxf>
  </rfmt>
  <rfmt sheetId="1" sqref="A110:XFD115" start="0" length="2147483647">
    <dxf>
      <font>
        <color auto="1"/>
      </font>
    </dxf>
  </rfmt>
  <rfmt sheetId="1" sqref="A122:XFD127" start="0" length="2147483647">
    <dxf>
      <font>
        <color auto="1"/>
      </font>
    </dxf>
  </rfmt>
  <rfmt sheetId="1" sqref="A134:XFD139" start="0" length="2147483647">
    <dxf>
      <font>
        <color auto="1"/>
      </font>
    </dxf>
  </rfmt>
  <rfmt sheetId="1" sqref="A104:XFD109" start="0" length="2147483647">
    <dxf>
      <font>
        <color auto="1"/>
      </font>
    </dxf>
  </rfmt>
  <rcc rId="1276" sId="1" numFmtId="4">
    <oc r="D82">
      <v>515357.2</v>
    </oc>
    <nc r="D82">
      <v>575357.19999999995</v>
    </nc>
  </rcc>
  <rfmt sheetId="1" sqref="C63:C64" start="0" length="2147483647">
    <dxf>
      <font>
        <color auto="1"/>
      </font>
    </dxf>
  </rfmt>
  <rfmt sheetId="1" sqref="D63" start="0" length="2147483647">
    <dxf>
      <font>
        <color auto="1"/>
      </font>
    </dxf>
  </rfmt>
  <rfmt sheetId="1" sqref="D64" start="0" length="2147483647">
    <dxf>
      <font>
        <color auto="1"/>
      </font>
    </dxf>
  </rfmt>
  <rfmt sheetId="1" sqref="G64:G65" start="0" length="2147483647">
    <dxf>
      <font>
        <color auto="1"/>
      </font>
    </dxf>
  </rfmt>
  <rcc rId="1277" sId="1" numFmtId="4">
    <nc r="E118">
      <v>6.55</v>
    </nc>
  </rcc>
  <rcc rId="1278" sId="1" numFmtId="4">
    <oc r="C101">
      <v>50278.62</v>
    </oc>
    <nc r="C101">
      <v>50278.63</v>
    </nc>
  </rcc>
  <rcc rId="1279" sId="1" numFmtId="4">
    <oc r="D101">
      <v>50278.62</v>
    </oc>
    <nc r="D101">
      <v>50278.63</v>
    </nc>
  </rcc>
  <rfmt sheetId="1" sqref="A62:XFD67" start="0" length="2147483647">
    <dxf>
      <font>
        <color auto="1"/>
      </font>
    </dxf>
  </rfmt>
  <rcc rId="1280" sId="1" numFmtId="4">
    <oc r="I82">
      <v>515357.2</v>
    </oc>
    <nc r="I82">
      <v>575357.19999999995</v>
    </nc>
  </rcc>
  <rcc rId="1281" sId="1" numFmtId="4">
    <oc r="I101">
      <v>50278.62</v>
    </oc>
    <nc r="I101">
      <v>50278.63</v>
    </nc>
  </rcc>
  <rcv guid="{99950613-28E7-4EC2-B918-559A2757B0A9}" action="delete"/>
  <rdn rId="0" localSheetId="1" customView="1" name="Z_99950613_28E7_4EC2_B918_559A2757B0A9_.wvu.PrintArea" hidden="1" oldHidden="1">
    <formula>'на 01.05.2018'!$A$1:$J$195</formula>
    <oldFormula>'на 01.05.2018'!$A$1:$J$195</oldFormula>
  </rdn>
  <rdn rId="0" localSheetId="1" customView="1" name="Z_99950613_28E7_4EC2_B918_559A2757B0A9_.wvu.PrintTitles" hidden="1" oldHidden="1">
    <formula>'на 01.05.2018'!$5:$8</formula>
    <oldFormula>'на 01.05.2018'!$5:$8</oldFormula>
  </rdn>
  <rdn rId="0" localSheetId="1" customView="1" name="Z_99950613_28E7_4EC2_B918_559A2757B0A9_.wvu.FilterData" hidden="1" oldHidden="1">
    <formula>'на 01.05.2018'!$A$7:$J$397</formula>
    <oldFormula>'на 01.05.2018'!$A$7:$J$397</oldFormula>
  </rdn>
  <rcv guid="{99950613-28E7-4EC2-B918-559A2757B0A9}" action="add"/>
</revisions>
</file>

<file path=xl/revisions/revisionLog1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38" sId="1">
    <oc r="J49" t="inlineStr">
      <is>
        <r>
          <rPr>
            <u/>
            <sz val="16"/>
            <rFont val="Times New Roman"/>
            <family val="1"/>
            <charset val="204"/>
          </rPr>
          <t xml:space="preserve">АГ: </t>
        </r>
        <r>
          <rPr>
            <sz val="16"/>
            <rFont val="Times New Roman"/>
            <family val="1"/>
            <charset val="204"/>
          </rPr>
          <t>В рамках реализации государственной программы осуществляется деятельность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основных мероприятий:
- содействие трудоустройству граждан с инвалидностью и их адаптация на рынке труда;
- содействие улучшению положения на рынке труда не занятых трудовой деятельностью и безработных граждан.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is>
    </oc>
    <nc r="J49" t="inlineStr">
      <is>
        <r>
          <rPr>
            <u/>
            <sz val="16"/>
            <rFont val="Times New Roman"/>
            <family val="1"/>
            <charset val="204"/>
          </rPr>
          <t xml:space="preserve">АГ: </t>
        </r>
        <r>
          <rPr>
            <sz val="16"/>
            <rFont val="Times New Roman"/>
            <family val="1"/>
            <charset val="204"/>
          </rPr>
          <t>В рамках реализации государственной программы осуществляется деятельность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основных мероприятий:
- содействие трудоустройству граждан с инвалидностью и их адаптация на рынке труда;
- содействие улучшению положения на рынке труда не занятых трудовой деятельностью и безработных граждан.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is>
    </nc>
  </rcc>
</revisions>
</file>

<file path=xl/revisions/revisionLog1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39" sId="1">
    <oc r="C64">
      <f>C70+C106</f>
    </oc>
    <nc r="C64">
      <f>C70+C106</f>
    </nc>
  </rcc>
  <rfmt sheetId="1" sqref="C149:D149" start="0" length="2147483647">
    <dxf>
      <font>
        <color auto="1"/>
      </font>
    </dxf>
  </rfmt>
</revisions>
</file>

<file path=xl/revisions/revisionLog1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40" sId="1" numFmtId="4">
    <oc r="E149">
      <v>2.8</v>
    </oc>
    <nc r="E149">
      <v>200</v>
    </nc>
  </rcc>
  <rcc rId="1341" sId="1" numFmtId="4">
    <oc r="G149">
      <v>2.8</v>
    </oc>
    <nc r="G149">
      <v>200</v>
    </nc>
  </rcc>
  <rcc rId="1342" sId="1">
    <oc r="F149">
      <f>E149/D149</f>
    </oc>
    <nc r="F149">
      <f>E149/D149</f>
    </nc>
  </rcc>
  <rcc rId="1343" sId="1">
    <oc r="H149">
      <f>G149/D149</f>
    </oc>
    <nc r="H149">
      <f>G149/D149</f>
    </nc>
  </rcc>
  <rfmt sheetId="1" sqref="E149:H149" start="0" length="2147483647">
    <dxf>
      <font>
        <color auto="1"/>
      </font>
    </dxf>
  </rfmt>
  <rfmt sheetId="1" sqref="I149" start="0" length="2147483647">
    <dxf>
      <font>
        <color auto="1"/>
      </font>
    </dxf>
  </rfmt>
</revisions>
</file>

<file path=xl/revisions/revisionLog1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44" sId="1" numFmtId="4">
    <oc r="C151">
      <v>6069.57</v>
    </oc>
    <nc r="C151">
      <v>11325.6</v>
    </nc>
  </rcc>
  <rfmt sheetId="1" sqref="C151" start="0" length="2147483647">
    <dxf>
      <font>
        <color auto="1"/>
      </font>
    </dxf>
  </rfmt>
  <rcc rId="1345" sId="1" numFmtId="4">
    <oc r="D151">
      <v>3018.78</v>
    </oc>
    <nc r="D151">
      <v>11536.1</v>
    </nc>
  </rcc>
  <rfmt sheetId="1" sqref="D151" start="0" length="2147483647">
    <dxf>
      <font>
        <color auto="1"/>
      </font>
    </dxf>
  </rfmt>
  <rcc rId="1346" sId="1" numFmtId="4">
    <oc r="G151">
      <v>22.4</v>
    </oc>
    <nc r="G151">
      <v>9623.6</v>
    </nc>
  </rcc>
  <rfmt sheetId="1" sqref="G151" start="0" length="2147483647">
    <dxf>
      <font>
        <color auto="1"/>
      </font>
    </dxf>
  </rfmt>
  <rfmt sheetId="1" sqref="E151" start="0" length="2147483647">
    <dxf>
      <font>
        <color auto="1"/>
      </font>
    </dxf>
  </rfmt>
  <rfmt sheetId="1" sqref="F151:H151" start="0" length="2147483647">
    <dxf>
      <font>
        <color auto="1"/>
      </font>
    </dxf>
  </rfmt>
  <rfmt sheetId="1" sqref="C151:D151" start="0" length="2147483647">
    <dxf>
      <font/>
    </dxf>
  </rfmt>
  <rfmt sheetId="1" sqref="C150:D150" start="0" length="2147483647">
    <dxf>
      <font>
        <color auto="1"/>
      </font>
    </dxf>
  </rfmt>
  <rcc rId="1347" sId="1" numFmtId="4">
    <oc r="E150">
      <v>9356.5499999999993</v>
    </oc>
    <nc r="E150">
      <v>9790</v>
    </nc>
  </rcc>
  <rfmt sheetId="1" sqref="E150" start="0" length="2147483647">
    <dxf>
      <font>
        <color auto="1"/>
      </font>
    </dxf>
  </rfmt>
  <rcc rId="1348" sId="1" numFmtId="4">
    <oc r="G150">
      <v>9356.5499999999993</v>
    </oc>
    <nc r="G150">
      <v>9511.4</v>
    </nc>
  </rcc>
  <rfmt sheetId="1" sqref="G150" start="0" length="2147483647">
    <dxf>
      <font>
        <color auto="1"/>
      </font>
    </dxf>
  </rfmt>
  <rfmt sheetId="1" sqref="F150:H150" start="0" length="2147483647">
    <dxf>
      <font>
        <color auto="1"/>
      </font>
    </dxf>
  </rfmt>
  <rfmt sheetId="1" sqref="B147:B153" start="0" length="2147483647">
    <dxf>
      <font>
        <color auto="1"/>
      </font>
    </dxf>
  </rfmt>
  <rfmt sheetId="1" sqref="A147:A148" start="0" length="2147483647">
    <dxf>
      <font>
        <color auto="1"/>
      </font>
    </dxf>
  </rfmt>
  <rfmt sheetId="1" sqref="I152" start="0" length="2147483647">
    <dxf>
      <font>
        <color auto="1"/>
      </font>
    </dxf>
  </rfmt>
  <rcc rId="1349" sId="1" numFmtId="4">
    <oc r="E152">
      <f>G152</f>
    </oc>
    <nc r="E152">
      <v>7908.42</v>
    </nc>
  </rcc>
  <rcc rId="1350" sId="1" numFmtId="4">
    <oc r="D152">
      <v>8029.69</v>
    </oc>
    <nc r="D152">
      <v>8029.67</v>
    </nc>
  </rcc>
  <rcc rId="1351" sId="1" numFmtId="4">
    <oc r="G152">
      <v>7378.95</v>
    </oc>
    <nc r="G152">
      <v>7908.42</v>
    </nc>
  </rcc>
  <rcc rId="1352" sId="1" numFmtId="4">
    <oc r="I152">
      <v>8029.69</v>
    </oc>
    <nc r="I152">
      <v>8029.57</v>
    </nc>
  </rcc>
  <rfmt sheetId="1" sqref="C152:I152" start="0" length="2147483647">
    <dxf>
      <font>
        <color auto="1"/>
      </font>
    </dxf>
  </rfmt>
  <rfmt sheetId="1" sqref="I150" start="0" length="2147483647">
    <dxf>
      <font>
        <color auto="1"/>
      </font>
    </dxf>
  </rfmt>
  <rcc rId="1353" sId="1" numFmtId="4">
    <oc r="I151">
      <v>3018.78</v>
    </oc>
    <nc r="I151">
      <v>11536.1</v>
    </nc>
  </rcc>
  <rfmt sheetId="1" sqref="I151" start="0" length="2147483647">
    <dxf>
      <font>
        <color auto="1"/>
      </font>
    </dxf>
  </rfmt>
  <rfmt sheetId="1" sqref="C152:I152" start="0" length="2147483647">
    <dxf>
      <font>
        <color rgb="FFFF0000"/>
      </font>
    </dxf>
  </rfmt>
  <rfmt sheetId="1" sqref="C152:I152" start="0" length="2147483647">
    <dxf>
      <font>
        <color auto="1"/>
      </font>
    </dxf>
  </rfmt>
  <rcc rId="1354" sId="1" numFmtId="4">
    <oc r="D169">
      <v>12237.34</v>
    </oc>
    <nc r="D169">
      <v>16256.72</v>
    </nc>
  </rcc>
  <rfmt sheetId="1" sqref="D169" start="0" length="2147483647">
    <dxf>
      <font>
        <color auto="1"/>
      </font>
    </dxf>
  </rfmt>
  <rcc rId="1355" sId="1" numFmtId="4">
    <oc r="G169">
      <v>4436.3100000000004</v>
    </oc>
    <nc r="G169">
      <v>4853.9399999999996</v>
    </nc>
  </rcc>
  <rfmt sheetId="1" sqref="G169:H169" start="0" length="2147483647">
    <dxf>
      <font>
        <color auto="1"/>
      </font>
    </dxf>
  </rfmt>
  <rfmt sheetId="1" sqref="E169:F169" start="0" length="2147483647">
    <dxf>
      <font>
        <color auto="1"/>
      </font>
    </dxf>
  </rfmt>
  <rcc rId="1356" sId="1" numFmtId="4">
    <oc r="I169">
      <v>12237.34</v>
    </oc>
    <nc r="I169">
      <v>16256.72</v>
    </nc>
  </rcc>
  <rfmt sheetId="1" sqref="I169" start="0" length="2147483647">
    <dxf>
      <font>
        <color auto="1"/>
      </font>
    </dxf>
  </rfmt>
  <rfmt sheetId="1" sqref="C168" start="0" length="2147483647">
    <dxf>
      <font>
        <color auto="1"/>
      </font>
    </dxf>
  </rfmt>
  <rfmt sheetId="1" sqref="D168" start="0" length="2147483647">
    <dxf>
      <font>
        <color auto="1"/>
      </font>
    </dxf>
  </rfmt>
</revisions>
</file>

<file path=xl/revisions/revisionLog1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68" start="0" length="2147483647">
    <dxf>
      <font>
        <color auto="1"/>
      </font>
    </dxf>
  </rfmt>
  <rcc rId="1357" sId="1" numFmtId="4">
    <oc r="G168">
      <v>69057.23</v>
    </oc>
    <nc r="G168">
      <v>80302.600000000006</v>
    </nc>
  </rcc>
  <rfmt sheetId="1" sqref="F168:H168" start="0" length="2147483647">
    <dxf>
      <font>
        <color auto="1"/>
      </font>
    </dxf>
  </rfmt>
  <rfmt sheetId="1" sqref="A166:B171" start="0" length="2147483647">
    <dxf>
      <font>
        <color auto="1"/>
      </font>
    </dxf>
  </rfmt>
  <rfmt sheetId="1" sqref="I168" start="0" length="2147483647">
    <dxf>
      <font>
        <color auto="1"/>
      </font>
    </dxf>
  </rfmt>
  <rcc rId="1358" sId="1" numFmtId="4">
    <oc r="E168">
      <v>69057.23</v>
    </oc>
    <nc r="E168">
      <v>80302.559999999998</v>
    </nc>
  </rcc>
  <rcc rId="1359" sId="1" numFmtId="4">
    <oc r="D192">
      <v>9</v>
    </oc>
    <nc r="D192">
      <v>68.58</v>
    </nc>
  </rcc>
  <rfmt sheetId="1" sqref="D192:I192" start="0" length="2147483647">
    <dxf>
      <font>
        <color auto="1"/>
      </font>
    </dxf>
  </rfmt>
  <rfmt sheetId="1" sqref="C191:D191" start="0" length="2147483647">
    <dxf>
      <font>
        <color auto="1"/>
      </font>
    </dxf>
  </rfmt>
  <rcc rId="1360" sId="1" numFmtId="4">
    <oc r="G191">
      <v>716.18</v>
    </oc>
    <nc r="G191">
      <v>724.1</v>
    </nc>
  </rcc>
  <rfmt sheetId="1" sqref="E191:I191" start="0" length="2147483647">
    <dxf>
      <font>
        <color auto="1"/>
      </font>
    </dxf>
  </rfmt>
  <rcc rId="1361" sId="1" numFmtId="4">
    <oc r="G190">
      <v>13546.68</v>
    </oc>
    <nc r="G190">
      <v>17000</v>
    </nc>
  </rcc>
  <rfmt sheetId="1" sqref="A189:I193" start="0" length="2147483647">
    <dxf>
      <font>
        <color auto="1"/>
      </font>
    </dxf>
  </rfmt>
</revisions>
</file>

<file path=xl/revisions/revisionLog1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47:I148" start="0" length="2147483647">
    <dxf>
      <font>
        <color auto="1"/>
      </font>
    </dxf>
  </rfmt>
</revisions>
</file>

<file path=xl/revisions/revisionLog1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62" sId="1">
    <o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t>
        </r>
        <r>
          <rPr>
            <sz val="16"/>
            <color rgb="FFFF0000"/>
            <rFont val="Times New Roman"/>
            <family val="2"/>
            <charset val="204"/>
          </rPr>
          <t xml:space="preserve">
     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социального предпринимательства;
</t>
        </r>
        <r>
          <rPr>
            <sz val="16"/>
            <color rgb="FFFF0000"/>
            <rFont val="Times New Roman"/>
            <family val="1"/>
            <charset val="204"/>
          </rPr>
          <t>- развитие инновационного и молодежного предпринимательства.
          В мае проведен ежегодный городской конкурс "Предприниматель года".</t>
        </r>
        <r>
          <rPr>
            <sz val="16"/>
            <color theme="3"/>
            <rFont val="Times New Roman"/>
            <family val="1"/>
            <charset val="204"/>
          </rPr>
          <t xml:space="preserve">
</t>
        </r>
      </is>
    </oc>
    <n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t>
        </r>
        <r>
          <rPr>
            <sz val="16"/>
            <color rgb="FFFF0000"/>
            <rFont val="Times New Roman"/>
            <family val="2"/>
            <charset val="204"/>
          </rPr>
          <t xml:space="preserve">
     </t>
        </r>
        <r>
          <rPr>
            <sz val="16"/>
            <rFont val="Times New Roman"/>
            <family val="1"/>
            <charset val="204"/>
          </rPr>
          <t>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субьектов малого и среднего предпринимательства осуществляющих деятельность в социальной сфере;
- развитие инновационного и молодежного предпринимательства.
          В мае проведен ежегодный городской конкурс "Предприниматель года".</t>
        </r>
        <r>
          <rPr>
            <sz val="16"/>
            <color theme="3"/>
            <rFont val="Times New Roman"/>
            <family val="1"/>
            <charset val="204"/>
          </rPr>
          <t xml:space="preserve">
</t>
        </r>
      </is>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00" sId="1">
    <o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t>
        </r>
        <r>
          <rPr>
            <sz val="16"/>
            <color theme="1"/>
            <rFont val="Times New Roman"/>
            <family val="1"/>
            <charset val="204"/>
          </rPr>
          <t>По состоянию на 01.07.18:
 -  спортсмены участвовали в тренировочных мероприятиях по подготовке к финалу Кубка России по плаванию (г. Обнинск) и в тренировочных мероприятиях по тхэквондо (г. Албена);</t>
        </r>
        <r>
          <rPr>
            <sz val="16"/>
            <rFont val="Times New Roman"/>
            <family val="1"/>
            <charset val="204"/>
          </rPr>
          <t xml:space="preserve">  
 - заключены договоры на приобретение инвентаря.
Освоение средств планируется в течение 2018 года.                                                        </t>
        </r>
      </is>
    </oc>
    <n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t>
        </r>
        <r>
          <rPr>
            <sz val="16"/>
            <color theme="1"/>
            <rFont val="Times New Roman"/>
            <family val="1"/>
            <charset val="204"/>
          </rPr>
          <t>По состоянию на 01.07.18:
 -  спортсмены участвовали в тренировочных мероприятиях по подготовке к финалу Кубка России по плаванию (г. Обнинск) и в тренировочных мероприятиях по тхэквондо (г. Албена);</t>
        </r>
        <r>
          <rPr>
            <sz val="16"/>
            <rFont val="Times New Roman"/>
            <family val="1"/>
            <charset val="204"/>
          </rPr>
          <t xml:space="preserve">  
 - заключены договоры на приобретение инвентаря.
Освоение средств планируется в течение 2018 года.                                                        </t>
        </r>
      </is>
    </nc>
  </rcc>
  <rcv guid="{67ADFAE6-A9AF-44D7-8539-93CD0F6B7849}" action="delete"/>
  <rdn rId="0" localSheetId="1" customView="1" name="Z_67ADFAE6_A9AF_44D7_8539_93CD0F6B7849_.wvu.PrintArea" hidden="1" oldHidden="1">
    <formula>'на 01.07.2018'!$A$1:$J$201</formula>
    <oldFormula>'на 01.07.2018'!$A$1:$J$201</oldFormula>
  </rdn>
  <rdn rId="0" localSheetId="1" customView="1" name="Z_67ADFAE6_A9AF_44D7_8539_93CD0F6B7849_.wvu.PrintTitles" hidden="1" oldHidden="1">
    <formula>'на 01.07.2018'!$5:$8</formula>
    <oldFormula>'на 01.07.2018'!$5:$8</oldFormula>
  </rdn>
  <rdn rId="0" localSheetId="1" customView="1" name="Z_67ADFAE6_A9AF_44D7_8539_93CD0F6B7849_.wvu.Rows" hidden="1" oldHidden="1">
    <formula>'на 01.07.2018'!$19:$20,'на 01.07.2018'!$27:$28,'на 01.07.2018'!$34:$35,'на 01.07.2018'!$41:$42,'на 01.07.2018'!$47:$48,'на 01.07.2018'!$52:$54,'на 01.07.2018'!$56:$56,'на 01.07.2018'!$58:$60,'на 01.07.2018'!$66:$67,'на 01.07.2018'!$72:$73,'на 01.07.2018'!$78:$79,'на 01.07.2018'!$84:$85,'на 01.07.2018'!$96:$97,'на 01.07.2018'!$102:$103,'на 01.07.2018'!$108:$109,'на 01.07.2018'!$114:$115,'на 01.07.2018'!$120:$120,'на 01.07.2018'!$126:$127,'на 01.07.2018'!$132:$133,'на 01.07.2018'!$138:$139,'на 01.07.2018'!$144:$145,'на 01.07.2018'!$151:$152,'на 01.07.2018'!$159:$159,'на 01.07.2018'!$161:$165,'на 01.07.2018'!$170:$171,'на 01.07.2018'!$173:$173,'на 01.07.2018'!$177:$177,'на 01.07.2018'!$183:$184,'на 01.07.2018'!$187:$191,'на 01.07.2018'!$199:$199</formula>
    <oldFormula>'на 01.07.2018'!$19:$20,'на 01.07.2018'!$27:$28,'на 01.07.2018'!$34:$35,'на 01.07.2018'!$41:$42,'на 01.07.2018'!$47:$48,'на 01.07.2018'!$52:$54,'на 01.07.2018'!$56:$56,'на 01.07.2018'!$58:$60,'на 01.07.2018'!$66:$67,'на 01.07.2018'!$72:$73,'на 01.07.2018'!$78:$79,'на 01.07.2018'!$84:$85,'на 01.07.2018'!$96:$97,'на 01.07.2018'!$102:$103,'на 01.07.2018'!$108:$109,'на 01.07.2018'!$114:$115,'на 01.07.2018'!$120:$120,'на 01.07.2018'!$126:$127,'на 01.07.2018'!$132:$133,'на 01.07.2018'!$138:$139,'на 01.07.2018'!$144:$145,'на 01.07.2018'!$151:$152,'на 01.07.2018'!$159:$159,'на 01.07.2018'!$161:$165,'на 01.07.2018'!$170:$171,'на 01.07.2018'!$173:$173,'на 01.07.2018'!$177:$177,'на 01.07.2018'!$183:$184,'на 01.07.2018'!$187:$191,'на 01.07.2018'!$199:$199</oldFormula>
  </rdn>
  <rdn rId="0" localSheetId="1" customView="1" name="Z_67ADFAE6_A9AF_44D7_8539_93CD0F6B7849_.wvu.FilterData" hidden="1" oldHidden="1">
    <formula>'на 01.07.2018'!$A$7:$J$403</formula>
    <oldFormula>'на 01.07.2018'!$A$7:$J$403</oldFormula>
  </rdn>
  <rcv guid="{67ADFAE6-A9AF-44D7-8539-93CD0F6B7849}" action="add"/>
</revisions>
</file>

<file path=xl/revisions/revisionLog1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70:I170" start="0" length="2147483647">
    <dxf>
      <font>
        <color auto="1"/>
      </font>
    </dxf>
  </rfmt>
  <rfmt sheetId="1" sqref="C166:I166" start="0" length="2147483647">
    <dxf>
      <font>
        <color auto="1"/>
      </font>
    </dxf>
  </rfmt>
  <rfmt sheetId="1" sqref="C169" start="0" length="2147483647">
    <dxf>
      <font>
        <color auto="1"/>
      </font>
    </dxf>
  </rfmt>
</revisions>
</file>

<file path=xl/revisions/revisionLog1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63" sId="1">
    <o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t>
        </r>
        <r>
          <rPr>
            <sz val="16"/>
            <rFont val="Times New Roman"/>
            <family val="1"/>
            <charset val="204"/>
          </rPr>
          <t>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t>
        </r>
        <r>
          <rPr>
            <sz val="16"/>
            <color rgb="FFFF0000"/>
            <rFont val="Times New Roman"/>
            <family val="2"/>
            <charset val="204"/>
          </rPr>
          <t xml:space="preserve"> </t>
        </r>
        <r>
          <rPr>
            <sz val="16"/>
            <rFont val="Times New Roman"/>
            <family val="1"/>
            <charset val="204"/>
          </rPr>
          <t>Запланировано  проведение  городского молодежного проекта "Среда Обитания" (Проведение игры КВН на Кубок Главы города запланировано на ноябрь 2018 года),</t>
        </r>
        <r>
          <rPr>
            <sz val="16"/>
            <color rgb="FFFF0000"/>
            <rFont val="Times New Roman"/>
            <family val="2"/>
            <charset val="204"/>
          </rPr>
          <t xml:space="preserve"> </t>
        </r>
        <r>
          <rPr>
            <sz val="16"/>
            <rFont val="Times New Roman"/>
            <family val="1"/>
            <charset val="204"/>
          </rPr>
          <t>городского молодежного проекта "PROфилактика" (Молодежный форум "Революция тела" запланировано на сентябрь 2018 года),</t>
        </r>
        <r>
          <rPr>
            <sz val="16"/>
            <color rgb="FFFF0000"/>
            <rFont val="Times New Roman"/>
            <family val="2"/>
            <charset val="204"/>
          </rPr>
          <t xml:space="preserve"> </t>
        </r>
        <r>
          <rPr>
            <sz val="16"/>
            <rFont val="Times New Roman"/>
            <family val="1"/>
            <charset val="204"/>
          </rPr>
          <t xml:space="preserve">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Освоение средств планируется в течение 2018 года.   </t>
        </r>
        <r>
          <rPr>
            <sz val="16"/>
            <color rgb="FFFF0000"/>
            <rFont val="Times New Roman"/>
            <family val="2"/>
            <charset val="204"/>
          </rPr>
          <t xml:space="preserve">                                                                                                
</t>
        </r>
      </is>
    </oc>
    <n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2. В рамках реализации государственной программы заключены соглашения</t>
        </r>
        <r>
          <rPr>
            <sz val="16"/>
            <color rgb="FFFF0000"/>
            <rFont val="Times New Roman"/>
            <family val="2"/>
            <charset val="204"/>
          </rPr>
          <t xml:space="preserve"> </t>
        </r>
        <r>
          <rPr>
            <sz val="16"/>
            <rFont val="Times New Roman"/>
            <family val="1"/>
            <charset val="204"/>
          </rPr>
          <t xml:space="preserve">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t>
        </r>
        <r>
          <rPr>
            <sz val="16"/>
            <color rgb="FFFF0000"/>
            <rFont val="Times New Roman"/>
            <family val="2"/>
            <charset val="204"/>
          </rPr>
          <t xml:space="preserve">
   </t>
        </r>
        <r>
          <rPr>
            <sz val="16"/>
            <rFont val="Times New Roman"/>
            <family val="1"/>
            <charset val="204"/>
          </rPr>
          <t xml:space="preserve">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рассылку постановлений. Планируется заключить договор на приобретение бумаги, приобретение ПО "Ангел".
</t>
        </r>
        <r>
          <rPr>
            <sz val="16"/>
            <color rgb="FFFF0000"/>
            <rFont val="Times New Roman"/>
            <family val="2"/>
            <charset val="204"/>
          </rPr>
          <t xml:space="preserve">
</t>
        </r>
        <r>
          <rPr>
            <sz val="16"/>
            <rFont val="Times New Roman"/>
            <family val="1"/>
            <charset val="204"/>
          </rPr>
          <t>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t>
        </r>
        <r>
          <rPr>
            <sz val="16"/>
            <color rgb="FFFF0000"/>
            <rFont val="Times New Roman"/>
            <family val="2"/>
            <charset val="204"/>
          </rPr>
          <t xml:space="preserve"> </t>
        </r>
        <r>
          <rPr>
            <sz val="16"/>
            <rFont val="Times New Roman"/>
            <family val="1"/>
            <charset val="204"/>
          </rPr>
          <t>Запланировано  проведение  городского молодежного проекта "Среда Обитания" (Проведение игры КВН на Кубок Главы города запланировано на ноябрь 2018 года),</t>
        </r>
        <r>
          <rPr>
            <sz val="16"/>
            <color rgb="FFFF0000"/>
            <rFont val="Times New Roman"/>
            <family val="2"/>
            <charset val="204"/>
          </rPr>
          <t xml:space="preserve"> </t>
        </r>
        <r>
          <rPr>
            <sz val="16"/>
            <rFont val="Times New Roman"/>
            <family val="1"/>
            <charset val="204"/>
          </rPr>
          <t>городского молодежного проекта "PROфилактика" (Молодежный форум "Революция тела" запланировано на сентябрь 2018 года),</t>
        </r>
        <r>
          <rPr>
            <sz val="16"/>
            <color rgb="FFFF0000"/>
            <rFont val="Times New Roman"/>
            <family val="2"/>
            <charset val="204"/>
          </rPr>
          <t xml:space="preserve"> </t>
        </r>
        <r>
          <rPr>
            <sz val="16"/>
            <rFont val="Times New Roman"/>
            <family val="1"/>
            <charset val="204"/>
          </rPr>
          <t xml:space="preserve">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Освоение средств планируется в течение 2018 года.   </t>
        </r>
        <r>
          <rPr>
            <sz val="16"/>
            <color rgb="FFFF0000"/>
            <rFont val="Times New Roman"/>
            <family val="2"/>
            <charset val="204"/>
          </rPr>
          <t xml:space="preserve">                                                                                                
</t>
        </r>
      </is>
    </nc>
  </rcc>
</revisions>
</file>

<file path=xl/revisions/revisionLog1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64" sId="1">
    <o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2. В рамках реализации государственной программы заключены соглашения</t>
        </r>
        <r>
          <rPr>
            <sz val="16"/>
            <color rgb="FFFF0000"/>
            <rFont val="Times New Roman"/>
            <family val="2"/>
            <charset val="204"/>
          </rPr>
          <t xml:space="preserve"> </t>
        </r>
        <r>
          <rPr>
            <sz val="16"/>
            <rFont val="Times New Roman"/>
            <family val="1"/>
            <charset val="204"/>
          </rPr>
          <t xml:space="preserve">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t>
        </r>
        <r>
          <rPr>
            <sz val="16"/>
            <color rgb="FFFF0000"/>
            <rFont val="Times New Roman"/>
            <family val="2"/>
            <charset val="204"/>
          </rPr>
          <t xml:space="preserve">
   </t>
        </r>
        <r>
          <rPr>
            <sz val="16"/>
            <rFont val="Times New Roman"/>
            <family val="1"/>
            <charset val="204"/>
          </rPr>
          <t xml:space="preserve">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рассылку постановлений. Планируется заключить договор на приобретение бумаги, приобретение ПО "Ангел".
</t>
        </r>
        <r>
          <rPr>
            <sz val="16"/>
            <color rgb="FFFF0000"/>
            <rFont val="Times New Roman"/>
            <family val="2"/>
            <charset val="204"/>
          </rPr>
          <t xml:space="preserve">
</t>
        </r>
        <r>
          <rPr>
            <sz val="16"/>
            <rFont val="Times New Roman"/>
            <family val="1"/>
            <charset val="204"/>
          </rPr>
          <t>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t>
        </r>
        <r>
          <rPr>
            <sz val="16"/>
            <color rgb="FFFF0000"/>
            <rFont val="Times New Roman"/>
            <family val="2"/>
            <charset val="204"/>
          </rPr>
          <t xml:space="preserve"> </t>
        </r>
        <r>
          <rPr>
            <sz val="16"/>
            <rFont val="Times New Roman"/>
            <family val="1"/>
            <charset val="204"/>
          </rPr>
          <t>Запланировано  проведение  городского молодежного проекта "Среда Обитания" (Проведение игры КВН на Кубок Главы города запланировано на ноябрь 2018 года),</t>
        </r>
        <r>
          <rPr>
            <sz val="16"/>
            <color rgb="FFFF0000"/>
            <rFont val="Times New Roman"/>
            <family val="2"/>
            <charset val="204"/>
          </rPr>
          <t xml:space="preserve"> </t>
        </r>
        <r>
          <rPr>
            <sz val="16"/>
            <rFont val="Times New Roman"/>
            <family val="1"/>
            <charset val="204"/>
          </rPr>
          <t>городского молодежного проекта "PROфилактика" (Молодежный форум "Революция тела" запланировано на сентябрь 2018 года),</t>
        </r>
        <r>
          <rPr>
            <sz val="16"/>
            <color rgb="FFFF0000"/>
            <rFont val="Times New Roman"/>
            <family val="2"/>
            <charset val="204"/>
          </rPr>
          <t xml:space="preserve"> </t>
        </r>
        <r>
          <rPr>
            <sz val="16"/>
            <rFont val="Times New Roman"/>
            <family val="1"/>
            <charset val="204"/>
          </rPr>
          <t xml:space="preserve">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Освоение средств планируется в течение 2018 года.   </t>
        </r>
        <r>
          <rPr>
            <sz val="16"/>
            <color rgb="FFFF0000"/>
            <rFont val="Times New Roman"/>
            <family val="2"/>
            <charset val="204"/>
          </rPr>
          <t xml:space="preserve">                                                                                                
</t>
        </r>
      </is>
    </oc>
    <n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2. В рамках реализации государственной программы заключены соглашения</t>
        </r>
        <r>
          <rPr>
            <sz val="16"/>
            <color rgb="FFFF0000"/>
            <rFont val="Times New Roman"/>
            <family val="2"/>
            <charset val="204"/>
          </rPr>
          <t xml:space="preserve"> </t>
        </r>
        <r>
          <rPr>
            <sz val="16"/>
            <rFont val="Times New Roman"/>
            <family val="1"/>
            <charset val="204"/>
          </rPr>
          <t xml:space="preserve">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t>
        </r>
        <r>
          <rPr>
            <sz val="16"/>
            <color rgb="FFFF0000"/>
            <rFont val="Times New Roman"/>
            <family val="2"/>
            <charset val="204"/>
          </rPr>
          <t xml:space="preserve">
   </t>
        </r>
        <r>
          <rPr>
            <sz val="16"/>
            <rFont val="Times New Roman"/>
            <family val="1"/>
            <charset val="204"/>
          </rPr>
          <t xml:space="preserve">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рассылку постановлений. Планируется заключить контракт на приобретение бумаги, приобретение ПО "Ангел".
</t>
        </r>
        <r>
          <rPr>
            <sz val="16"/>
            <color rgb="FFFF0000"/>
            <rFont val="Times New Roman"/>
            <family val="2"/>
            <charset val="204"/>
          </rPr>
          <t xml:space="preserve">
</t>
        </r>
        <r>
          <rPr>
            <sz val="16"/>
            <rFont val="Times New Roman"/>
            <family val="1"/>
            <charset val="204"/>
          </rPr>
          <t>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t>
        </r>
        <r>
          <rPr>
            <sz val="16"/>
            <color rgb="FFFF0000"/>
            <rFont val="Times New Roman"/>
            <family val="2"/>
            <charset val="204"/>
          </rPr>
          <t xml:space="preserve"> </t>
        </r>
        <r>
          <rPr>
            <sz val="16"/>
            <rFont val="Times New Roman"/>
            <family val="1"/>
            <charset val="204"/>
          </rPr>
          <t>Запланировано  проведение  городского молодежного проекта "Среда Обитания" (Проведение игры КВН на Кубок Главы города запланировано на ноябрь 2018 года),</t>
        </r>
        <r>
          <rPr>
            <sz val="16"/>
            <color rgb="FFFF0000"/>
            <rFont val="Times New Roman"/>
            <family val="2"/>
            <charset val="204"/>
          </rPr>
          <t xml:space="preserve"> </t>
        </r>
        <r>
          <rPr>
            <sz val="16"/>
            <rFont val="Times New Roman"/>
            <family val="1"/>
            <charset val="204"/>
          </rPr>
          <t>городского молодежного проекта "PROфилактика" (Молодежный форум "Революция тела" запланировано на сентябрь 2018 года),</t>
        </r>
        <r>
          <rPr>
            <sz val="16"/>
            <color rgb="FFFF0000"/>
            <rFont val="Times New Roman"/>
            <family val="2"/>
            <charset val="204"/>
          </rPr>
          <t xml:space="preserve"> </t>
        </r>
        <r>
          <rPr>
            <sz val="16"/>
            <rFont val="Times New Roman"/>
            <family val="1"/>
            <charset val="204"/>
          </rPr>
          <t xml:space="preserve">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Освоение средств планируется в течение 2018 года.   </t>
        </r>
        <r>
          <rPr>
            <sz val="16"/>
            <color rgb="FFFF0000"/>
            <rFont val="Times New Roman"/>
            <family val="2"/>
            <charset val="204"/>
          </rPr>
          <t xml:space="preserve">                                                                                                
</t>
        </r>
      </is>
    </nc>
  </rcc>
</revisions>
</file>

<file path=xl/revisions/revisionLog1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1" start="0" length="2147483647">
    <dxf>
      <font>
        <color auto="1"/>
      </font>
    </dxf>
  </rfmt>
  <rfmt sheetId="1" sqref="B9:B15" start="0" length="2147483647">
    <dxf>
      <font>
        <color auto="1"/>
      </font>
    </dxf>
  </rfmt>
  <rfmt sheetId="1" sqref="D11" start="0" length="2147483647">
    <dxf>
      <font>
        <color auto="1"/>
      </font>
    </dxf>
  </rfmt>
  <rfmt sheetId="1" sqref="C10" start="0" length="2147483647">
    <dxf>
      <font>
        <color auto="1"/>
      </font>
    </dxf>
  </rfmt>
  <rfmt sheetId="1" sqref="D10" start="0" length="2147483647">
    <dxf>
      <font>
        <color auto="1"/>
      </font>
    </dxf>
  </rfmt>
  <rfmt sheetId="1" sqref="E10" start="0" length="2147483647">
    <dxf>
      <font>
        <color auto="1"/>
      </font>
    </dxf>
  </rfmt>
  <rfmt sheetId="1" sqref="G10" start="0" length="2147483647">
    <dxf>
      <font>
        <color auto="1"/>
      </font>
    </dxf>
  </rfmt>
  <rcc rId="1365" sId="1" numFmtId="4">
    <oc r="E32">
      <v>192641</v>
    </oc>
    <nc r="E32">
      <v>192641.38</v>
    </nc>
  </rcc>
</revisions>
</file>

<file path=xl/revisions/revisionLog1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66" sId="1" numFmtId="4">
    <oc r="G32">
      <v>107064</v>
    </oc>
    <nc r="G32">
      <v>107063.84</v>
    </nc>
  </rcc>
</revisions>
</file>

<file path=xl/revisions/revisionLog1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32">
    <dxf>
      <fill>
        <patternFill patternType="solid">
          <bgColor rgb="FFFFFF00"/>
        </patternFill>
      </fill>
    </dxf>
  </rfmt>
  <rfmt sheetId="1" sqref="G32">
    <dxf>
      <fill>
        <patternFill patternType="solid">
          <bgColor rgb="FFFFFF00"/>
        </patternFill>
      </fill>
    </dxf>
  </rfmt>
  <rfmt sheetId="1" sqref="G11" start="0" length="2147483647">
    <dxf>
      <font>
        <color auto="1"/>
      </font>
    </dxf>
  </rfmt>
  <rfmt sheetId="1" sqref="E46">
    <dxf>
      <fill>
        <patternFill patternType="solid">
          <bgColor rgb="FFFFFF00"/>
        </patternFill>
      </fill>
    </dxf>
  </rfmt>
  <rcc rId="1367" sId="1" numFmtId="4">
    <oc r="E46">
      <v>0</v>
    </oc>
    <nc r="E46">
      <v>45.29</v>
    </nc>
  </rcc>
  <rfmt sheetId="1" sqref="E46" start="0" length="2147483647">
    <dxf>
      <font>
        <color auto="1"/>
      </font>
    </dxf>
  </rfmt>
  <rfmt sheetId="1" sqref="E43:F48" start="0" length="2147483647">
    <dxf>
      <font>
        <color auto="1"/>
      </font>
    </dxf>
  </rfmt>
  <rfmt sheetId="1" sqref="E43:F48">
    <dxf>
      <fill>
        <patternFill patternType="none">
          <bgColor auto="1"/>
        </patternFill>
      </fill>
    </dxf>
  </rfmt>
</revisions>
</file>

<file path=xl/revisions/revisionLog1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51:I152">
    <dxf>
      <fill>
        <patternFill patternType="solid">
          <bgColor rgb="FFFFFF00"/>
        </patternFill>
      </fill>
    </dxf>
  </rfmt>
</revisions>
</file>

<file path=xl/revisions/revisionLog1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69:I169">
    <dxf>
      <fill>
        <patternFill>
          <bgColor rgb="FFFFFF00"/>
        </patternFill>
      </fill>
    </dxf>
  </rfmt>
</revisions>
</file>

<file path=xl/revisions/revisionLog1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68" sId="1" numFmtId="4">
    <oc r="C151">
      <v>11325.6</v>
    </oc>
    <nc r="C151">
      <v>6069.57</v>
    </nc>
  </rcc>
  <rcc rId="1369" sId="1" numFmtId="4">
    <oc r="D151">
      <v>11536.1</v>
    </oc>
    <nc r="D151">
      <v>3506.43</v>
    </nc>
  </rcc>
  <rcc rId="1370" sId="1" numFmtId="4">
    <oc r="E151">
      <f>G151</f>
    </oc>
    <nc r="E151">
      <v>1715.18</v>
    </nc>
  </rcc>
  <rcc rId="1371" sId="1" numFmtId="4">
    <oc r="G151">
      <v>9623.6</v>
    </oc>
    <nc r="G151">
      <v>1715.18</v>
    </nc>
  </rcc>
  <rcc rId="1372" sId="1" numFmtId="4">
    <oc r="I151">
      <v>11536.1</v>
    </oc>
    <nc r="I151">
      <v>3506.43</v>
    </nc>
  </rcc>
</revisions>
</file>

<file path=xl/revisions/revisionLog1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73" sId="1" numFmtId="4">
    <oc r="D169">
      <v>16256.72</v>
    </oc>
    <nc r="D169">
      <v>12237.34</v>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05" sId="1">
    <oc r="J55" t="inlineStr">
      <is>
        <r>
          <rPr>
            <u/>
            <sz val="16"/>
            <color theme="1"/>
            <rFont val="Times New Roman"/>
            <family val="1"/>
            <charset val="204"/>
          </rPr>
          <t xml:space="preserve">КУИ: </t>
        </r>
        <r>
          <rPr>
            <sz val="16"/>
            <color theme="1"/>
            <rFont val="Times New Roman"/>
            <family val="1"/>
            <charset val="204"/>
          </rPr>
          <t xml:space="preserve">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переработке и реализации продукции животноводства. Расходы запланированы на 4 квартал 2018 года.
</t>
        </r>
        <r>
          <rPr>
            <u/>
            <sz val="16"/>
            <color theme="1"/>
            <rFont val="Times New Roman"/>
            <family val="1"/>
            <charset val="204"/>
          </rPr>
          <t>ДГХ:</t>
        </r>
        <r>
          <rPr>
            <sz val="16"/>
            <color theme="1"/>
            <rFont val="Times New Roman"/>
            <family val="1"/>
            <charset val="204"/>
          </rPr>
          <t xml:space="preserve"> В рамках реализации мероприятий программы предоставлена субсидия на финансовое обеспечение (возмещение) затрат по отлову и содержанию безнадзорных животных. Бюджетные ассигнования использованы в полном объеме. За счет средств окружного бюджета - 1 003,9 тыс.руб. возмещены расходы по отлову и утилизации 208 безнадзорных животных.</t>
        </r>
        <r>
          <rPr>
            <sz val="16"/>
            <color rgb="FFFF0000"/>
            <rFont val="Times New Roman"/>
            <family val="2"/>
            <charset val="204"/>
          </rPr>
          <t xml:space="preserve">
</t>
        </r>
        <r>
          <rPr>
            <u/>
            <sz val="16"/>
            <color theme="1"/>
            <rFont val="Times New Roman"/>
            <family val="1"/>
            <charset val="204"/>
          </rPr>
          <t>АГ</t>
        </r>
        <r>
          <rPr>
            <sz val="16"/>
            <color theme="1"/>
            <rFont val="Times New Roman"/>
            <family val="1"/>
            <charset val="204"/>
          </rPr>
          <t xml:space="preserve">: Запланированы расходы на оплату труда и начисления на выплаты по оплате труда для осуществления администрирования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Расходы запланированы на 4 квартал 2018 года.
</t>
        </r>
        <r>
          <rPr>
            <sz val="16"/>
            <color rgb="FFFF0000"/>
            <rFont val="Times New Roman"/>
            <family val="2"/>
            <charset val="204"/>
          </rPr>
          <t xml:space="preserve">
</t>
        </r>
        <r>
          <rPr>
            <u/>
            <sz val="18"/>
            <rFont val="Times New Roman"/>
            <family val="2"/>
            <charset val="204"/>
          </rPr>
          <t/>
        </r>
      </is>
    </oc>
    <nc r="J55" t="inlineStr">
      <is>
        <r>
          <rPr>
            <u/>
            <sz val="16"/>
            <color theme="1"/>
            <rFont val="Times New Roman"/>
            <family val="1"/>
            <charset val="204"/>
          </rPr>
          <t xml:space="preserve">КУИ: </t>
        </r>
        <r>
          <rPr>
            <sz val="16"/>
            <color theme="1"/>
            <rFont val="Times New Roman"/>
            <family val="1"/>
            <charset val="204"/>
          </rPr>
          <t xml:space="preserve">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переработке и реализации продукции животноводства. Расходы запланированы на 4 квартал 2018 года.
</t>
        </r>
        <r>
          <rPr>
            <u/>
            <sz val="16"/>
            <color theme="1"/>
            <rFont val="Times New Roman"/>
            <family val="1"/>
            <charset val="204"/>
          </rPr>
          <t>ДГХ:</t>
        </r>
        <r>
          <rPr>
            <sz val="16"/>
            <color theme="1"/>
            <rFont val="Times New Roman"/>
            <family val="1"/>
            <charset val="204"/>
          </rPr>
          <t xml:space="preserve"> В рамках реализации мероприятий программы предоставлена субсидия на финансовое обеспечение (возмещение) затрат по отлову и содержанию безнадзорных животных.За счет средств окружного бюджета - 1 003,9 тыс.руб. возмещены расходы по отлову и утилизации 208 безнадзорных животных.</t>
        </r>
        <r>
          <rPr>
            <sz val="16"/>
            <color rgb="FFFF0000"/>
            <rFont val="Times New Roman"/>
            <family val="2"/>
            <charset val="204"/>
          </rPr>
          <t xml:space="preserve">
</t>
        </r>
        <r>
          <rPr>
            <u/>
            <sz val="16"/>
            <color theme="1"/>
            <rFont val="Times New Roman"/>
            <family val="1"/>
            <charset val="204"/>
          </rPr>
          <t>АГ</t>
        </r>
        <r>
          <rPr>
            <sz val="16"/>
            <color theme="1"/>
            <rFont val="Times New Roman"/>
            <family val="1"/>
            <charset val="204"/>
          </rPr>
          <t xml:space="preserve">: Запланированы расходы на оплату труда и начисления на выплаты по оплате труда для осуществления администрирования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Расходы запланированы на 4 квартал 2018 года.
</t>
        </r>
        <r>
          <rPr>
            <sz val="16"/>
            <color rgb="FFFF0000"/>
            <rFont val="Times New Roman"/>
            <family val="2"/>
            <charset val="204"/>
          </rPr>
          <t xml:space="preserve">
</t>
        </r>
        <r>
          <rPr>
            <u/>
            <sz val="18"/>
            <rFont val="Times New Roman"/>
            <family val="2"/>
            <charset val="204"/>
          </rPr>
          <t/>
        </r>
      </is>
    </nc>
  </rcc>
  <rcc rId="1506" sId="1">
    <oc r="J146" t="inlineStr">
      <is>
        <r>
          <rPr>
            <u/>
            <sz val="16"/>
            <color theme="1"/>
            <rFont val="Times New Roman"/>
            <family val="1"/>
            <charset val="204"/>
          </rPr>
          <t xml:space="preserve">ДГХ: 
</t>
        </r>
        <r>
          <rPr>
            <sz val="16"/>
            <color theme="1"/>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реализацию полномочий в сфере жилищно-коммунального комлпекса планируется выполнить  капитальный ремонт объектов:</t>
        </r>
        <r>
          <rPr>
            <sz val="16"/>
            <color theme="1"/>
            <rFont val="Times New Roman"/>
            <family val="1"/>
            <charset val="204"/>
          </rPr>
          <t xml:space="preserve">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t>
        </r>
        <r>
          <rPr>
            <sz val="16"/>
            <color rgb="FFFF0000"/>
            <rFont val="Times New Roman"/>
            <family val="2"/>
            <charset val="204"/>
          </rPr>
          <t xml:space="preserve"> </t>
        </r>
        <r>
          <rPr>
            <sz val="16"/>
            <color theme="1"/>
            <rFont val="Times New Roman"/>
            <family val="1"/>
            <charset val="204"/>
          </rPr>
          <t xml:space="preserve">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заключен договор с ООО "Все инструменты север" от 11.05.2018 № 39 на сумму  2,8 тыс.руб. Работы выполнены и оплачены - 2,8 тыс.руб. Также запланированы работы по замене комплектующих АУРТЭ в 17 объектах социальной сферы. (ДГХ)
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В связи с изменениями в план-графике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выполнены ПИР, планируются работы по реконструкции водоводов по объектам "Водовод до ЦТП-61 мкр.25",  "Магистральные сети водоснабжения ул. Крылова, ул. Привокзальная", котельной № 9, ремонту сетей.
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 тыс.руб.  Расходы запланированы на 3, 4 кварталы 2018 года. 
Также планируется выполнить работы по благоустройству еще двух дворовых территорий за счет средств, выделенных из резервного фонда Правительства ХМАО-Югры на финансирование наказов избирателей депутатам Думы ХМАО-Югры (ДГХ). </t>
        </r>
        <r>
          <rPr>
            <sz val="16"/>
            <color rgb="FFFF0000"/>
            <rFont val="Times New Roman"/>
            <family val="1"/>
            <charset val="204"/>
          </rPr>
          <t xml:space="preserve">
</t>
        </r>
        <r>
          <rPr>
            <u/>
            <sz val="16"/>
            <color theme="1"/>
            <rFont val="Times New Roman"/>
            <family val="1"/>
            <charset val="204"/>
          </rPr>
          <t xml:space="preserve">ДАиГ: 
</t>
        </r>
        <r>
          <rPr>
            <sz val="16"/>
            <color theme="1"/>
            <rFont val="Times New Roman"/>
            <family val="1"/>
            <charset val="204"/>
          </rPr>
          <t>Электронные аукционы на выполнение  работ  по строительству объекта «Пешеходный мост в сквере "Старожилов" в г.Сургуте» 21.03.2018, 11.05.2018 и 15.06.2018 признаны несосоявшимися  в соответствии ч.16 ст 66 ФЗ №44 - ФЗ в связи с отсутствием заявок от претендентов. Учитывая сроки повтроного размещения заявки, сроки заключения МК, сезонность работ,  выполнение работ в текущем году не представляется возможным. Средства  перераспределены на выполнение работ по благоустройству дворовых территорий решением ДГ заседание которой состоялось в июне 2018 года.</t>
        </r>
        <r>
          <rPr>
            <sz val="16"/>
            <color rgb="FFFF0000"/>
            <rFont val="Times New Roman"/>
            <family val="1"/>
            <charset val="204"/>
          </rPr>
          <t xml:space="preserve">
</t>
        </r>
        <r>
          <rPr>
            <u/>
            <sz val="16"/>
            <color theme="1"/>
            <rFont val="Times New Roman"/>
            <family val="1"/>
            <charset val="204"/>
          </rPr>
          <t xml:space="preserve">
 УППЭК</t>
        </r>
        <r>
          <rPr>
            <sz val="16"/>
            <color theme="1"/>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1"/>
            <charset val="204"/>
          </rPr>
          <t xml:space="preserve">
</t>
        </r>
        <r>
          <rPr>
            <sz val="36"/>
            <color rgb="FFFF0000"/>
            <rFont val="Times New Roman"/>
            <family val="1"/>
            <charset val="204"/>
          </rPr>
          <t xml:space="preserve">
                                                        </t>
        </r>
        <r>
          <rPr>
            <sz val="16"/>
            <color rgb="FFFF0000"/>
            <rFont val="Times New Roman"/>
            <family val="2"/>
            <charset val="204"/>
          </rPr>
          <t xml:space="preserve">                                                    </t>
        </r>
      </is>
    </oc>
    <nc r="J146" t="inlineStr">
      <is>
        <r>
          <rPr>
            <u/>
            <sz val="16"/>
            <color theme="1"/>
            <rFont val="Times New Roman"/>
            <family val="1"/>
            <charset val="204"/>
          </rPr>
          <t xml:space="preserve">ДГХ: 
</t>
        </r>
        <r>
          <rPr>
            <sz val="16"/>
            <color theme="1"/>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реализацию полномочий в сфере жилищно-коммунального комлпекса планируется выполнить  капитальный ремонт объектов: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t>
        </r>
        <r>
          <rPr>
            <sz val="16"/>
            <color rgb="FFFF0000"/>
            <rFont val="Times New Roman"/>
            <family val="2"/>
            <charset val="204"/>
          </rPr>
          <t xml:space="preserve"> </t>
        </r>
        <r>
          <rPr>
            <sz val="16"/>
            <color theme="1"/>
            <rFont val="Times New Roman"/>
            <family val="1"/>
            <charset val="204"/>
          </rPr>
          <t xml:space="preserve">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Также запланированы работы по замене комплектующих АУРТЭ в 17 объектах социальной сферы. (ДГХ)
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Hазмещение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выполнены ПИР, планируются работы по реконструкции водоводов по объектам "Водовод до ЦТП-61 мкр.25",  "Магистральные сети водоснабжения ул. Крылова, ул. Привокзальная", котельной № 9, ремонту сетей.
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 тыс.руб.  Расходы запланированы на 3, 4 кварталы 2018 года. 
Также планируется выполнить работы по благоустройству еще двух дворовых территорий за счет средств, выделенных из резервного фонда Правительства ХМАО-Югры на финансирование наказов избирателей депутатам Думы ХМАО-Югры (ДГХ). </t>
        </r>
        <r>
          <rPr>
            <sz val="16"/>
            <color rgb="FFFF0000"/>
            <rFont val="Times New Roman"/>
            <family val="1"/>
            <charset val="204"/>
          </rPr>
          <t xml:space="preserve">
</t>
        </r>
        <r>
          <rPr>
            <u/>
            <sz val="16"/>
            <color theme="1"/>
            <rFont val="Times New Roman"/>
            <family val="1"/>
            <charset val="204"/>
          </rPr>
          <t xml:space="preserve">ДАиГ: 
</t>
        </r>
        <r>
          <rPr>
            <sz val="16"/>
            <color theme="1"/>
            <rFont val="Times New Roman"/>
            <family val="1"/>
            <charset val="204"/>
          </rPr>
          <t>Электронные аукционы на выполнение  работ  по строительству объекта «Пешеходный мост в сквере "Старожилов" в г.Сургуте» 21.03.2018, 11.05.2018 и 15.06.2018 признаны несосоявшимися  в соответствии ч.16 ст 66 ФЗ №44 - ФЗ в связи с отсутствием заявок от претендентов. Учитывая сроки повтроного размещения заявки, сроки заключения МК, сезонность работ,  выполнение работ в текущем году не представляется возможным. Средства  перераспределены на выполнение работ по благоустройству дворовых территорий решением ДГ заседание которой состоялось в июне 2018 года.</t>
        </r>
        <r>
          <rPr>
            <sz val="16"/>
            <color rgb="FFFF0000"/>
            <rFont val="Times New Roman"/>
            <family val="1"/>
            <charset val="204"/>
          </rPr>
          <t xml:space="preserve">
</t>
        </r>
        <r>
          <rPr>
            <u/>
            <sz val="16"/>
            <color theme="1"/>
            <rFont val="Times New Roman"/>
            <family val="1"/>
            <charset val="204"/>
          </rPr>
          <t xml:space="preserve">
 УППЭК</t>
        </r>
        <r>
          <rPr>
            <sz val="16"/>
            <color theme="1"/>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1"/>
            <charset val="204"/>
          </rPr>
          <t xml:space="preserve">
</t>
        </r>
        <r>
          <rPr>
            <sz val="36"/>
            <color rgb="FFFF0000"/>
            <rFont val="Times New Roman"/>
            <family val="1"/>
            <charset val="204"/>
          </rPr>
          <t xml:space="preserve">
                                                        </t>
        </r>
        <r>
          <rPr>
            <sz val="16"/>
            <color rgb="FFFF0000"/>
            <rFont val="Times New Roman"/>
            <family val="2"/>
            <charset val="204"/>
          </rPr>
          <t xml:space="preserve">                                                    </t>
        </r>
      </is>
    </nc>
  </rcc>
</revisions>
</file>

<file path=xl/revisions/revisionLog1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74" sId="1" numFmtId="4">
    <oc r="I169">
      <v>16256.72</v>
    </oc>
    <nc r="I169">
      <v>12237.34</v>
    </nc>
  </rcc>
</revisions>
</file>

<file path=xl/revisions/revisionLog1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51:C152">
    <dxf>
      <fill>
        <patternFill patternType="none">
          <bgColor auto="1"/>
        </patternFill>
      </fill>
    </dxf>
  </rfmt>
  <rfmt sheetId="1" sqref="D151:D152">
    <dxf>
      <fill>
        <patternFill patternType="none">
          <bgColor auto="1"/>
        </patternFill>
      </fill>
    </dxf>
  </rfmt>
  <rfmt sheetId="1" sqref="G151:G152">
    <dxf>
      <fill>
        <patternFill patternType="none">
          <bgColor auto="1"/>
        </patternFill>
      </fill>
    </dxf>
  </rfmt>
  <rfmt sheetId="1" sqref="E151:I152">
    <dxf>
      <fill>
        <patternFill patternType="none">
          <bgColor auto="1"/>
        </patternFill>
      </fill>
    </dxf>
  </rfmt>
</revisions>
</file>

<file path=xl/revisions/revisionLog1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snm rId="1375" sheetId="1" oldName="[отчет по госпрограммам на 01.07.2018.xlsx]на 01.05.2018" newName="[отчет по госпрограммам на 01.07.2018.xlsx]на 01.07.2018"/>
</revisions>
</file>

<file path=xl/revisions/revisionLog1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76" sId="1" quotePrefix="1">
    <oc r="A3" t="inlineStr">
      <is>
        <t>Информация о реализации государственных программ Ханты-Мансийского автономного округа - Югры
на территории городского округа город Сургут на 01.06.2017 года</t>
      </is>
    </oc>
    <nc r="A3" t="inlineStr">
      <is>
        <t>Информация о реализации государственных программ Ханты-Мансийского автономного округа - Югры
на территории городского округа город Сургут на 01.07.2017 года</t>
      </is>
    </nc>
  </rcc>
</revisions>
</file>

<file path=xl/revisions/revisionLog1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51:D152">
    <dxf>
      <fill>
        <patternFill patternType="solid">
          <bgColor rgb="FFFFFF00"/>
        </patternFill>
      </fill>
    </dxf>
  </rfmt>
  <rfmt sheetId="1" sqref="D151:H152">
    <dxf>
      <fill>
        <patternFill>
          <bgColor rgb="FFFFFF00"/>
        </patternFill>
      </fill>
    </dxf>
  </rfmt>
</revisions>
</file>

<file path=xl/revisions/revisionLog1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69:I169">
    <dxf>
      <fill>
        <patternFill patternType="none">
          <bgColor auto="1"/>
        </patternFill>
      </fill>
    </dxf>
  </rfmt>
</revisions>
</file>

<file path=xl/revisions/revisionLog1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1" start="0" length="2147483647">
    <dxf>
      <font>
        <color auto="1"/>
      </font>
    </dxf>
  </rfmt>
  <rfmt sheetId="1" sqref="F11:I11" start="0" length="2147483647">
    <dxf>
      <font>
        <color auto="1"/>
      </font>
    </dxf>
  </rfmt>
  <rfmt sheetId="1" sqref="C12:C13" start="0" length="2147483647">
    <dxf>
      <font>
        <color auto="1"/>
      </font>
    </dxf>
  </rfmt>
  <rfmt sheetId="1" sqref="D12:D13" start="0" length="2147483647">
    <dxf>
      <font>
        <color auto="1"/>
      </font>
    </dxf>
  </rfmt>
</revisions>
</file>

<file path=xl/revisions/revisionLog1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77" sId="1" numFmtId="4">
    <oc r="D152">
      <v>8029.67</v>
    </oc>
    <nc r="D152">
      <v>8517.2999999999993</v>
    </nc>
  </rcc>
  <rcc rId="1378" sId="1" numFmtId="4">
    <oc r="G152">
      <v>7908.42</v>
    </oc>
    <nc r="G152">
      <v>8396.02</v>
    </nc>
  </rcc>
  <rcc rId="1379" sId="1" numFmtId="4">
    <oc r="I152">
      <v>8029.57</v>
    </oc>
    <nc r="I152">
      <f>D152</f>
    </nc>
  </rcc>
  <rcc rId="1380" sId="1" numFmtId="4">
    <oc r="E152">
      <v>7908.42</v>
    </oc>
    <nc r="E152">
      <f>G152</f>
    </nc>
  </rcc>
  <rcc rId="1381" sId="1" numFmtId="4">
    <oc r="D151">
      <v>3506.43</v>
    </oc>
    <nc r="D151">
      <v>3018.8</v>
    </nc>
  </rcc>
  <rcc rId="1382" sId="1" numFmtId="4">
    <oc r="G151">
      <v>1715.18</v>
    </oc>
    <nc r="G151">
      <v>1227.55</v>
    </nc>
  </rcc>
  <rcc rId="1383" sId="1" numFmtId="4">
    <oc r="E151">
      <v>1715.18</v>
    </oc>
    <nc r="E151">
      <f>G151</f>
    </nc>
  </rcc>
</revisions>
</file>

<file path=xl/revisions/revisionLog1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4:I14" start="0" length="2147483647">
    <dxf>
      <font>
        <color auto="1"/>
      </font>
    </dxf>
  </rfmt>
</revisions>
</file>

<file path=xl/revisions/revisionLog1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32:G32">
    <dxf>
      <fill>
        <patternFill patternType="none">
          <bgColor auto="1"/>
        </patternFill>
      </fill>
    </dxf>
  </rfmt>
  <rfmt sheetId="1" sqref="D151:D152">
    <dxf>
      <fill>
        <patternFill patternType="none">
          <bgColor auto="1"/>
        </patternFill>
      </fill>
    </dxf>
  </rfmt>
  <rfmt sheetId="1" sqref="C151:I153">
    <dxf>
      <fill>
        <patternFill patternType="none">
          <bgColor auto="1"/>
        </patternFill>
      </fill>
    </dxf>
  </rfmt>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9:J199" start="0" length="2147483647">
    <dxf>
      <font>
        <color rgb="FFFF0000"/>
      </font>
    </dxf>
  </rfmt>
  <rcc rId="1512" sId="1" quotePrefix="1">
    <oc r="E5" t="inlineStr">
      <is>
        <t>на 01.07.2018</t>
      </is>
    </oc>
    <nc r="E5" t="inlineStr">
      <is>
        <t>на 01.08.2018</t>
      </is>
    </nc>
  </rcc>
</revisions>
</file>

<file path=xl/revisions/revisionLog1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2:G13" start="0" length="2147483647">
    <dxf>
      <font>
        <color auto="1"/>
      </font>
    </dxf>
  </rfmt>
  <rfmt sheetId="1" sqref="A9:XFD14" start="0" length="2147483647">
    <dxf>
      <font>
        <color auto="1"/>
      </font>
    </dxf>
  </rfmt>
</revisions>
</file>

<file path=xl/revisions/revisionLog1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84" sId="1" odxf="1" dxf="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01.07.2018 составило</t>
        </r>
        <r>
          <rPr>
            <sz val="16"/>
            <color rgb="FFFF0000"/>
            <rFont val="Times New Roman"/>
            <family val="2"/>
            <charset val="204"/>
          </rPr>
          <t xml:space="preserve"> 80 448,50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t>
        </r>
        <r>
          <rPr>
            <sz val="16"/>
            <color rgb="FFFF0000"/>
            <rFont val="Times New Roman"/>
            <family val="2"/>
            <charset val="204"/>
          </rPr>
          <t xml:space="preserve">78 800,00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01.07.2018 составило</t>
        </r>
        <r>
          <rPr>
            <sz val="16"/>
            <color rgb="FFFF0000"/>
            <rFont val="Times New Roman"/>
            <family val="2"/>
            <charset val="204"/>
          </rPr>
          <t xml:space="preserve"> 80 448,50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85 480,00 рублей. </t>
        </r>
      </is>
    </nc>
    <odxf>
      <font>
        <sz val="16"/>
        <color rgb="FFFF0000"/>
      </font>
    </odxf>
    <ndxf>
      <font>
        <sz val="16"/>
        <color rgb="FFFF0000"/>
      </font>
    </ndxf>
  </rcc>
</revisions>
</file>

<file path=xl/revisions/revisionLog1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85" sId="1">
    <o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t>
        </r>
        <r>
          <rPr>
            <sz val="16"/>
            <color rgb="FFFF0000"/>
            <rFont val="Times New Roman"/>
            <family val="2"/>
            <charset val="204"/>
          </rPr>
          <t xml:space="preserve"> </t>
        </r>
        <r>
          <rPr>
            <sz val="16"/>
            <rFont val="Times New Roman"/>
            <family val="1"/>
            <charset val="204"/>
          </rPr>
          <t>Планируется приобретение оборудования для инвалидов, оборудования для модернизации сайтов, автоматизации музеев.</t>
        </r>
        <r>
          <rPr>
            <sz val="16"/>
            <color rgb="FFFF0000"/>
            <rFont val="Times New Roman"/>
            <family val="2"/>
            <charset val="204"/>
          </rPr>
          <t xml:space="preserve"> </t>
        </r>
        <r>
          <rPr>
            <sz val="16"/>
            <rFont val="Times New Roman"/>
            <family val="1"/>
            <charset val="204"/>
          </rPr>
          <t xml:space="preserve">Бюджетные ассигнования будут использованы в 3-4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осуществить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работникам муниципальных учреждений культуры составило </t>
        </r>
        <r>
          <rPr>
            <sz val="16"/>
            <color rgb="FFFF0000"/>
            <rFont val="Times New Roman"/>
            <family val="2"/>
            <charset val="204"/>
          </rPr>
          <t xml:space="preserve">71 774,00 рублей.                                             
</t>
        </r>
        <r>
          <rPr>
            <u/>
            <sz val="20"/>
            <rFont val="Times New Roman"/>
            <family val="1"/>
            <charset val="204"/>
          </rPr>
          <t/>
        </r>
      </is>
    </oc>
    <n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t>
        </r>
        <r>
          <rPr>
            <sz val="16"/>
            <color rgb="FFFF0000"/>
            <rFont val="Times New Roman"/>
            <family val="2"/>
            <charset val="204"/>
          </rPr>
          <t xml:space="preserve"> </t>
        </r>
        <r>
          <rPr>
            <sz val="16"/>
            <rFont val="Times New Roman"/>
            <family val="1"/>
            <charset val="204"/>
          </rPr>
          <t>Планируется приобретение оборудования для инвалидов, оборудования для модернизации сайтов, автоматизации музеев.</t>
        </r>
        <r>
          <rPr>
            <sz val="16"/>
            <color rgb="FFFF0000"/>
            <rFont val="Times New Roman"/>
            <family val="2"/>
            <charset val="204"/>
          </rPr>
          <t xml:space="preserve"> </t>
        </r>
        <r>
          <rPr>
            <sz val="16"/>
            <rFont val="Times New Roman"/>
            <family val="1"/>
            <charset val="204"/>
          </rPr>
          <t xml:space="preserve">Бюджетные ассигнования будут использованы в 3-4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осуществить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работникам муниципальных учреждений культуры составило 74 649,40 рублей.                                             
  </t>
        </r>
        <r>
          <rPr>
            <sz val="16"/>
            <color rgb="FFFF0000"/>
            <rFont val="Times New Roman"/>
            <family val="2"/>
            <charset val="204"/>
          </rPr>
          <t xml:space="preserve">
</t>
        </r>
        <r>
          <rPr>
            <u/>
            <sz val="20"/>
            <rFont val="Times New Roman"/>
            <family val="1"/>
            <charset val="204"/>
          </rPr>
          <t/>
        </r>
      </is>
    </nc>
  </rcc>
</revisions>
</file>

<file path=xl/revisions/revisionLog1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A384592-0CFD-4322-A4EB-34EC04693944}" action="delete"/>
  <rdn rId="0" localSheetId="1" customView="1" name="Z_CA384592_0CFD_4322_A4EB_34EC04693944_.wvu.PrintArea" hidden="1" oldHidden="1">
    <formula>'на 01.07.2018'!$A$1:$J$207</formula>
    <oldFormula>'на 01.07.2018'!$A$1:$J$207</oldFormula>
  </rdn>
  <rdn rId="0" localSheetId="1" customView="1" name="Z_CA384592_0CFD_4322_A4EB_34EC04693944_.wvu.PrintTitles" hidden="1" oldHidden="1">
    <formula>'на 01.07.2018'!$5:$8</formula>
    <oldFormula>'на 01.07.2018'!$5:$8</oldFormula>
  </rdn>
  <rdn rId="0" localSheetId="1" customView="1" name="Z_CA384592_0CFD_4322_A4EB_34EC04693944_.wvu.FilterData" hidden="1" oldHidden="1">
    <formula>'на 01.07.2018'!$A$7:$J$409</formula>
    <oldFormula>'на 01.07.2018'!$A$7:$J$409</oldFormula>
  </rdn>
  <rcv guid="{CA384592-0CFD-4322-A4EB-34EC04693944}" action="add"/>
</revisions>
</file>

<file path=xl/revisions/revisionLog1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8" sId="1" numFmtId="4">
    <oc r="D123">
      <v>572.84</v>
    </oc>
    <nc r="D123">
      <v>572.83000000000004</v>
    </nc>
  </rcc>
  <rcc rId="1679" sId="1" numFmtId="4">
    <oc r="C123">
      <v>572.84</v>
    </oc>
    <nc r="C123">
      <v>572.83000000000004</v>
    </nc>
  </rcc>
  <rcc rId="1680" sId="1" numFmtId="4">
    <oc r="I123">
      <v>572.84</v>
    </oc>
    <nc r="I123">
      <v>572.83000000000004</v>
    </nc>
  </rcc>
</revisions>
</file>

<file path=xl/revisions/revisionLog1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21" start="0" length="0">
    <dxf>
      <font>
        <sz val="16"/>
        <color rgb="FFFF0000"/>
      </font>
    </dxf>
  </rfmt>
  <rcc rId="1681" sId="1">
    <oc r="B21" t="inlineStr">
      <is>
        <r>
          <t xml:space="preserve">Государственная программа «Развитие образования в Ханты-Мансийском автономном округе – Югре на 2018-2025 годы и на период до 2030 года»
</t>
        </r>
        <r>
          <rPr>
            <sz val="16"/>
            <color rgb="FFFF0000"/>
            <rFont val="Times New Roman"/>
            <family val="2"/>
            <charset val="204"/>
          </rPr>
          <t>1.</t>
        </r>
        <r>
          <rPr>
            <b/>
            <sz val="16"/>
            <color rgb="FFFF0000"/>
            <rFont val="Times New Roman"/>
            <family val="2"/>
            <charset val="204"/>
          </rPr>
          <t xml:space="preserve"> </t>
        </r>
        <r>
          <rPr>
            <sz val="16"/>
            <color rgb="FFFF0000"/>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10.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
11.Иные межбюджетные трансферты от Департамента образования и молодежной политики ХМАО-Югры на реализацию проекта, признанного победителем конкурсного отбора образовательных организаций, имеющих статус региональных инновационных площадок;
12.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t>
        </r>
      </is>
    </oc>
    <nc r="B21" t="inlineStr">
      <is>
        <r>
          <rPr>
            <b/>
            <sz val="16"/>
            <rFont val="Times New Roman"/>
            <family val="1"/>
            <charset val="204"/>
          </rPr>
          <t xml:space="preserve">Государственная программа «Развитие образования в Ханты-Мансийском автономном округе – Югре на 2018-2025 годы и на период до 2030 года»
</t>
        </r>
        <r>
          <rPr>
            <sz val="16"/>
            <rFont val="Times New Roman"/>
            <family val="1"/>
            <charset val="204"/>
          </rPr>
          <t>1.</t>
        </r>
        <r>
          <rPr>
            <b/>
            <sz val="16"/>
            <rFont val="Times New Roman"/>
            <family val="1"/>
            <charset val="204"/>
          </rPr>
          <t xml:space="preserve"> </t>
        </r>
        <r>
          <rPr>
            <sz val="16"/>
            <rFont val="Times New Roman"/>
            <family val="1"/>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t>
        </r>
        <r>
          <rPr>
            <sz val="16"/>
            <color rgb="FFFF0000"/>
            <rFont val="Times New Roman"/>
            <family val="2"/>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2"/>
            <charset val="204"/>
          </rPr>
          <t xml:space="preserve">
</t>
        </r>
        <r>
          <rPr>
            <sz val="16"/>
            <rFont val="Times New Roman"/>
            <family val="1"/>
            <charset val="204"/>
          </rPr>
          <t>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rFont val="Times New Roman"/>
            <family val="1"/>
            <charset val="204"/>
          </rPr>
          <t>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10.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
11.Иные межбюджетные трансферты от Департамента образования и молодежной политики ХМАО-Югры на реализацию проекта, признанного победителем конкурсного отбора образовательных организаций, имеющих статус региональных инновационных площадок;
12.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t>
        </r>
      </is>
    </nc>
  </rcc>
  <rfmt sheetId="1" sqref="B24:B28" start="0" length="2147483647">
    <dxf>
      <font>
        <color auto="1"/>
      </font>
    </dxf>
  </rfmt>
  <rcv guid="{13BE7114-35DF-4699-8779-61985C68F6C3}" action="delete"/>
  <rdn rId="0" localSheetId="1" customView="1" name="Z_13BE7114_35DF_4699_8779_61985C68F6C3_.wvu.PrintArea" hidden="1" oldHidden="1">
    <formula>'на 01.07.2018'!$A$1:$J$208</formula>
    <oldFormula>'на 01.07.2018'!$A$1:$J$208</oldFormula>
  </rdn>
  <rdn rId="0" localSheetId="1" customView="1" name="Z_13BE7114_35DF_4699_8779_61985C68F6C3_.wvu.PrintTitles" hidden="1" oldHidden="1">
    <formula>'на 01.07.2018'!$5:$8</formula>
    <oldFormula>'на 01.07.2018'!$5:$8</oldFormula>
  </rdn>
  <rdn rId="0" localSheetId="1" customView="1" name="Z_13BE7114_35DF_4699_8779_61985C68F6C3_.wvu.FilterData" hidden="1" oldHidden="1">
    <formula>'на 01.07.2018'!$A$7:$J$409</formula>
    <oldFormula>'на 01.07.2018'!$A$7:$J$409</oldFormula>
  </rdn>
  <rcv guid="{13BE7114-35DF-4699-8779-61985C68F6C3}" action="add"/>
</revisions>
</file>

<file path=xl/revisions/revisionLog1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85" sId="1" numFmtId="4">
    <oc r="C25">
      <v>9985786.3000000007</v>
    </oc>
    <nc r="C25">
      <v>10205434.6</v>
    </nc>
  </rcc>
  <rfmt sheetId="1" sqref="C21:C23" start="0" length="2147483647">
    <dxf>
      <font>
        <color auto="1"/>
      </font>
    </dxf>
  </rfmt>
  <rfmt sheetId="1" sqref="C25:C26" start="0" length="2147483647">
    <dxf>
      <font>
        <color auto="1"/>
      </font>
    </dxf>
  </rfmt>
</revisions>
</file>

<file path=xl/revisions/revisionLog1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25:D26" start="0" length="2147483647">
    <dxf>
      <font>
        <color auto="1"/>
      </font>
    </dxf>
  </rfmt>
  <rfmt sheetId="1" sqref="D21:D23" start="0" length="2147483647">
    <dxf>
      <font>
        <color auto="1"/>
      </font>
    </dxf>
  </rfmt>
</revisions>
</file>

<file path=xl/revisions/revisionLog1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86" sId="1" numFmtId="4">
    <oc r="G25">
      <v>4623468.7300000004</v>
    </oc>
    <nc r="G25">
      <v>5346304.7</v>
    </nc>
  </rcc>
  <rcc rId="1687" sId="1" numFmtId="4">
    <oc r="G26">
      <v>41537.760000000002</v>
    </oc>
    <nc r="G26">
      <v>55202.85</v>
    </nc>
  </rcc>
  <rfmt sheetId="1" sqref="G25:G26" start="0" length="2147483647">
    <dxf>
      <font>
        <color auto="1"/>
      </font>
    </dxf>
  </rfmt>
  <rfmt sheetId="1" sqref="E26:F26" start="0" length="2147483647">
    <dxf>
      <font>
        <color auto="1"/>
      </font>
    </dxf>
  </rfmt>
  <rcc rId="1688" sId="1" numFmtId="4">
    <oc r="E25">
      <v>4847984.3</v>
    </oc>
    <nc r="E25">
      <v>5645599.5199999996</v>
    </nc>
  </rcc>
  <rfmt sheetId="1" sqref="E25:F25" start="0" length="2147483647">
    <dxf>
      <font>
        <color auto="1"/>
      </font>
    </dxf>
  </rfmt>
  <rfmt sheetId="1" sqref="H25:I26" start="0" length="2147483647">
    <dxf>
      <font>
        <color auto="1"/>
      </font>
    </dxf>
  </rfmt>
</revisions>
</file>

<file path=xl/revisions/revisionLog1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21:F23" start="0" length="2147483647">
    <dxf>
      <font>
        <color auto="1"/>
      </font>
    </dxf>
  </rfmt>
  <rfmt sheetId="1" sqref="G21:I23" start="0" length="2147483647">
    <dxf>
      <font>
        <color auto="1"/>
      </font>
    </dxf>
  </rfmt>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13" sId="1" odxf="1" dxf="1">
    <oc r="J49" t="inlineStr">
      <is>
        <r>
          <rPr>
            <u/>
            <sz val="16"/>
            <color rgb="FFFF0000"/>
            <rFont val="Times New Roman"/>
            <family val="2"/>
            <charset val="204"/>
          </rPr>
          <t xml:space="preserve">АГ: </t>
        </r>
        <r>
          <rPr>
            <sz val="16"/>
            <color rgb="FFFF0000"/>
            <rFont val="Times New Roman"/>
            <family val="2"/>
            <charset val="204"/>
          </rPr>
          <t xml:space="preserve">В рамках реализации государственной программы осуществляется деятельность  в рамках переданных полномочий в сфере трудовых отношений государственного управления охраной труда.
</t>
        </r>
        <r>
          <rPr>
            <u/>
            <sz val="16"/>
            <color rgb="FFFF0000"/>
            <rFont val="Times New Roman"/>
            <family val="2"/>
            <charset val="204"/>
          </rPr>
          <t>ДО</t>
        </r>
        <r>
          <rPr>
            <sz val="16"/>
            <color rgb="FFFF0000"/>
            <rFont val="Times New Roman"/>
            <family val="2"/>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основных мероприятий:
- содействие трудоустройству граждан с инвалидностью и их адаптация на рынке труда;
- содействие улучшению положения на рынке труда не занятых трудовой деятельностью и безработных граждан.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is>
    </oc>
    <nc r="J49" t="inlineStr">
      <is>
        <r>
          <rPr>
            <u/>
            <sz val="16"/>
            <rFont val="Times New Roman"/>
            <family val="1"/>
            <charset val="204"/>
          </rPr>
          <t xml:space="preserve">АГ: </t>
        </r>
        <r>
          <rPr>
            <sz val="16"/>
            <rFont val="Times New Roman"/>
            <family val="1"/>
            <charset val="204"/>
          </rPr>
          <t>В рамках реализации государственной программы осуществляется деятельность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основных мероприятий:
- содействие трудоустройству граждан с инвалидностью и их адаптация на рынке труда;
- содействие улучшению положения на рынке труда не занятых трудовой деятельностью и безработных граждан.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is>
    </nc>
    <odxf>
      <font>
        <sz val="16"/>
        <color rgb="FFFF0000"/>
      </font>
    </odxf>
    <ndxf>
      <font>
        <sz val="16"/>
        <color rgb="FFFF0000"/>
      </font>
    </ndxf>
  </rcc>
  <rcc rId="1514" sId="1" odxf="1" dxf="1">
    <oc r="J37" t="inlineStr">
      <is>
        <r>
          <rPr>
            <u/>
            <sz val="16"/>
            <color rgb="FFFF0000"/>
            <rFont val="Times New Roman"/>
            <family val="2"/>
            <charset val="204"/>
          </rPr>
          <t xml:space="preserve">АГ: </t>
        </r>
        <r>
          <rPr>
            <sz val="16"/>
            <color rgb="FFFF0000"/>
            <rFont val="Times New Roman"/>
            <family val="2"/>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u/>
            <sz val="16"/>
            <color rgb="FFFF0000"/>
            <rFont val="Times New Roman"/>
            <family val="2"/>
            <charset val="204"/>
          </rPr>
          <t>АГ(ДК):</t>
        </r>
        <r>
          <rPr>
            <sz val="16"/>
            <color rgb="FFFF0000"/>
            <rFont val="Times New Roman"/>
            <family val="2"/>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 Планируется приобретение оборудования для инвалидов, оборудования для модернизации сайтов, автоматизации музеев. Бюджетные ассигнования будут использованы в 3-4 квартале 2018 года.  
Использование бюджетных ассигнований на организацию и показ театральной постановки (МАУ "ТАиК "Петрушка") планируется осуществить в 3 квартале 2018 года.  
Достижение уровня средней заработной платы на 01.07.2018 года по работникам муниципальных учреждений культуры составило 74 649,40 рублей.                                             
</t>
        </r>
        <r>
          <rPr>
            <u/>
            <sz val="20"/>
            <rFont val="Times New Roman"/>
            <family val="1"/>
            <charset val="204"/>
          </rPr>
          <t/>
        </r>
      </is>
    </oc>
    <n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color rgb="FFFF0000"/>
            <rFont val="Times New Roman"/>
            <family val="2"/>
            <charset val="204"/>
          </rPr>
          <t>АГ(ДК):</t>
        </r>
        <r>
          <rPr>
            <sz val="16"/>
            <color rgb="FFFF0000"/>
            <rFont val="Times New Roman"/>
            <family val="2"/>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 Планируется приобретение оборудования для инвалидов, оборудования для модернизации сайтов, автоматизации музеев. Бюджетные ассигнования будут использованы в 3-4 квартале 2018 года.  
Использование бюджетных ассигнований на организацию и показ театральной постановки (МАУ "ТАиК "Петрушка") планируется осуществить в 3 квартале 2018 года.  
Достижение уровня средней заработной платы на 01.07.2018 года по работникам муниципальных учреждений культуры составило 74 649,40 рублей.                                             
</t>
        </r>
        <r>
          <rPr>
            <u/>
            <sz val="20"/>
            <rFont val="Times New Roman"/>
            <family val="1"/>
            <charset val="204"/>
          </rPr>
          <t/>
        </r>
      </is>
    </nc>
    <odxf>
      <font>
        <sz val="16"/>
        <color rgb="FFFF0000"/>
      </font>
    </odxf>
    <ndxf>
      <font>
        <sz val="16"/>
        <color rgb="FFFF0000"/>
      </font>
    </ndxf>
  </rcc>
</revisions>
</file>

<file path=xl/revisions/revisionLog1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89" sId="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t>
        </r>
        <r>
          <rPr>
            <sz val="16"/>
            <color rgb="FFFF0000"/>
            <rFont val="Times New Roman"/>
            <family val="2"/>
            <charset val="204"/>
          </rPr>
          <t xml:space="preserve">
</t>
        </r>
        <r>
          <rPr>
            <sz val="16"/>
            <rFont val="Times New Roman"/>
            <family val="1"/>
            <charset val="204"/>
          </rPr>
          <t>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t>
        </r>
        <r>
          <rPr>
            <sz val="16"/>
            <color rgb="FFFF0000"/>
            <rFont val="Times New Roman"/>
            <family val="2"/>
            <charset val="204"/>
          </rPr>
          <t xml:space="preserve">
</t>
        </r>
        <r>
          <rPr>
            <sz val="16"/>
            <rFont val="Times New Roman"/>
            <family val="1"/>
            <charset val="204"/>
          </rPr>
          <t>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- 48 676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на конец года - 433 чел.</t>
        </r>
        <r>
          <rPr>
            <sz val="16"/>
            <color rgb="FFFF0000"/>
            <rFont val="Times New Roman"/>
            <family val="2"/>
            <charset val="204"/>
          </rPr>
          <t xml:space="preserve">
</t>
        </r>
        <r>
          <rPr>
            <sz val="16"/>
            <rFont val="Times New Roman"/>
            <family val="1"/>
            <charset val="204"/>
          </rPr>
          <t>Численность учащихся, получающих муниципальную услугу «Реализация дополнительных общеразвивающих программ», на конец года - 8 482 чел.</t>
        </r>
        <r>
          <rPr>
            <sz val="16"/>
            <color rgb="FFFF0000"/>
            <rFont val="Times New Roman"/>
            <family val="2"/>
            <charset val="204"/>
          </rPr>
          <t xml:space="preserve">
</t>
        </r>
        <r>
          <rPr>
            <sz val="16"/>
            <rFont val="Times New Roman"/>
            <family val="1"/>
            <charset val="204"/>
          </rPr>
          <t>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t>
        </r>
        <r>
          <rPr>
            <sz val="16"/>
            <color rgb="FFFF0000"/>
            <rFont val="Times New Roman"/>
            <family val="2"/>
            <charset val="204"/>
          </rPr>
          <t xml:space="preserve">
</t>
        </r>
        <r>
          <rPr>
            <sz val="16"/>
            <rFont val="Times New Roman"/>
            <family val="1"/>
            <charset val="204"/>
          </rPr>
          <t>Планируемое для приобретения количество путевок для детей в возрасте от 6 до 17 лет  в организации, обеспечивающие отдых и оздоровление детей - 2 972 шт.</t>
        </r>
        <r>
          <rPr>
            <sz val="16"/>
            <color rgb="FFFF0000"/>
            <rFont val="Times New Roman"/>
            <family val="2"/>
            <charset val="204"/>
          </rPr>
          <t xml:space="preserve">
</t>
        </r>
        <r>
          <rPr>
            <sz val="16"/>
            <rFont val="Times New Roman"/>
            <family val="1"/>
            <charset val="204"/>
          </rPr>
          <t>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01.08.2018 составило</t>
        </r>
        <r>
          <rPr>
            <sz val="16"/>
            <color rgb="FFFF0000"/>
            <rFont val="Times New Roman"/>
            <family val="2"/>
            <charset val="204"/>
          </rPr>
          <t xml:space="preserve"> 79 952, 90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в мкр. №32" получено положительное заключение гос.экспертизы проектной документации и инженерных изысканий  № 86 -1 -1-3 -0169 -18 от 31.05.2018,  положительное заключение о проверке достоверности определения сметной стоимости строительства №86-1-0324-18 от 16.07.2018. За июль принято выполненных работ на сумму 5 832,2 тыс. руб., в т.ч. 5 248,98 тыс. руб. -средства окружного бюджета , будут оплачены в августе. 
По "СОШ в мкр.№33"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 июль принято выполненных работ на сумму 2 191,26 тыс. руб., в т.ч. 1 972,14 тыс. руб. -средства окружного бюджета , будут оплачены в августе.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оплачено 60 % от договора - 49,32 тыс. руб.,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2018 года.
</t>
        </r>
        <r>
          <rPr>
            <u/>
            <sz val="16"/>
            <color rgb="FFFF0000"/>
            <rFont val="Times New Roman"/>
            <family val="1"/>
            <charset val="204"/>
          </rPr>
          <t>АГ(ДК)</t>
        </r>
        <r>
          <rPr>
            <sz val="16"/>
            <color rgb="FFFF0000"/>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85 480,00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t>
        </r>
        <r>
          <rPr>
            <sz val="16"/>
            <color rgb="FFFF0000"/>
            <rFont val="Times New Roman"/>
            <family val="2"/>
            <charset val="204"/>
          </rPr>
          <t xml:space="preserve">
</t>
        </r>
        <r>
          <rPr>
            <sz val="16"/>
            <rFont val="Times New Roman"/>
            <family val="1"/>
            <charset val="204"/>
          </rPr>
          <t>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t>
        </r>
        <r>
          <rPr>
            <sz val="16"/>
            <color rgb="FFFF0000"/>
            <rFont val="Times New Roman"/>
            <family val="2"/>
            <charset val="204"/>
          </rPr>
          <t xml:space="preserve">
</t>
        </r>
        <r>
          <rPr>
            <sz val="16"/>
            <rFont val="Times New Roman"/>
            <family val="1"/>
            <charset val="204"/>
          </rPr>
          <t>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- 48 676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на конец года - 433 чел.</t>
        </r>
        <r>
          <rPr>
            <sz val="16"/>
            <color rgb="FFFF0000"/>
            <rFont val="Times New Roman"/>
            <family val="2"/>
            <charset val="204"/>
          </rPr>
          <t xml:space="preserve">
</t>
        </r>
        <r>
          <rPr>
            <sz val="16"/>
            <rFont val="Times New Roman"/>
            <family val="1"/>
            <charset val="204"/>
          </rPr>
          <t>Численность учащихся, получающих муниципальную услугу «Реализация дополнительных общеразвивающих программ», на конец года - 8 482 чел.</t>
        </r>
        <r>
          <rPr>
            <sz val="16"/>
            <color rgb="FFFF0000"/>
            <rFont val="Times New Roman"/>
            <family val="2"/>
            <charset val="204"/>
          </rPr>
          <t xml:space="preserve">
</t>
        </r>
        <r>
          <rPr>
            <sz val="16"/>
            <rFont val="Times New Roman"/>
            <family val="1"/>
            <charset val="204"/>
          </rPr>
          <t>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t>
        </r>
        <r>
          <rPr>
            <sz val="16"/>
            <color rgb="FFFF0000"/>
            <rFont val="Times New Roman"/>
            <family val="2"/>
            <charset val="204"/>
          </rPr>
          <t xml:space="preserve">
</t>
        </r>
        <r>
          <rPr>
            <sz val="16"/>
            <rFont val="Times New Roman"/>
            <family val="1"/>
            <charset val="204"/>
          </rPr>
          <t>Планируемое для приобретения количество путевок для детей в возрасте от 6 до 17 лет  в организации, обеспечивающие отдых и оздоровление детей - 2 972 шт.</t>
        </r>
        <r>
          <rPr>
            <sz val="16"/>
            <color rgb="FFFF0000"/>
            <rFont val="Times New Roman"/>
            <family val="2"/>
            <charset val="204"/>
          </rPr>
          <t xml:space="preserve">
</t>
        </r>
        <r>
          <rPr>
            <sz val="16"/>
            <rFont val="Times New Roman"/>
            <family val="1"/>
            <charset val="204"/>
          </rPr>
          <t>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01.08.2018 составило</t>
        </r>
        <r>
          <rPr>
            <sz val="16"/>
            <color rgb="FFFF0000"/>
            <rFont val="Times New Roman"/>
            <family val="2"/>
            <charset val="204"/>
          </rPr>
          <t xml:space="preserve"> 79 952, 90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в мкр. №32" получено положительное заключение гос.экспертизы проектной документации и инженерных изысканий  № 86 -1 -1-3 -0169 -18 от 31.05.2018,  положительное заключение о проверке достоверности определения сметной стоимости строительства №86-1-0324-18 от 16.07.2018. За июль принято выполненных работ на сумму 5 832,2 тыс. руб., в т.ч. 5 248,98 тыс. руб. -средства окружного бюджета , будут оплачены в августе. 
По "СОШ в мкр.№33"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 июль принято выполненных работ на сумму 2 191,26 тыс. руб., в т.ч. 1 972,14 тыс. руб. -средства окружного бюджета , будут оплачены в августе.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оплачено 60 % от договора - 49,32 тыс. руб.,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2018 года.
</t>
        </r>
        <r>
          <rPr>
            <u/>
            <sz val="16"/>
            <rFont val="Times New Roman"/>
            <family val="1"/>
            <charset val="204"/>
          </rPr>
          <t>АГ(ДК)</t>
        </r>
        <r>
          <rPr>
            <sz val="16"/>
            <rFont val="Times New Roman"/>
            <family val="1"/>
            <charset val="204"/>
          </rPr>
          <t>: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Достижение уровня средней заработной платы  на 01.08.2018 года по педагогическим работникам муниципальных организаций дополнительного образования детей составило</t>
        </r>
        <r>
          <rPr>
            <sz val="16"/>
            <color rgb="FFFF0000"/>
            <rFont val="Times New Roman"/>
            <family val="2"/>
            <charset val="204"/>
          </rPr>
          <t xml:space="preserve"> 85 480,00 рублей. </t>
        </r>
      </is>
    </nc>
  </rcc>
</revisions>
</file>

<file path=xl/revisions/revisionLog1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3BE7114-35DF-4699-8779-61985C68F6C3}" action="delete"/>
  <rdn rId="0" localSheetId="1" customView="1" name="Z_13BE7114_35DF_4699_8779_61985C68F6C3_.wvu.PrintArea" hidden="1" oldHidden="1">
    <formula>'на 01.07.2018'!$A$1:$J$208</formula>
    <oldFormula>'на 01.07.2018'!$A$1:$J$208</oldFormula>
  </rdn>
  <rdn rId="0" localSheetId="1" customView="1" name="Z_13BE7114_35DF_4699_8779_61985C68F6C3_.wvu.PrintTitles" hidden="1" oldHidden="1">
    <formula>'на 01.07.2018'!$5:$8</formula>
    <oldFormula>'на 01.07.2018'!$5:$8</oldFormula>
  </rdn>
  <rdn rId="0" localSheetId="1" customView="1" name="Z_13BE7114_35DF_4699_8779_61985C68F6C3_.wvu.FilterData" hidden="1" oldHidden="1">
    <formula>'на 01.07.2018'!$A$7:$J$409</formula>
    <oldFormula>'на 01.07.2018'!$A$7:$J$409</oldFormula>
  </rdn>
  <rcv guid="{13BE7114-35DF-4699-8779-61985C68F6C3}" action="add"/>
</revisions>
</file>

<file path=xl/revisions/revisionLog1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37:B42" start="0" length="2147483647">
    <dxf>
      <font>
        <color auto="1"/>
      </font>
    </dxf>
  </rfmt>
</revisions>
</file>

<file path=xl/revisions/revisionLog1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38" start="0" length="2147483647">
    <dxf>
      <font>
        <color auto="1"/>
      </font>
    </dxf>
  </rfmt>
  <rcc rId="1693" sId="1" numFmtId="4">
    <oc r="C40">
      <v>159253.48000000001</v>
    </oc>
    <nc r="C40">
      <v>159253.47</v>
    </nc>
  </rcc>
  <rfmt sheetId="1" sqref="C37:C40" start="0" length="2147483647">
    <dxf>
      <font>
        <color auto="1"/>
      </font>
    </dxf>
  </rfmt>
</revisions>
</file>

<file path=xl/revisions/revisionLog1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8" start="0" length="2147483647">
    <dxf>
      <font>
        <color auto="1"/>
      </font>
    </dxf>
  </rfmt>
  <rcc rId="1694" sId="1" numFmtId="4">
    <oc r="D39">
      <v>161667.5</v>
    </oc>
    <nc r="D39">
      <v>161667.51999999999</v>
    </nc>
  </rcc>
  <rcc rId="1695" sId="1" numFmtId="4">
    <oc r="D40">
      <v>159253.48000000001</v>
    </oc>
    <nc r="D40">
      <v>159253.47</v>
    </nc>
  </rcc>
  <rfmt sheetId="1" sqref="D37:D40" start="0" length="2147483647">
    <dxf>
      <font>
        <color auto="1"/>
      </font>
    </dxf>
  </rfmt>
</revisions>
</file>

<file path=xl/revisions/revisionLog1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6" sId="1" numFmtId="4">
    <oc r="G40">
      <v>86376.24</v>
    </oc>
    <nc r="G40">
      <v>104422.46</v>
    </nc>
  </rcc>
  <rcc rId="1697" sId="1" numFmtId="4">
    <oc r="G39">
      <v>86906.86</v>
    </oc>
    <nc r="G39">
      <v>108106.64</v>
    </nc>
  </rcc>
  <rfmt sheetId="1" sqref="G37:H40" start="0" length="2147483647">
    <dxf>
      <font>
        <color auto="1"/>
      </font>
    </dxf>
  </rfmt>
</revisions>
</file>

<file path=xl/revisions/revisionLog1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8" sId="1" numFmtId="4">
    <oc r="E40">
      <v>86376.24</v>
    </oc>
    <nc r="E40">
      <v>104422.46</v>
    </nc>
  </rcc>
  <rcc rId="1699" sId="1" numFmtId="4">
    <oc r="E39">
      <v>86979.31</v>
    </oc>
    <nc r="E39">
      <v>108150.55</v>
    </nc>
  </rcc>
  <rfmt sheetId="1" sqref="E37:F40" start="0" length="2147483647">
    <dxf>
      <font>
        <color auto="1"/>
      </font>
    </dxf>
  </rfmt>
</revisions>
</file>

<file path=xl/revisions/revisionLog1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00" sId="1" numFmtId="4">
    <oc r="I39">
      <v>161667.5</v>
    </oc>
    <nc r="I39">
      <v>161667.51999999999</v>
    </nc>
  </rcc>
  <rcc rId="1701" sId="1" numFmtId="4">
    <oc r="I40">
      <v>159253.48000000001</v>
    </oc>
    <nc r="I40">
      <v>159253.47</v>
    </nc>
  </rcc>
  <rfmt sheetId="1" sqref="I37:I40" start="0" length="2147483647">
    <dxf>
      <font>
        <color auto="1"/>
      </font>
    </dxf>
  </rfmt>
</revisions>
</file>

<file path=xl/revisions/revisionLog1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43:B48" start="0" length="2147483647">
    <dxf>
      <font>
        <color auto="1"/>
      </font>
    </dxf>
  </rfmt>
  <rfmt sheetId="1" sqref="C43:C47" start="0" length="2147483647">
    <dxf>
      <font>
        <color auto="1"/>
      </font>
    </dxf>
  </rfmt>
  <rfmt sheetId="1" sqref="D43:D46" start="0" length="2147483647">
    <dxf>
      <font>
        <color auto="1"/>
      </font>
    </dxf>
  </rfmt>
</revisions>
</file>

<file path=xl/revisions/revisionLog1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02" sId="1" numFmtId="4">
    <oc r="E45">
      <v>0</v>
    </oc>
    <nc r="E45">
      <v>1307.8699999999999</v>
    </nc>
  </rcc>
  <rfmt sheetId="1" sqref="E43:F46" start="0" length="2147483647">
    <dxf>
      <font>
        <color auto="1"/>
      </font>
    </dxf>
  </rfmt>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15" sId="1" numFmtId="4">
    <oc r="C136">
      <v>478.3</v>
    </oc>
    <nc r="C136">
      <v>968.9</v>
    </nc>
  </rcc>
  <rcc rId="1516" sId="1" numFmtId="4">
    <oc r="C135">
      <v>1565.1</v>
    </oc>
    <nc r="C135">
      <v>3170.9</v>
    </nc>
  </rcc>
  <rcc rId="1517" sId="1" numFmtId="4">
    <nc r="G135">
      <v>1585.44</v>
    </nc>
  </rcc>
  <rcc rId="1518" sId="1">
    <nc r="G134">
      <f>SUM(G135:G139)</f>
    </nc>
  </rcc>
  <rcc rId="1519" sId="1" numFmtId="4">
    <nc r="E135">
      <v>1585.44</v>
    </nc>
  </rcc>
  <rcc rId="1520" sId="1" numFmtId="4">
    <nc r="E136">
      <v>0</v>
    </nc>
  </rcc>
  <rcc rId="1521" sId="1">
    <nc r="E134">
      <f>SUM(E135:E139)</f>
    </nc>
  </rcc>
  <rcc rId="1522" sId="1" odxf="1" dxf="1">
    <nc r="F135">
      <f>E135/D135</f>
    </nc>
    <ndxf>
      <font>
        <i/>
        <sz val="20"/>
        <color rgb="FFFF0000"/>
      </font>
    </ndxf>
  </rcc>
  <rcc rId="1523" sId="1" odxf="1" dxf="1">
    <nc r="F136">
      <f>E136/D136</f>
    </nc>
    <odxf>
      <font>
        <i val="0"/>
        <sz val="20"/>
        <color rgb="FFFF0000"/>
      </font>
    </odxf>
    <ndxf>
      <font>
        <i/>
        <sz val="20"/>
        <color rgb="FFFF0000"/>
      </font>
    </ndxf>
  </rcc>
  <rfmt sheetId="1" sqref="A134:XFD139" start="0" length="2147483647">
    <dxf>
      <font>
        <color auto="1"/>
      </font>
    </dxf>
  </rfmt>
  <rcc rId="1524" sId="1">
    <oc r="J134" t="inlineStr">
      <is>
        <t>ДАиГ: По состоянию на 01.01.2018 на учете состоит 2 человека из числа ветеранов Великой Отечественной войны и лиц приравненных категорий, нуждающихся в улучшении жилищных условий. 
Размещение заявки на проведение аукциона по приобретению жилого помещения для участника программы состоялось 27.02.2018. Аукцион признан несостоявшимся, т.к. по окончании срока подачи заявок на участие в аукционе не подано ни одной заявки. 
27.03.2018 повторно размещена заявка на проведение аукциона. По итогам аукциона заключен муниципальный контракт на сумму 1 834,65 тыс.руб. (1 565,1 тыс.руб. - фед.ср-ва; 269,55 тыс.руб. - ср-ва окруж.бюджета).                          
Уведомлением ДФ ХМАО от 30.03.2018 доведены дополнительные средства: 490,6 тыс.руб. - средства окружного бюджета, 1 605,8 тыс.руб. - средства федерального бюджета. 
24.04.2018 повторно размещена заявка на проведение аукциона. По итогам аукциона заключен муниципальный контракт на сумму 1 585,4 тыс.руб. - фед.ср-ва. Оплата по заключенным контрактам будет произведена в июле 2018 года.
Остаток средств - экономия, сложившаяся в результате проведения торгов.</t>
      </is>
    </oc>
    <nc r="J134" t="inlineStr">
      <is>
        <t>ДАиГ: По состоянию на 01.01.2018 на учете состоит 2 человека из числа ветеранов Великой Отечественной войны и лиц приравненных категорий, нуждающихся в улучшении жилищных условий. 
Размещение заявки на проведение аукциона по приобретению жилого помещения для участника программы состоялось 27.02.2018. Аукцион признан несостоявшимся, т.к. по окончании срока подачи заявок на участие в аукционе не подано ни одной заявки. 
27.03.2018 повторно размещена заявка на проведение аукциона. По итогам аукциона заключен муниципальный контракт на сумму 1 834,65 тыс.руб. (1 565,1 тыс.руб. - фед.ср-ва; 269,55 тыс.руб. - ср-ва окруж.бюджета), документы переданы для регистрации прав собственности, оплата будет произведена в августе 2018г.                          
Уведомлением ДФ ХМАО от 30.03.2018 доведены дополнительные средства: 490,6 тыс.руб. - средства окружного бюджета, 1 605,8 тыс.руб. - средства федерального бюджета. 
24.04.2018 повторно размещена заявка на проведение аукциона. По итогам аукциона заключен муниципальный контракт на сумму 1 585,4 тыс.руб. (фед.ср-ва), оплата  произведена.
Остаток средств - экономия, сложившаяся в результате проведения торгов.</t>
      </is>
    </nc>
  </rcc>
  <rcv guid="{99950613-28E7-4EC2-B918-559A2757B0A9}" action="delete"/>
  <rdn rId="0" localSheetId="1" customView="1" name="Z_99950613_28E7_4EC2_B918_559A2757B0A9_.wvu.PrintArea" hidden="1" oldHidden="1">
    <formula>'на 01.07.2018'!$A$1:$J$201</formula>
    <oldFormula>'на 01.07.2018'!$A$1:$J$201</oldFormula>
  </rdn>
  <rdn rId="0" localSheetId="1" customView="1" name="Z_99950613_28E7_4EC2_B918_559A2757B0A9_.wvu.PrintTitles" hidden="1" oldHidden="1">
    <formula>'на 01.07.2018'!$5:$8</formula>
    <oldFormula>'на 01.07.2018'!$5:$8</oldFormula>
  </rdn>
  <rdn rId="0" localSheetId="1" customView="1" name="Z_99950613_28E7_4EC2_B918_559A2757B0A9_.wvu.FilterData" hidden="1" oldHidden="1">
    <formula>'на 01.07.2018'!$A$7:$J$403</formula>
    <oldFormula>'на 01.07.2018'!$A$7:$J$403</oldFormula>
  </rdn>
  <rcv guid="{99950613-28E7-4EC2-B918-559A2757B0A9}" action="add"/>
</revisions>
</file>

<file path=xl/revisions/revisionLog1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03" sId="1" numFmtId="4">
    <oc r="G45">
      <v>0</v>
    </oc>
    <nc r="G45">
      <v>1307.8699999999999</v>
    </nc>
  </rcc>
  <rfmt sheetId="1" sqref="G43:G46" start="0" length="2147483647">
    <dxf>
      <font>
        <color auto="1"/>
      </font>
    </dxf>
  </rfmt>
  <rfmt sheetId="1" sqref="H43:I46" start="0" length="2147483647">
    <dxf>
      <font>
        <color auto="1"/>
      </font>
    </dxf>
  </rfmt>
</revisions>
</file>

<file path=xl/revisions/revisionLog1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49:B54" start="0" length="2147483647">
    <dxf>
      <font>
        <color auto="1"/>
      </font>
    </dxf>
  </rfmt>
</revisions>
</file>

<file path=xl/revisions/revisionLog1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49:D51" start="0" length="2147483647">
    <dxf>
      <font>
        <color auto="1"/>
      </font>
    </dxf>
  </rfmt>
  <rcc rId="1704" sId="1" numFmtId="4">
    <oc r="G51">
      <v>3576.57</v>
    </oc>
    <nc r="G51">
      <v>5003.82</v>
    </nc>
  </rcc>
  <rcc rId="1705" sId="1" numFmtId="4">
    <oc r="E51">
      <v>3827.69</v>
    </oc>
    <nc r="E51">
      <v>5127.7</v>
    </nc>
  </rcc>
  <rfmt sheetId="1" sqref="E49:F51" start="0" length="2147483647">
    <dxf>
      <font>
        <color auto="1"/>
      </font>
    </dxf>
  </rfmt>
</revisions>
</file>

<file path=xl/revisions/revisionLog1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49:I51" start="0" length="2147483647">
    <dxf>
      <font>
        <color auto="1"/>
      </font>
    </dxf>
  </rfmt>
</revisions>
</file>

<file path=xl/revisions/revisionLog1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06" sId="1">
    <o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color rgb="FFFF0000"/>
            <rFont val="Times New Roman"/>
            <family val="2"/>
            <charset val="204"/>
          </rPr>
          <t>АГ(ДК):</t>
        </r>
        <r>
          <rPr>
            <sz val="16"/>
            <color rgb="FFFF0000"/>
            <rFont val="Times New Roman"/>
            <family val="2"/>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 Планируется приобретение оборудования для инвалидов, оборудования для модернизации сайтов, автоматизации музеев. Бюджетные ассигнования будут использованы в 3-4 квартале 2018 года.  
Использование бюджетных ассигнований на организацию и показ театральной постановки (МАУ "ТАиК "Петрушка") планируется осуществить в 3 квартале 2018 года.  
Достижение уровня средней заработной платы на 01.07.2018 года по работникам муниципальных учреждений культуры составило 74 649,40 рублей.                                             
</t>
        </r>
        <r>
          <rPr>
            <u/>
            <sz val="20"/>
            <rFont val="Times New Roman"/>
            <family val="1"/>
            <charset val="204"/>
          </rPr>
          <t/>
        </r>
      </is>
    </oc>
    <n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t>
        </r>
        <r>
          <rPr>
            <sz val="16"/>
            <color rgb="FFFF0000"/>
            <rFont val="Times New Roman"/>
            <family val="2"/>
            <charset val="204"/>
          </rPr>
          <t xml:space="preserve">формирования информационных ресурсов общедоступных библиотек Югры и модернизацию программно-аппаратных комплексов общедоступных библиотек.   
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 Планируется приобретение оборудования для инвалидов, оборудования для модернизации сайтов, автоматизации музеев. Бюджетные ассигнования будут использованы в 3-4 квартале 2018 года.  
Использование бюджетных ассигнований на организацию и показ театральной постановки (МАУ "ТАиК "Петрушка") планируется осуществить в 3 квартале 2018 года.  
Достижение уровня средней заработной платы на 01.07.2018 года по работникам муниципальных учреждений культуры составило 74 649,40 рублей.                                             
</t>
        </r>
        <r>
          <rPr>
            <u/>
            <sz val="20"/>
            <rFont val="Times New Roman"/>
            <family val="1"/>
            <charset val="204"/>
          </rPr>
          <t/>
        </r>
      </is>
    </nc>
  </rcc>
</revisions>
</file>

<file path=xl/revisions/revisionLog1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07" sId="1">
    <o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t>
        </r>
        <r>
          <rPr>
            <sz val="16"/>
            <color rgb="FFFF0000"/>
            <rFont val="Times New Roman"/>
            <family val="2"/>
            <charset val="204"/>
          </rPr>
          <t xml:space="preserve">формирования информационных ресурсов общедоступных библиотек Югры и модернизацию программно-аппаратных комплексов общедоступных библиотек.   
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 Планируется приобретение оборудования для инвалидов, оборудования для модернизации сайтов, автоматизации музеев. Бюджетные ассигнования будут использованы в 3-4 квартале 2018 года.  
Использование бюджетных ассигнований на организацию и показ театральной постановки (МАУ "ТАиК "Петрушка") планируется осуществить в 3 квартале 2018 года.  
Достижение уровня средней заработной платы на 01.07.2018 года по работникам муниципальных учреждений культуры составило 74 649,40 рублей.                                             
</t>
        </r>
        <r>
          <rPr>
            <u/>
            <sz val="20"/>
            <rFont val="Times New Roman"/>
            <family val="1"/>
            <charset val="204"/>
          </rPr>
          <t/>
        </r>
      </is>
    </oc>
    <n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t>
        </r>
        <r>
          <rPr>
            <sz val="16"/>
            <color rgb="FFFF0000"/>
            <rFont val="Times New Roman"/>
            <family val="2"/>
            <charset val="204"/>
          </rPr>
          <t xml:space="preserve">
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 Планируется приобретение оборудования для инвалидов, оборудования для модернизации сайтов, автоматизации музеев. Бюджетные ассигнования будут использованы в 3-4 квартале 2018 года.  
Использование бюджетных ассигнований на организацию и показ театральной постановки (МАУ "ТАиК "Петрушка") планируется осуществить в 3 квартале 2018 года.  
Достижение уровня средней заработной платы на 01.07.2018 года по работникам муниципальных учреждений культуры составило 74 649,40 рублей.                                             
</t>
        </r>
        <r>
          <rPr>
            <u/>
            <sz val="20"/>
            <rFont val="Times New Roman"/>
            <family val="1"/>
            <charset val="204"/>
          </rPr>
          <t/>
        </r>
      </is>
    </nc>
  </rcc>
</revisions>
</file>

<file path=xl/revisions/revisionLog1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08" sId="1">
    <o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t>
        </r>
        <r>
          <rPr>
            <sz val="16"/>
            <color rgb="FFFF0000"/>
            <rFont val="Times New Roman"/>
            <family val="2"/>
            <charset val="204"/>
          </rPr>
          <t xml:space="preserve">
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 Планируется приобретение оборудования для инвалидов, оборудования для модернизации сайтов, автоматизации музеев. Бюджетные ассигнования будут использованы в 3-4 квартале 2018 года.  
Использование бюджетных ассигнований на организацию и показ театральной постановки (МАУ "ТАиК "Петрушка") планируется осуществить в 3 квартале 2018 года.  
Достижение уровня средней заработной платы на 01.07.2018 года по работникам муниципальных учреждений культуры составило 74 649,40 рублей.                                             
</t>
        </r>
        <r>
          <rPr>
            <u/>
            <sz val="20"/>
            <rFont val="Times New Roman"/>
            <family val="1"/>
            <charset val="204"/>
          </rPr>
          <t/>
        </r>
      </is>
    </oc>
    <n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t>
        </r>
        <r>
          <rPr>
            <sz val="16"/>
            <color rgb="FFFF0000"/>
            <rFont val="Times New Roman"/>
            <family val="2"/>
            <charset val="204"/>
          </rPr>
          <t xml:space="preserve">
</t>
        </r>
        <r>
          <rPr>
            <sz val="16"/>
            <rFont val="Times New Roman"/>
            <family val="1"/>
            <charset val="204"/>
          </rPr>
          <t>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t>
        </r>
        <r>
          <rPr>
            <sz val="16"/>
            <color rgb="FFFF0000"/>
            <rFont val="Times New Roman"/>
            <family val="2"/>
            <charset val="204"/>
          </rPr>
          <t xml:space="preserve"> Планируется приобретение оборудования для инвалидов, оборудования для модернизации сайтов, автоматизации музеев. Бюджетные ассигнования будут использованы в 3-4 квартале 2018 года.  
Использование бюджетных ассигнований на организацию и показ театральной постановки (МАУ "ТАиК "Петрушка") планируется осуществить в 3 квартале 2018 года.  
Достижение уровня средней заработной платы на 01.07.2018 года по работникам муниципальных учреждений культуры составило 74 649,40 рублей.                                             
</t>
        </r>
        <r>
          <rPr>
            <u/>
            <sz val="20"/>
            <rFont val="Times New Roman"/>
            <family val="1"/>
            <charset val="204"/>
          </rPr>
          <t/>
        </r>
      </is>
    </nc>
  </rcc>
</revisions>
</file>

<file path=xl/revisions/revisionLog1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09" sId="1">
    <o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t>
        </r>
        <r>
          <rPr>
            <sz val="16"/>
            <color rgb="FFFF0000"/>
            <rFont val="Times New Roman"/>
            <family val="2"/>
            <charset val="204"/>
          </rPr>
          <t xml:space="preserve">
</t>
        </r>
        <r>
          <rPr>
            <sz val="16"/>
            <rFont val="Times New Roman"/>
            <family val="1"/>
            <charset val="204"/>
          </rPr>
          <t>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t>
        </r>
        <r>
          <rPr>
            <sz val="16"/>
            <color rgb="FFFF0000"/>
            <rFont val="Times New Roman"/>
            <family val="2"/>
            <charset val="204"/>
          </rPr>
          <t xml:space="preserve"> Планируется приобретение оборудования для инвалидов, оборудования для модернизации сайтов, автоматизации музеев. Бюджетные ассигнования будут использованы в 3-4 квартале 2018 года.  
Использование бюджетных ассигнований на организацию и показ театральной постановки (МАУ "ТАиК "Петрушка") планируется осуществить в 3 квартале 2018 года.  
Достижение уровня средней заработной платы на 01.07.2018 года по работникам муниципальных учреждений культуры составило 74 649,40 рублей.                                             
</t>
        </r>
        <r>
          <rPr>
            <u/>
            <sz val="20"/>
            <rFont val="Times New Roman"/>
            <family val="1"/>
            <charset val="204"/>
          </rPr>
          <t/>
        </r>
      </is>
    </oc>
    <n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t>
        </r>
        <r>
          <rPr>
            <sz val="16"/>
            <color rgb="FFFF0000"/>
            <rFont val="Times New Roman"/>
            <family val="2"/>
            <charset val="204"/>
          </rPr>
          <t xml:space="preserve">
</t>
        </r>
        <r>
          <rPr>
            <sz val="16"/>
            <rFont val="Times New Roman"/>
            <family val="1"/>
            <charset val="204"/>
          </rPr>
          <t>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t>
        </r>
        <r>
          <rPr>
            <sz val="16"/>
            <color rgb="FFFF0000"/>
            <rFont val="Times New Roman"/>
            <family val="2"/>
            <charset val="204"/>
          </rPr>
          <t xml:space="preserve"> Планируется приобретение оборудования для инвалидов, оборудования для модернизации сайтов, автоматизации музеев. </t>
        </r>
        <r>
          <rPr>
            <sz val="16"/>
            <rFont val="Times New Roman"/>
            <family val="1"/>
            <charset val="204"/>
          </rPr>
          <t xml:space="preserve">Бюджетные ассигнования будут использованы в 3-4 квартале 2018 года.  </t>
        </r>
        <r>
          <rPr>
            <sz val="16"/>
            <color rgb="FFFF0000"/>
            <rFont val="Times New Roman"/>
            <family val="2"/>
            <charset val="204"/>
          </rPr>
          <t xml:space="preserve">
Использование бюджетных ассигнований на организацию и показ театральной постановки (МАУ "ТАиК "Петрушка") планируется осуществить в 3 квартале 2018 года.  
Достижение уровня средней заработной платы на 01.07.2018 года по работникам муниципальных учреждений культуры составило 74 649,40 рублей.                                             
</t>
        </r>
        <r>
          <rPr>
            <u/>
            <sz val="20"/>
            <rFont val="Times New Roman"/>
            <family val="1"/>
            <charset val="204"/>
          </rPr>
          <t/>
        </r>
      </is>
    </nc>
  </rcc>
</revisions>
</file>

<file path=xl/revisions/revisionLog1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10" sId="1">
    <o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t>
        </r>
        <r>
          <rPr>
            <sz val="16"/>
            <color rgb="FFFF0000"/>
            <rFont val="Times New Roman"/>
            <family val="2"/>
            <charset val="204"/>
          </rPr>
          <t xml:space="preserve">
</t>
        </r>
        <r>
          <rPr>
            <sz val="16"/>
            <rFont val="Times New Roman"/>
            <family val="1"/>
            <charset val="204"/>
          </rPr>
          <t>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t>
        </r>
        <r>
          <rPr>
            <sz val="16"/>
            <color rgb="FFFF0000"/>
            <rFont val="Times New Roman"/>
            <family val="2"/>
            <charset val="204"/>
          </rPr>
          <t xml:space="preserve"> Планируется приобретение оборудования для инвалидов, оборудования для модернизации сайтов, автоматизации музеев. </t>
        </r>
        <r>
          <rPr>
            <sz val="16"/>
            <rFont val="Times New Roman"/>
            <family val="1"/>
            <charset val="204"/>
          </rPr>
          <t xml:space="preserve">Бюджетные ассигнования будут использованы в 3-4 квартале 2018 года.  </t>
        </r>
        <r>
          <rPr>
            <sz val="16"/>
            <color rgb="FFFF0000"/>
            <rFont val="Times New Roman"/>
            <family val="2"/>
            <charset val="204"/>
          </rPr>
          <t xml:space="preserve">
Использование бюджетных ассигнований на организацию и показ театральной постановки (МАУ "ТАиК "Петрушка") планируется осуществить в 3 квартале 2018 года.  
Достижение уровня средней заработной платы на 01.07.2018 года по работникам муниципальных учреждений культуры составило 74 649,40 рублей.                                             
</t>
        </r>
        <r>
          <rPr>
            <u/>
            <sz val="20"/>
            <rFont val="Times New Roman"/>
            <family val="1"/>
            <charset val="204"/>
          </rPr>
          <t/>
        </r>
      </is>
    </oc>
    <n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t>
        </r>
        <r>
          <rPr>
            <sz val="16"/>
            <color rgb="FFFF0000"/>
            <rFont val="Times New Roman"/>
            <family val="2"/>
            <charset val="204"/>
          </rPr>
          <t xml:space="preserve">
</t>
        </r>
        <r>
          <rPr>
            <sz val="16"/>
            <rFont val="Times New Roman"/>
            <family val="1"/>
            <charset val="204"/>
          </rPr>
          <t>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t>
        </r>
        <r>
          <rPr>
            <sz val="16"/>
            <color rgb="FFFF0000"/>
            <rFont val="Times New Roman"/>
            <family val="2"/>
            <charset val="204"/>
          </rPr>
          <t xml:space="preserve"> Планируется приобретение оборудования для инвалидов, оборудования для модернизации сайтов, автоматизации музеев. </t>
        </r>
        <r>
          <rPr>
            <sz val="16"/>
            <rFont val="Times New Roman"/>
            <family val="1"/>
            <charset val="204"/>
          </rPr>
          <t xml:space="preserve">Бюджетные ассигнования будут использованы в 3-4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осуществить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01.08.2018 года по работникам муниципальных учреждений культуры составило </t>
        </r>
        <r>
          <rPr>
            <sz val="16"/>
            <color rgb="FFFF0000"/>
            <rFont val="Times New Roman"/>
            <family val="2"/>
            <charset val="204"/>
          </rPr>
          <t xml:space="preserve">74 649,40 рублей.                                             
</t>
        </r>
        <r>
          <rPr>
            <u/>
            <sz val="20"/>
            <rFont val="Times New Roman"/>
            <family val="1"/>
            <charset val="204"/>
          </rPr>
          <t/>
        </r>
      </is>
    </nc>
  </rcc>
</revisions>
</file>

<file path=xl/revisions/revisionLog1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61:C162" start="0" length="2147483647">
    <dxf>
      <font>
        <color auto="1"/>
      </font>
    </dxf>
  </rfmt>
  <rfmt sheetId="1" sqref="D161" start="0" length="2147483647">
    <dxf>
      <font>
        <color auto="1"/>
      </font>
    </dxf>
  </rfmt>
  <rcc rId="1711" sId="1" numFmtId="4">
    <oc r="D162">
      <v>21104.9</v>
    </oc>
    <nc r="D162">
      <v>21304.9</v>
    </nc>
  </rcc>
  <rfmt sheetId="1" sqref="D162" start="0" length="2147483647">
    <dxf>
      <font>
        <color auto="1"/>
      </font>
    </dxf>
  </rfmt>
  <rcc rId="1712" sId="1" numFmtId="4">
    <oc r="E161">
      <v>200</v>
    </oc>
    <nc r="E161">
      <v>59.21</v>
    </nc>
  </rcc>
  <rcc rId="1713" sId="1" numFmtId="4">
    <oc r="E162">
      <v>9790</v>
    </oc>
    <nc r="E162">
      <v>11343.99</v>
    </nc>
  </rcc>
  <rfmt sheetId="1" sqref="E161:E162" start="0" length="2147483647">
    <dxf>
      <font>
        <color auto="1"/>
      </font>
    </dxf>
  </rfmt>
  <rcc rId="1714" sId="1" numFmtId="4">
    <oc r="G161">
      <v>200</v>
    </oc>
    <nc r="G161">
      <v>59.21</v>
    </nc>
  </rcc>
  <rcc rId="1715" sId="1" numFmtId="4">
    <oc r="G162">
      <v>9511.4</v>
    </oc>
    <nc r="G162">
      <v>10866.39</v>
    </nc>
  </rcc>
  <rfmt sheetId="1" sqref="G161:G162" start="0" length="2147483647">
    <dxf>
      <font>
        <color auto="1"/>
      </font>
    </dxf>
  </rfmt>
  <rcc rId="1716" sId="1" numFmtId="4">
    <oc r="C164">
      <v>5256.03</v>
    </oc>
    <nc r="C164">
      <v>9701.3700000000008</v>
    </nc>
  </rcc>
  <rcc rId="1717" sId="1" numFmtId="4">
    <oc r="C163">
      <v>6069.57</v>
    </oc>
    <nc r="C163">
      <v>3295.91</v>
    </nc>
  </rcc>
  <rcc rId="1718" sId="1" numFmtId="4">
    <oc r="D164">
      <v>8517.2999999999993</v>
    </oc>
    <nc r="D164">
      <v>10188.98</v>
    </nc>
  </rcc>
  <rfmt sheetId="1" sqref="C163:C164" start="0" length="2147483647">
    <dxf>
      <font>
        <color auto="1"/>
      </font>
    </dxf>
  </rfmt>
  <rcc rId="1719" sId="1" numFmtId="4">
    <oc r="D163">
      <v>3018.8</v>
    </oc>
    <nc r="D163">
      <v>3018.78</v>
    </nc>
  </rcc>
  <rfmt sheetId="1" sqref="D163:D164" start="0" length="2147483647">
    <dxf>
      <font>
        <color auto="1"/>
      </font>
    </dxf>
  </rfmt>
  <rcc rId="1720" sId="1" numFmtId="4">
    <oc r="G164">
      <v>8396.02</v>
    </oc>
    <nc r="G164">
      <v>9217.8799999999992</v>
    </nc>
  </rcc>
  <rcc rId="1721" sId="1" numFmtId="4">
    <oc r="G163">
      <v>1227.55</v>
    </oc>
    <nc r="G163">
      <v>1308.8499999999999</v>
    </nc>
  </rcc>
  <rfmt sheetId="1" sqref="G163:G164" start="0" length="2147483647">
    <dxf>
      <font>
        <color auto="1"/>
      </font>
    </dxf>
  </rfmt>
  <rfmt sheetId="1" sqref="E163:E164" start="0" length="2147483647">
    <dxf>
      <font>
        <color auto="1"/>
      </font>
    </dxf>
  </rfmt>
  <rcc rId="1722" sId="1">
    <oc r="B159" t="inlineStr">
      <is>
        <r>
          <t xml:space="preserve">Государственная программа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
</t>
        </r>
        <r>
          <rPr>
            <sz val="16"/>
            <color rgb="FFFF0000"/>
            <rFont val="Times New Roman"/>
            <family val="2"/>
            <charset val="204"/>
          </rPr>
          <t>(1. 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2.Субсидии на создание условий для деятельности народных дружин;
3. 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4. Субсидии на обеспечение функционирования и развития систем видеонаблюдения в сфере общественного порядка;
5.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6.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t>
        </r>
      </is>
    </oc>
    <nc r="B159" t="inlineStr">
      <is>
        <r>
          <t xml:space="preserve">Государственная программа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
</t>
        </r>
        <r>
          <rPr>
            <sz val="16"/>
            <color rgb="FFFF0000"/>
            <rFont val="Times New Roman"/>
            <family val="2"/>
            <charset val="204"/>
          </rPr>
          <t>(1. 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2.Субсидии на создание условий для деятельности народных дружин;
3. 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4. Субсидии на обеспечение функционирования и развития систем видеонаблюдения в сфере общественного порядка;
5.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6.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7. Иные межбюджетные трансферты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t>
        </r>
      </is>
    </nc>
  </rcc>
  <rfmt sheetId="1" sqref="A159:I165" start="0" length="2147483647">
    <dxf>
      <font>
        <color auto="1"/>
      </font>
    </dxf>
  </rfmt>
  <rcc rId="1723" sId="1">
    <oc r="I162">
      <f>9518+11480.2+106.7</f>
    </oc>
    <nc r="I162">
      <f>9518+11480.2+106.7+200</f>
    </nc>
  </rcc>
  <rcv guid="{6E4A7295-8CE0-4D28-ABEF-D38EBAE7C204}" action="delete"/>
  <rdn rId="0" localSheetId="1" customView="1" name="Z_6E4A7295_8CE0_4D28_ABEF_D38EBAE7C204_.wvu.PrintArea" hidden="1" oldHidden="1">
    <formula>'на 01.07.2018'!$A$1:$J$205</formula>
    <oldFormula>'на 01.07.2018'!$A$1:$J$205</oldFormula>
  </rdn>
  <rdn rId="0" localSheetId="1" customView="1" name="Z_6E4A7295_8CE0_4D28_ABEF_D38EBAE7C204_.wvu.PrintTitles" hidden="1" oldHidden="1">
    <formula>'на 01.07.2018'!$5:$8</formula>
    <oldFormula>'на 01.07.2018'!$5:$8</oldFormula>
  </rdn>
  <rdn rId="0" localSheetId="1" customView="1" name="Z_6E4A7295_8CE0_4D28_ABEF_D38EBAE7C204_.wvu.FilterData" hidden="1" oldHidden="1">
    <formula>'на 01.07.2018'!$A$7:$J$409</formula>
    <oldFormula>'на 01.07.2018'!$A$7:$J$409</oldFormula>
  </rdn>
  <rcv guid="{6E4A7295-8CE0-4D28-ABEF-D38EBAE7C204}"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89" sId="1">
    <o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color rgb="FFFF0000"/>
            <rFont val="Times New Roman"/>
            <family val="2"/>
            <charset val="204"/>
          </rPr>
          <t>АГ(ДК):</t>
        </r>
        <r>
          <rPr>
            <sz val="16"/>
            <color rgb="FFFF0000"/>
            <rFont val="Times New Roman"/>
            <family val="2"/>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Планируется приобретение оборудования для инвалидов, оборудования для модернизации сайтов, автоматизации музеев. Бюджетные ассигнования будут использованы в 2-4 квартале 2018 года.  
Использование бюджетных ассигнований на организацию и показ театральной постановки (МАУ "ТАиК "Петрушка") планируется осуществить в 3 квартале 2018 года.  
Достижение уровня средней заработной платы на 01.06.2018 года по работникам муниципальных учреждений культуры составило 71 774,00 рублей.                                             
</t>
        </r>
        <r>
          <rPr>
            <u/>
            <sz val="20"/>
            <rFont val="Times New Roman"/>
            <family val="1"/>
            <charset val="204"/>
          </rPr>
          <t/>
        </r>
      </is>
    </oc>
    <n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t>
        </r>
        <r>
          <rPr>
            <sz val="16"/>
            <color rgb="FFFF0000"/>
            <rFont val="Times New Roman"/>
            <family val="2"/>
            <charset val="204"/>
          </rPr>
          <t xml:space="preserve"> Планируется приобретение оборудования для инвалидов, оборудования для модернизации сайтов, автоматизации музеев. </t>
        </r>
        <r>
          <rPr>
            <sz val="16"/>
            <rFont val="Times New Roman"/>
            <family val="1"/>
            <charset val="204"/>
          </rPr>
          <t xml:space="preserve">Бюджетные ассигнования будут использованы в 3-4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осуществить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работникам муниципальных учреждений культуры составило </t>
        </r>
        <r>
          <rPr>
            <sz val="16"/>
            <color rgb="FFFF0000"/>
            <rFont val="Times New Roman"/>
            <family val="2"/>
            <charset val="204"/>
          </rPr>
          <t xml:space="preserve">71 774,00 рублей.                                             
</t>
        </r>
        <r>
          <rPr>
            <u/>
            <sz val="20"/>
            <rFont val="Times New Roman"/>
            <family val="1"/>
            <charset val="204"/>
          </rPr>
          <t/>
        </r>
      </is>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28" sId="1" odxf="1" dxf="1">
    <oc r="J153" t="inlineStr">
      <is>
        <r>
          <rPr>
            <u/>
            <sz val="16"/>
            <color rgb="FFFF0000"/>
            <rFont val="Times New Roman"/>
            <family val="2"/>
            <charset val="204"/>
          </rPr>
          <t>АГ:</t>
        </r>
        <r>
          <rPr>
            <sz val="16"/>
            <color rgb="FFFF0000"/>
            <rFont val="Times New Roman"/>
            <family val="2"/>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рассылку постановлений. Планируется заключить контракт на приобретение бумаги, приобретение ПО "Ангел".
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"PROфилактика" (Молодежный форум "Революция тела" запланировано на сентябрь 2018 года), 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Освоение средств планируется в течение 2018 года.                                                                                                   
</t>
        </r>
      </is>
    </oc>
    <nc r="J153"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рассылку постановлений. Планируется заключить контракт на приобретение бумаги, приобретение ПО "Ангел".
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"PROфилактика" (Молодежный форум "Революция тела" запланировано на сентябрь 2018 года), 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Освоение средств планируется в течение 2018 года.                                                                                                   
</t>
        </r>
      </is>
    </nc>
    <odxf>
      <font>
        <sz val="16"/>
        <color rgb="FFFF0000"/>
      </font>
    </odxf>
    <ndxf>
      <font>
        <sz val="16"/>
        <color rgb="FFFF0000"/>
      </font>
    </ndxf>
  </rcc>
</revisions>
</file>

<file path=xl/revisions/revisionLog2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27" sId="1" numFmtId="4">
    <oc r="E180">
      <v>80302.559999999998</v>
    </oc>
    <nc r="E180">
      <v>109239.29</v>
    </nc>
  </rcc>
  <rcc rId="1728" sId="1" numFmtId="4">
    <oc r="G180">
      <v>80302.600000000006</v>
    </oc>
    <nc r="G180">
      <v>109239.29</v>
    </nc>
  </rcc>
  <rfmt sheetId="1" sqref="B180:I180" start="0" length="2147483647">
    <dxf>
      <font>
        <color auto="1"/>
      </font>
    </dxf>
  </rfmt>
  <rcc rId="1729" sId="1" numFmtId="4">
    <oc r="C182">
      <v>38.1</v>
    </oc>
    <nc r="C182">
      <v>4019.38</v>
    </nc>
  </rcc>
  <rcc rId="1730" sId="1" numFmtId="4">
    <oc r="C181">
      <f>11213.3-C182</f>
    </oc>
    <nc r="C181">
      <v>12237.34</v>
    </nc>
  </rcc>
  <rcc rId="1731" sId="1" numFmtId="4">
    <oc r="G181">
      <v>4853.9399999999996</v>
    </oc>
    <nc r="G181">
      <v>8949.92</v>
    </nc>
  </rcc>
  <rfmt sheetId="1" sqref="A178:I183" start="0" length="2147483647">
    <dxf>
      <font>
        <color auto="1"/>
      </font>
    </dxf>
  </rfmt>
</revisions>
</file>

<file path=xl/revisions/revisionLog2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2" sId="1" odxf="1" dxf="1">
    <oc r="J43" t="inlineStr">
      <is>
        <r>
          <t xml:space="preserve">АГ(ДК): </t>
        </r>
        <r>
          <rPr>
            <sz val="16"/>
            <color rgb="FFFF0000"/>
            <rFont val="Times New Roman"/>
            <family val="2"/>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По состоянию на 01.07.18:
 -  спортсмены участвовали в тренировочных мероприятиях по подготовке к финалу Кубка России по плаванию (г. Обнинск) и в тренировочных мероприятиях по тхэквондо (г. Албена);  
 - заключены договоры на приобретение инвентаря.
Освоение средств планируется в течение 2018 года.                                                        </t>
        </r>
      </is>
    </oc>
    <nc r="J43" t="inlineStr">
      <is>
        <r>
          <rPr>
            <u/>
            <sz val="16"/>
            <rFont val="Times New Roman"/>
            <family val="1"/>
            <charset val="204"/>
          </rP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t>
        </r>
        <r>
          <rPr>
            <sz val="16"/>
            <color rgb="FFFF0000"/>
            <rFont val="Times New Roman"/>
            <family val="2"/>
            <charset val="204"/>
          </rPr>
          <t xml:space="preserve">
</t>
        </r>
        <r>
          <rPr>
            <sz val="16"/>
            <rFont val="Times New Roman"/>
            <family val="1"/>
            <charset val="204"/>
          </rPr>
          <t>По состоянию на 01.08.18:</t>
        </r>
        <r>
          <rPr>
            <sz val="16"/>
            <color rgb="FFFF0000"/>
            <rFont val="Times New Roman"/>
            <family val="2"/>
            <charset val="204"/>
          </rPr>
          <t xml:space="preserve">
 -  спортсмены участвовали в тренировочных мероприятиях по подготовке к финалу Кубка России по плаванию (г. Обнинск) и в тренировочных мероприятиях по тхэквондо (г. Албена);  
 - заключены договоры на приобретение инвентаря.
Освоение средств планируется в течение 2018 года.                                                        </t>
        </r>
      </is>
    </nc>
    <odxf>
      <font>
        <sz val="16"/>
        <color rgb="FFFF0000"/>
      </font>
    </odxf>
    <ndxf>
      <font>
        <sz val="16"/>
        <color rgb="FFFF0000"/>
      </font>
    </ndxf>
  </rcc>
  <rcv guid="{13BE7114-35DF-4699-8779-61985C68F6C3}" action="delete"/>
  <rdn rId="0" localSheetId="1" customView="1" name="Z_13BE7114_35DF_4699_8779_61985C68F6C3_.wvu.PrintArea" hidden="1" oldHidden="1">
    <formula>'на 01.07.2018'!$A$1:$J$208</formula>
    <oldFormula>'на 01.07.2018'!$A$1:$J$208</oldFormula>
  </rdn>
  <rdn rId="0" localSheetId="1" customView="1" name="Z_13BE7114_35DF_4699_8779_61985C68F6C3_.wvu.PrintTitles" hidden="1" oldHidden="1">
    <formula>'на 01.07.2018'!$5:$8</formula>
    <oldFormula>'на 01.07.2018'!$5:$8</oldFormula>
  </rdn>
  <rdn rId="0" localSheetId="1" customView="1" name="Z_13BE7114_35DF_4699_8779_61985C68F6C3_.wvu.FilterData" hidden="1" oldHidden="1">
    <formula>'на 01.07.2018'!$A$7:$J$409</formula>
    <oldFormula>'на 01.07.2018'!$A$7:$J$409</oldFormula>
  </rdn>
  <rcv guid="{13BE7114-35DF-4699-8779-61985C68F6C3}" action="add"/>
</revisions>
</file>

<file path=xl/revisions/revisionLog2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6" sId="1" numFmtId="4">
    <oc r="D202">
      <v>30698.7</v>
    </oc>
    <nc r="D202">
      <v>30806</v>
    </nc>
  </rcc>
  <rcc rId="1737" sId="1" numFmtId="4">
    <oc r="E202">
      <f>G202</f>
    </oc>
    <nc r="E202">
      <v>20400</v>
    </nc>
  </rcc>
  <rcc rId="1738" sId="1" numFmtId="4">
    <oc r="G202">
      <v>17000</v>
    </oc>
    <nc r="G202">
      <v>20400</v>
    </nc>
  </rcc>
  <rcc rId="1739" sId="1" numFmtId="4">
    <oc r="G203">
      <v>724.1</v>
    </oc>
    <nc r="G203">
      <v>795.42</v>
    </nc>
  </rcc>
  <rcc rId="1740" sId="1" numFmtId="4">
    <oc r="G204">
      <v>9</v>
    </oc>
    <nc r="G204">
      <v>68.58</v>
    </nc>
  </rcc>
  <rcc rId="1741" sId="1" numFmtId="4">
    <oc r="E204">
      <v>9</v>
    </oc>
    <nc r="E204">
      <f>G204</f>
    </nc>
  </rcc>
  <rcc rId="1742" sId="1" numFmtId="4">
    <oc r="I202">
      <v>30698.7</v>
    </oc>
    <nc r="I202">
      <v>30806</v>
    </nc>
  </rcc>
  <rfmt sheetId="1" sqref="A201:I205" start="0" length="2147483647">
    <dxf>
      <font>
        <color auto="1"/>
      </font>
    </dxf>
  </rfmt>
</revisions>
</file>

<file path=xl/revisions/revisionLog2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3" sId="1">
    <oc r="J43" t="inlineStr">
      <is>
        <r>
          <rPr>
            <u/>
            <sz val="16"/>
            <rFont val="Times New Roman"/>
            <family val="1"/>
            <charset val="204"/>
          </rP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t>
        </r>
        <r>
          <rPr>
            <sz val="16"/>
            <color rgb="FFFF0000"/>
            <rFont val="Times New Roman"/>
            <family val="2"/>
            <charset val="204"/>
          </rPr>
          <t xml:space="preserve">
</t>
        </r>
        <r>
          <rPr>
            <sz val="16"/>
            <rFont val="Times New Roman"/>
            <family val="1"/>
            <charset val="204"/>
          </rPr>
          <t>По состоянию на 01.08.18:</t>
        </r>
        <r>
          <rPr>
            <sz val="16"/>
            <color rgb="FFFF0000"/>
            <rFont val="Times New Roman"/>
            <family val="2"/>
            <charset val="204"/>
          </rPr>
          <t xml:space="preserve">
 -  спортсмены участвовали в тренировочных мероприятиях по подготовке к финалу Кубка России по плаванию (г. Обнинск) и в тренировочных мероприятиях по тхэквондо (г. Албена);  
 - заключены договоры на приобретение инвентаря.
Освоение средств планируется в течение 2018 года.                                                        </t>
        </r>
      </is>
    </oc>
    <nc r="J43" t="inlineStr">
      <is>
        <r>
          <rPr>
            <u/>
            <sz val="16"/>
            <rFont val="Times New Roman"/>
            <family val="1"/>
            <charset val="204"/>
          </rP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t>
        </r>
        <r>
          <rPr>
            <sz val="16"/>
            <color rgb="FFFF0000"/>
            <rFont val="Times New Roman"/>
            <family val="2"/>
            <charset val="204"/>
          </rPr>
          <t xml:space="preserve">
</t>
        </r>
        <r>
          <rPr>
            <sz val="16"/>
            <rFont val="Times New Roman"/>
            <family val="1"/>
            <charset val="204"/>
          </rPr>
          <t>По состоянию на 01.08.18:</t>
        </r>
        <r>
          <rPr>
            <sz val="16"/>
            <color rgb="FFFF0000"/>
            <rFont val="Times New Roman"/>
            <family val="2"/>
            <charset val="204"/>
          </rPr>
          <t xml:space="preserve">
 -  спортсмены участвовали в тренировочных мероприятиях по подготовке к финалу Кубка России по плаванию (г. Обнинск) и в тренировочных мероприятиях по тхэквондо (г. Албена), тренировачным мероприятиям по спортивному ориентированию (пгт. Барсово), учебно-тренировочных сборов по каратэ, кикбоксингу (г. Сургут), учебно-тренировочные мероприятия по баскетболу (п. Кучугуры), участие в Первенстве Мира по пауэрлифтингу (г. Погеструм (ЮАР), Первенство ХМАО-Югры по дзюдо (г. Ханты-Мансийск), участие в Первенстве России по скалолазанию (г. Пермь);  
 - заключены договоры на приобретение инвентаря.
Освоение средств планируется в течение 2018 года.                                                        </t>
        </r>
      </is>
    </nc>
  </rcc>
  <rfmt sheetId="1" sqref="J43:J48" start="0" length="2147483647">
    <dxf>
      <font>
        <color auto="1"/>
      </font>
    </dxf>
  </rfmt>
</revisions>
</file>

<file path=xl/revisions/revisionLog2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4" sId="1">
    <o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По состоянию на 01.08.18:
 -  спортсмены участвовали в тренировочных мероприятиях по подготовке к финалу Кубка России по плаванию (г. Обнинск) и в тренировочных мероприятиях по тхэквондо (г. Албена), тренировачным мероприятиям по спортивному ориентированию (пгт. Барсово), учебно-тренировочных сборов по каратэ, кикбоксингу (г. Сургут), учебно-тренировочные мероприятия по баскетболу (п. Кучугуры), участие в Первенстве Мира по пауэрлифтингу (г. Погеструм (ЮАР), Первенство ХМАО-Югры по дзюдо (г. Ханты-Мансийск), участие в Первенстве России по скалолазанию (г. Пермь);  
 - заключены договоры на приобретение инвентаря.
Освоение средств планируется в течение 2018 года.                                                        </t>
        </r>
      </is>
    </oc>
    <n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По состоянию на 01.08.18:
 -  спортсмены участвовали в тренировочных мероприятиях по подготовке к финалу Кубка России по плаванию (г. Обнинск) и в тренировочных мероприятиях по тхэквондо (г. Албена), тренировачным мероприятиям по спортивному ориентированию (пгт. Барсово), учебно-тренировочных сборов по каратэ, кикбоксингу (г. Сургут), учебно-тренировочные мероприятия по баскетболу (п. Кучугуры), участие в Первенстве Мира по пауэрлифтингу (г. Погеструм (ЮАР), Первенство ХМАО-Югры по дзюдо (г. Ханты-Мансийск), участие в Первенстве России по скалолазанию (г. Пермь);  
 - заключены договоры на приобретение инвентаря. Планируется приобретение спортивного оборудования, экипировки и инвентаря, проведение тренировочных сборов и участие в соревнованиях.
Освоение средств планируется в течение 2018 года.                                                        </t>
        </r>
      </is>
    </nc>
  </rcc>
  <rcv guid="{13BE7114-35DF-4699-8779-61985C68F6C3}" action="delete"/>
  <rdn rId="0" localSheetId="1" customView="1" name="Z_13BE7114_35DF_4699_8779_61985C68F6C3_.wvu.PrintArea" hidden="1" oldHidden="1">
    <formula>'на 01.07.2018'!$A$1:$J$208</formula>
    <oldFormula>'на 01.07.2018'!$A$1:$J$208</oldFormula>
  </rdn>
  <rdn rId="0" localSheetId="1" customView="1" name="Z_13BE7114_35DF_4699_8779_61985C68F6C3_.wvu.PrintTitles" hidden="1" oldHidden="1">
    <formula>'на 01.07.2018'!$5:$8</formula>
    <oldFormula>'на 01.07.2018'!$5:$8</oldFormula>
  </rdn>
  <rdn rId="0" localSheetId="1" customView="1" name="Z_13BE7114_35DF_4699_8779_61985C68F6C3_.wvu.FilterData" hidden="1" oldHidden="1">
    <formula>'на 01.07.2018'!$A$7:$J$409</formula>
    <oldFormula>'на 01.07.2018'!$A$7:$J$409</oldFormula>
  </rdn>
  <rcv guid="{13BE7114-35DF-4699-8779-61985C68F6C3}" action="add"/>
</revisions>
</file>

<file path=xl/revisions/revisionLog2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74" start="0" length="2147483647">
    <dxf>
      <font>
        <color auto="1"/>
      </font>
    </dxf>
  </rfmt>
  <rfmt sheetId="1" sqref="I172" start="0" length="2147483647">
    <dxf>
      <font>
        <color auto="1"/>
      </font>
    </dxf>
  </rfmt>
</revisions>
</file>

<file path=xl/revisions/revisionLog2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8" sId="1">
    <o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По состоянию на 01.08.18:
 -  спортсмены участвовали в тренировочных мероприятиях по подготовке к финалу Кубка России по плаванию (г. Обнинск) и в тренировочных мероприятиях по тхэквондо (г. Албена), тренировачным мероприятиям по спортивному ориентированию (пгт. Барсово), учебно-тренировочных сборов по каратэ, кикбоксингу (г. Сургут), учебно-тренировочные мероприятия по баскетболу (п. Кучугуры), участие в Первенстве Мира по пауэрлифтингу (г. Погеструм (ЮАР), Первенство ХМАО-Югры по дзюдо (г. Ханты-Мансийск), участие в Первенстве России по скалолазанию (г. Пермь);  
 - заключены договоры на приобретение инвентаря. Планируется приобретение спортивного оборудования, экипировки и инвентаря, проведение тренировочных сборов и участие в соревнованиях.
Освоение средств планируется в течение 2018 года.                                                        </t>
        </r>
      </is>
    </oc>
    <n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По состоянию на 01.08.18:
 -  спортсмены участвовали в тренировочных мероприятиях по подготовке к финалу Кубка России по плаванию (г. Обнинск) и в тренировочных мероприятиях по тхэквондо (г. Албена), тренировочным мероприятиям по спортивному ориентированию (пгт. Барсово), учебно-тренировочных сборов по каратэ, кикбоксингу (г. Сургут), учебно-тренировочные мероприятия по баскетболу (п. Кучугуры), участие в Первенстве Мира по пауэрлифтингу (г. Погеструм (ЮАР), Первенство ХМАО-Югры по дзюдо (г. Ханты-Мансийск), участие в Первенстве России по скалолазанию (г. Пермь);  
 - заключены договоры на приобретение инвентаря. Планируется приобретение спортивного оборудования, экипировки и инвентаря, проведение тренировочных сборов и участие в соревнованиях.
Освоение средств планируется в течение 2018 года.                                                        </t>
        </r>
      </is>
    </nc>
  </rcc>
</revisions>
</file>

<file path=xl/revisions/revisionLog2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0" start="0" length="2147483647">
    <dxf>
      <font>
        <color auto="1"/>
      </font>
    </dxf>
  </rfmt>
  <rfmt sheetId="1" sqref="D10" start="0" length="2147483647">
    <dxf>
      <font>
        <color auto="1"/>
      </font>
    </dxf>
  </rfmt>
  <rfmt sheetId="1" sqref="A10:XFD10" start="0" length="2147483647">
    <dxf>
      <font>
        <color auto="1"/>
      </font>
    </dxf>
  </rfmt>
  <rfmt sheetId="1" sqref="C11" start="0" length="2147483647">
    <dxf>
      <font>
        <color auto="1"/>
      </font>
    </dxf>
  </rfmt>
  <rfmt sheetId="1" sqref="D11" start="0" length="2147483647">
    <dxf>
      <font>
        <color auto="1"/>
      </font>
    </dxf>
  </rfmt>
  <rfmt sheetId="1" sqref="E11" start="0" length="2147483647">
    <dxf>
      <font>
        <color auto="1"/>
      </font>
    </dxf>
  </rfmt>
  <rfmt sheetId="1" sqref="G11" start="0" length="2147483647">
    <dxf>
      <font>
        <color auto="1"/>
      </font>
    </dxf>
  </rfmt>
  <rfmt sheetId="1" sqref="A11:XFD11" start="0" length="2147483647">
    <dxf>
      <font>
        <color auto="1"/>
      </font>
    </dxf>
  </rfmt>
  <rfmt sheetId="1" sqref="C12:C13" start="0" length="2147483647">
    <dxf>
      <font>
        <color auto="1"/>
      </font>
    </dxf>
  </rfmt>
  <rfmt sheetId="1" sqref="D12:D13" start="0" length="2147483647">
    <dxf>
      <font>
        <color auto="1"/>
      </font>
    </dxf>
  </rfmt>
  <rfmt sheetId="1" sqref="E12:E13" start="0" length="2147483647">
    <dxf>
      <font>
        <color auto="1"/>
      </font>
    </dxf>
  </rfmt>
  <rfmt sheetId="1" sqref="G12:G13" start="0" length="2147483647">
    <dxf>
      <font>
        <color auto="1"/>
      </font>
    </dxf>
  </rfmt>
  <rfmt sheetId="1" sqref="A12:XFD14" start="0" length="2147483647">
    <dxf>
      <font>
        <color auto="1"/>
      </font>
    </dxf>
  </rfmt>
  <rfmt sheetId="1" sqref="A9:XFD9" start="0" length="2147483647">
    <dxf>
      <font>
        <color auto="1"/>
      </font>
    </dxf>
  </rfmt>
</revisions>
</file>

<file path=xl/revisions/revisionLog2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9" sId="1">
    <oc r="J159"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рассылку постановлений, приобретение бумаги. Планируется заключить контракт на приобретение ПО "Ангел", цифровых видеокамер на объектах АПК "Безопасный город".
     Произведена выплата материального стимулирования 103 гражданам, являющимся членами народных дружин, по итогам работы за 6 месяцев.
      Заключен договор  № 42 от 20.06.2018 о предоставлении иного межбюджетного трансферта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Ссредства будут направлены на материальное стимулирование граждан, являющихся членами народных дружин.
</t>
        </r>
        <r>
          <rPr>
            <sz val="16"/>
            <color rgb="FFFF0000"/>
            <rFont val="Times New Roman"/>
            <family val="2"/>
            <charset val="204"/>
          </rPr>
          <t xml:space="preserve">
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"PROфилактика" (Молодежный форум "Революция тела" запланировано на сентябрь 2018 года), 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Освоение средств планируется в течение 2018 года.                                                                                                   
</t>
        </r>
      </is>
    </oc>
    <nc r="J159"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рассылку постановлений, приобретение бумаги. Планируется заключить контракт на приобретение ПО "Ангел", цифровых видеокамер на объектах АПК "Безопасный город".
     Произведена выплата материального стимулирования 103 гражданам, являющимся членами народных дружин, по итогам работы за 6 месяцев.
      Заключен договор  № 42 от 20.06.2018 о предоставлении иного межбюджетного трансферта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Ссредства будут направлены на материальное стимулирование граждан, являющихся членами народных дружин.
</t>
        </r>
        <r>
          <rPr>
            <sz val="16"/>
            <color rgb="FFFF0000"/>
            <rFont val="Times New Roman"/>
            <family val="2"/>
            <charset val="204"/>
          </rPr>
          <t xml:space="preserve">
</t>
        </r>
        <r>
          <rPr>
            <sz val="16"/>
            <rFont val="Times New Roman"/>
            <family val="1"/>
            <charset val="204"/>
          </rPr>
          <t xml:space="preserve">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t>
        </r>
        <r>
          <rPr>
            <sz val="16"/>
            <color rgb="FFFF0000"/>
            <rFont val="Times New Roman"/>
            <family val="2"/>
            <charset val="204"/>
          </rPr>
          <t xml:space="preserve">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"PROфилактика" (Молодежный форум "Революция тела" запланировано на сентябрь 2018 года), 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Освоение средств планируется в течение 2018 года.                                                                                                   
</t>
        </r>
      </is>
    </nc>
  </rcc>
</revisions>
</file>

<file path=xl/revisions/revisionLog2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0" sId="1">
    <oc r="J159"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рассылку постановлений, приобретение бумаги. Планируется заключить контракт на приобретение ПО "Ангел", цифровых видеокамер на объектах АПК "Безопасный город".
     Произведена выплата материального стимулирования 103 гражданам, являющимся членами народных дружин, по итогам работы за 6 месяцев.
      Заключен договор  № 42 от 20.06.2018 о предоставлении иного межбюджетного трансферта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Ссредства будут направлены на материальное стимулирование граждан, являющихся членами народных дружин.
</t>
        </r>
        <r>
          <rPr>
            <sz val="16"/>
            <color rgb="FFFF0000"/>
            <rFont val="Times New Roman"/>
            <family val="2"/>
            <charset val="204"/>
          </rPr>
          <t xml:space="preserve">
</t>
        </r>
        <r>
          <rPr>
            <sz val="16"/>
            <rFont val="Times New Roman"/>
            <family val="1"/>
            <charset val="204"/>
          </rPr>
          <t xml:space="preserve">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t>
        </r>
        <r>
          <rPr>
            <sz val="16"/>
            <color rgb="FFFF0000"/>
            <rFont val="Times New Roman"/>
            <family val="2"/>
            <charset val="204"/>
          </rPr>
          <t xml:space="preserve">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"PROфилактика" (Молодежный форум "Революция тела" запланировано на сентябрь 2018 года), 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Освоение средств планируется в течение 2018 года.                                                                                                   
</t>
        </r>
      </is>
    </oc>
    <nc r="J159"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рассылку постановлений, приобретение бумаги. Планируется заключить контракт на приобретение ПО "Ангел", цифровых видеокамер на объектах АПК "Безопасный город".
     Произведена выплата материального стимулирования 103 гражданам, являющимся членами народных дружин, по итогам работы за 6 месяцев.
      Заключен договор  № 42 от 20.06.2018 о предоставлении иного межбюджетного трансферта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Ссредства будут направлены на материальное стимулирование граждан, являющихся членами народных дружин.
</t>
        </r>
        <r>
          <rPr>
            <sz val="16"/>
            <color rgb="FFFF0000"/>
            <rFont val="Times New Roman"/>
            <family val="2"/>
            <charset val="204"/>
          </rPr>
          <t xml:space="preserve">
</t>
        </r>
        <r>
          <rPr>
            <sz val="16"/>
            <rFont val="Times New Roman"/>
            <family val="1"/>
            <charset val="204"/>
          </rPr>
          <t xml:space="preserve">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"PROфилактика" (Молодежный форум "Революция тела" запланировано на сентябрь 2018 года), 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Освоение средств планируется в течение 2018 года.                                                                                                   
</t>
        </r>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29" sId="1" odxf="1" dxf="1">
    <oc r="J29"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color rgb="FFFF0000"/>
            <rFont val="Times New Roman"/>
            <family val="2"/>
            <charset val="204"/>
          </rPr>
          <t>ДГХ:</t>
        </r>
        <r>
          <rPr>
            <sz val="16"/>
            <color rgb="FFFF0000"/>
            <rFont val="Times New Roman"/>
            <family val="2"/>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01.07.2018: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3) В процессе заключения муниципальный контракт с ООО "Виктум" на ремонт квартиры по ул. Мира, 9,кв.97 на сумму 200,083 тыс.руб. Срок выполнения работ - 60 дней с даты заключения контракта. 
Расходы запланированы на 3 квартал 2018 года.
</t>
        </r>
        <r>
          <rPr>
            <u/>
            <sz val="16"/>
            <color rgb="FFFF0000"/>
            <rFont val="Times New Roman"/>
            <family val="2"/>
            <charset val="204"/>
          </rPr>
          <t xml:space="preserve">ДАиГ: </t>
        </r>
        <r>
          <rPr>
            <sz val="16"/>
            <color rgb="FFFF0000"/>
            <rFont val="Times New Roman"/>
            <family val="2"/>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признаны несостоявшимся, по причине отсутствия претендентов на участие. Повторное размещение заявок на приобретение 32 квартир состоялось 25-26 июня 2018 года. Подведение итогов аукциона - 09.07.2018.
30.03.2018 выделены дополнительные средства из окружного бюджета в размере 26 118,7 тыс.руб. Размещение закупки на приобретение 14 жилых помещений для участников программы состоится в июле 2018 года.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01.07.2018: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3) В процессе заключения муниципальный контракт с ООО "Виктум" на ремонт квартиры по ул. Мира, 9,кв.97 на сумму 200,083 тыс.руб. Срок выполнения работ - 60 дней с даты заключения контракта. 
Расходы запланированы на 3 квартал 2018 года.
</t>
        </r>
        <r>
          <rPr>
            <u/>
            <sz val="16"/>
            <color rgb="FFFF0000"/>
            <rFont val="Times New Roman"/>
            <family val="2"/>
            <charset val="204"/>
          </rPr>
          <t xml:space="preserve">ДАиГ: </t>
        </r>
        <r>
          <rPr>
            <sz val="16"/>
            <color rgb="FFFF0000"/>
            <rFont val="Times New Roman"/>
            <family val="2"/>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признаны несостоявшимся, по причине отсутствия претендентов на участие. Повторное размещение заявок на приобретение 32 квартир состоялось 25-26 июня 2018 года. Подведение итогов аукциона - 09.07.2018.
30.03.2018 выделены дополнительные средства из окружного бюджета в размере 26 118,7 тыс.руб. Размещение закупки на приобретение 14 жилых помещений для участников программы состоится в июле 2018 года.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nc>
    <odxf>
      <font>
        <sz val="16"/>
        <color rgb="FFFF0000"/>
      </font>
    </odxf>
    <ndxf>
      <font>
        <sz val="16"/>
        <color rgb="FFFF0000"/>
      </font>
    </ndxf>
  </rcc>
</revisions>
</file>

<file path=xl/revisions/revisionLog2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3BE7114-35DF-4699-8779-61985C68F6C3}" action="delete"/>
  <rdn rId="0" localSheetId="1" customView="1" name="Z_13BE7114_35DF_4699_8779_61985C68F6C3_.wvu.PrintArea" hidden="1" oldHidden="1">
    <formula>'на 01.07.2018'!$A$1:$J$208</formula>
    <oldFormula>'на 01.07.2018'!$A$1:$J$208</oldFormula>
  </rdn>
  <rdn rId="0" localSheetId="1" customView="1" name="Z_13BE7114_35DF_4699_8779_61985C68F6C3_.wvu.PrintTitles" hidden="1" oldHidden="1">
    <formula>'на 01.07.2018'!$5:$8</formula>
    <oldFormula>'на 01.07.2018'!$5:$8</oldFormula>
  </rdn>
  <rdn rId="0" localSheetId="1" customView="1" name="Z_13BE7114_35DF_4699_8779_61985C68F6C3_.wvu.FilterData" hidden="1" oldHidden="1">
    <formula>'на 01.07.2018'!$A$7:$J$409</formula>
    <oldFormula>'на 01.07.2018'!$A$7:$J$409</oldFormula>
  </rdn>
  <rcv guid="{13BE7114-35DF-4699-8779-61985C68F6C3}" action="add"/>
</revisions>
</file>

<file path=xl/revisions/revisionLog2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4" sId="1">
    <o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t>
        </r>
        <r>
          <rPr>
            <sz val="16"/>
            <color rgb="FFFF0000"/>
            <rFont val="Times New Roman"/>
            <family val="2"/>
            <charset val="204"/>
          </rPr>
          <t xml:space="preserve">
</t>
        </r>
        <r>
          <rPr>
            <sz val="16"/>
            <rFont val="Times New Roman"/>
            <family val="1"/>
            <charset val="204"/>
          </rPr>
          <t>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t>
        </r>
        <r>
          <rPr>
            <sz val="16"/>
            <color rgb="FFFF0000"/>
            <rFont val="Times New Roman"/>
            <family val="2"/>
            <charset val="204"/>
          </rPr>
          <t xml:space="preserve"> Планируется приобретение оборудования для инвалидов, оборудования для модернизации сайтов, автоматизации музеев. </t>
        </r>
        <r>
          <rPr>
            <sz val="16"/>
            <rFont val="Times New Roman"/>
            <family val="1"/>
            <charset val="204"/>
          </rPr>
          <t xml:space="preserve">Бюджетные ассигнования будут использованы в 3-4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осуществить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01.08.2018 года по работникам муниципальных учреждений культуры составило </t>
        </r>
        <r>
          <rPr>
            <sz val="16"/>
            <color rgb="FFFF0000"/>
            <rFont val="Times New Roman"/>
            <family val="2"/>
            <charset val="204"/>
          </rPr>
          <t xml:space="preserve">74 649,40 рублей.                                             
</t>
        </r>
        <r>
          <rPr>
            <u/>
            <sz val="20"/>
            <rFont val="Times New Roman"/>
            <family val="1"/>
            <charset val="204"/>
          </rPr>
          <t/>
        </r>
      </is>
    </oc>
    <n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t>
        </r>
        <r>
          <rPr>
            <sz val="16"/>
            <color rgb="FFFF0000"/>
            <rFont val="Times New Roman"/>
            <family val="2"/>
            <charset val="204"/>
          </rPr>
          <t xml:space="preserve">
</t>
        </r>
        <r>
          <rPr>
            <sz val="16"/>
            <rFont val="Times New Roman"/>
            <family val="1"/>
            <charset val="204"/>
          </rPr>
          <t>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t>
        </r>
        <r>
          <rPr>
            <sz val="16"/>
            <color rgb="FFFF0000"/>
            <rFont val="Times New Roman"/>
            <family val="2"/>
            <charset val="204"/>
          </rPr>
          <t xml:space="preserve"> </t>
        </r>
        <r>
          <rPr>
            <sz val="16"/>
            <rFont val="Times New Roman"/>
            <family val="1"/>
            <charset val="204"/>
          </rPr>
          <t xml:space="preserve">Планируется приобретение оборудования для инвалидов, оборудования для модернизации сайтов, автоматизации музеев. Бюджетные ассигнования будут использованы в 3-4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осуществить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01.08.2018 года по работникам муниципальных учреждений культуры составило </t>
        </r>
        <r>
          <rPr>
            <sz val="16"/>
            <color rgb="FFFF0000"/>
            <rFont val="Times New Roman"/>
            <family val="2"/>
            <charset val="204"/>
          </rPr>
          <t xml:space="preserve">74 649,40 рублей.                                             
</t>
        </r>
        <r>
          <rPr>
            <u/>
            <sz val="20"/>
            <rFont val="Times New Roman"/>
            <family val="1"/>
            <charset val="204"/>
          </rPr>
          <t/>
        </r>
      </is>
    </nc>
  </rcc>
</revisions>
</file>

<file path=xl/revisions/revisionLog2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10:J115">
    <dxf>
      <alignment vertical="top" readingOrder="0"/>
    </dxf>
  </rfmt>
  <rcv guid="{BEA0FDBA-BB07-4C19-8BBD-5E57EE395C09}" action="delete"/>
  <rdn rId="0" localSheetId="1" customView="1" name="Z_BEA0FDBA_BB07_4C19_8BBD_5E57EE395C09_.wvu.PrintArea" hidden="1" oldHidden="1">
    <formula>'на 01.07.2018'!$A$1:$J$207</formula>
    <oldFormula>'на 01.07.2018'!$A$1:$J$207</oldFormula>
  </rdn>
  <rdn rId="0" localSheetId="1" customView="1" name="Z_BEA0FDBA_BB07_4C19_8BBD_5E57EE395C09_.wvu.PrintTitles" hidden="1" oldHidden="1">
    <formula>'на 01.07.2018'!$5:$8</formula>
    <oldFormula>'на 01.07.2018'!$5:$8</oldFormula>
  </rdn>
  <rdn rId="0" localSheetId="1" customView="1" name="Z_BEA0FDBA_BB07_4C19_8BBD_5E57EE395C09_.wvu.FilterData" hidden="1" oldHidden="1">
    <formula>'на 01.07.2018'!$A$7:$J$409</formula>
    <oldFormula>'на 01.07.2018'!$A$7:$J$409</oldFormula>
  </rdn>
  <rcv guid="{BEA0FDBA-BB07-4C19-8BBD-5E57EE395C09}" action="add"/>
</revisions>
</file>

<file path=xl/revisions/revisionLog2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46:J151">
    <dxf>
      <alignment horizontal="justify" readingOrder="0"/>
    </dxf>
  </rfmt>
  <rcv guid="{BEA0FDBA-BB07-4C19-8BBD-5E57EE395C09}" action="delete"/>
  <rdn rId="0" localSheetId="1" customView="1" name="Z_BEA0FDBA_BB07_4C19_8BBD_5E57EE395C09_.wvu.PrintArea" hidden="1" oldHidden="1">
    <formula>'на 01.07.2018'!$A$1:$J$207</formula>
    <oldFormula>'на 01.07.2018'!$A$1:$J$207</oldFormula>
  </rdn>
  <rdn rId="0" localSheetId="1" customView="1" name="Z_BEA0FDBA_BB07_4C19_8BBD_5E57EE395C09_.wvu.PrintTitles" hidden="1" oldHidden="1">
    <formula>'на 01.07.2018'!$5:$8</formula>
    <oldFormula>'на 01.07.2018'!$5:$8</oldFormula>
  </rdn>
  <rdn rId="0" localSheetId="1" customView="1" name="Z_BEA0FDBA_BB07_4C19_8BBD_5E57EE395C09_.wvu.FilterData" hidden="1" oldHidden="1">
    <formula>'на 01.07.2018'!$A$7:$J$409</formula>
    <oldFormula>'на 01.07.2018'!$A$7:$J$409</oldFormula>
  </rdn>
  <rcv guid="{BEA0FDBA-BB07-4C19-8BBD-5E57EE395C09}" action="add"/>
</revisions>
</file>

<file path=xl/revisions/revisionLog2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1" sId="1" quotePrefix="1">
    <oc r="A3" t="inlineStr">
      <is>
        <t>Информация о реализации государственных программ Ханты-Мансийского автономного округа - Югры
на территории городского округа город Сургут на 01.07.2017 года</t>
      </is>
    </oc>
    <nc r="A3" t="inlineStr">
      <is>
        <t>Информация о реализации государственных программ Ханты-Мансийского автономного округа - Югры
на территории городского округа город Сургут на 01.08.2017 года</t>
      </is>
    </nc>
  </rcc>
</revisions>
</file>

<file path=xl/revisions/revisionLog2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9:J207">
    <dxf>
      <alignment horizontal="justify" vertical="top" readingOrder="0"/>
    </dxf>
  </rfmt>
</revisions>
</file>

<file path=xl/revisions/revisionLog2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2" sId="1">
    <oc r="J122" t="inlineStr">
      <is>
        <t xml:space="preserve">      Заключено соглашение от 13.04.2018 № 71876000-1-2018-002 между Департаментом строительства ХМАО - Югры и Администрацией города  о предоставлении в 2018 году субсидии из бюджета ХМАО - Югры  на софинансирование расходных обязательств на предоставление социальных выплат молодым семьям на приобретение (строительство) жилья в рамках основного мероприятия "Обеспечение жильем молодых семей".
       На 01.08.2018 участниками мероприятия числится 59 молодых семей. В 2018 году социальную выплату на приобретение (строительство) жилья планируется предоставить 4 молодым семьям. Свидетельства о праве на получение социальной выплаты выданы 3 молодым семьям на общую сумму 
3 606 876 руб.                                                                                    
    </t>
      </is>
    </oc>
    <nc r="J122" t="inlineStr">
      <is>
        <t xml:space="preserve">      Заключено соглашение от 13.04.2018 № 71876000-1-2018-002 между Департаментом строительства ХМАО - Югры и Администрацией города  о предоставлении в 2018 году субсидии из бюджета ХМАО - Югры  на софинансирование расходных обязательств на предоставление социальных выплат молодым семьям на приобретение (строительство) жилья в рамках основного мероприятия "Обеспечение жильем молодых семей".
       На 01.08.2018 участниками мероприятия числится 59 молодых семей. В 2018 году социальную выплату на приобретение (строительство) жилья планируется предоставить 4 молодым семьям. Свидетельства о праве на получение социальной выплаты выданы 3 молодым семьям на общую сумму 3606876 руб.                                                                                    
    </t>
      </is>
    </nc>
  </rcc>
  <rcv guid="{BEA0FDBA-BB07-4C19-8BBD-5E57EE395C09}" action="delete"/>
  <rdn rId="0" localSheetId="1" customView="1" name="Z_BEA0FDBA_BB07_4C19_8BBD_5E57EE395C09_.wvu.PrintArea" hidden="1" oldHidden="1">
    <formula>'на 01.07.2018'!$A$1:$J$207</formula>
    <oldFormula>'на 01.07.2018'!$A$1:$J$207</oldFormula>
  </rdn>
  <rdn rId="0" localSheetId="1" customView="1" name="Z_BEA0FDBA_BB07_4C19_8BBD_5E57EE395C09_.wvu.PrintTitles" hidden="1" oldHidden="1">
    <formula>'на 01.07.2018'!$5:$8</formula>
    <oldFormula>'на 01.07.2018'!$5:$8</oldFormula>
  </rdn>
  <rdn rId="0" localSheetId="1" customView="1" name="Z_BEA0FDBA_BB07_4C19_8BBD_5E57EE395C09_.wvu.FilterData" hidden="1" oldHidden="1">
    <formula>'на 01.07.2018'!$A$7:$J$409</formula>
    <oldFormula>'на 01.07.2018'!$A$7:$J$409</oldFormula>
  </rdn>
  <rcv guid="{BEA0FDBA-BB07-4C19-8BBD-5E57EE395C09}" action="add"/>
</revisions>
</file>

<file path=xl/revisions/revisionLog2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6" sId="1">
    <oc r="J122" t="inlineStr">
      <is>
        <t xml:space="preserve">      Заключено соглашение от 13.04.2018 № 71876000-1-2018-002 между Департаментом строительства ХМАО - Югры и Администрацией города  о предоставлении в 2018 году субсидии из бюджета ХМАО - Югры  на софинансирование расходных обязательств на предоставление социальных выплат молодым семьям на приобретение (строительство) жилья в рамках основного мероприятия "Обеспечение жильем молодых семей".
       На 01.08.2018 участниками мероприятия числится 59 молодых семей. В 2018 году социальную выплату на приобретение (строительство) жилья планируется предоставить 4 молодым семьям. Свидетельства о праве на получение социальной выплаты выданы 3 молодым семьям на общую сумму 3606876 руб.                                                                                    
    </t>
      </is>
    </oc>
    <nc r="J122" t="inlineStr">
      <is>
        <t xml:space="preserve">      Заключено соглашение от 13.04.2018 № 71876000-1-2018-002 между Департаментом строительства ХМАО - Югры и Администрацией города  о предоставлении в 2018 году субсидии из бюджета ХМАО - Югры  на софинансирование расходных обязательств на предоставление социальных выплат молодым семьям на приобретение (строительство) жилья в рамках основного мероприятия "Обеспечение жильем молодых семей".
       На 01.08.2018 участниками мероприятия числится 59 молодых семей. В 2018 году социальную выплату на приобретение (строительство) жилья планируется предоставить 4 молодым семьям. Свидетельства о праве на получение социальной выплаты выданы 3 молодым семьям на общую сумму 3606,876 тыс.руб.                                                                                    
    </t>
      </is>
    </nc>
  </rcc>
</revisions>
</file>

<file path=xl/revisions/revisionLog2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7" sId="1">
    <oc r="J134" t="inlineStr">
      <is>
        <t xml:space="preserve">На 01.01.2018 участниками мероприятия числится 437  человек. В 2018 году субсидию за счет средств федерального бюджета на приобретение (строительство) жилья планируется  предоставить 9 ветеранам боевых действий и 1 инвалиду. По состоянию на 01.08.2018: выдано 7 гарантийных писем на общую сумму 5 881 932 рубля, 1 участнику подпрограммы отказано в выдаче гарантийного письма, 2 участников отказались от получения субсидии в текущем году. На 01.08.2018 перечисление субсидий не производилось. </t>
      </is>
    </oc>
    <nc r="J134" t="inlineStr">
      <is>
        <t xml:space="preserve">На 01.01.2018 участниками мероприятия числится 437  человек. В 2018 году субсидию за счет средств федерального бюджета на приобретение (строительство) жилья планируется  предоставить 9 ветеранам боевых действий и 1 инвалиду. По состоянию на 01.08.2018: выдано 7 гарантийных писем на общую сумму 5881,932 тыс.руб., 1 участнику подпрограммы отказано в выдаче гарантийного письма, 2 участников отказались от получения субсидии в текущем году. На 01.08.2018 перечисление субсидий не производилось. </t>
      </is>
    </nc>
  </rcc>
</revisions>
</file>

<file path=xl/revisions/revisionLog2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8" sId="1">
    <o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t>
        </r>
        <r>
          <rPr>
            <sz val="16"/>
            <color rgb="FFFF0000"/>
            <rFont val="Times New Roman"/>
            <family val="2"/>
            <charset val="204"/>
          </rPr>
          <t xml:space="preserve">
</t>
        </r>
        <r>
          <rPr>
            <sz val="16"/>
            <rFont val="Times New Roman"/>
            <family val="1"/>
            <charset val="204"/>
          </rPr>
          <t>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t>
        </r>
        <r>
          <rPr>
            <sz val="16"/>
            <color rgb="FFFF0000"/>
            <rFont val="Times New Roman"/>
            <family val="2"/>
            <charset val="204"/>
          </rPr>
          <t xml:space="preserve"> </t>
        </r>
        <r>
          <rPr>
            <sz val="16"/>
            <rFont val="Times New Roman"/>
            <family val="1"/>
            <charset val="204"/>
          </rPr>
          <t xml:space="preserve">Планируется приобретение оборудования для инвалидов, оборудования для модернизации сайтов, автоматизации музеев. Бюджетные ассигнования будут использованы в 3-4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осуществить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01.08.2018 года по работникам муниципальных учреждений культуры составило </t>
        </r>
        <r>
          <rPr>
            <sz val="16"/>
            <color rgb="FFFF0000"/>
            <rFont val="Times New Roman"/>
            <family val="2"/>
            <charset val="204"/>
          </rPr>
          <t xml:space="preserve">74 649,40 рублей.                                             
</t>
        </r>
        <r>
          <rPr>
            <u/>
            <sz val="20"/>
            <rFont val="Times New Roman"/>
            <family val="1"/>
            <charset val="204"/>
          </rPr>
          <t/>
        </r>
      </is>
    </oc>
    <n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t>
        </r>
        <r>
          <rPr>
            <sz val="16"/>
            <color rgb="FFFF0000"/>
            <rFont val="Times New Roman"/>
            <family val="2"/>
            <charset val="204"/>
          </rPr>
          <t xml:space="preserve">
</t>
        </r>
        <r>
          <rPr>
            <sz val="16"/>
            <rFont val="Times New Roman"/>
            <family val="1"/>
            <charset val="204"/>
          </rPr>
          <t>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t>
        </r>
        <r>
          <rPr>
            <sz val="16"/>
            <color rgb="FFFF0000"/>
            <rFont val="Times New Roman"/>
            <family val="2"/>
            <charset val="204"/>
          </rPr>
          <t xml:space="preserve"> </t>
        </r>
        <r>
          <rPr>
            <sz val="16"/>
            <rFont val="Times New Roman"/>
            <family val="1"/>
            <charset val="204"/>
          </rPr>
          <t xml:space="preserve">Планируется приобретение оборудования для инвалидов, оборудования для модернизации сайтов, автоматизации музеев. Бюджетные ассигнования будут использованы до конца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осуществить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01.08.2018 года по работникам муниципальных учреждений культуры составило </t>
        </r>
        <r>
          <rPr>
            <sz val="16"/>
            <color rgb="FFFF0000"/>
            <rFont val="Times New Roman"/>
            <family val="2"/>
            <charset val="204"/>
          </rPr>
          <t xml:space="preserve">74 649,40 рублей.                                             
</t>
        </r>
        <r>
          <rPr>
            <u/>
            <sz val="20"/>
            <rFont val="Times New Roman"/>
            <family val="1"/>
            <charset val="204"/>
          </rPr>
          <t/>
        </r>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22" start="0" length="2147483647">
    <dxf>
      <font>
        <color auto="1"/>
      </font>
    </dxf>
  </rfmt>
  <rfmt sheetId="1" sqref="J166:J171" start="0" length="2147483647">
    <dxf>
      <font>
        <color auto="1"/>
      </font>
    </dxf>
  </rfmt>
  <rcc rId="1530" sId="1">
    <oc r="J195" t="inlineStr">
      <is>
        <r>
          <rPr>
            <u/>
            <sz val="16"/>
            <color rgb="FFFF0000"/>
            <rFont val="Times New Roman"/>
            <family val="2"/>
            <charset val="204"/>
          </rPr>
          <t>АГ:</t>
        </r>
        <r>
          <rPr>
            <sz val="16"/>
            <color rgb="FFFF0000"/>
            <rFont val="Times New Roman"/>
            <family val="2"/>
            <charset val="204"/>
          </rPr>
          <t xml:space="preserve"> В рамках переданных государственных полномочий осуществляется деятельность  по государственной регистрации актов гражданского состояния.
       По состоянию на 01.07.2018 произведена выплата заработной платы за январь - май и первую половину июня месяца 2018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t>
        </r>
      </is>
    </oc>
    <nc r="J195" t="inlineStr">
      <is>
        <r>
          <rPr>
            <u/>
            <sz val="16"/>
            <color rgb="FFFF0000"/>
            <rFont val="Times New Roman"/>
            <family val="2"/>
            <charset val="204"/>
          </rPr>
          <t>АГ:</t>
        </r>
        <r>
          <rPr>
            <sz val="16"/>
            <color rgb="FFFF0000"/>
            <rFont val="Times New Roman"/>
            <family val="2"/>
            <charset val="204"/>
          </rPr>
          <t xml:space="preserve"> В рамках переданных государственных полномочий осуществляется деятельность  по государственной регистрации актов гражданского состояния.
       По состоянию на 01.08.2018 произведена выплата заработной платы за январь - июнь и первую половину июля месяца 2018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t>
        </r>
      </is>
    </nc>
  </rcc>
  <rfmt sheetId="1" sqref="J195:J199" start="0" length="2147483647">
    <dxf>
      <font>
        <color auto="1"/>
      </font>
    </dxf>
  </rfmt>
</revisions>
</file>

<file path=xl/revisions/revisionLog2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9" sId="1">
    <o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По состоянию на 01.08.18:
 -  спортсмены участвовали в тренировочных мероприятиях по подготовке к финалу Кубка России по плаванию (г. Обнинск) и в тренировочных мероприятиях по тхэквондо (г. Албена), тренировочным мероприятиям по спортивному ориентированию (пгт. Барсово), учебно-тренировочных сборов по каратэ, кикбоксингу (г. Сургут), учебно-тренировочные мероприятия по баскетболу (п. Кучугуры), участие в Первенстве Мира по пауэрлифтингу (г. Погеструм (ЮАР), Первенство ХМАО-Югры по дзюдо (г. Ханты-Мансийск), участие в Первенстве России по скалолазанию (г. Пермь);  
 - заключены договоры на приобретение инвентаря. Планируется приобретение спортивного оборудования, экипировки и инвентаря, проведение тренировочных сборов и участие в соревнованиях.
Освоение средств планируется в течение 2018 года.                                                        </t>
        </r>
      </is>
    </oc>
    <n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По состоянию на 01.08.18:
 -  спортсмены участвовали в тренировочных мероприятиях по подготовке к финалу Кубка России по плаванию (г. Обнинск) и в тренировочных мероприятиях по тхэквондо (г. Албена), тренировочным мероприятиям по спортивному ориентированию (пгт. Барсово), учебно-тренировочных сборов по каратэ, кикбоксингу (г. Сургут), учебно-тренировочные мероприятия по баскетболу (п. Кучугуры), участие в Первенстве Мира по пауэрлифтингу (г. Погеструм (ЮАР), Первенство ХМАО-Югры по дзюдо (г. Ханты-Мансийск), участие в Первенстве России по скалолазанию (г. Пермь);  
 - заключены договоры на приобретение инвентаря. Планируется приобретение спортивного оборудования, экипировки и инвентаря, проведение тренировочных сборов и участие в соревнованиях.
Освоение средств планируется в течение 2018 года.                                                        </t>
        </r>
      </is>
    </nc>
  </rcc>
</revisions>
</file>

<file path=xl/revisions/revisionLog2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0" sId="1">
    <o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По состоянию на 01.08.18:
 -  спортсмены участвовали в тренировочных мероприятиях по подготовке к финалу Кубка России по плаванию (г. Обнинск) и в тренировочных мероприятиях по тхэквондо (г. Албена), тренировочным мероприятиям по спортивному ориентированию (пгт. Барсово), учебно-тренировочных сборов по каратэ, кикбоксингу (г. Сургут), учебно-тренировочные мероприятия по баскетболу (п. Кучугуры), участие в Первенстве Мира по пауэрлифтингу (г. Погеструм (ЮАР), Первенство ХМАО-Югры по дзюдо (г. Ханты-Мансийск), участие в Первенстве России по скалолазанию (г. Пермь);  
 - заключены договоры на приобретение инвентаря. Планируется приобретение спортивного оборудования, экипировки и инвентаря, проведение тренировочных сборов и участие в соревнованиях.
Освоение средств планируется в течение 2018 года.                                                        </t>
        </r>
      </is>
    </oc>
    <n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По состоянию на 01.08.18:
 -  спортсмены участвовали в тренировочных мероприятиях по подготовке к финалу Кубка России по плаванию (г. Обнинск) и в тренировочных мероприятиях по тхэквондо (г. Албена), тренировочным мероприятиям по спортивному ориентированию (пгт. Барсово), учебно-тренировочных сборов по каратэ, кикбоксингу (г. Сургут), учебно-тренировочные мероприятия по баскетболу (п. Кучугуры), участие в Первенстве Мира по пауэрлифтингу (г. Погеструм (ЮАР), Первенство ХМАО-Югры по дзюдо (г. Ханты-Мансийск), участие в Первенстве России по скалолазанию (г. Пермь);  
 - заключены договоры на приобретение инвентаря. Планируется приобретение спортивного оборудования, экипировки и инвентаря, проведение тренировочных сборов и участие в соревнованиях.
Использование бюджетных ассигнований планируется осуществить в 4 квартале 2018 года.                                                         </t>
        </r>
      </is>
    </nc>
  </rcc>
</revisions>
</file>

<file path=xl/revisions/revisionLog2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1"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t>
        </r>
        <r>
          <rPr>
            <sz val="16"/>
            <color rgb="FFFF0000"/>
            <rFont val="Times New Roman"/>
            <family val="2"/>
            <charset val="204"/>
          </rPr>
          <t xml:space="preserve">
</t>
        </r>
        <r>
          <rPr>
            <sz val="16"/>
            <rFont val="Times New Roman"/>
            <family val="1"/>
            <charset val="204"/>
          </rPr>
          <t xml:space="preserve">По состоянию на 01.08.2018: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t>
        </r>
        <r>
          <rPr>
            <sz val="16"/>
            <color rgb="FFFF0000"/>
            <rFont val="Times New Roman"/>
            <family val="2"/>
            <charset val="204"/>
          </rPr>
          <t xml:space="preserve">
</t>
        </r>
        <r>
          <rPr>
            <sz val="16"/>
            <rFont val="Times New Roman"/>
            <family val="1"/>
            <charset val="204"/>
          </rPr>
          <t>3) 119,96 тыс.руб. - экономия по итогам проведения торгов.
4) Резерв для уточнения адресного перечня квартир на проведение работ по ремонту в сумме 3 610,06 тыс.руб., по проверке смет - 1,82 тыс.руб.
Расходы запланированы на 3,4 кварталы 2018 года.</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проведенные в апреле и июне, признаны несостоявшимся по причине отсутствия претендентов на участие. 
30.03.2018 выделены дополнительные средства из окружного бюджета в размере 26 118,7 тыс.руб. В июле размещены заявки на приобретение 14 жилых помещений для участников программы.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t>
        </r>
        <r>
          <rPr>
            <sz val="16"/>
            <color rgb="FFFF0000"/>
            <rFont val="Times New Roman"/>
            <family val="2"/>
            <charset val="204"/>
          </rPr>
          <t xml:space="preserve">
</t>
        </r>
        <r>
          <rPr>
            <sz val="16"/>
            <rFont val="Times New Roman"/>
            <family val="1"/>
            <charset val="204"/>
          </rPr>
          <t xml:space="preserve">По состоянию на 01.08.2018: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t>
        </r>
        <r>
          <rPr>
            <sz val="16"/>
            <color rgb="FFFF0000"/>
            <rFont val="Times New Roman"/>
            <family val="2"/>
            <charset val="204"/>
          </rPr>
          <t xml:space="preserve">
</t>
        </r>
        <r>
          <rPr>
            <sz val="16"/>
            <rFont val="Times New Roman"/>
            <family val="1"/>
            <charset val="204"/>
          </rPr>
          <t>3) 119,96 тыс.руб. - экономия по итогам проведения торгов.
4) Резерв для уточнения адресного перечня квартир на проведение работ по ремонту в сумме 3 610,06 тыс.руб., по проверке смет - 1,82 тыс.руб.
Расходы запланированы на 3,4 кварталы 2018 года.</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проведенные в апреле и июне, признаны несостоявшимся по причине отсутствия претендентов на участие. 
30.03.2018 выделены дополнительные средства из окружного бюджета в размере 26 118,7 тыс.руб. В июле размещены заявки на приобретение 14 жилых помещений для участников программы.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В соответствии с заключенным контрактом на оказание услуг по организации отдыха и оздоровления детей-сирот и детей, оставшихся без попечения родителей, в организации, обеспечивающей отдых и оздоровление детей, расположенной на территории Черноморского побережья Краснодарского края в период летних каникул от 07.05.2018 № 40/18 в 2018 году планируется организовать отдых в Краснодарском крае для 181 ребенка, из них:
- по состоянию на 01.07.2018 организован отдых для 81 ребенка;
- с июля по август 2018 года будет организован отдых для 100 детей.
Планируется освоить путем заключения контракта на оказание услуг по организации отдыха и оздоровления детей-сирот и детей, оставшихся без попечения родителей, в организации, обеспечивающей отдых и оздоровление детей, в период зимних каникул.
</t>
        </r>
      </is>
    </nc>
  </rcc>
  <rcv guid="{13BE7114-35DF-4699-8779-61985C68F6C3}" action="delete"/>
  <rdn rId="0" localSheetId="1" customView="1" name="Z_13BE7114_35DF_4699_8779_61985C68F6C3_.wvu.PrintArea" hidden="1" oldHidden="1">
    <formula>'на 01.07.2018'!$A$1:$J$208</formula>
    <oldFormula>'на 01.07.2018'!$A$1:$J$208</oldFormula>
  </rdn>
  <rdn rId="0" localSheetId="1" customView="1" name="Z_13BE7114_35DF_4699_8779_61985C68F6C3_.wvu.PrintTitles" hidden="1" oldHidden="1">
    <formula>'на 01.07.2018'!$5:$8</formula>
    <oldFormula>'на 01.07.2018'!$5:$8</oldFormula>
  </rdn>
  <rdn rId="0" localSheetId="1" customView="1" name="Z_13BE7114_35DF_4699_8779_61985C68F6C3_.wvu.FilterData" hidden="1" oldHidden="1">
    <formula>'на 01.07.2018'!$A$7:$J$409</formula>
    <oldFormula>'на 01.07.2018'!$A$7:$J$409</oldFormula>
  </rdn>
  <rcv guid="{13BE7114-35DF-4699-8779-61985C68F6C3}" action="add"/>
</revisions>
</file>

<file path=xl/revisions/revisionLog2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5"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t>
        </r>
        <r>
          <rPr>
            <sz val="16"/>
            <color rgb="FFFF0000"/>
            <rFont val="Times New Roman"/>
            <family val="2"/>
            <charset val="204"/>
          </rPr>
          <t xml:space="preserve">
</t>
        </r>
        <r>
          <rPr>
            <sz val="16"/>
            <rFont val="Times New Roman"/>
            <family val="1"/>
            <charset val="204"/>
          </rPr>
          <t xml:space="preserve">По состоянию на 01.08.2018: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t>
        </r>
        <r>
          <rPr>
            <sz val="16"/>
            <color rgb="FFFF0000"/>
            <rFont val="Times New Roman"/>
            <family val="2"/>
            <charset val="204"/>
          </rPr>
          <t xml:space="preserve">
</t>
        </r>
        <r>
          <rPr>
            <sz val="16"/>
            <rFont val="Times New Roman"/>
            <family val="1"/>
            <charset val="204"/>
          </rPr>
          <t>3) 119,96 тыс.руб. - экономия по итогам проведения торгов.
4) Резерв для уточнения адресного перечня квартир на проведение работ по ремонту в сумме 3 610,06 тыс.руб., по проверке смет - 1,82 тыс.руб.
Расходы запланированы на 3,4 кварталы 2018 года.</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проведенные в апреле и июне, признаны несостоявшимся по причине отсутствия претендентов на участие. 
30.03.2018 выделены дополнительные средства из окружного бюджета в размере 26 118,7 тыс.руб. В июле размещены заявки на приобретение 14 жилых помещений для участников программы.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В соответствии с заключенным контрактом на оказание услуг по организации отдыха и оздоровления детей-сирот и детей, оставшихся без попечения родителей, в организации, обеспечивающей отдых и оздоровление детей, расположенной на территории Черноморского побережья Краснодарского края в период летних каникул от 07.05.2018 № 40/18 в 2018 году планируется организовать отдых в Краснодарском крае для 181 ребенка, из них:
- по состоянию на 01.07.2018 организован отдых для 81 ребенка;
- с июля по август 2018 года будет организован отдых для 100 детей.
Планируется освоить путем заключения контракта на оказание услуг по организации отдыха и оздоровления детей-сирот и детей, оставшихся без попечения родителей, в организации, обеспечивающей отдых и оздоровление детей, в период зимних каникул.
</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t>
        </r>
        <r>
          <rPr>
            <sz val="16"/>
            <color rgb="FFFF0000"/>
            <rFont val="Times New Roman"/>
            <family val="2"/>
            <charset val="204"/>
          </rPr>
          <t xml:space="preserve">
</t>
        </r>
        <r>
          <rPr>
            <sz val="16"/>
            <rFont val="Times New Roman"/>
            <family val="1"/>
            <charset val="204"/>
          </rPr>
          <t xml:space="preserve">По состоянию на 01.08.2018: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t>
        </r>
        <r>
          <rPr>
            <sz val="16"/>
            <color rgb="FFFF0000"/>
            <rFont val="Times New Roman"/>
            <family val="2"/>
            <charset val="204"/>
          </rPr>
          <t xml:space="preserve">
</t>
        </r>
        <r>
          <rPr>
            <sz val="16"/>
            <rFont val="Times New Roman"/>
            <family val="1"/>
            <charset val="204"/>
          </rPr>
          <t>3) 119,96 тыс.руб. - экономия по итогам проведения торгов.
4) Резерв для уточнения адресного перечня квартир на проведение работ по ремонту в сумме 3 610,06 тыс.руб., по проверке смет - 1,82 тыс.руб.
Расходы запланированы на 3,4 кварталы 2018 года.</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проведенные в апреле и июне, признаны несостоявшимся по причине отсутствия претендентов на участие. 
30.03.2018 выделены дополнительные средства из окружного бюджета в размере 26 118,7 тыс.руб. В июле размещены заявки на приобретение 14 жилых помещений для участников программы.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В рамках реализации мероприятий программы 200 путевок для детей-сирот и детей, оставшихся без попечения родителей  в возрасте от 6 до 17 лет (включительно). В соответствии с заключенным контрактом на оказание услуг по организации отдыха и оздоровления детей-сирот и детей, оставшихся без попечения родителей, в организации, обеспечивающей отдых и оздоровление детей, расположенной на территории Черноморского побережья Краснодарского края в период летних каникул от 07.05.2018 № 40/18 в 2018 году планируется организовать отдых в Краснодарском крае для 181 ребенка, из них:
- по состоянию на 01.07.2018 организован отдых для 81 ребенка;
- с июля по август 2018 года будет организован отдых для 100 детей.
Планируется освоить 19 путевок путем заключения контракта на оказание услуг по организации отдыха и оздоровления детей-сирот и детей, оставшихся без попечения родителей, в организации, обеспечивающей отдых и оздоровление детей, в период зимних каникул.
</t>
        </r>
      </is>
    </nc>
  </rcc>
</revisions>
</file>

<file path=xl/revisions/revisionLog2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6" sId="1">
    <oc r="J122" t="inlineStr">
      <is>
        <t xml:space="preserve">      Заключено соглашение от 13.04.2018 № 71876000-1-2018-002 между Департаментом строительства ХМАО - Югры и Администрацией города  о предоставлении в 2018 году субсидии из бюджета ХМАО - Югры  на софинансирование расходных обязательств на предоставление социальных выплат молодым семьям на приобретение (строительство) жилья в рамках основного мероприятия "Обеспечение жильем молодых семей".
       На 01.08.2018 участниками мероприятия числится 59 молодых семей. В 2018 году социальную выплату на приобретение (строительство) жилья планируется предоставить 4 молодым семьям. Свидетельства о праве на получение социальной выплаты выданы 3 молодым семьям на общую сумму 3606,876 тыс.руб.                                                                                    
    </t>
      </is>
    </oc>
    <nc r="J122" t="inlineStr">
      <is>
        <t xml:space="preserve">      Заключено соглашение от 13.04.2018 № 71876000-1-2018-002 между Департаментом строительства ХМАО - Югры и Администрацией города  о предоставлении в 2018 году субсидии из бюджета ХМАО - Югры  на софинансирование расходных обязательств на предоставление социальных выплат молодым семьям на приобретение (строительство) жилья в рамках основного мероприятия "Обеспечение жильем молодых семей".
       На 01.08.2018 участниками мероприятия числится 59 молодых семей. В 2018 году социальную выплату на приобретение (строительство) жилья планируется предоставить 4 молодым семьям. Свидетельства о праве на получение социальной выплаты выданы 3 молодым семьям на общую сумму 3606,9 тыс.руб.                                                                                    
    </t>
      </is>
    </nc>
  </rcc>
  <rcc rId="1777" sId="1">
    <oc r="J134" t="inlineStr">
      <is>
        <t xml:space="preserve">На 01.01.2018 участниками мероприятия числится 437  человек. В 2018 году субсидию за счет средств федерального бюджета на приобретение (строительство) жилья планируется  предоставить 9 ветеранам боевых действий и 1 инвалиду. По состоянию на 01.08.2018: выдано 7 гарантийных писем на общую сумму 5881,932 тыс.руб., 1 участнику подпрограммы отказано в выдаче гарантийного письма, 2 участников отказались от получения субсидии в текущем году. На 01.08.2018 перечисление субсидий не производилось. </t>
      </is>
    </oc>
    <nc r="J134" t="inlineStr">
      <is>
        <t xml:space="preserve">На 01.01.2018 участниками мероприятия числится 437  человек. В 2018 году субсидию за счет средств федерального бюджета на приобретение (строительство) жилья планируется  предоставить 9 ветеранам боевых действий и 1 инвалиду. По состоянию на 01.08.2018: выдано 7 гарантийных писем на общую сумму 5881,9 тыс.руб., 1 участнику подпрограммы отказано в выдаче гарантийного письма, 2 участников отказались от получения субсидии в текущем году. На 01.08.2018 перечисление субсидий не производилось. </t>
      </is>
    </nc>
  </rcc>
  <rfmt sheetId="1" sqref="J128">
    <dxf>
      <fill>
        <patternFill patternType="solid">
          <bgColor rgb="FFFFFF00"/>
        </patternFill>
      </fill>
    </dxf>
  </rfmt>
  <rcc rId="1778" sId="1">
    <oc r="J159"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рассылку постановлений, приобретение бумаги. Планируется заключить контракт на приобретение ПО "Ангел", цифровых видеокамер на объектах АПК "Безопасный город".
     Произведена выплата материального стимулирования 103 гражданам, являющимся членами народных дружин, по итогам работы за 6 месяцев.
      Заключен договор  № 42 от 20.06.2018 о предоставлении иного межбюджетного трансферта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Ссредства будут направлены на материальное стимулирование граждан, являющихся членами народных дружин.
</t>
        </r>
        <r>
          <rPr>
            <sz val="16"/>
            <color rgb="FFFF0000"/>
            <rFont val="Times New Roman"/>
            <family val="2"/>
            <charset val="204"/>
          </rPr>
          <t xml:space="preserve">
</t>
        </r>
        <r>
          <rPr>
            <sz val="16"/>
            <rFont val="Times New Roman"/>
            <family val="1"/>
            <charset val="204"/>
          </rPr>
          <t xml:space="preserve">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"PROфилактика" (Молодежный форум "Революция тела" запланировано на сентябрь 2018 года), 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Освоение средств планируется в течение 2018 года.                                                                                                   
</t>
        </r>
      </is>
    </oc>
    <nc r="J159"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рассылку постановлений, приобретение бумаги. Планируется заключить контракт на приобретение ПО "Ангел", цифровых видеокамер на объектах АПК "Безопасный город".
     Произведена выплата материального стимулирования 103 гражданам, являющимся членами народных дружин, по итогам работы за 1 квартал, 2 квартал и 6 месяцев 2018 года.
      Заключен договор  № 42 от 20.06.2018 о предоставлении иного межбюджетного трансферта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Средства будут направлены на материальное стимулирование граждан, являющихся членами народных дружин.
</t>
        </r>
        <r>
          <rPr>
            <sz val="16"/>
            <color rgb="FFFF0000"/>
            <rFont val="Times New Roman"/>
            <family val="2"/>
            <charset val="204"/>
          </rPr>
          <t xml:space="preserve">
</t>
        </r>
        <r>
          <rPr>
            <sz val="16"/>
            <rFont val="Times New Roman"/>
            <family val="1"/>
            <charset val="204"/>
          </rPr>
          <t xml:space="preserve">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"PROфилактика" (Молодежный форум "Революция тела" запланировано на сентябрь 2018 года), 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Освоение средств планируется в течение 2018 года.                                                                                                   
</t>
        </r>
      </is>
    </nc>
  </rcc>
  <rcv guid="{6E4A7295-8CE0-4D28-ABEF-D38EBAE7C204}" action="delete"/>
  <rdn rId="0" localSheetId="1" customView="1" name="Z_6E4A7295_8CE0_4D28_ABEF_D38EBAE7C204_.wvu.PrintArea" hidden="1" oldHidden="1">
    <formula>'на 01.07.2018'!$A$1:$J$205</formula>
    <oldFormula>'на 01.07.2018'!$A$1:$J$205</oldFormula>
  </rdn>
  <rdn rId="0" localSheetId="1" customView="1" name="Z_6E4A7295_8CE0_4D28_ABEF_D38EBAE7C204_.wvu.PrintTitles" hidden="1" oldHidden="1">
    <formula>'на 01.07.2018'!$5:$8</formula>
    <oldFormula>'на 01.07.2018'!$5:$8</oldFormula>
  </rdn>
  <rdn rId="0" localSheetId="1" customView="1" name="Z_6E4A7295_8CE0_4D28_ABEF_D38EBAE7C204_.wvu.FilterData" hidden="1" oldHidden="1">
    <formula>'на 01.07.2018'!$A$7:$J$409</formula>
    <oldFormula>'на 01.07.2018'!$A$7:$J$409</oldFormula>
  </rdn>
  <rcv guid="{6E4A7295-8CE0-4D28-ABEF-D38EBAE7C204}" action="add"/>
</revisions>
</file>

<file path=xl/revisions/revisionLog2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82" sId="1">
    <oc r="J159"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рассылку постановлений, приобретение бумаги. Планируется заключить контракт на приобретение ПО "Ангел", цифровых видеокамер на объектах АПК "Безопасный город".
     Произведена выплата материального стимулирования 103 гражданам, являющимся членами народных дружин, по итогам работы за 1 квартал, 2 квартал и 6 месяцев 2018 года.
      Заключен договор  № 42 от 20.06.2018 о предоставлении иного межбюджетного трансферта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Средства будут направлены на материальное стимулирование граждан, являющихся членами народных дружин.
</t>
        </r>
        <r>
          <rPr>
            <sz val="16"/>
            <color rgb="FFFF0000"/>
            <rFont val="Times New Roman"/>
            <family val="2"/>
            <charset val="204"/>
          </rPr>
          <t xml:space="preserve">
</t>
        </r>
        <r>
          <rPr>
            <sz val="16"/>
            <rFont val="Times New Roman"/>
            <family val="1"/>
            <charset val="204"/>
          </rPr>
          <t xml:space="preserve">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"PROфилактика" (Молодежный форум "Революция тела" запланировано на сентябрь 2018 года), 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Освоение средств планируется в течение 2018 года.                                                                                                   
</t>
        </r>
      </is>
    </oc>
    <nc r="J159"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По состоянию на 01.08.2018 произведена выплата заработной платы за январь-июнь и первую половину июля 2018 года,  оплата услуг по содержанию имущества и поставке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рассылку постановлений, приобретение бумаги. Планируется заключить контракт на приобретение ПО "Ангел", цифровых видеокамер на объектах АПК "Безопасный город".
     Произведена выплата материального стимулирования 103 гражданам, являющимся членами народных дружин, по итогам работы за 1 квартал, 2 квартал и 6 месяцев 2018 года.
      Заключен договор  № 42 от 20.06.2018 о предоставлении иного межбюджетного трансферта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Средства будут направлены на материальное стимулирование граждан, являющихся членами народных дружин.
</t>
        </r>
        <r>
          <rPr>
            <sz val="16"/>
            <color rgb="FFFF0000"/>
            <rFont val="Times New Roman"/>
            <family val="2"/>
            <charset val="204"/>
          </rPr>
          <t xml:space="preserve">
</t>
        </r>
        <r>
          <rPr>
            <sz val="16"/>
            <rFont val="Times New Roman"/>
            <family val="1"/>
            <charset val="204"/>
          </rPr>
          <t xml:space="preserve">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"PROфилактика" (Молодежный форум "Революция тела" запланировано на сентябрь 2018 года), 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Освоение средств планируется в течение 2018 года.                                                                                                   
</t>
        </r>
      </is>
    </nc>
  </rcc>
</revisions>
</file>

<file path=xl/revisions/revisionLog2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83" sId="1">
    <o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t>
        </r>
        <r>
          <rPr>
            <sz val="16"/>
            <color rgb="FFFF0000"/>
            <rFont val="Times New Roman"/>
            <family val="2"/>
            <charset val="204"/>
          </rPr>
          <t xml:space="preserve">
</t>
        </r>
        <r>
          <rPr>
            <sz val="16"/>
            <rFont val="Times New Roman"/>
            <family val="1"/>
            <charset val="204"/>
          </rPr>
          <t>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t>
        </r>
        <r>
          <rPr>
            <sz val="16"/>
            <color rgb="FFFF0000"/>
            <rFont val="Times New Roman"/>
            <family val="2"/>
            <charset val="204"/>
          </rPr>
          <t xml:space="preserve"> </t>
        </r>
        <r>
          <rPr>
            <sz val="16"/>
            <rFont val="Times New Roman"/>
            <family val="1"/>
            <charset val="204"/>
          </rPr>
          <t xml:space="preserve">Планируется приобретение оборудования для инвалидов, оборудования для модернизации сайтов, автоматизации музеев. Бюджетные ассигнования будут использованы до конца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осуществить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01.08.2018 года по работникам муниципальных учреждений культуры составило </t>
        </r>
        <r>
          <rPr>
            <sz val="16"/>
            <color rgb="FFFF0000"/>
            <rFont val="Times New Roman"/>
            <family val="2"/>
            <charset val="204"/>
          </rPr>
          <t xml:space="preserve">74 649,40 рублей.                                             
</t>
        </r>
        <r>
          <rPr>
            <u/>
            <sz val="20"/>
            <rFont val="Times New Roman"/>
            <family val="1"/>
            <charset val="204"/>
          </rPr>
          <t/>
        </r>
      </is>
    </oc>
    <n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t>
        </r>
        <r>
          <rPr>
            <sz val="16"/>
            <color rgb="FFFF0000"/>
            <rFont val="Times New Roman"/>
            <family val="2"/>
            <charset val="204"/>
          </rPr>
          <t xml:space="preserve">
</t>
        </r>
        <r>
          <rPr>
            <sz val="16"/>
            <rFont val="Times New Roman"/>
            <family val="1"/>
            <charset val="204"/>
          </rPr>
          <t>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t>
        </r>
        <r>
          <rPr>
            <sz val="16"/>
            <color rgb="FFFF0000"/>
            <rFont val="Times New Roman"/>
            <family val="2"/>
            <charset val="204"/>
          </rPr>
          <t xml:space="preserve"> </t>
        </r>
        <r>
          <rPr>
            <sz val="16"/>
            <rFont val="Times New Roman"/>
            <family val="1"/>
            <charset val="204"/>
          </rPr>
          <t xml:space="preserve">Планируется приобретение оборудования для инвалидов, оборудования для модернизации сайтов, автоматизации музеев. Бюджетные ассигнования будут использованы до конца 2018 года.  </t>
        </r>
        <r>
          <rPr>
            <sz val="16"/>
            <color rgb="FFFF0000"/>
            <rFont val="Times New Roman"/>
            <family val="2"/>
            <charset val="204"/>
          </rPr>
          <t xml:space="preserve">
</t>
        </r>
        <r>
          <rPr>
            <sz val="16"/>
            <rFont val="Times New Roman"/>
            <family val="1"/>
            <charset val="204"/>
          </rPr>
          <t xml:space="preserve">В рамках реализации государственной программы заключено соглашение от 17.05.2018 № 71876000-1-2018-004 о предоставлении субсидии на поддержку творческой деятельности и техническое оснащение детских и кукольных театров. В рамках подпрограммы "Укрепление единого культурного пространства" бюджетные ассигнования запланированы на организацию и показ театральной постановки (МАУ "ТАиК "Петрушка"). Бюджетные ассигнования будут использованы до конца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01.08.2018 года по работникам муниципальных учреждений культуры составило </t>
        </r>
        <r>
          <rPr>
            <sz val="16"/>
            <color rgb="FFFF0000"/>
            <rFont val="Times New Roman"/>
            <family val="2"/>
            <charset val="204"/>
          </rPr>
          <t xml:space="preserve">74 649,40 рублей.                                             
</t>
        </r>
        <r>
          <rPr>
            <u/>
            <sz val="20"/>
            <rFont val="Times New Roman"/>
            <family val="1"/>
            <charset val="204"/>
          </rPr>
          <t/>
        </r>
      </is>
    </nc>
  </rcc>
</revisions>
</file>

<file path=xl/revisions/revisionLog2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3BE7114-35DF-4699-8779-61985C68F6C3}" action="delete"/>
  <rdn rId="0" localSheetId="1" customView="1" name="Z_13BE7114_35DF_4699_8779_61985C68F6C3_.wvu.PrintArea" hidden="1" oldHidden="1">
    <formula>'на 01.07.2018'!$A$1:$J$208</formula>
    <oldFormula>'на 01.07.2018'!$A$1:$J$208</oldFormula>
  </rdn>
  <rdn rId="0" localSheetId="1" customView="1" name="Z_13BE7114_35DF_4699_8779_61985C68F6C3_.wvu.PrintTitles" hidden="1" oldHidden="1">
    <formula>'на 01.07.2018'!$5:$8</formula>
    <oldFormula>'на 01.07.2018'!$5:$8</oldFormula>
  </rdn>
  <rdn rId="0" localSheetId="1" customView="1" name="Z_13BE7114_35DF_4699_8779_61985C68F6C3_.wvu.FilterData" hidden="1" oldHidden="1">
    <formula>'на 01.07.2018'!$A$7:$J$409</formula>
    <oldFormula>'на 01.07.2018'!$A$7:$J$409</oldFormula>
  </rdn>
  <rcv guid="{13BE7114-35DF-4699-8779-61985C68F6C3}" action="add"/>
</revisions>
</file>

<file path=xl/revisions/revisionLog2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87"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t>
        </r>
        <r>
          <rPr>
            <sz val="16"/>
            <color rgb="FFFF0000"/>
            <rFont val="Times New Roman"/>
            <family val="2"/>
            <charset val="204"/>
          </rPr>
          <t xml:space="preserve">
</t>
        </r>
        <r>
          <rPr>
            <sz val="16"/>
            <rFont val="Times New Roman"/>
            <family val="1"/>
            <charset val="204"/>
          </rPr>
          <t xml:space="preserve">По состоянию на 01.08.2018: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t>
        </r>
        <r>
          <rPr>
            <sz val="16"/>
            <color rgb="FFFF0000"/>
            <rFont val="Times New Roman"/>
            <family val="2"/>
            <charset val="204"/>
          </rPr>
          <t xml:space="preserve">
</t>
        </r>
        <r>
          <rPr>
            <sz val="16"/>
            <rFont val="Times New Roman"/>
            <family val="1"/>
            <charset val="204"/>
          </rPr>
          <t>3) 119,96 тыс.руб. - экономия по итогам проведения торгов.
4) Резерв для уточнения адресного перечня квартир на проведение работ по ремонту в сумме 3 610,06 тыс.руб., по проверке смет - 1,82 тыс.руб.
Расходы запланированы на 3,4 кварталы 2018 года.</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проведенные в апреле и июне, признаны несостоявшимся по причине отсутствия претендентов на участие. 
30.03.2018 выделены дополнительные средства из окружного бюджета в размере 26 118,7 тыс.руб. В июле размещены заявки на приобретение 14 жилых помещений для участников программы.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В рамках реализации мероприятий программы 200 путевок для детей-сирот и детей, оставшихся без попечения родителей  в возрасте от 6 до 17 лет (включительно). В соответствии с заключенным контрактом на оказание услуг по организации отдыха и оздоровления детей-сирот и детей, оставшихся без попечения родителей, в организации, обеспечивающей отдых и оздоровление детей, расположенной на территории Черноморского побережья Краснодарского края в период летних каникул от 07.05.2018 № 40/18 в 2018 году планируется организовать отдых в Краснодарском крае для 181 ребенка, из них:
- по состоянию на 01.07.2018 организован отдых для 81 ребенка;
- с июля по август 2018 года будет организован отдых для 100 детей.
Планируется освоить 19 путевок путем заключения контракта на оказание услуг по организации отдыха и оздоровления детей-сирот и детей, оставшихся без попечения родителей, в организации, обеспечивающей отдых и оздоровление детей, в период зимних каникул.
</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t>
        </r>
        <r>
          <rPr>
            <sz val="16"/>
            <color rgb="FFFF0000"/>
            <rFont val="Times New Roman"/>
            <family val="2"/>
            <charset val="204"/>
          </rPr>
          <t xml:space="preserve">
</t>
        </r>
        <r>
          <rPr>
            <sz val="16"/>
            <rFont val="Times New Roman"/>
            <family val="1"/>
            <charset val="204"/>
          </rPr>
          <t xml:space="preserve">По состоянию на 01.08.2018: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t>
        </r>
        <r>
          <rPr>
            <sz val="16"/>
            <color rgb="FFFF0000"/>
            <rFont val="Times New Roman"/>
            <family val="2"/>
            <charset val="204"/>
          </rPr>
          <t xml:space="preserve">
</t>
        </r>
        <r>
          <rPr>
            <sz val="16"/>
            <rFont val="Times New Roman"/>
            <family val="1"/>
            <charset val="204"/>
          </rPr>
          <t>3) 119,96 тыс.руб. - экономия по итогам проведения торгов.
4) Резерв для уточнения адресного перечня квартир на проведение работ по ремонту в сумме 3 610,06 тыс.руб., по проверке смет - 1,82 тыс.руб.
Расходы запланированы на 3,4 кварталы 2018 года.</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проведенные в апреле и июне, признаны несостоявшимся по причине отсутствия претендентов на участие. 
30.03.2018 выделены дополнительные средства из окружного бюджета в размере 26 118,7 тыс.руб. В июле размещены заявки на приобретение 14 жилых помещений для участников программы.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В рамках реализации мероприятий программы запланировано 200 путевок для детей-сирот и детей, оставшихся без попечения родителей  в возрасте от 6 до 17 лет (включительно). В соответствии с заключенным контрактом на оказание услуг по организации отдыха и оздоровления детей-сирот и детей, оставшихся без попечения родителей, в организации, обеспечивающей отдых и оздоровление детей, расположенной на территории Черноморского побережья Краснодарского края в период летних каникул от 07.05.2018 № 40/18 в 2018 году планируется организовать отдых в Краснодарском крае для 181 ребенка, из них:
- по состоянию на 01.07.2018 организован отдых для 81 ребенка;
- с июля по август 2018 года будет организован отдых для 100 детей.
Планируется освоить 19 путевок путем заключения контракта на оказание услуг по организации отдыха и оздоровления детей-сирот и детей, оставшихся без попечения родителей, в организации, обеспечивающей отдых и оздоровление детей, в период зимних каникул.
</t>
        </r>
      </is>
    </nc>
  </rcc>
</revisions>
</file>

<file path=xl/revisions/revisionLog2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88"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t>
        </r>
        <r>
          <rPr>
            <sz val="16"/>
            <color rgb="FFFF0000"/>
            <rFont val="Times New Roman"/>
            <family val="2"/>
            <charset val="204"/>
          </rPr>
          <t xml:space="preserve">
</t>
        </r>
        <r>
          <rPr>
            <sz val="16"/>
            <rFont val="Times New Roman"/>
            <family val="1"/>
            <charset val="204"/>
          </rPr>
          <t xml:space="preserve">По состоянию на 01.08.2018: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t>
        </r>
        <r>
          <rPr>
            <sz val="16"/>
            <color rgb="FFFF0000"/>
            <rFont val="Times New Roman"/>
            <family val="2"/>
            <charset val="204"/>
          </rPr>
          <t xml:space="preserve">
</t>
        </r>
        <r>
          <rPr>
            <sz val="16"/>
            <rFont val="Times New Roman"/>
            <family val="1"/>
            <charset val="204"/>
          </rPr>
          <t>3) 119,96 тыс.руб. - экономия по итогам проведения торгов.
4) Резерв для уточнения адресного перечня квартир на проведение работ по ремонту в сумме 3 610,06 тыс.руб., по проверке смет - 1,82 тыс.руб.
Расходы запланированы на 3,4 кварталы 2018 года.</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проведенные в апреле и июне, признаны несостоявшимся по причине отсутствия претендентов на участие. 
30.03.2018 выделены дополнительные средства из окружного бюджета в размере 26 118,7 тыс.руб. В июле размещены заявки на приобретение 14 жилых помещений для участников программы.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В рамках реализации мероприятий программы запланировано 200 путевок для детей-сирот и детей, оставшихся без попечения родителей  в возрасте от 6 до 17 лет (включительно). В соответствии с заключенным контрактом на оказание услуг по организации отдыха и оздоровления детей-сирот и детей, оставшихся без попечения родителей, в организации, обеспечивающей отдых и оздоровление детей, расположенной на территории Черноморского побережья Краснодарского края в период летних каникул от 07.05.2018 № 40/18 в 2018 году планируется организовать отдых в Краснодарском крае для 181 ребенка, из них:
- по состоянию на 01.07.2018 организован отдых для 81 ребенка;
- с июля по август 2018 года будет организован отдых для 100 детей.
Планируется освоить 19 путевок путем заключения контракта на оказание услуг по организации отдыха и оздоровления детей-сирот и детей, оставшихся без попечения родителей, в организации, обеспечивающей отдых и оздоровление детей, в период зимних каникул.
</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t>
        </r>
        <r>
          <rPr>
            <sz val="16"/>
            <color rgb="FFFF0000"/>
            <rFont val="Times New Roman"/>
            <family val="2"/>
            <charset val="204"/>
          </rPr>
          <t xml:space="preserve">
</t>
        </r>
        <r>
          <rPr>
            <sz val="16"/>
            <rFont val="Times New Roman"/>
            <family val="1"/>
            <charset val="204"/>
          </rPr>
          <t xml:space="preserve">По состоянию на 01.08.2018: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t>
        </r>
        <r>
          <rPr>
            <sz val="16"/>
            <color rgb="FFFF0000"/>
            <rFont val="Times New Roman"/>
            <family val="2"/>
            <charset val="204"/>
          </rPr>
          <t xml:space="preserve">
</t>
        </r>
        <r>
          <rPr>
            <sz val="16"/>
            <rFont val="Times New Roman"/>
            <family val="1"/>
            <charset val="204"/>
          </rPr>
          <t>3) 119,96 тыс.руб. - экономия по итогам проведения торгов.
4) Резерв для уточнения адресного перечня квартир на проведение работ по ремонту в сумме 3 610,06 тыс.руб., по проверке смет - 1,82 тыс.руб.
Расходы запланированы на 3,4 кварталы 2018 года.</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проведенные в апреле и июне, признаны несостоявшимся по причине отсутствия претендентов на участие. 
30.03.2018 выделены дополнительные средства из окружного бюджета в размере 26 118,7 тыс.руб. В июле размещены заявки на приобретение 14 жилых помещений для участников программы.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r>
          <rPr>
            <sz val="16"/>
            <color rgb="FF7030A0"/>
            <rFont val="Times New Roman"/>
            <family val="1"/>
            <charset val="204"/>
          </rPr>
          <t xml:space="preserve">В рамках реализации мероприятий программы запланировано 200 путевок для детей-сирот и детей, оставшихся без попечения родителей  в возрасте от 6 до 17 лет (включительно). В соответствии с заключенным контрактом на оказание услуг по организации отдыха и оздоровления детей-сирот и детей, оставшихся без попечения родителей, в организации, обеспечивающей отдых и оздоровление детей, расположенной на территории Черноморского побережья Краснодарского края в период летних каникул от 07.05.2018 № 40/18 в 2018 году планируется организовать отдых в Краснодарском крае для 181 ребенка, из них:
- по состоянию на 01.07.2018 организован отдых для 81 ребенка;
- с июля по август 2018 года будет организован отдых для 100 детей.
Планируется освоить 19 путевок путем заключения контракта на оказание услуг по организации отдыха и оздоровления детей-сирот и детей, оставшихся без попечения родителей, в организации, обеспечивающей отдых и оздоровление детей, в период зимних каникул.
</t>
        </r>
      </is>
    </nc>
  </rcc>
  <rcv guid="{13BE7114-35DF-4699-8779-61985C68F6C3}" action="delete"/>
  <rdn rId="0" localSheetId="1" customView="1" name="Z_13BE7114_35DF_4699_8779_61985C68F6C3_.wvu.PrintArea" hidden="1" oldHidden="1">
    <formula>'на 01.07.2018'!$A$1:$J$208</formula>
    <oldFormula>'на 01.07.2018'!$A$1:$J$208</oldFormula>
  </rdn>
  <rdn rId="0" localSheetId="1" customView="1" name="Z_13BE7114_35DF_4699_8779_61985C68F6C3_.wvu.PrintTitles" hidden="1" oldHidden="1">
    <formula>'на 01.07.2018'!$5:$8</formula>
    <oldFormula>'на 01.07.2018'!$5:$8</oldFormula>
  </rdn>
  <rdn rId="0" localSheetId="1" customView="1" name="Z_13BE7114_35DF_4699_8779_61985C68F6C3_.wvu.FilterData" hidden="1" oldHidden="1">
    <formula>'на 01.07.2018'!$A$7:$J$409</formula>
    <oldFormula>'на 01.07.2018'!$A$7:$J$409</oldFormula>
  </rdn>
  <rcv guid="{13BE7114-35DF-4699-8779-61985C68F6C3}"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85:XFD194" start="0" length="2147483647">
    <dxf>
      <font>
        <color auto="1"/>
      </font>
    </dxf>
  </rfmt>
  <rfmt sheetId="1" sqref="A178:XFD178" start="0" length="2147483647">
    <dxf>
      <font>
        <color auto="1"/>
      </font>
    </dxf>
  </rfmt>
  <rcc rId="1531" sId="1" odxf="1" dxf="1">
    <oc r="J172" t="inlineStr">
      <is>
        <r>
          <rPr>
            <u/>
            <sz val="16"/>
            <color rgb="FFFF0000"/>
            <rFont val="Times New Roman"/>
            <family val="2"/>
            <charset val="204"/>
          </rPr>
          <t xml:space="preserve">АГ: </t>
        </r>
        <r>
          <rPr>
            <sz val="16"/>
            <color rgb="FFFF0000"/>
            <rFont val="Times New Roman"/>
            <family val="2"/>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
     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субьектов малого и среднего предпринимательства осуществляющих деятельность в социальной сфере;
- развитие инновационного и молодежного предпринимательства.
     В мае проведен ежегодный городской конкурс "Предприниматель года".
    В июне проведена работа по приему заявлений на возмещение затрат, произведенных субьектами малого и среднего предпринимательства, в частности социальному предпринимательству и субъектам, осуществляющим социально значимые виды деятельности.  
</t>
        </r>
      </is>
    </oc>
    <nc r="J172"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t>
        </r>
        <r>
          <rPr>
            <sz val="16"/>
            <color rgb="FFFF0000"/>
            <rFont val="Times New Roman"/>
            <family val="2"/>
            <charset val="204"/>
          </rPr>
          <t xml:space="preserve">
     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субьектов малого и среднего предпринимательства осуществляющих деятельность в социальной сфере;
- развитие инновационного и молодежного предпринимательства.
     В мае проведен ежегодный городской конкурс "Предприниматель года".
    В июне проведена работа по приему заявлений на возмещение затрат, произведенных субьектами малого и среднего предпринимательства, в частности социальному предпринимательству и субъектам, осуществляющим социально значимые виды деятельности.  
</t>
        </r>
      </is>
    </nc>
    <odxf>
      <font>
        <sz val="16"/>
        <color rgb="FFFF0000"/>
      </font>
    </odxf>
    <ndxf>
      <font>
        <sz val="16"/>
        <color rgb="FFFF0000"/>
      </font>
    </ndxf>
  </rcc>
</revisions>
</file>

<file path=xl/revisions/revisionLog2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92" sId="1">
    <o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t>
        </r>
        <r>
          <rPr>
            <sz val="16"/>
            <color rgb="FFFF0000"/>
            <rFont val="Times New Roman"/>
            <family val="2"/>
            <charset val="204"/>
          </rPr>
          <t xml:space="preserve">
</t>
        </r>
        <r>
          <rPr>
            <sz val="16"/>
            <rFont val="Times New Roman"/>
            <family val="1"/>
            <charset val="204"/>
          </rPr>
          <t>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t>
        </r>
        <r>
          <rPr>
            <sz val="16"/>
            <color rgb="FFFF0000"/>
            <rFont val="Times New Roman"/>
            <family val="2"/>
            <charset val="204"/>
          </rPr>
          <t xml:space="preserve"> </t>
        </r>
        <r>
          <rPr>
            <sz val="16"/>
            <rFont val="Times New Roman"/>
            <family val="1"/>
            <charset val="204"/>
          </rPr>
          <t xml:space="preserve">Планируется приобретение оборудования для инвалидов, оборудования для модернизации сайтов, автоматизации музеев. Бюджетные ассигнования будут использованы до конца 2018 года.  </t>
        </r>
        <r>
          <rPr>
            <sz val="16"/>
            <color rgb="FFFF0000"/>
            <rFont val="Times New Roman"/>
            <family val="2"/>
            <charset val="204"/>
          </rPr>
          <t xml:space="preserve">
</t>
        </r>
        <r>
          <rPr>
            <sz val="16"/>
            <rFont val="Times New Roman"/>
            <family val="1"/>
            <charset val="204"/>
          </rPr>
          <t xml:space="preserve">В рамках реализации государственной программы заключено соглашение от 17.05.2018 № 71876000-1-2018-004 о предоставлении субсидии на поддержку творческой деятельности и техническое оснащение детских и кукольных театров. В рамках подпрограммы "Укрепление единого культурного пространства" бюджетные ассигнования запланированы на организацию и показ театральной постановки (МАУ "ТАиК "Петрушка"). Бюджетные ассигнования будут использованы до конца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01.08.2018 года по работникам муниципальных учреждений культуры составило </t>
        </r>
        <r>
          <rPr>
            <sz val="16"/>
            <color rgb="FFFF0000"/>
            <rFont val="Times New Roman"/>
            <family val="2"/>
            <charset val="204"/>
          </rPr>
          <t xml:space="preserve">74 649,40 рублей.                                             
</t>
        </r>
        <r>
          <rPr>
            <u/>
            <sz val="20"/>
            <rFont val="Times New Roman"/>
            <family val="1"/>
            <charset val="204"/>
          </rPr>
          <t/>
        </r>
      </is>
    </oc>
    <n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t>
        </r>
        <r>
          <rPr>
            <sz val="16"/>
            <color rgb="FFFF0000"/>
            <rFont val="Times New Roman"/>
            <family val="2"/>
            <charset val="204"/>
          </rPr>
          <t xml:space="preserve">
</t>
        </r>
        <r>
          <rPr>
            <sz val="16"/>
            <rFont val="Times New Roman"/>
            <family val="1"/>
            <charset val="204"/>
          </rPr>
          <t>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t>
        </r>
        <r>
          <rPr>
            <sz val="16"/>
            <color rgb="FFFF0000"/>
            <rFont val="Times New Roman"/>
            <family val="2"/>
            <charset val="204"/>
          </rPr>
          <t xml:space="preserve"> </t>
        </r>
        <r>
          <rPr>
            <sz val="16"/>
            <rFont val="Times New Roman"/>
            <family val="1"/>
            <charset val="204"/>
          </rPr>
          <t xml:space="preserve">Планируется приобретение оборудования для инвалидов, оборудования для модернизации сайтов, автоматизации музеев. Бюджетные ассигнования будут использованы до конца 2018 года.  </t>
        </r>
        <r>
          <rPr>
            <sz val="16"/>
            <color rgb="FFFF0000"/>
            <rFont val="Times New Roman"/>
            <family val="2"/>
            <charset val="204"/>
          </rPr>
          <t xml:space="preserve">
</t>
        </r>
        <r>
          <rPr>
            <sz val="16"/>
            <color rgb="FF7030A0"/>
            <rFont val="Times New Roman"/>
            <family val="1"/>
            <charset val="204"/>
          </rPr>
          <t xml:space="preserve">В рамках реализации государственной программы заключено соглашение от 17.05.2018 № 71876000-1-2018-004 о предоставлении субсидии на поддержку творческой деятельности и техническое оснащение детских и кукольных театров. В рамках подпрограммы "Укрепление единого культурного пространства" бюджетные ассигнования запланированы на организацию и показ театральной постановки (МАУ "ТАиК "Петрушка"). Бюджетные ассигнования будут использованы до конца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01.08.2018 года по работникам муниципальных учреждений культуры составило </t>
        </r>
        <r>
          <rPr>
            <sz val="16"/>
            <color rgb="FFFF0000"/>
            <rFont val="Times New Roman"/>
            <family val="2"/>
            <charset val="204"/>
          </rPr>
          <t xml:space="preserve">74 649,40 рублей.                                             
</t>
        </r>
        <r>
          <rPr>
            <u/>
            <sz val="20"/>
            <rFont val="Times New Roman"/>
            <family val="1"/>
            <charset val="204"/>
          </rPr>
          <t/>
        </r>
      </is>
    </nc>
  </rcc>
</revisions>
</file>

<file path=xl/revisions/revisionLog2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93" sId="1">
    <oc r="J159"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По состоянию на 01.08.2018 произведена выплата заработной платы за январь-июнь и первую половину июля 2018 года,  оплата услуг по содержанию имущества и поставке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рассылку постановлений, приобретение бумаги. Планируется заключить контракт на приобретение ПО "Ангел", цифровых видеокамер на объектах АПК "Безопасный город".
     Произведена выплата материального стимулирования 103 гражданам, являющимся членами народных дружин, по итогам работы за 1 квартал, 2 квартал и 6 месяцев 2018 года.
      Заключен договор  № 42 от 20.06.2018 о предоставлении иного межбюджетного трансферта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Средства будут направлены на материальное стимулирование граждан, являющихся членами народных дружин.
</t>
        </r>
        <r>
          <rPr>
            <sz val="16"/>
            <color rgb="FFFF0000"/>
            <rFont val="Times New Roman"/>
            <family val="2"/>
            <charset val="204"/>
          </rPr>
          <t xml:space="preserve">
</t>
        </r>
        <r>
          <rPr>
            <sz val="16"/>
            <rFont val="Times New Roman"/>
            <family val="1"/>
            <charset val="204"/>
          </rPr>
          <t xml:space="preserve">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"PROфилактика" (Молодежный форум "Революция тела" запланировано на сентябрь 2018 года), 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Освоение средств планируется в течение 2018 года.                                                                                                   
</t>
        </r>
      </is>
    </oc>
    <nc r="J159"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По состоянию на 01.08.2018 произведена выплата заработной платы за январь-июнь и первую половину июля 2018 года,  оплата услуг по содержанию имущества и поставке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рассылку постановлений, приобретение бумаги. В 4 квартале 2018 года планируется заключить контракт на приобретение ПО "Ангел" и цифровых видеокамер на объектах АПК "Безопасный город".
     Произведена выплата материального стимулирования 103 гражданам, являющимся членами народных дружин, по итогам работы за 1 квартал, 2 квартал и 6 месяцев 2018 года.
      Заключен договор  № 42 от 20.06.2018 о предоставлении иного межбюджетного трансферта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Средства будут направлены на материальное стимулирование граждан, являющихся членами народных дружин.
</t>
        </r>
        <r>
          <rPr>
            <sz val="16"/>
            <color rgb="FFFF0000"/>
            <rFont val="Times New Roman"/>
            <family val="2"/>
            <charset val="204"/>
          </rPr>
          <t xml:space="preserve">
</t>
        </r>
        <r>
          <rPr>
            <sz val="16"/>
            <rFont val="Times New Roman"/>
            <family val="1"/>
            <charset val="204"/>
          </rPr>
          <t xml:space="preserve">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"PROфилактика" (Молодежный форум "Революция тела" запланировано на сентябрь 2018 года), 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Освоение средств планируется в течение 2018 года.                                                                                                   
</t>
        </r>
      </is>
    </nc>
  </rcc>
</revisions>
</file>

<file path=xl/revisions/revisionLog2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94" sId="1">
    <oc r="J159"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По состоянию на 01.08.2018 произведена выплата заработной платы за январь-июнь и первую половину июля 2018 года,  оплата услуг по содержанию имущества и поставке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рассылку постановлений, приобретение бумаги. В 4 квартале 2018 года планируется заключить контракт на приобретение ПО "Ангел" и цифровых видеокамер на объектах АПК "Безопасный город".
     Произведена выплата материального стимулирования 103 гражданам, являющимся членами народных дружин, по итогам работы за 1 квартал, 2 квартал и 6 месяцев 2018 года.
      Заключен договор  № 42 от 20.06.2018 о предоставлении иного межбюджетного трансферта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Средства будут направлены на материальное стимулирование граждан, являющихся членами народных дружин.
</t>
        </r>
        <r>
          <rPr>
            <sz val="16"/>
            <color rgb="FFFF0000"/>
            <rFont val="Times New Roman"/>
            <family val="2"/>
            <charset val="204"/>
          </rPr>
          <t xml:space="preserve">
</t>
        </r>
        <r>
          <rPr>
            <sz val="16"/>
            <rFont val="Times New Roman"/>
            <family val="1"/>
            <charset val="204"/>
          </rPr>
          <t xml:space="preserve">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"PROфилактика" (Молодежный форум "Революция тела" запланировано на сентябрь 2018 года), 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Освоение средств планируется в течение 2018 года.                                                                                                   
</t>
        </r>
      </is>
    </oc>
    <nc r="J159"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t>
        </r>
        <r>
          <rPr>
            <sz val="16"/>
            <color theme="9" tint="-0.249977111117893"/>
            <rFont val="Times New Roman"/>
            <family val="1"/>
            <charset val="204"/>
          </rPr>
          <t>По состоянию на 01.08.2018 произведена выплата заработной платы за январь-июнь и первую половину июля 2018 года,  оплата услуг по содержанию имущества и поставке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r>
        <r>
          <rPr>
            <sz val="16"/>
            <rFont val="Times New Roman"/>
            <family val="1"/>
            <charset val="204"/>
          </rPr>
          <t xml:space="preserve">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рассылку постановлений, приобретение бумаги. </t>
        </r>
        <r>
          <rPr>
            <sz val="16"/>
            <color theme="9" tint="-0.249977111117893"/>
            <rFont val="Times New Roman"/>
            <family val="1"/>
            <charset val="204"/>
          </rPr>
          <t>В 4 квартале 2018 года</t>
        </r>
        <r>
          <rPr>
            <sz val="16"/>
            <rFont val="Times New Roman"/>
            <family val="1"/>
            <charset val="204"/>
          </rPr>
          <t xml:space="preserve"> планируется заключить контракт на приобретение ПО "Ангел" и цифровых видеокамер на объектах АПК "Безопасный город".
     Произведена выплата материального стимулирования 103 гражданам, являющимся членами народных дружин, по итогам работы за 6 месяцев 2018 года.
      Заключен договор  № 42 от 20.06.2018 о предоставлении иного межбюджетного трансферта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Средства будут направлены на материальное стимулирование граждан, являющихся членами народных дружин.
</t>
        </r>
        <r>
          <rPr>
            <sz val="16"/>
            <color rgb="FFFF0000"/>
            <rFont val="Times New Roman"/>
            <family val="2"/>
            <charset val="204"/>
          </rPr>
          <t xml:space="preserve">
</t>
        </r>
        <r>
          <rPr>
            <sz val="16"/>
            <rFont val="Times New Roman"/>
            <family val="1"/>
            <charset val="204"/>
          </rPr>
          <t xml:space="preserve">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"PROфилактика" (Молодежный форум "Революция тела" запланировано на сентябрь 2018 года), 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Освоение средств планируется в течение 2018 года.                                                                                                   
</t>
        </r>
      </is>
    </nc>
  </rcc>
</revisions>
</file>

<file path=xl/revisions/revisionLog2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01.07.2018'!$A$1:$J$207</formula>
    <oldFormula>'на 01.07.2018'!$A$1:$J$207</oldFormula>
  </rdn>
  <rdn rId="0" localSheetId="1" customView="1" name="Z_BEA0FDBA_BB07_4C19_8BBD_5E57EE395C09_.wvu.PrintTitles" hidden="1" oldHidden="1">
    <formula>'на 01.07.2018'!$5:$8</formula>
    <oldFormula>'на 01.07.2018'!$5:$8</oldFormula>
  </rdn>
  <rdn rId="0" localSheetId="1" customView="1" name="Z_BEA0FDBA_BB07_4C19_8BBD_5E57EE395C09_.wvu.FilterData" hidden="1" oldHidden="1">
    <formula>'на 01.07.2018'!$A$7:$J$409</formula>
    <oldFormula>'на 01.07.2018'!$A$7:$J$409</oldFormula>
  </rdn>
  <rcv guid="{BEA0FDBA-BB07-4C19-8BBD-5E57EE395C09}" action="add"/>
</revisions>
</file>

<file path=xl/revisions/revisionLog2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98"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t>
        </r>
        <r>
          <rPr>
            <sz val="16"/>
            <color rgb="FFFF0000"/>
            <rFont val="Times New Roman"/>
            <family val="2"/>
            <charset val="204"/>
          </rPr>
          <t xml:space="preserve">
</t>
        </r>
        <r>
          <rPr>
            <sz val="16"/>
            <rFont val="Times New Roman"/>
            <family val="1"/>
            <charset val="204"/>
          </rPr>
          <t xml:space="preserve">По состоянию на 01.08.2018: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t>
        </r>
        <r>
          <rPr>
            <sz val="16"/>
            <color rgb="FFFF0000"/>
            <rFont val="Times New Roman"/>
            <family val="2"/>
            <charset val="204"/>
          </rPr>
          <t xml:space="preserve">
</t>
        </r>
        <r>
          <rPr>
            <sz val="16"/>
            <rFont val="Times New Roman"/>
            <family val="1"/>
            <charset val="204"/>
          </rPr>
          <t>3) 119,96 тыс.руб. - экономия по итогам проведения торгов.
4) Резерв для уточнения адресного перечня квартир на проведение работ по ремонту в сумме 3 610,06 тыс.руб., по проверке смет - 1,82 тыс.руб.
Расходы запланированы на 3,4 кварталы 2018 года.</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проведенные в апреле и июне, признаны несостоявшимся по причине отсутствия претендентов на участие. 
30.03.2018 выделены дополнительные средства из окружного бюджета в размере 26 118,7 тыс.руб. В июле размещены заявки на приобретение 14 жилых помещений для участников программы.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r>
          <rPr>
            <sz val="16"/>
            <color rgb="FF7030A0"/>
            <rFont val="Times New Roman"/>
            <family val="1"/>
            <charset val="204"/>
          </rPr>
          <t xml:space="preserve">В рамках реализации мероприятий программы запланировано 200 путевок для детей-сирот и детей, оставшихся без попечения родителей  в возрасте от 6 до 17 лет (включительно). В соответствии с заключенным контрактом на оказание услуг по организации отдыха и оздоровления детей-сирот и детей, оставшихся без попечения родителей, в организации, обеспечивающей отдых и оздоровление детей, расположенной на территории Черноморского побережья Краснодарского края в период летних каникул от 07.05.2018 № 40/18 в 2018 году планируется организовать отдых в Краснодарском крае для 181 ребенка, из них:
- по состоянию на 01.07.2018 организован отдых для 81 ребенка;
- с июля по август 2018 года будет организован отдых для 100 детей.
Планируется освоить 19 путевок путем заключения контракта на оказание услуг по организации отдыха и оздоровления детей-сирот и детей, оставшихся без попечения родителей, в организации, обеспечивающей отдых и оздоровление детей, в период зимних каникул.
</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t>
        </r>
        <r>
          <rPr>
            <sz val="16"/>
            <color rgb="FFFF0000"/>
            <rFont val="Times New Roman"/>
            <family val="2"/>
            <charset val="204"/>
          </rPr>
          <t xml:space="preserve">
</t>
        </r>
        <r>
          <rPr>
            <sz val="16"/>
            <rFont val="Times New Roman"/>
            <family val="1"/>
            <charset val="204"/>
          </rPr>
          <t xml:space="preserve">По состоянию на 01.08.2018: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t>
        </r>
        <r>
          <rPr>
            <sz val="16"/>
            <color rgb="FFFF0000"/>
            <rFont val="Times New Roman"/>
            <family val="2"/>
            <charset val="204"/>
          </rPr>
          <t xml:space="preserve">
</t>
        </r>
        <r>
          <rPr>
            <sz val="16"/>
            <rFont val="Times New Roman"/>
            <family val="1"/>
            <charset val="204"/>
          </rPr>
          <t>3) 119,96 тыс.руб. - экономия по итогам проведения торгов.
4) Резерв для уточнения адресного перечня квартир на проведение работ по ремонту в сумме 3 610,06 тыс.руб., по проверке смет - 1,82 тыс.руб.
Расходы запланированы на 3,4 кварталы 2018 года.</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проведенные в апреле и июне, признаны несостоявшимся по причине отсутствия претендентов на участие. 
30.03.2018 выделены дополнительные средства из окружного бюджета в размере 26 118,7 тыс.руб. В июле размещены заявки на приобретение 14 жилых помещений для участников программы.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r>
          <rPr>
            <sz val="16"/>
            <color rgb="FF7030A0"/>
            <rFont val="Times New Roman"/>
            <family val="1"/>
            <charset val="204"/>
          </rPr>
          <t xml:space="preserve">В рамках реализации мероприятий программы запланировано 200 путевок для детей-сирот и детей, оставшихся без попечения родителей  в возрасте от 6 до 17 лет (включительно). В соответствии с заключенным контрактом от 07.05.2018 № 40/18 на оказание услуг по организации отдыха и оздоровления детей-сирот и детей, оставшихся без попечения родителей, в организации, обеспечивающей отдых и оздоровление детей, расположенной на территории Черноморского побережья Краснодарского края в период летних каникул  в 2018 году планируется организовать отдых в Краснодарском крае для 181 ребенка, из них:
- по состоянию на 01.07.2018 организован отдых для 81 ребенка;
- с июля по август 2018 года будет организован отдых для 100 детей.
Планируется освоить 19 путевок путем заключения контракта на оказание услуг по организации отдыха и оздоровления детей-сирот и детей, оставшихся без попечения родителей, в организации, обеспечивающей отдых и оздоровление детей, в период зимних каникул.
</t>
        </r>
      </is>
    </nc>
  </rcc>
  <rcv guid="{BEA0FDBA-BB07-4C19-8BBD-5E57EE395C09}" action="delete"/>
  <rdn rId="0" localSheetId="1" customView="1" name="Z_BEA0FDBA_BB07_4C19_8BBD_5E57EE395C09_.wvu.PrintArea" hidden="1" oldHidden="1">
    <formula>'на 01.07.2018'!$A$1:$J$207</formula>
    <oldFormula>'на 01.07.2018'!$A$1:$J$207</oldFormula>
  </rdn>
  <rdn rId="0" localSheetId="1" customView="1" name="Z_BEA0FDBA_BB07_4C19_8BBD_5E57EE395C09_.wvu.PrintTitles" hidden="1" oldHidden="1">
    <formula>'на 01.07.2018'!$5:$8</formula>
    <oldFormula>'на 01.07.2018'!$5:$8</oldFormula>
  </rdn>
  <rdn rId="0" localSheetId="1" customView="1" name="Z_BEA0FDBA_BB07_4C19_8BBD_5E57EE395C09_.wvu.FilterData" hidden="1" oldHidden="1">
    <formula>'на 01.07.2018'!$A$7:$J$409</formula>
    <oldFormula>'на 01.07.2018'!$A$7:$J$409</oldFormula>
  </rdn>
  <rcv guid="{BEA0FDBA-BB07-4C19-8BBD-5E57EE395C09}" action="add"/>
</revisions>
</file>

<file path=xl/revisions/revisionLog2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02"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t>
        </r>
        <r>
          <rPr>
            <sz val="16"/>
            <color rgb="FFFF0000"/>
            <rFont val="Times New Roman"/>
            <family val="2"/>
            <charset val="204"/>
          </rPr>
          <t xml:space="preserve">
</t>
        </r>
        <r>
          <rPr>
            <sz val="16"/>
            <rFont val="Times New Roman"/>
            <family val="1"/>
            <charset val="204"/>
          </rPr>
          <t xml:space="preserve">По состоянию на 01.08.2018: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t>
        </r>
        <r>
          <rPr>
            <sz val="16"/>
            <color rgb="FFFF0000"/>
            <rFont val="Times New Roman"/>
            <family val="2"/>
            <charset val="204"/>
          </rPr>
          <t xml:space="preserve">
</t>
        </r>
        <r>
          <rPr>
            <sz val="16"/>
            <rFont val="Times New Roman"/>
            <family val="1"/>
            <charset val="204"/>
          </rPr>
          <t>3) 119,96 тыс.руб. - экономия по итогам проведения торгов.
4) Резерв для уточнения адресного перечня квартир на проведение работ по ремонту в сумме 3 610,06 тыс.руб., по проверке смет - 1,82 тыс.руб.
Расходы запланированы на 3,4 кварталы 2018 года.</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проведенные в апреле и июне, признаны несостоявшимся по причине отсутствия претендентов на участие. 
30.03.2018 выделены дополнительные средства из окружного бюджета в размере 26 118,7 тыс.руб. В июле размещены заявки на приобретение 14 жилых помещений для участников программы.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r>
          <rPr>
            <sz val="16"/>
            <color rgb="FF7030A0"/>
            <rFont val="Times New Roman"/>
            <family val="1"/>
            <charset val="204"/>
          </rPr>
          <t xml:space="preserve">В рамках реализации мероприятий программы запланировано 200 путевок для детей-сирот и детей, оставшихся без попечения родителей  в возрасте от 6 до 17 лет (включительно). В соответствии с заключенным контрактом от 07.05.2018 № 40/18 на оказание услуг по организации отдыха и оздоровления детей-сирот и детей, оставшихся без попечения родителей, в организации, обеспечивающей отдых и оздоровление детей, расположенной на территории Черноморского побережья Краснодарского края в период летних каникул  в 2018 году планируется организовать отдых в Краснодарском крае для 181 ребенка, из них:
- по состоянию на 01.07.2018 организован отдых для 81 ребенка;
- с июля по август 2018 года будет организован отдых для 100 детей.
Планируется освоить 19 путевок путем заключения контракта на оказание услуг по организации отдыха и оздоровления детей-сирот и детей, оставшихся без попечения родителей, в организации, обеспечивающей отдых и оздоровление детей, в период зимних каникул.
</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t>
        </r>
        <r>
          <rPr>
            <sz val="16"/>
            <color rgb="FFFF0000"/>
            <rFont val="Times New Roman"/>
            <family val="2"/>
            <charset val="204"/>
          </rPr>
          <t xml:space="preserve">
</t>
        </r>
        <r>
          <rPr>
            <sz val="16"/>
            <rFont val="Times New Roman"/>
            <family val="1"/>
            <charset val="204"/>
          </rPr>
          <t xml:space="preserve">По состоянию на 01.08.2018: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t>
        </r>
        <r>
          <rPr>
            <sz val="16"/>
            <color rgb="FFFF0000"/>
            <rFont val="Times New Roman"/>
            <family val="2"/>
            <charset val="204"/>
          </rPr>
          <t xml:space="preserve">
</t>
        </r>
        <r>
          <rPr>
            <sz val="16"/>
            <rFont val="Times New Roman"/>
            <family val="1"/>
            <charset val="204"/>
          </rPr>
          <t>3) 119,96 тыс.руб. - экономия по итогам проведения торгов.
4) Резерв для уточнения адресного перечня квартир на проведение работ по ремонту в сумме 3 610,06 тыс.руб., по проверке смет - 1,82 тыс.руб.
Расходы запланированы на 3,4 кварталы 2018 года.</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проведенные в апреле и июне, признаны несостоявшимся по причине отсутствия претендентов на участие. 
30.03.2018 выделены дополнительные средства из окружного бюджета в размере 26 118,7 тыс.руб. В июле размещены заявки на приобретение 14 жилых помещений для участников программы.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r>
          <rPr>
            <sz val="16"/>
            <color rgb="FF7030A0"/>
            <rFont val="Times New Roman"/>
            <family val="1"/>
            <charset val="204"/>
          </rPr>
          <t xml:space="preserve">В рамках реализации мероприятий программы запланировано 200 путевок для детей-сирот и детей, оставшихся без попечения родителей  в возрасте от 6 до 17 лет (включительно). В соответствии с заключенным контрактом от 07.05.2018 № 40/18 на оказание услуг по организации отдыха и оздоровления детей-сирот и детей, оставшихся без попечения родителей, в организации, обеспечивающей отдых и оздоровление детей, расположенной на территории Черноморского побережья Краснодарского края в период летних каникул  в 2018 году планируется организовать отдых для 181 ребенка, из них:
- по состоянию на 01.07.2018 организован отдых для 81 ребенка;
- в настоящее время производится организация отдыха для 100 детей (период с июля по август 2018 года).
Планируется приобретение 19 путевок путем заключения контракта на оказание услуг по организации отдыха и оздоровления детей-сирот и детей, оставшихся без попечения родителей в период зимних каникул.
</t>
        </r>
      </is>
    </nc>
  </rcc>
</revisions>
</file>

<file path=xl/revisions/revisionLog2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29:J35" start="0" length="2147483647">
    <dxf>
      <font>
        <color theme="1"/>
      </font>
    </dxf>
  </rfmt>
</revisions>
</file>

<file path=xl/revisions/revisionLog2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03" sId="1">
    <o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t>
        </r>
        <r>
          <rPr>
            <sz val="16"/>
            <color rgb="FFFF0000"/>
            <rFont val="Times New Roman"/>
            <family val="2"/>
            <charset val="204"/>
          </rPr>
          <t xml:space="preserve">
</t>
        </r>
        <r>
          <rPr>
            <sz val="16"/>
            <rFont val="Times New Roman"/>
            <family val="1"/>
            <charset val="204"/>
          </rPr>
          <t>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t>
        </r>
        <r>
          <rPr>
            <sz val="16"/>
            <color rgb="FFFF0000"/>
            <rFont val="Times New Roman"/>
            <family val="2"/>
            <charset val="204"/>
          </rPr>
          <t xml:space="preserve"> </t>
        </r>
        <r>
          <rPr>
            <sz val="16"/>
            <rFont val="Times New Roman"/>
            <family val="1"/>
            <charset val="204"/>
          </rPr>
          <t xml:space="preserve">Планируется приобретение оборудования для инвалидов, оборудования для модернизации сайтов, автоматизации музеев. Бюджетные ассигнования будут использованы до конца 2018 года.  </t>
        </r>
        <r>
          <rPr>
            <sz val="16"/>
            <color rgb="FFFF0000"/>
            <rFont val="Times New Roman"/>
            <family val="2"/>
            <charset val="204"/>
          </rPr>
          <t xml:space="preserve">
</t>
        </r>
        <r>
          <rPr>
            <sz val="16"/>
            <color rgb="FF7030A0"/>
            <rFont val="Times New Roman"/>
            <family val="1"/>
            <charset val="204"/>
          </rPr>
          <t xml:space="preserve">В рамках реализации государственной программы заключено соглашение от 17.05.2018 № 71876000-1-2018-004 о предоставлении субсидии на поддержку творческой деятельности и техническое оснащение детских и кукольных театров. В рамках подпрограммы "Укрепление единого культурного пространства" бюджетные ассигнования запланированы на организацию и показ театральной постановки (МАУ "ТАиК "Петрушка"). Бюджетные ассигнования будут использованы до конца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01.08.2018 года по работникам муниципальных учреждений культуры составило </t>
        </r>
        <r>
          <rPr>
            <sz val="16"/>
            <color rgb="FFFF0000"/>
            <rFont val="Times New Roman"/>
            <family val="2"/>
            <charset val="204"/>
          </rPr>
          <t xml:space="preserve">74 649,40 рублей.                                             
</t>
        </r>
        <r>
          <rPr>
            <u/>
            <sz val="20"/>
            <rFont val="Times New Roman"/>
            <family val="1"/>
            <charset val="204"/>
          </rPr>
          <t/>
        </r>
      </is>
    </oc>
    <n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t>
        </r>
        <r>
          <rPr>
            <sz val="16"/>
            <color rgb="FFFF0000"/>
            <rFont val="Times New Roman"/>
            <family val="2"/>
            <charset val="204"/>
          </rPr>
          <t xml:space="preserve">
</t>
        </r>
        <r>
          <rPr>
            <sz val="16"/>
            <rFont val="Times New Roman"/>
            <family val="1"/>
            <charset val="204"/>
          </rPr>
          <t>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t>
        </r>
        <r>
          <rPr>
            <sz val="16"/>
            <color rgb="FFFF0000"/>
            <rFont val="Times New Roman"/>
            <family val="2"/>
            <charset val="204"/>
          </rPr>
          <t xml:space="preserve"> </t>
        </r>
        <r>
          <rPr>
            <sz val="16"/>
            <rFont val="Times New Roman"/>
            <family val="1"/>
            <charset val="204"/>
          </rPr>
          <t xml:space="preserve">Планируется приобретение оборудования для инвалидов, оборудования для модернизации сайтов, автоматизации музеев. Бюджетные ассигнования будут </t>
        </r>
        <r>
          <rPr>
            <sz val="16"/>
            <color theme="1"/>
            <rFont val="Times New Roman"/>
            <family val="1"/>
            <charset val="204"/>
          </rPr>
          <t xml:space="preserve">использованы до конца 2018 года.  
В рамках реализации государственной программы заключено соглашение от 17.05.2018 № 71876000-1-2018-004 о предоставлении субсидии на поддержку творческой деятельности и техническое оснащение детских и кукольных театров. В рамках подпрограммы "Укрепление единого культурного пространства" бюджетные ассигнования запланированы на организацию и показ театральной постановки (МАУ "ТАиК "Петрушка"). Бюджетные ассигнования будут использованы до конца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01.08.2018 года по работникам муниципальных учреждений культуры составило </t>
        </r>
        <r>
          <rPr>
            <sz val="16"/>
            <color rgb="FFFF0000"/>
            <rFont val="Times New Roman"/>
            <family val="2"/>
            <charset val="204"/>
          </rPr>
          <t xml:space="preserve">74 649,40 рублей.                                             
</t>
        </r>
        <r>
          <rPr>
            <u/>
            <sz val="20"/>
            <rFont val="Times New Roman"/>
            <family val="1"/>
            <charset val="204"/>
          </rPr>
          <t/>
        </r>
      </is>
    </nc>
  </rcc>
</revisions>
</file>

<file path=xl/revisions/revisionLog2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58" start="0" length="2147483647">
    <dxf>
      <font>
        <color theme="1"/>
      </font>
    </dxf>
  </rfmt>
  <rcc rId="1804" sId="1">
    <oc r="J159"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t>
        </r>
        <r>
          <rPr>
            <sz val="16"/>
            <color theme="9" tint="-0.249977111117893"/>
            <rFont val="Times New Roman"/>
            <family val="1"/>
            <charset val="204"/>
          </rPr>
          <t>По состоянию на 01.08.2018 произведена выплата заработной платы за январь-июнь и первую половину июля 2018 года,  оплата услуг по содержанию имущества и поставке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r>
        <r>
          <rPr>
            <sz val="16"/>
            <rFont val="Times New Roman"/>
            <family val="1"/>
            <charset val="204"/>
          </rPr>
          <t xml:space="preserve">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рассылку постановлений, приобретение бумаги. </t>
        </r>
        <r>
          <rPr>
            <sz val="16"/>
            <color theme="9" tint="-0.249977111117893"/>
            <rFont val="Times New Roman"/>
            <family val="1"/>
            <charset val="204"/>
          </rPr>
          <t>В 4 квартале 2018 года</t>
        </r>
        <r>
          <rPr>
            <sz val="16"/>
            <rFont val="Times New Roman"/>
            <family val="1"/>
            <charset val="204"/>
          </rPr>
          <t xml:space="preserve"> планируется заключить контракт на приобретение ПО "Ангел" и цифровых видеокамер на объектах АПК "Безопасный город".
     Произведена выплата материального стимулирования 103 гражданам, являющимся членами народных дружин, по итогам работы за 6 месяцев 2018 года.
      Заключен договор  № 42 от 20.06.2018 о предоставлении иного межбюджетного трансферта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Средства будут направлены на материальное стимулирование граждан, являющихся членами народных дружин.
</t>
        </r>
        <r>
          <rPr>
            <sz val="16"/>
            <color rgb="FFFF0000"/>
            <rFont val="Times New Roman"/>
            <family val="2"/>
            <charset val="204"/>
          </rPr>
          <t xml:space="preserve">
</t>
        </r>
        <r>
          <rPr>
            <sz val="16"/>
            <rFont val="Times New Roman"/>
            <family val="1"/>
            <charset val="204"/>
          </rPr>
          <t xml:space="preserve">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"PROфилактика" (Молодежный форум "Революция тела" запланировано на сентябрь 2018 года), 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Освоение средств планируется в течение 2018 года.                                                                                                   
</t>
        </r>
      </is>
    </oc>
    <nc r="J159"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t>
        </r>
        <r>
          <rPr>
            <sz val="16"/>
            <color theme="1"/>
            <rFont val="Times New Roman"/>
            <family val="1"/>
            <charset val="204"/>
          </rPr>
          <t>комиссий. По состоянию на 01.08.2018 произведена выплата заработной платы за январь-июнь и первую половину июля 2018 года,  оплата услуг по содержанию имущества и поставке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текущего года.</t>
        </r>
        <r>
          <rPr>
            <sz val="16"/>
            <rFont val="Times New Roman"/>
            <family val="1"/>
            <charset val="204"/>
          </rPr>
          <t xml:space="preserve">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рассылку постановлений, приобретение бумаги. </t>
        </r>
        <r>
          <rPr>
            <sz val="16"/>
            <color theme="9" tint="-0.249977111117893"/>
            <rFont val="Times New Roman"/>
            <family val="1"/>
            <charset val="204"/>
          </rPr>
          <t>В 4 квартале 2018 года</t>
        </r>
        <r>
          <rPr>
            <sz val="16"/>
            <rFont val="Times New Roman"/>
            <family val="1"/>
            <charset val="204"/>
          </rPr>
          <t xml:space="preserve"> планируется заключить контракт на приобретение ПО "Ангел" и цифровых видеокамер на объектах АПК "Безопасный город".
     Произведена выплата материального стимулирования 103 гражданам, являющимся членами народных дружин, по итогам работы за 6 месяцев 2018 года.
      Заключен договор  № 42 от 20.06.2018 о предоставлении иного межбюджетного трансферта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Средства будут направлены на материальное стимулирование граждан, являющихся членами народных дружин.
</t>
        </r>
        <r>
          <rPr>
            <sz val="16"/>
            <color rgb="FFFF0000"/>
            <rFont val="Times New Roman"/>
            <family val="2"/>
            <charset val="204"/>
          </rPr>
          <t xml:space="preserve">
</t>
        </r>
        <r>
          <rPr>
            <sz val="16"/>
            <rFont val="Times New Roman"/>
            <family val="1"/>
            <charset val="204"/>
          </rPr>
          <t xml:space="preserve">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"PROфилактика" (Молодежный форум "Революция тела" запланировано на сентябрь 2018 года), 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Освоение средств планируется в течение 2018 года.                                                                                                   
</t>
        </r>
      </is>
    </nc>
  </rcc>
  <rcv guid="{BEA0FDBA-BB07-4C19-8BBD-5E57EE395C09}" action="delete"/>
  <rdn rId="0" localSheetId="1" customView="1" name="Z_BEA0FDBA_BB07_4C19_8BBD_5E57EE395C09_.wvu.PrintArea" hidden="1" oldHidden="1">
    <formula>'на 01.07.2018'!$A$1:$J$207</formula>
    <oldFormula>'на 01.07.2018'!$A$1:$J$207</oldFormula>
  </rdn>
  <rdn rId="0" localSheetId="1" customView="1" name="Z_BEA0FDBA_BB07_4C19_8BBD_5E57EE395C09_.wvu.PrintTitles" hidden="1" oldHidden="1">
    <formula>'на 01.07.2018'!$5:$8</formula>
    <oldFormula>'на 01.07.2018'!$5:$8</oldFormula>
  </rdn>
  <rdn rId="0" localSheetId="1" customView="1" name="Z_BEA0FDBA_BB07_4C19_8BBD_5E57EE395C09_.wvu.FilterData" hidden="1" oldHidden="1">
    <formula>'на 01.07.2018'!$A$7:$J$409</formula>
    <oldFormula>'на 01.07.2018'!$A$7:$J$409</oldFormula>
  </rdn>
  <rcv guid="{BEA0FDBA-BB07-4C19-8BBD-5E57EE395C09}" action="add"/>
</revisions>
</file>

<file path=xl/revisions/revisionLog2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08" sId="1">
    <oc r="J128" t="inlineStr">
      <is>
        <t>В 2018 году из средств окружного бюджета предусмотрены расходы на приобретение конвертов и бумаги.</t>
      </is>
    </oc>
    <nc r="J128" t="inlineStr">
      <is>
        <t>В 2018 году из средств окружного бюджета предусмотрены расходы на приобретение конвертов и бумаги. Закупку планируется провести в 3 квартале 2018 года.</t>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60:XFD165" start="0" length="2147483647">
    <dxf>
      <font>
        <color auto="1"/>
      </font>
    </dxf>
  </rfmt>
  <rfmt sheetId="1" sqref="A61:XFD61" start="0" length="2147483647">
    <dxf>
      <font>
        <color auto="1"/>
      </font>
    </dxf>
  </rfmt>
  <rfmt sheetId="1" sqref="A36:XFD36" start="0" length="2147483647">
    <dxf>
      <font>
        <color auto="1"/>
      </font>
    </dxf>
  </rfmt>
</revisions>
</file>

<file path=xl/revisions/revisionLog2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28">
    <dxf>
      <fill>
        <patternFill patternType="none">
          <bgColor auto="1"/>
        </patternFill>
      </fill>
    </dxf>
  </rfmt>
</revisions>
</file>

<file path=xl/revisions/revisionLog2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09" sId="1">
    <oc r="J159"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t>
        </r>
        <r>
          <rPr>
            <sz val="16"/>
            <color theme="1"/>
            <rFont val="Times New Roman"/>
            <family val="1"/>
            <charset val="204"/>
          </rPr>
          <t>комиссий. По состоянию на 01.08.2018 произведена выплата заработной платы за январь-июнь и первую половину июля 2018 года,  оплата услуг по содержанию имущества и поставке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текущего года.</t>
        </r>
        <r>
          <rPr>
            <sz val="16"/>
            <rFont val="Times New Roman"/>
            <family val="1"/>
            <charset val="204"/>
          </rPr>
          <t xml:space="preserve">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рассылку постановлений, приобретение бумаги. </t>
        </r>
        <r>
          <rPr>
            <sz val="16"/>
            <color theme="9" tint="-0.249977111117893"/>
            <rFont val="Times New Roman"/>
            <family val="1"/>
            <charset val="204"/>
          </rPr>
          <t>В 4 квартале 2018 года</t>
        </r>
        <r>
          <rPr>
            <sz val="16"/>
            <rFont val="Times New Roman"/>
            <family val="1"/>
            <charset val="204"/>
          </rPr>
          <t xml:space="preserve"> планируется заключить контракт на приобретение ПО "Ангел" и цифровых видеокамер на объектах АПК "Безопасный город".
     Произведена выплата материального стимулирования 103 гражданам, являющимся членами народных дружин, по итогам работы за 6 месяцев 2018 года.
      Заключен договор  № 42 от 20.06.2018 о предоставлении иного межбюджетного трансферта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Средства будут направлены на материальное стимулирование граждан, являющихся членами народных дружин.
</t>
        </r>
        <r>
          <rPr>
            <sz val="16"/>
            <color rgb="FFFF0000"/>
            <rFont val="Times New Roman"/>
            <family val="2"/>
            <charset val="204"/>
          </rPr>
          <t xml:space="preserve">
</t>
        </r>
        <r>
          <rPr>
            <sz val="16"/>
            <rFont val="Times New Roman"/>
            <family val="1"/>
            <charset val="204"/>
          </rPr>
          <t xml:space="preserve">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"PROфилактика" (Молодежный форум "Революция тела" запланировано на сентябрь 2018 года), 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Освоение средств планируется в течение 2018 года.                                                                                                   
</t>
        </r>
      </is>
    </oc>
    <nc r="J159"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t>
        </r>
        <r>
          <rPr>
            <sz val="16"/>
            <color theme="1"/>
            <rFont val="Times New Roman"/>
            <family val="1"/>
            <charset val="204"/>
          </rPr>
          <t>комиссий. По состоянию на 01.08.2018 произведена выплата заработной платы за январь-июнь и первую половину июля 2018 года,  оплата услуг по содержанию имущества и поставке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текущего года.</t>
        </r>
        <r>
          <rPr>
            <sz val="16"/>
            <rFont val="Times New Roman"/>
            <family val="1"/>
            <charset val="204"/>
          </rPr>
          <t xml:space="preserve">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рассылку постановлений, приобретение бумаги.</t>
        </r>
        <r>
          <rPr>
            <sz val="16"/>
            <color theme="1"/>
            <rFont val="Times New Roman"/>
            <family val="1"/>
            <charset val="204"/>
          </rPr>
          <t xml:space="preserve"> В 4 квартале 2018 года</t>
        </r>
        <r>
          <rPr>
            <sz val="16"/>
            <rFont val="Times New Roman"/>
            <family val="1"/>
            <charset val="204"/>
          </rPr>
          <t xml:space="preserve"> планируется заключить контракт на приобретение ПО "Ангел" и цифровых видеокамер на объектах АПК "Безопасный город".
     Произведена выплата материального стимулирования 103 гражданам, являющимся членами народных дружин, по итогам работы за 6 месяцев 2018 года.
      Заключен договор  № 42 от 20.06.2018 о предоставлении иного межбюджетного трансферта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Средства будут направлены на материальное стимулирование граждан, являющихся членами народных дружин.
</t>
        </r>
        <r>
          <rPr>
            <sz val="16"/>
            <color rgb="FFFF0000"/>
            <rFont val="Times New Roman"/>
            <family val="2"/>
            <charset val="204"/>
          </rPr>
          <t xml:space="preserve">
</t>
        </r>
        <r>
          <rPr>
            <sz val="16"/>
            <rFont val="Times New Roman"/>
            <family val="1"/>
            <charset val="204"/>
          </rPr>
          <t xml:space="preserve">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"PROфилактика" (Молодежный форум "Революция тела" запланировано на сентябрь 2018 года), 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Освоение средств планируется в течение 2018 года.                                                                                                   
</t>
        </r>
      </is>
    </nc>
  </rcc>
</revisions>
</file>

<file path=xl/revisions/revisionLog2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01.07.2018'!$A$1:$J$207</formula>
    <oldFormula>'на 01.07.2018'!$A$1:$J$207</oldFormula>
  </rdn>
  <rdn rId="0" localSheetId="1" customView="1" name="Z_BEA0FDBA_BB07_4C19_8BBD_5E57EE395C09_.wvu.PrintTitles" hidden="1" oldHidden="1">
    <formula>'на 01.07.2018'!$5:$8</formula>
    <oldFormula>'на 01.07.2018'!$5:$8</oldFormula>
  </rdn>
  <rdn rId="0" localSheetId="1" customView="1" name="Z_BEA0FDBA_BB07_4C19_8BBD_5E57EE395C09_.wvu.FilterData" hidden="1" oldHidden="1">
    <formula>'на 01.07.2018'!$A$7:$J$409</formula>
    <oldFormula>'на 01.07.2018'!$A$7:$J$409</oldFormula>
  </rdn>
  <rcv guid="{BEA0FDBA-BB07-4C19-8BBD-5E57EE395C09}" action="add"/>
</revisions>
</file>

<file path=xl/revisions/revisionLog2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01.07.2018'!$A$1:$J$207</formula>
    <oldFormula>'на 01.07.2018'!$A$1:$J$207</oldFormula>
  </rdn>
  <rdn rId="0" localSheetId="1" customView="1" name="Z_BEA0FDBA_BB07_4C19_8BBD_5E57EE395C09_.wvu.PrintTitles" hidden="1" oldHidden="1">
    <formula>'на 01.07.2018'!$5:$8</formula>
    <oldFormula>'на 01.07.2018'!$5:$8</oldFormula>
  </rdn>
  <rdn rId="0" localSheetId="1" customView="1" name="Z_BEA0FDBA_BB07_4C19_8BBD_5E57EE395C09_.wvu.FilterData" hidden="1" oldHidden="1">
    <formula>'на 01.07.2018'!$A$7:$J$409</formula>
    <oldFormula>'на 01.07.2018'!$A$7:$J$409</oldFormula>
  </rdn>
  <rcv guid="{BEA0FDBA-BB07-4C19-8BBD-5E57EE395C09}" action="add"/>
</revisions>
</file>

<file path=xl/revisions/revisionLog2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16" sId="1">
    <o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t>
        </r>
        <r>
          <rPr>
            <sz val="16"/>
            <color rgb="FFFF0000"/>
            <rFont val="Times New Roman"/>
            <family val="2"/>
            <charset val="204"/>
          </rPr>
          <t xml:space="preserve">
</t>
        </r>
        <r>
          <rPr>
            <sz val="16"/>
            <rFont val="Times New Roman"/>
            <family val="1"/>
            <charset val="204"/>
          </rPr>
          <t>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t>
        </r>
        <r>
          <rPr>
            <sz val="16"/>
            <color rgb="FFFF0000"/>
            <rFont val="Times New Roman"/>
            <family val="2"/>
            <charset val="204"/>
          </rPr>
          <t xml:space="preserve"> </t>
        </r>
        <r>
          <rPr>
            <sz val="16"/>
            <rFont val="Times New Roman"/>
            <family val="1"/>
            <charset val="204"/>
          </rPr>
          <t xml:space="preserve">Планируется приобретение оборудования для инвалидов, оборудования для модернизации сайтов, автоматизации музеев. Бюджетные ассигнования будут </t>
        </r>
        <r>
          <rPr>
            <sz val="16"/>
            <color theme="1"/>
            <rFont val="Times New Roman"/>
            <family val="1"/>
            <charset val="204"/>
          </rPr>
          <t xml:space="preserve">использованы до конца 2018 года.  
В рамках реализации государственной программы заключено соглашение от 17.05.2018 № 71876000-1-2018-004 о предоставлении субсидии на поддержку творческой деятельности и техническое оснащение детских и кукольных театров. В рамках подпрограммы "Укрепление единого культурного пространства" бюджетные ассигнования запланированы на организацию и показ театральной постановки (МАУ "ТАиК "Петрушка"). Бюджетные ассигнования будут использованы до конца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01.08.2018 года по работникам муниципальных учреждений культуры составило </t>
        </r>
        <r>
          <rPr>
            <sz val="16"/>
            <color rgb="FFFF0000"/>
            <rFont val="Times New Roman"/>
            <family val="2"/>
            <charset val="204"/>
          </rPr>
          <t xml:space="preserve">74 649,40 рублей.                                             
</t>
        </r>
        <r>
          <rPr>
            <u/>
            <sz val="20"/>
            <rFont val="Times New Roman"/>
            <family val="1"/>
            <charset val="204"/>
          </rPr>
          <t/>
        </r>
      </is>
    </oc>
    <n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t>
        </r>
        <r>
          <rPr>
            <sz val="16"/>
            <color rgb="FFFF0000"/>
            <rFont val="Times New Roman"/>
            <family val="2"/>
            <charset val="204"/>
          </rPr>
          <t xml:space="preserve">
</t>
        </r>
        <r>
          <rPr>
            <sz val="16"/>
            <rFont val="Times New Roman"/>
            <family val="1"/>
            <charset val="204"/>
          </rPr>
          <t>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t>
        </r>
        <r>
          <rPr>
            <sz val="16"/>
            <color rgb="FFFF0000"/>
            <rFont val="Times New Roman"/>
            <family val="2"/>
            <charset val="204"/>
          </rPr>
          <t xml:space="preserve"> </t>
        </r>
        <r>
          <rPr>
            <sz val="16"/>
            <rFont val="Times New Roman"/>
            <family val="1"/>
            <charset val="204"/>
          </rPr>
          <t xml:space="preserve">Планируется приобретение оборудования для инвалидов, оборудования для модернизации сайтов, автоматизации музеев. Бюджетные ассигнования будут </t>
        </r>
        <r>
          <rPr>
            <sz val="16"/>
            <color theme="1"/>
            <rFont val="Times New Roman"/>
            <family val="1"/>
            <charset val="204"/>
          </rPr>
          <t xml:space="preserve">использованы до конца 2018 года.  
В рамках реализации государственной программы заключено соглашение от 17.05.2018 № 71876000-1-2018-004 о предоставлении субсидии на поддержку творческой деятельности и техническое оснащение детских и кукольных театров. В рамках подпрограммы "Укрепление единого культурного пространства" бюджетные ассигнования запланированы на организацию и показ театральной постановки (МАУ "ТАиК "Петрушка"). Бюджетные ассигнования будут использованы до конца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01.08.2018 года по работникам муниципальных учреждений культуры составило 73 985,40 рублей.         </t>
        </r>
        <r>
          <rPr>
            <sz val="16"/>
            <color rgb="FFFF0000"/>
            <rFont val="Times New Roman"/>
            <family val="2"/>
            <charset val="204"/>
          </rPr>
          <t xml:space="preserve">                                    
</t>
        </r>
        <r>
          <rPr>
            <u/>
            <sz val="20"/>
            <rFont val="Times New Roman"/>
            <family val="1"/>
            <charset val="204"/>
          </rPr>
          <t/>
        </r>
      </is>
    </nc>
  </rcc>
</revisions>
</file>

<file path=xl/revisions/revisionLog2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17" sId="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t>
        </r>
        <r>
          <rPr>
            <sz val="16"/>
            <color rgb="FFFF0000"/>
            <rFont val="Times New Roman"/>
            <family val="2"/>
            <charset val="204"/>
          </rPr>
          <t xml:space="preserve">
</t>
        </r>
        <r>
          <rPr>
            <sz val="16"/>
            <rFont val="Times New Roman"/>
            <family val="1"/>
            <charset val="204"/>
          </rPr>
          <t>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t>
        </r>
        <r>
          <rPr>
            <sz val="16"/>
            <color rgb="FFFF0000"/>
            <rFont val="Times New Roman"/>
            <family val="2"/>
            <charset val="204"/>
          </rPr>
          <t xml:space="preserve">
</t>
        </r>
        <r>
          <rPr>
            <sz val="16"/>
            <rFont val="Times New Roman"/>
            <family val="1"/>
            <charset val="204"/>
          </rPr>
          <t>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- 48 676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на конец года - 433 чел.</t>
        </r>
        <r>
          <rPr>
            <sz val="16"/>
            <color rgb="FFFF0000"/>
            <rFont val="Times New Roman"/>
            <family val="2"/>
            <charset val="204"/>
          </rPr>
          <t xml:space="preserve">
</t>
        </r>
        <r>
          <rPr>
            <sz val="16"/>
            <rFont val="Times New Roman"/>
            <family val="1"/>
            <charset val="204"/>
          </rPr>
          <t>Численность учащихся, получающих муниципальную услугу «Реализация дополнительных общеразвивающих программ», на конец года - 8 482 чел.</t>
        </r>
        <r>
          <rPr>
            <sz val="16"/>
            <color rgb="FFFF0000"/>
            <rFont val="Times New Roman"/>
            <family val="2"/>
            <charset val="204"/>
          </rPr>
          <t xml:space="preserve">
</t>
        </r>
        <r>
          <rPr>
            <sz val="16"/>
            <rFont val="Times New Roman"/>
            <family val="1"/>
            <charset val="204"/>
          </rPr>
          <t>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t>
        </r>
        <r>
          <rPr>
            <sz val="16"/>
            <color rgb="FFFF0000"/>
            <rFont val="Times New Roman"/>
            <family val="2"/>
            <charset val="204"/>
          </rPr>
          <t xml:space="preserve">
</t>
        </r>
        <r>
          <rPr>
            <sz val="16"/>
            <rFont val="Times New Roman"/>
            <family val="1"/>
            <charset val="204"/>
          </rPr>
          <t>Планируемое для приобретения количество путевок для детей в возрасте от 6 до 17 лет  в организации, обеспечивающие отдых и оздоровление детей - 2 972 шт.</t>
        </r>
        <r>
          <rPr>
            <sz val="16"/>
            <color rgb="FFFF0000"/>
            <rFont val="Times New Roman"/>
            <family val="2"/>
            <charset val="204"/>
          </rPr>
          <t xml:space="preserve">
</t>
        </r>
        <r>
          <rPr>
            <sz val="16"/>
            <rFont val="Times New Roman"/>
            <family val="1"/>
            <charset val="204"/>
          </rPr>
          <t>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01.08.2018 составило</t>
        </r>
        <r>
          <rPr>
            <sz val="16"/>
            <color rgb="FFFF0000"/>
            <rFont val="Times New Roman"/>
            <family val="2"/>
            <charset val="204"/>
          </rPr>
          <t xml:space="preserve"> 79 952, 90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в мкр. №32" получено положительное заключение гос.экспертизы проектной документации и инженерных изысканий  № 86 -1 -1-3 -0169 -18 от 31.05.2018,  положительное заключение о проверке достоверности определения сметной стоимости строительства №86-1-0324-18 от 16.07.2018. За июль принято выполненных работ на сумму 5 832,2 тыс. руб., в т.ч. 5 248,98 тыс. руб. -средства окружного бюджета , будут оплачены в августе. 
По "СОШ в мкр.№33"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 июль принято выполненных работ на сумму 2 191,26 тыс. руб., в т.ч. 1 972,14 тыс. руб. -средства окружного бюджета , будут оплачены в августе.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оплачено 60 % от договора - 49,32 тыс. руб.,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2018 года.
</t>
        </r>
        <r>
          <rPr>
            <u/>
            <sz val="16"/>
            <rFont val="Times New Roman"/>
            <family val="1"/>
            <charset val="204"/>
          </rPr>
          <t>АГ(ДК)</t>
        </r>
        <r>
          <rPr>
            <sz val="16"/>
            <rFont val="Times New Roman"/>
            <family val="1"/>
            <charset val="204"/>
          </rPr>
          <t>: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Достижение уровня средней заработной платы  на 01.08.2018 года по педагогическим работникам муниципальных организаций дополнительного образования детей составило</t>
        </r>
        <r>
          <rPr>
            <sz val="16"/>
            <color rgb="FFFF0000"/>
            <rFont val="Times New Roman"/>
            <family val="2"/>
            <charset val="204"/>
          </rPr>
          <t xml:space="preserve"> 85 480,00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t>
        </r>
        <r>
          <rPr>
            <sz val="16"/>
            <color rgb="FFFF0000"/>
            <rFont val="Times New Roman"/>
            <family val="2"/>
            <charset val="204"/>
          </rPr>
          <t xml:space="preserve">
</t>
        </r>
        <r>
          <rPr>
            <sz val="16"/>
            <rFont val="Times New Roman"/>
            <family val="1"/>
            <charset val="204"/>
          </rPr>
          <t>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t>
        </r>
        <r>
          <rPr>
            <sz val="16"/>
            <color rgb="FFFF0000"/>
            <rFont val="Times New Roman"/>
            <family val="2"/>
            <charset val="204"/>
          </rPr>
          <t xml:space="preserve">
</t>
        </r>
        <r>
          <rPr>
            <sz val="16"/>
            <rFont val="Times New Roman"/>
            <family val="1"/>
            <charset val="204"/>
          </rPr>
          <t>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- 48 676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на конец года - 433 чел.</t>
        </r>
        <r>
          <rPr>
            <sz val="16"/>
            <color rgb="FFFF0000"/>
            <rFont val="Times New Roman"/>
            <family val="2"/>
            <charset val="204"/>
          </rPr>
          <t xml:space="preserve">
</t>
        </r>
        <r>
          <rPr>
            <sz val="16"/>
            <rFont val="Times New Roman"/>
            <family val="1"/>
            <charset val="204"/>
          </rPr>
          <t>Численность учащихся, получающих муниципальную услугу «Реализация дополнительных общеразвивающих программ», на конец года - 8 482 чел.</t>
        </r>
        <r>
          <rPr>
            <sz val="16"/>
            <color rgb="FFFF0000"/>
            <rFont val="Times New Roman"/>
            <family val="2"/>
            <charset val="204"/>
          </rPr>
          <t xml:space="preserve">
</t>
        </r>
        <r>
          <rPr>
            <sz val="16"/>
            <rFont val="Times New Roman"/>
            <family val="1"/>
            <charset val="204"/>
          </rPr>
          <t>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t>
        </r>
        <r>
          <rPr>
            <sz val="16"/>
            <color rgb="FFFF0000"/>
            <rFont val="Times New Roman"/>
            <family val="2"/>
            <charset val="204"/>
          </rPr>
          <t xml:space="preserve">
</t>
        </r>
        <r>
          <rPr>
            <sz val="16"/>
            <rFont val="Times New Roman"/>
            <family val="1"/>
            <charset val="204"/>
          </rPr>
          <t>Планируемое для приобретения количество путевок для детей в возрасте от 6 до 17 лет  в организации, обеспечивающие отдых и оздоровление детей - 2 972 шт.</t>
        </r>
        <r>
          <rPr>
            <sz val="16"/>
            <color rgb="FFFF0000"/>
            <rFont val="Times New Roman"/>
            <family val="2"/>
            <charset val="204"/>
          </rPr>
          <t xml:space="preserve">
</t>
        </r>
        <r>
          <rPr>
            <sz val="16"/>
            <rFont val="Times New Roman"/>
            <family val="1"/>
            <charset val="204"/>
          </rPr>
          <t>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01.08.2018 составило</t>
        </r>
        <r>
          <rPr>
            <sz val="16"/>
            <color rgb="FFFF0000"/>
            <rFont val="Times New Roman"/>
            <family val="2"/>
            <charset val="204"/>
          </rPr>
          <t xml:space="preserve"> 79 952, 90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в мкр. №32" получено положительное заключение гос.экспертизы проектной документации и инженерных изысканий  № 86 -1 -1-3 -0169 -18 от 31.05.2018,  положительное заключение о проверке достоверности определения сметной стоимости строительства №86-1-0324-18 от 16.07.2018. За июль принято выполненных работ на сумму 5 832,2 тыс. руб., в т.ч. 5 248,98 тыс. руб. -средства окружного бюджета , будут оплачены в августе. 
По "СОШ в мкр.№33"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 июль принято выполненных работ на сумму 2 191,26 тыс. руб., в т.ч. 1 972,14 тыс. руб. -средства окружного бюджета , будут оплачены в августе.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оплачено 60 % от договора - 49,32 тыс. руб.,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2018 года.
</t>
        </r>
        <r>
          <rPr>
            <u/>
            <sz val="16"/>
            <rFont val="Times New Roman"/>
            <family val="1"/>
            <charset val="204"/>
          </rPr>
          <t>АГ(ДК)</t>
        </r>
        <r>
          <rPr>
            <sz val="16"/>
            <rFont val="Times New Roman"/>
            <family val="1"/>
            <charset val="204"/>
          </rPr>
          <t>: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Достижение уровня средней заработной платы  на 01.08.2018 года по педагогическим работникам муниципальных организаций дополнительного образования детей составило</t>
        </r>
        <r>
          <rPr>
            <sz val="16"/>
            <color rgb="FFFF0000"/>
            <rFont val="Times New Roman"/>
            <family val="2"/>
            <charset val="204"/>
          </rPr>
          <t xml:space="preserve"> 96 583,70 рублей. </t>
        </r>
      </is>
    </nc>
  </rcc>
</revisions>
</file>

<file path=xl/revisions/revisionLog2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18" sId="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t>
        </r>
        <r>
          <rPr>
            <sz val="16"/>
            <color rgb="FFFF0000"/>
            <rFont val="Times New Roman"/>
            <family val="2"/>
            <charset val="204"/>
          </rPr>
          <t xml:space="preserve">
</t>
        </r>
        <r>
          <rPr>
            <sz val="16"/>
            <rFont val="Times New Roman"/>
            <family val="1"/>
            <charset val="204"/>
          </rPr>
          <t>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t>
        </r>
        <r>
          <rPr>
            <sz val="16"/>
            <color rgb="FFFF0000"/>
            <rFont val="Times New Roman"/>
            <family val="2"/>
            <charset val="204"/>
          </rPr>
          <t xml:space="preserve">
</t>
        </r>
        <r>
          <rPr>
            <sz val="16"/>
            <rFont val="Times New Roman"/>
            <family val="1"/>
            <charset val="204"/>
          </rPr>
          <t>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- 48 676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на конец года - 433 чел.</t>
        </r>
        <r>
          <rPr>
            <sz val="16"/>
            <color rgb="FFFF0000"/>
            <rFont val="Times New Roman"/>
            <family val="2"/>
            <charset val="204"/>
          </rPr>
          <t xml:space="preserve">
</t>
        </r>
        <r>
          <rPr>
            <sz val="16"/>
            <rFont val="Times New Roman"/>
            <family val="1"/>
            <charset val="204"/>
          </rPr>
          <t>Численность учащихся, получающих муниципальную услугу «Реализация дополнительных общеразвивающих программ», на конец года - 8 482 чел.</t>
        </r>
        <r>
          <rPr>
            <sz val="16"/>
            <color rgb="FFFF0000"/>
            <rFont val="Times New Roman"/>
            <family val="2"/>
            <charset val="204"/>
          </rPr>
          <t xml:space="preserve">
</t>
        </r>
        <r>
          <rPr>
            <sz val="16"/>
            <rFont val="Times New Roman"/>
            <family val="1"/>
            <charset val="204"/>
          </rPr>
          <t>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t>
        </r>
        <r>
          <rPr>
            <sz val="16"/>
            <color rgb="FFFF0000"/>
            <rFont val="Times New Roman"/>
            <family val="2"/>
            <charset val="204"/>
          </rPr>
          <t xml:space="preserve">
</t>
        </r>
        <r>
          <rPr>
            <sz val="16"/>
            <rFont val="Times New Roman"/>
            <family val="1"/>
            <charset val="204"/>
          </rPr>
          <t>Планируемое для приобретения количество путевок для детей в возрасте от 6 до 17 лет  в организации, обеспечивающие отдых и оздоровление детей - 2 972 шт.</t>
        </r>
        <r>
          <rPr>
            <sz val="16"/>
            <color rgb="FFFF0000"/>
            <rFont val="Times New Roman"/>
            <family val="2"/>
            <charset val="204"/>
          </rPr>
          <t xml:space="preserve">
</t>
        </r>
        <r>
          <rPr>
            <sz val="16"/>
            <rFont val="Times New Roman"/>
            <family val="1"/>
            <charset val="204"/>
          </rPr>
          <t>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01.08.2018 составило</t>
        </r>
        <r>
          <rPr>
            <sz val="16"/>
            <color rgb="FFFF0000"/>
            <rFont val="Times New Roman"/>
            <family val="2"/>
            <charset val="204"/>
          </rPr>
          <t xml:space="preserve"> 79 952, 90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в мкр. №32" получено положительное заключение гос.экспертизы проектной документации и инженерных изысканий  № 86 -1 -1-3 -0169 -18 от 31.05.2018,  положительное заключение о проверке достоверности определения сметной стоимости строительства №86-1-0324-18 от 16.07.2018. За июль принято выполненных работ на сумму 5 832,2 тыс. руб., в т.ч. 5 248,98 тыс. руб. -средства окружного бюджета , будут оплачены в августе. 
По "СОШ в мкр.№33"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 июль принято выполненных работ на сумму 2 191,26 тыс. руб., в т.ч. 1 972,14 тыс. руб. -средства окружного бюджета , будут оплачены в августе.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оплачено 60 % от договора - 49,32 тыс. руб.,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2018 года.
</t>
        </r>
        <r>
          <rPr>
            <u/>
            <sz val="16"/>
            <rFont val="Times New Roman"/>
            <family val="1"/>
            <charset val="204"/>
          </rPr>
          <t>АГ(ДК)</t>
        </r>
        <r>
          <rPr>
            <sz val="16"/>
            <rFont val="Times New Roman"/>
            <family val="1"/>
            <charset val="204"/>
          </rPr>
          <t>: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Достижение уровня средней заработной платы  на 01.08.2018 года по педагогическим работникам муниципальных организаций дополнительного образования детей составило</t>
        </r>
        <r>
          <rPr>
            <sz val="16"/>
            <color rgb="FFFF0000"/>
            <rFont val="Times New Roman"/>
            <family val="2"/>
            <charset val="204"/>
          </rPr>
          <t xml:space="preserve"> 96 583,70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t>
        </r>
        <r>
          <rPr>
            <sz val="16"/>
            <color rgb="FFFF0000"/>
            <rFont val="Times New Roman"/>
            <family val="2"/>
            <charset val="204"/>
          </rPr>
          <t xml:space="preserve">
</t>
        </r>
        <r>
          <rPr>
            <sz val="16"/>
            <rFont val="Times New Roman"/>
            <family val="1"/>
            <charset val="204"/>
          </rPr>
          <t>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t>
        </r>
        <r>
          <rPr>
            <sz val="16"/>
            <color rgb="FFFF0000"/>
            <rFont val="Times New Roman"/>
            <family val="2"/>
            <charset val="204"/>
          </rPr>
          <t xml:space="preserve">
</t>
        </r>
        <r>
          <rPr>
            <sz val="16"/>
            <rFont val="Times New Roman"/>
            <family val="1"/>
            <charset val="204"/>
          </rPr>
          <t>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- 48 676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на конец года - 433 чел.</t>
        </r>
        <r>
          <rPr>
            <sz val="16"/>
            <color rgb="FFFF0000"/>
            <rFont val="Times New Roman"/>
            <family val="2"/>
            <charset val="204"/>
          </rPr>
          <t xml:space="preserve">
</t>
        </r>
        <r>
          <rPr>
            <sz val="16"/>
            <rFont val="Times New Roman"/>
            <family val="1"/>
            <charset val="204"/>
          </rPr>
          <t>Численность учащихся, получающих муниципальную услугу «Реализация дополнительных общеразвивающих программ», на конец года - 8 482 чел.</t>
        </r>
        <r>
          <rPr>
            <sz val="16"/>
            <color rgb="FFFF0000"/>
            <rFont val="Times New Roman"/>
            <family val="2"/>
            <charset val="204"/>
          </rPr>
          <t xml:space="preserve">
</t>
        </r>
        <r>
          <rPr>
            <sz val="16"/>
            <rFont val="Times New Roman"/>
            <family val="1"/>
            <charset val="204"/>
          </rPr>
          <t>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t>
        </r>
        <r>
          <rPr>
            <sz val="16"/>
            <color rgb="FFFF0000"/>
            <rFont val="Times New Roman"/>
            <family val="2"/>
            <charset val="204"/>
          </rPr>
          <t xml:space="preserve">
</t>
        </r>
        <r>
          <rPr>
            <sz val="16"/>
            <rFont val="Times New Roman"/>
            <family val="1"/>
            <charset val="204"/>
          </rPr>
          <t>Планируемое для приобретения количество путевок для детей в возрасте от 6 до 17 лет  в организации, обеспечивающие отдых и оздоровление детей - 2 972 шт.</t>
        </r>
        <r>
          <rPr>
            <sz val="16"/>
            <color rgb="FFFF0000"/>
            <rFont val="Times New Roman"/>
            <family val="2"/>
            <charset val="204"/>
          </rPr>
          <t xml:space="preserve">
</t>
        </r>
        <r>
          <rPr>
            <sz val="16"/>
            <rFont val="Times New Roman"/>
            <family val="1"/>
            <charset val="204"/>
          </rPr>
          <t>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01.08.2018 составило</t>
        </r>
        <r>
          <rPr>
            <sz val="16"/>
            <color rgb="FFFF0000"/>
            <rFont val="Times New Roman"/>
            <family val="2"/>
            <charset val="204"/>
          </rPr>
          <t xml:space="preserve"> 79 952, 90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в мкр. №32" получено положительное заключение гос.экспертизы проектной документации и инженерных изысканий  № 86 -1 -1-3 -0169 -18 от 31.05.2018,  положительное заключение о проверке достоверности определения сметной стоимости строительства №86-1-0324-18 от 16.07.2018. За июль принято выполненных работ на сумму 5 832,2 тыс. руб., в т.ч. 5 248,98 тыс. руб. -средства окружного бюджета , будут оплачены в августе. 
По "СОШ в мкр.№33"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 июль принято выполненных работ на сумму 2 191,26 тыс. руб., в т.ч. 1 972,14 тыс. руб. -средства окружного бюджета , будут оплачены в августе.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оплачено 60 % от договора - 49,32 тыс. руб.,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2018 года.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Достижение уровня средней заработной платы  на 01.08.2018 года по педагогическим работникам муниципальных организаций дополнительного образования детей составило 96 583,70 рублей. </t>
        </r>
      </is>
    </nc>
  </rcc>
</revisions>
</file>

<file path=xl/revisions/revisionLog2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19" sId="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t>
        </r>
        <r>
          <rPr>
            <sz val="16"/>
            <color rgb="FFFF0000"/>
            <rFont val="Times New Roman"/>
            <family val="2"/>
            <charset val="204"/>
          </rPr>
          <t xml:space="preserve">
</t>
        </r>
        <r>
          <rPr>
            <sz val="16"/>
            <rFont val="Times New Roman"/>
            <family val="1"/>
            <charset val="204"/>
          </rPr>
          <t>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t>
        </r>
        <r>
          <rPr>
            <sz val="16"/>
            <color rgb="FFFF0000"/>
            <rFont val="Times New Roman"/>
            <family val="2"/>
            <charset val="204"/>
          </rPr>
          <t xml:space="preserve">
</t>
        </r>
        <r>
          <rPr>
            <sz val="16"/>
            <rFont val="Times New Roman"/>
            <family val="1"/>
            <charset val="204"/>
          </rPr>
          <t>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- 48 676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на конец года - 433 чел.</t>
        </r>
        <r>
          <rPr>
            <sz val="16"/>
            <color rgb="FFFF0000"/>
            <rFont val="Times New Roman"/>
            <family val="2"/>
            <charset val="204"/>
          </rPr>
          <t xml:space="preserve">
</t>
        </r>
        <r>
          <rPr>
            <sz val="16"/>
            <rFont val="Times New Roman"/>
            <family val="1"/>
            <charset val="204"/>
          </rPr>
          <t>Численность учащихся, получающих муниципальную услугу «Реализация дополнительных общеразвивающих программ», на конец года - 8 482 чел.</t>
        </r>
        <r>
          <rPr>
            <sz val="16"/>
            <color rgb="FFFF0000"/>
            <rFont val="Times New Roman"/>
            <family val="2"/>
            <charset val="204"/>
          </rPr>
          <t xml:space="preserve">
</t>
        </r>
        <r>
          <rPr>
            <sz val="16"/>
            <rFont val="Times New Roman"/>
            <family val="1"/>
            <charset val="204"/>
          </rPr>
          <t>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t>
        </r>
        <r>
          <rPr>
            <sz val="16"/>
            <color rgb="FFFF0000"/>
            <rFont val="Times New Roman"/>
            <family val="2"/>
            <charset val="204"/>
          </rPr>
          <t xml:space="preserve">
</t>
        </r>
        <r>
          <rPr>
            <sz val="16"/>
            <rFont val="Times New Roman"/>
            <family val="1"/>
            <charset val="204"/>
          </rPr>
          <t>Планируемое для приобретения количество путевок для детей в возрасте от 6 до 17 лет  в организации, обеспечивающие отдых и оздоровление детей - 2 972 шт.</t>
        </r>
        <r>
          <rPr>
            <sz val="16"/>
            <color rgb="FFFF0000"/>
            <rFont val="Times New Roman"/>
            <family val="2"/>
            <charset val="204"/>
          </rPr>
          <t xml:space="preserve">
</t>
        </r>
        <r>
          <rPr>
            <sz val="16"/>
            <rFont val="Times New Roman"/>
            <family val="1"/>
            <charset val="204"/>
          </rPr>
          <t>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01.08.2018 составило</t>
        </r>
        <r>
          <rPr>
            <sz val="16"/>
            <color rgb="FFFF0000"/>
            <rFont val="Times New Roman"/>
            <family val="2"/>
            <charset val="204"/>
          </rPr>
          <t xml:space="preserve"> 79 952, 90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в мкр. №32" получено положительное заключение гос.экспертизы проектной документации и инженерных изысканий  № 86 -1 -1-3 -0169 -18 от 31.05.2018,  положительное заключение о проверке достоверности определения сметной стоимости строительства №86-1-0324-18 от 16.07.2018. За июль принято выполненных работ на сумму 5 832,2 тыс. руб., в т.ч. 5 248,98 тыс. руб. -средства окружного бюджета , будут оплачены в августе. 
По "СОШ в мкр.№33"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 июль принято выполненных работ на сумму 2 191,26 тыс. руб., в т.ч. 1 972,14 тыс. руб. -средства окружного бюджета , будут оплачены в августе.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оплачено 60 % от договора - 49,32 тыс. руб.,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2018 года.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Достижение уровня средней заработной платы  на 01.08.2018 года по педагогическим работникам муниципальных организаций дополнительного образования детей составило 96 583,70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t>
        </r>
        <r>
          <rPr>
            <sz val="16"/>
            <color rgb="FFFF0000"/>
            <rFont val="Times New Roman"/>
            <family val="2"/>
            <charset val="204"/>
          </rPr>
          <t xml:space="preserve">
</t>
        </r>
        <r>
          <rPr>
            <sz val="16"/>
            <rFont val="Times New Roman"/>
            <family val="1"/>
            <charset val="204"/>
          </rPr>
          <t>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t>
        </r>
        <r>
          <rPr>
            <sz val="16"/>
            <color rgb="FFFF0000"/>
            <rFont val="Times New Roman"/>
            <family val="2"/>
            <charset val="204"/>
          </rPr>
          <t xml:space="preserve">
</t>
        </r>
        <r>
          <rPr>
            <sz val="16"/>
            <rFont val="Times New Roman"/>
            <family val="1"/>
            <charset val="204"/>
          </rPr>
          <t>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- 48 676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на конец года - 433 чел.</t>
        </r>
        <r>
          <rPr>
            <sz val="16"/>
            <color rgb="FFFF0000"/>
            <rFont val="Times New Roman"/>
            <family val="2"/>
            <charset val="204"/>
          </rPr>
          <t xml:space="preserve">
</t>
        </r>
        <r>
          <rPr>
            <sz val="16"/>
            <rFont val="Times New Roman"/>
            <family val="1"/>
            <charset val="204"/>
          </rPr>
          <t>Численность учащихся, получающих муниципальную услугу «Реализация дополнительных общеразвивающих программ», на конец года - 8 482 чел.</t>
        </r>
        <r>
          <rPr>
            <sz val="16"/>
            <color rgb="FFFF0000"/>
            <rFont val="Times New Roman"/>
            <family val="2"/>
            <charset val="204"/>
          </rPr>
          <t xml:space="preserve">
</t>
        </r>
        <r>
          <rPr>
            <sz val="16"/>
            <rFont val="Times New Roman"/>
            <family val="1"/>
            <charset val="204"/>
          </rPr>
          <t>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t>
        </r>
        <r>
          <rPr>
            <sz val="16"/>
            <color rgb="FFFF0000"/>
            <rFont val="Times New Roman"/>
            <family val="2"/>
            <charset val="204"/>
          </rPr>
          <t xml:space="preserve">
</t>
        </r>
        <r>
          <rPr>
            <sz val="16"/>
            <rFont val="Times New Roman"/>
            <family val="1"/>
            <charset val="204"/>
          </rPr>
          <t>Планируемое для приобретения количество путевок для детей в возрасте от 6 до 17 лет  в организации, обеспечивающие отдых и оздоровление детей - 2 972 шт.</t>
        </r>
        <r>
          <rPr>
            <sz val="16"/>
            <color rgb="FFFF0000"/>
            <rFont val="Times New Roman"/>
            <family val="2"/>
            <charset val="204"/>
          </rPr>
          <t xml:space="preserve">
</t>
        </r>
        <r>
          <rPr>
            <sz val="16"/>
            <rFont val="Times New Roman"/>
            <family val="1"/>
            <charset val="204"/>
          </rPr>
          <t>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01.08.2018 составило</t>
        </r>
        <r>
          <rPr>
            <sz val="16"/>
            <color rgb="FFFF0000"/>
            <rFont val="Times New Roman"/>
            <family val="2"/>
            <charset val="204"/>
          </rPr>
          <t xml:space="preserve"> </t>
        </r>
        <r>
          <rPr>
            <sz val="16"/>
            <rFont val="Times New Roman"/>
            <family val="1"/>
            <charset val="204"/>
          </rPr>
          <t>68 831,30 рублей.</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в мкр. №32" получено положительное заключение гос.экспертизы проектной документации и инженерных изысканий  № 86 -1 -1-3 -0169 -18 от 31.05.2018,  положительное заключение о проверке достоверности определения сметной стоимости строительства №86-1-0324-18 от 16.07.2018. За июль принято выполненных работ на сумму 5 832,2 тыс. руб., в т.ч. 5 248,98 тыс. руб. -средства окружного бюджета , будут оплачены в августе. 
По "СОШ в мкр.№33"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 июль принято выполненных работ на сумму 2 191,26 тыс. руб., в т.ч. 1 972,14 тыс. руб. -средства окружного бюджета , будут оплачены в августе.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оплачено 60 % от договора - 49,32 тыс. руб.,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2018 года.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Достижение уровня средней заработной платы  на 01.08.2018 года по педагогическим работникам муниципальных организаций дополнительного образования детей составило 96 583,70 рублей. </t>
        </r>
      </is>
    </nc>
  </rcc>
</revisions>
</file>

<file path=xl/revisions/revisionLog2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20" sId="1" odxf="1" dxf="1">
    <oc r="H172">
      <f>G172/D172*100</f>
    </oc>
    <nc r="H172">
      <f>G172/D172</f>
    </nc>
    <odxf>
      <fill>
        <patternFill patternType="solid">
          <bgColor theme="0"/>
        </patternFill>
      </fill>
    </odxf>
    <ndxf>
      <fill>
        <patternFill patternType="none">
          <bgColor indexed="65"/>
        </patternFill>
      </fill>
    </ndxf>
  </rcc>
  <rfmt sheetId="1" sqref="H173" start="0" length="0">
    <dxf>
      <fill>
        <patternFill patternType="none">
          <bgColor indexed="65"/>
        </patternFill>
      </fill>
    </dxf>
  </rfmt>
  <rcc rId="1821" sId="1" odxf="1" dxf="1">
    <oc r="H174">
      <f>G174/D174*100</f>
    </oc>
    <nc r="H174">
      <f>G174/D174</f>
    </nc>
    <odxf>
      <fill>
        <patternFill patternType="solid">
          <bgColor theme="0"/>
        </patternFill>
      </fill>
    </odxf>
    <ndxf>
      <fill>
        <patternFill patternType="none">
          <bgColor indexed="65"/>
        </patternFill>
      </fill>
    </ndxf>
  </rcc>
  <rfmt sheetId="1" sqref="H175" start="0" length="0">
    <dxf>
      <fill>
        <patternFill patternType="none">
          <bgColor indexed="65"/>
        </patternFill>
      </fill>
    </dxf>
  </rfmt>
  <rcv guid="{67ADFAE6-A9AF-44D7-8539-93CD0F6B7849}" action="delete"/>
  <rdn rId="0" localSheetId="1" customView="1" name="Z_67ADFAE6_A9AF_44D7_8539_93CD0F6B7849_.wvu.PrintArea" hidden="1" oldHidden="1">
    <formula>'на 01.07.2018'!$A$1:$J$207</formula>
    <oldFormula>'на 01.07.2018'!$A$1:$J$207</oldFormula>
  </rdn>
  <rdn rId="0" localSheetId="1" customView="1" name="Z_67ADFAE6_A9AF_44D7_8539_93CD0F6B7849_.wvu.PrintTitles" hidden="1" oldHidden="1">
    <formula>'на 01.07.2018'!$5:$8</formula>
    <oldFormula>'на 01.07.2018'!$5:$8</oldFormula>
  </rdn>
  <rdn rId="0" localSheetId="1" customView="1" name="Z_67ADFAE6_A9AF_44D7_8539_93CD0F6B7849_.wvu.Rows" hidden="1" oldHidden="1">
    <formula>'на 01.07.2018'!$19:$20,'на 01.07.2018'!$27:$28,'на 01.07.2018'!$34:$35,'на 01.07.2018'!$41:$42,'на 01.07.2018'!$47:$48,'на 01.07.2018'!$52:$54,'на 01.07.2018'!$56:$56,'на 01.07.2018'!$58:$60,'на 01.07.2018'!$66:$67,'на 01.07.2018'!$72:$73,'на 01.07.2018'!$78:$79,'на 01.07.2018'!$90:$91,'на 01.07.2018'!$102:$103,'на 01.07.2018'!$108:$109,'на 01.07.2018'!$114:$115,'на 01.07.2018'!$120:$121,'на 01.07.2018'!$126:$126,'на 01.07.2018'!$132:$133,'на 01.07.2018'!$138:$139,'на 01.07.2018'!$144:$145,'на 01.07.2018'!$150:$151,'на 01.07.2018'!$157:$158,'на 01.07.2018'!$165:$165,'на 01.07.2018'!$167:$171,'на 01.07.2018'!$176:$177,'на 01.07.2018'!$179:$179,'на 01.07.2018'!$183:$183,'на 01.07.2018'!$189:$190,'на 01.07.2018'!$193:$197,'на 01.07.2018'!$205:$205</formula>
    <oldFormula>'на 01.07.2018'!$19:$20,'на 01.07.2018'!$27:$28,'на 01.07.2018'!$34:$35,'на 01.07.2018'!$41:$42,'на 01.07.2018'!$47:$48,'на 01.07.2018'!$52:$54,'на 01.07.2018'!$56:$56,'на 01.07.2018'!$58:$60,'на 01.07.2018'!$66:$67,'на 01.07.2018'!$72:$73,'на 01.07.2018'!$78:$79,'на 01.07.2018'!$90:$91,'на 01.07.2018'!$102:$103,'на 01.07.2018'!$108:$109,'на 01.07.2018'!$114:$115,'на 01.07.2018'!$120:$121,'на 01.07.2018'!$126:$126,'на 01.07.2018'!$132:$133,'на 01.07.2018'!$138:$139,'на 01.07.2018'!$144:$145,'на 01.07.2018'!$150:$151,'на 01.07.2018'!$157:$158,'на 01.07.2018'!$165:$165,'на 01.07.2018'!$167:$171,'на 01.07.2018'!$176:$177,'на 01.07.2018'!$179:$179,'на 01.07.2018'!$183:$183,'на 01.07.2018'!$189:$190,'на 01.07.2018'!$193:$197,'на 01.07.2018'!$205:$205</oldFormula>
  </rdn>
  <rdn rId="0" localSheetId="1" customView="1" name="Z_67ADFAE6_A9AF_44D7_8539_93CD0F6B7849_.wvu.FilterData" hidden="1" oldHidden="1">
    <formula>'на 01.07.2018'!$A$7:$J$409</formula>
    <oldFormula>'на 01.07.2018'!$A$7:$J$409</oldFormula>
  </rdn>
  <rcv guid="{67ADFAE6-A9AF-44D7-8539-93CD0F6B7849}" action="add"/>
</revisions>
</file>

<file path=xl/revisions/revisionLog2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01.07.2018'!$A$1:$J$207</formula>
    <oldFormula>'на 01.07.2018'!$A$1:$J$207</oldFormula>
  </rdn>
  <rdn rId="0" localSheetId="1" customView="1" name="Z_67ADFAE6_A9AF_44D7_8539_93CD0F6B7849_.wvu.PrintTitles" hidden="1" oldHidden="1">
    <formula>'на 01.07.2018'!$5:$8</formula>
    <oldFormula>'на 01.07.2018'!$5:$8</oldFormula>
  </rdn>
  <rdn rId="0" localSheetId="1" customView="1" name="Z_67ADFAE6_A9AF_44D7_8539_93CD0F6B7849_.wvu.Rows" hidden="1" oldHidden="1">
    <formula>'на 01.07.2018'!$19:$20,'на 01.07.2018'!$27:$28,'на 01.07.2018'!$34:$35,'на 01.07.2018'!$41:$42,'на 01.07.2018'!$47:$48,'на 01.07.2018'!$52:$54,'на 01.07.2018'!$56:$56,'на 01.07.2018'!$58:$60,'на 01.07.2018'!$66:$67,'на 01.07.2018'!$72:$73,'на 01.07.2018'!$78:$79,'на 01.07.2018'!$90:$91,'на 01.07.2018'!$102:$103,'на 01.07.2018'!$108:$109,'на 01.07.2018'!$114:$115,'на 01.07.2018'!$120:$121,'на 01.07.2018'!$126:$126,'на 01.07.2018'!$132:$133,'на 01.07.2018'!$138:$139,'на 01.07.2018'!$144:$145,'на 01.07.2018'!$150:$151,'на 01.07.2018'!$157:$158,'на 01.07.2018'!$165:$165,'на 01.07.2018'!$167:$171,'на 01.07.2018'!$176:$177,'на 01.07.2018'!$179:$179,'на 01.07.2018'!$183:$183,'на 01.07.2018'!$189:$190,'на 01.07.2018'!$193:$197,'на 01.07.2018'!$205:$205</formula>
    <oldFormula>'на 01.07.2018'!$19:$20,'на 01.07.2018'!$27:$28,'на 01.07.2018'!$34:$35,'на 01.07.2018'!$41:$42,'на 01.07.2018'!$47:$48,'на 01.07.2018'!$52:$54,'на 01.07.2018'!$56:$56,'на 01.07.2018'!$58:$60,'на 01.07.2018'!$66:$67,'на 01.07.2018'!$72:$73,'на 01.07.2018'!$78:$79,'на 01.07.2018'!$90:$91,'на 01.07.2018'!$102:$103,'на 01.07.2018'!$108:$109,'на 01.07.2018'!$114:$115,'на 01.07.2018'!$120:$121,'на 01.07.2018'!$126:$126,'на 01.07.2018'!$132:$133,'на 01.07.2018'!$138:$139,'на 01.07.2018'!$144:$145,'на 01.07.2018'!$150:$151,'на 01.07.2018'!$157:$158,'на 01.07.2018'!$165:$165,'на 01.07.2018'!$167:$171,'на 01.07.2018'!$176:$177,'на 01.07.2018'!$179:$179,'на 01.07.2018'!$183:$183,'на 01.07.2018'!$189:$190,'на 01.07.2018'!$193:$197,'на 01.07.2018'!$205:$205</oldFormula>
  </rdn>
  <rdn rId="0" localSheetId="1" customView="1" name="Z_67ADFAE6_A9AF_44D7_8539_93CD0F6B7849_.wvu.FilterData" hidden="1" oldHidden="1">
    <formula>'на 01.07.2018'!$A$7:$J$409</formula>
    <oldFormula>'на 01.07.2018'!$A$7:$J$409</oldFormula>
  </rdn>
  <rcv guid="{67ADFAE6-A9AF-44D7-8539-93CD0F6B7849}"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32" sId="1" odxf="1" dxf="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01.07.2018: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3) В процессе заключения муниципальный контракт с ООО "Виктум" на ремонт квартиры по ул. Мира, 9,кв.97 на сумму 200,083 тыс.руб. Срок выполнения работ - 60 дней с даты заключения контракта. 
Расходы запланированы на 3 квартал 2018 года.
</t>
        </r>
        <r>
          <rPr>
            <u/>
            <sz val="16"/>
            <color rgb="FFFF0000"/>
            <rFont val="Times New Roman"/>
            <family val="2"/>
            <charset val="204"/>
          </rPr>
          <t xml:space="preserve">ДАиГ: </t>
        </r>
        <r>
          <rPr>
            <sz val="16"/>
            <color rgb="FFFF0000"/>
            <rFont val="Times New Roman"/>
            <family val="2"/>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признаны несостоявшимся, по причине отсутствия претендентов на участие. Повторное размещение заявок на приобретение 32 квартир состоялось 25-26 июня 2018 года. Подведение итогов аукциона - 09.07.2018.
30.03.2018 выделены дополнительные средства из окружного бюджета в размере 26 118,7 тыс.руб. Размещение закупки на приобретение 14 жилых помещений для участников программы состоится в июле 2018 года.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01.07.2018: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3) В процессе заключения муниципальный контракт с ООО "Виктум" на ремонт квартиры по ул. Мира, 9,кв.97 на сумму 200,083 тыс.руб. Срок выполнения работ - 60 дней с даты заключения контракта. 
Расходы запланированы на 3 квартал 2018 года.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признаны несостоявшимся, по причине отсутствия претендентов на участие. Повторное размещение заявок на приобретение 32 квартир состоялось 25-26 июня 2018 года. Подведение итогов аукциона - 09.07.2018.
30.03.2018 выделены дополнительные средства из окружного бюджета в размере 26 118,7 тыс.руб. В июле размещены заявки на приобретение 14 жилых помещений для участников программы.
</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nc>
    <odxf>
      <font>
        <sz val="16"/>
        <color rgb="FFFF0000"/>
      </font>
    </odxf>
    <ndxf>
      <font>
        <sz val="16"/>
        <color rgb="FFFF0000"/>
      </font>
    </ndxf>
  </rcc>
</revisions>
</file>

<file path=xl/revisions/revisionLog2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01.07.2018'!$A$1:$J$207</formula>
    <oldFormula>'на 01.07.2018'!$A$1:$J$207</oldFormula>
  </rdn>
  <rdn rId="0" localSheetId="1" customView="1" name="Z_BEA0FDBA_BB07_4C19_8BBD_5E57EE395C09_.wvu.PrintTitles" hidden="1" oldHidden="1">
    <formula>'на 01.07.2018'!$5:$8</formula>
    <oldFormula>'на 01.07.2018'!$5:$8</oldFormula>
  </rdn>
  <rdn rId="0" localSheetId="1" customView="1" name="Z_BEA0FDBA_BB07_4C19_8BBD_5E57EE395C09_.wvu.FilterData" hidden="1" oldHidden="1">
    <formula>'на 01.07.2018'!$A$7:$J$409</formula>
    <oldFormula>'на 01.07.2018'!$A$7:$J$409</oldFormula>
  </rdn>
  <rcv guid="{BEA0FDBA-BB07-4C19-8BBD-5E57EE395C09}" action="add"/>
</revisions>
</file>

<file path=xl/revisions/revisionLog2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01.07.2018'!$A$1:$J$207</formula>
    <oldFormula>'на 01.07.2018'!$A$1:$J$207</oldFormula>
  </rdn>
  <rdn rId="0" localSheetId="1" customView="1" name="Z_67ADFAE6_A9AF_44D7_8539_93CD0F6B7849_.wvu.PrintTitles" hidden="1" oldHidden="1">
    <formula>'на 01.07.2018'!$5:$8</formula>
    <oldFormula>'на 01.07.2018'!$5:$8</oldFormula>
  </rdn>
  <rdn rId="0" localSheetId="1" customView="1" name="Z_67ADFAE6_A9AF_44D7_8539_93CD0F6B7849_.wvu.Rows" hidden="1" oldHidden="1">
    <formula>'на 01.07.2018'!$19:$20,'на 01.07.2018'!$27:$28,'на 01.07.2018'!$34:$35,'на 01.07.2018'!$41:$42,'на 01.07.2018'!$47:$48,'на 01.07.2018'!$52:$54,'на 01.07.2018'!$56:$56,'на 01.07.2018'!$58:$60,'на 01.07.2018'!$66:$67,'на 01.07.2018'!$72:$73,'на 01.07.2018'!$78:$79,'на 01.07.2018'!$90:$91,'на 01.07.2018'!$102:$103,'на 01.07.2018'!$108:$109,'на 01.07.2018'!$114:$115,'на 01.07.2018'!$120:$121,'на 01.07.2018'!$126:$126,'на 01.07.2018'!$132:$133,'на 01.07.2018'!$138:$139,'на 01.07.2018'!$144:$145,'на 01.07.2018'!$150:$151,'на 01.07.2018'!$157:$157,'на 01.07.2018'!$165:$165,'на 01.07.2018'!$167:$171,'на 01.07.2018'!$176:$177,'на 01.07.2018'!$179:$179,'на 01.07.2018'!$183:$183,'на 01.07.2018'!$189:$190,'на 01.07.2018'!$193:$197,'на 01.07.2018'!$205:$205</formula>
    <oldFormula>'на 01.07.2018'!$19:$20,'на 01.07.2018'!$27:$28,'на 01.07.2018'!$34:$35,'на 01.07.2018'!$41:$42,'на 01.07.2018'!$47:$48,'на 01.07.2018'!$52:$54,'на 01.07.2018'!$56:$56,'на 01.07.2018'!$58:$60,'на 01.07.2018'!$66:$67,'на 01.07.2018'!$72:$73,'на 01.07.2018'!$78:$79,'на 01.07.2018'!$90:$91,'на 01.07.2018'!$102:$103,'на 01.07.2018'!$108:$109,'на 01.07.2018'!$114:$115,'на 01.07.2018'!$120:$121,'на 01.07.2018'!$126:$126,'на 01.07.2018'!$132:$133,'на 01.07.2018'!$138:$139,'на 01.07.2018'!$144:$145,'на 01.07.2018'!$150:$151,'на 01.07.2018'!$157:$158,'на 01.07.2018'!$165:$165,'на 01.07.2018'!$167:$171,'на 01.07.2018'!$176:$177,'на 01.07.2018'!$179:$179,'на 01.07.2018'!$183:$183,'на 01.07.2018'!$189:$190,'на 01.07.2018'!$193:$197,'на 01.07.2018'!$205:$205</oldFormula>
  </rdn>
  <rdn rId="0" localSheetId="1" customView="1" name="Z_67ADFAE6_A9AF_44D7_8539_93CD0F6B7849_.wvu.FilterData" hidden="1" oldHidden="1">
    <formula>'на 01.07.2018'!$A$7:$J$409</formula>
    <oldFormula>'на 01.07.2018'!$A$7:$J$409</oldFormula>
  </rdn>
  <rcv guid="{67ADFAE6-A9AF-44D7-8539-93CD0F6B7849}" action="add"/>
</revisions>
</file>

<file path=xl/revisions/revisionLog2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37" sId="1">
    <oc r="K9">
      <f>D9-I9</f>
    </oc>
    <nc r="K9"/>
  </rcc>
  <rcc rId="1838" sId="1">
    <oc r="K10">
      <f>D10-I10</f>
    </oc>
    <nc r="K10"/>
  </rcc>
  <rcc rId="1839" sId="1">
    <oc r="K11">
      <f>D11-I11</f>
    </oc>
    <nc r="K11"/>
  </rcc>
  <rcc rId="1840" sId="1">
    <oc r="K12">
      <f>D12-I12</f>
    </oc>
    <nc r="K12"/>
  </rcc>
  <rcc rId="1841" sId="1">
    <oc r="K13">
      <f>D13-I13</f>
    </oc>
    <nc r="K13"/>
  </rcc>
  <rcc rId="1842" sId="1">
    <oc r="M13">
      <f>D13-I13</f>
    </oc>
    <nc r="M13"/>
  </rcc>
  <rcc rId="1843" sId="1">
    <oc r="K14">
      <f>D14-I14</f>
    </oc>
    <nc r="K14"/>
  </rcc>
  <rcc rId="1844" sId="1">
    <oc r="M14">
      <f>D14-I14</f>
    </oc>
    <nc r="M14"/>
  </rcc>
  <rcc rId="1845" sId="1">
    <oc r="K15">
      <f>D15-I15</f>
    </oc>
    <nc r="K15"/>
  </rcc>
  <rcc rId="1846" sId="1">
    <oc r="M15">
      <f>D15-I15</f>
    </oc>
    <nc r="M15"/>
  </rcc>
  <rcc rId="1847" sId="1">
    <oc r="K16">
      <f>D16-I16</f>
    </oc>
    <nc r="K16"/>
  </rcc>
  <rcc rId="1848" sId="1">
    <oc r="M16">
      <f>D16-I16</f>
    </oc>
    <nc r="M16"/>
  </rcc>
  <rcc rId="1849" sId="1">
    <oc r="K17">
      <f>D17-I17</f>
    </oc>
    <nc r="K17"/>
  </rcc>
  <rcc rId="1850" sId="1">
    <oc r="M17">
      <f>D17-I17</f>
    </oc>
    <nc r="M17"/>
  </rcc>
  <rcc rId="1851" sId="1">
    <oc r="K18">
      <f>D18-I18</f>
    </oc>
    <nc r="K18"/>
  </rcc>
  <rcc rId="1852" sId="1">
    <oc r="M18">
      <f>D18-I18</f>
    </oc>
    <nc r="M18"/>
  </rcc>
  <rcc rId="1853" sId="1">
    <oc r="K19">
      <f>D19-I19</f>
    </oc>
    <nc r="K19"/>
  </rcc>
  <rcc rId="1854" sId="1">
    <oc r="M19">
      <f>D19-I19</f>
    </oc>
    <nc r="M19"/>
  </rcc>
  <rcc rId="1855" sId="1">
    <oc r="K20">
      <f>D20-I20</f>
    </oc>
    <nc r="K20"/>
  </rcc>
  <rcc rId="1856" sId="1">
    <oc r="M20">
      <f>D20-I20</f>
    </oc>
    <nc r="M20"/>
  </rcc>
  <rcc rId="1857" sId="1">
    <oc r="K21">
      <f>D21-I21</f>
    </oc>
    <nc r="K21"/>
  </rcc>
  <rcc rId="1858" sId="1">
    <oc r="M21">
      <f>D21-I21</f>
    </oc>
    <nc r="M21"/>
  </rcc>
  <rcc rId="1859" sId="1">
    <oc r="K22">
      <f>D22-I22</f>
    </oc>
    <nc r="K22"/>
  </rcc>
  <rcc rId="1860" sId="1">
    <oc r="M22">
      <f>D22-I22</f>
    </oc>
    <nc r="M22"/>
  </rcc>
  <rcc rId="1861" sId="1">
    <oc r="K23">
      <f>D23-I23</f>
    </oc>
    <nc r="K23"/>
  </rcc>
  <rcc rId="1862" sId="1">
    <oc r="M23">
      <f>D23-I23</f>
    </oc>
    <nc r="M23"/>
  </rcc>
  <rcc rId="1863" sId="1">
    <oc r="K24">
      <f>D24-I24</f>
    </oc>
    <nc r="K24"/>
  </rcc>
  <rcc rId="1864" sId="1">
    <oc r="M24">
      <f>D24-I24</f>
    </oc>
    <nc r="M24"/>
  </rcc>
  <rcc rId="1865" sId="1">
    <oc r="K25">
      <f>D25-I25</f>
    </oc>
    <nc r="K25"/>
  </rcc>
  <rcc rId="1866" sId="1">
    <oc r="M25">
      <f>D25-I25</f>
    </oc>
    <nc r="M25"/>
  </rcc>
  <rcc rId="1867" sId="1">
    <oc r="K26">
      <f>D26-I26</f>
    </oc>
    <nc r="K26"/>
  </rcc>
  <rcc rId="1868" sId="1">
    <oc r="M26">
      <f>D26-I26</f>
    </oc>
    <nc r="M26"/>
  </rcc>
  <rcc rId="1869" sId="1">
    <oc r="K27">
      <f>D27-I27</f>
    </oc>
    <nc r="K27"/>
  </rcc>
  <rcc rId="1870" sId="1">
    <oc r="M27">
      <f>D27-I27</f>
    </oc>
    <nc r="M27"/>
  </rcc>
  <rcc rId="1871" sId="1">
    <oc r="K28">
      <f>D28-I28</f>
    </oc>
    <nc r="K28"/>
  </rcc>
  <rcc rId="1872" sId="1">
    <oc r="M28">
      <f>D28-I28</f>
    </oc>
    <nc r="M28"/>
  </rcc>
  <rcc rId="1873" sId="1">
    <oc r="K29">
      <f>D29-I29</f>
    </oc>
    <nc r="K29"/>
  </rcc>
  <rcc rId="1874" sId="1">
    <oc r="M29">
      <f>D29-I29</f>
    </oc>
    <nc r="M29"/>
  </rcc>
  <rcc rId="1875" sId="1">
    <oc r="K30">
      <f>D30-I30</f>
    </oc>
    <nc r="K30"/>
  </rcc>
  <rcc rId="1876" sId="1">
    <oc r="M30">
      <f>D30-I30</f>
    </oc>
    <nc r="M30"/>
  </rcc>
  <rcc rId="1877" sId="1">
    <oc r="K31">
      <f>D31-I31</f>
    </oc>
    <nc r="K31"/>
  </rcc>
  <rcc rId="1878" sId="1">
    <oc r="M31">
      <f>D31-I31</f>
    </oc>
    <nc r="M31"/>
  </rcc>
  <rcc rId="1879" sId="1">
    <oc r="K32">
      <f>D32-I32</f>
    </oc>
    <nc r="K32"/>
  </rcc>
  <rcc rId="1880" sId="1">
    <oc r="M32">
      <f>D32-I32</f>
    </oc>
    <nc r="M32"/>
  </rcc>
  <rcc rId="1881" sId="1">
    <oc r="K33">
      <f>D33-I33</f>
    </oc>
    <nc r="K33"/>
  </rcc>
  <rcc rId="1882" sId="1">
    <oc r="M33">
      <f>D33-I33</f>
    </oc>
    <nc r="M33"/>
  </rcc>
  <rcc rId="1883" sId="1">
    <oc r="K34">
      <f>D34-I34</f>
    </oc>
    <nc r="K34"/>
  </rcc>
  <rcc rId="1884" sId="1">
    <oc r="M34">
      <f>D34-I34</f>
    </oc>
    <nc r="M34"/>
  </rcc>
  <rcc rId="1885" sId="1">
    <oc r="K35">
      <f>D35-I35</f>
    </oc>
    <nc r="K35"/>
  </rcc>
  <rcc rId="1886" sId="1">
    <oc r="M35">
      <f>D35-I35</f>
    </oc>
    <nc r="M35"/>
  </rcc>
  <rcc rId="1887" sId="1">
    <oc r="K36">
      <f>D36-I36</f>
    </oc>
    <nc r="K36"/>
  </rcc>
  <rcc rId="1888" sId="1">
    <oc r="M36">
      <f>D36-I36</f>
    </oc>
    <nc r="M36"/>
  </rcc>
  <rcc rId="1889" sId="1">
    <oc r="K37">
      <f>D37-I37</f>
    </oc>
    <nc r="K37"/>
  </rcc>
  <rcc rId="1890" sId="1">
    <oc r="M37">
      <f>D37-I37</f>
    </oc>
    <nc r="M37"/>
  </rcc>
  <rcc rId="1891" sId="1">
    <oc r="K38">
      <f>D38-I38</f>
    </oc>
    <nc r="K38"/>
  </rcc>
  <rcc rId="1892" sId="1">
    <oc r="K39">
      <f>D39-I39</f>
    </oc>
    <nc r="K39"/>
  </rcc>
  <rcc rId="1893" sId="1">
    <oc r="M39">
      <f>D39-I39</f>
    </oc>
    <nc r="M39"/>
  </rcc>
  <rcc rId="1894" sId="1">
    <oc r="K40">
      <f>D40-I40</f>
    </oc>
    <nc r="K40"/>
  </rcc>
  <rcc rId="1895" sId="1">
    <oc r="M40">
      <f>D40-I40</f>
    </oc>
    <nc r="M40"/>
  </rcc>
  <rcc rId="1896" sId="1">
    <oc r="K41">
      <f>D41-I41</f>
    </oc>
    <nc r="K41"/>
  </rcc>
  <rcc rId="1897" sId="1">
    <oc r="M41">
      <f>D41-I41</f>
    </oc>
    <nc r="M41"/>
  </rcc>
  <rcc rId="1898" sId="1">
    <oc r="K42">
      <f>D42-I42</f>
    </oc>
    <nc r="K42"/>
  </rcc>
  <rcc rId="1899" sId="1">
    <oc r="M42">
      <f>D42-I42</f>
    </oc>
    <nc r="M42"/>
  </rcc>
  <rcc rId="1900" sId="1">
    <oc r="K43">
      <f>D43-I43</f>
    </oc>
    <nc r="K43"/>
  </rcc>
  <rcc rId="1901" sId="1">
    <oc r="M43">
      <f>D43-I43</f>
    </oc>
    <nc r="M43"/>
  </rcc>
  <rcc rId="1902" sId="1">
    <oc r="K44">
      <f>D44-I44</f>
    </oc>
    <nc r="K44"/>
  </rcc>
  <rcc rId="1903" sId="1">
    <oc r="M44">
      <f>D44-I44</f>
    </oc>
    <nc r="M44"/>
  </rcc>
  <rcc rId="1904" sId="1">
    <oc r="K45">
      <f>D45-I45</f>
    </oc>
    <nc r="K45"/>
  </rcc>
  <rcc rId="1905" sId="1">
    <oc r="M45">
      <f>D45-I45</f>
    </oc>
    <nc r="M45"/>
  </rcc>
  <rcc rId="1906" sId="1">
    <oc r="K46">
      <f>D46-I46</f>
    </oc>
    <nc r="K46"/>
  </rcc>
  <rcc rId="1907" sId="1">
    <oc r="M46">
      <f>D46-I46</f>
    </oc>
    <nc r="M46"/>
  </rcc>
  <rcc rId="1908" sId="1">
    <oc r="K47">
      <f>D47-I47</f>
    </oc>
    <nc r="K47"/>
  </rcc>
  <rcc rId="1909" sId="1">
    <oc r="M47">
      <f>D47-I47</f>
    </oc>
    <nc r="M47"/>
  </rcc>
  <rcc rId="1910" sId="1">
    <oc r="K48">
      <f>D48-I48</f>
    </oc>
    <nc r="K48"/>
  </rcc>
  <rcc rId="1911" sId="1">
    <oc r="M48">
      <f>D48-I48</f>
    </oc>
    <nc r="M48"/>
  </rcc>
  <rcc rId="1912" sId="1">
    <oc r="K49">
      <f>D49-I49</f>
    </oc>
    <nc r="K49"/>
  </rcc>
  <rcc rId="1913" sId="1">
    <oc r="M49">
      <f>D49-I49</f>
    </oc>
    <nc r="M49"/>
  </rcc>
  <rcc rId="1914" sId="1">
    <oc r="K50">
      <f>D50-I50</f>
    </oc>
    <nc r="K50"/>
  </rcc>
  <rcc rId="1915" sId="1">
    <oc r="M50">
      <f>D50-I50</f>
    </oc>
    <nc r="M50"/>
  </rcc>
  <rcc rId="1916" sId="1">
    <oc r="K51">
      <f>D51-I51</f>
    </oc>
    <nc r="K51"/>
  </rcc>
  <rcc rId="1917" sId="1">
    <oc r="M51">
      <f>D51-I51</f>
    </oc>
    <nc r="M51"/>
  </rcc>
  <rcc rId="1918" sId="1">
    <oc r="K52">
      <f>D52-I52</f>
    </oc>
    <nc r="K52"/>
  </rcc>
  <rcc rId="1919" sId="1">
    <oc r="M52">
      <f>D52-I52</f>
    </oc>
    <nc r="M52"/>
  </rcc>
  <rcc rId="1920" sId="1">
    <oc r="K53">
      <f>D53-I53</f>
    </oc>
    <nc r="K53"/>
  </rcc>
  <rcc rId="1921" sId="1">
    <oc r="M53">
      <f>D53-I53</f>
    </oc>
    <nc r="M53"/>
  </rcc>
  <rcc rId="1922" sId="1">
    <oc r="K54">
      <f>D54-I54</f>
    </oc>
    <nc r="K54"/>
  </rcc>
  <rcc rId="1923" sId="1">
    <oc r="M54">
      <f>D54-I54</f>
    </oc>
    <nc r="M54"/>
  </rcc>
  <rcc rId="1924" sId="1">
    <oc r="K55">
      <f>D55-I55</f>
    </oc>
    <nc r="K55"/>
  </rcc>
  <rcc rId="1925" sId="1">
    <oc r="M55">
      <f>D55-I55</f>
    </oc>
    <nc r="M55"/>
  </rcc>
  <rcc rId="1926" sId="1">
    <oc r="K56">
      <f>D56-I56</f>
    </oc>
    <nc r="K56"/>
  </rcc>
  <rcc rId="1927" sId="1">
    <oc r="M56">
      <f>D56-I56</f>
    </oc>
    <nc r="M56"/>
  </rcc>
  <rcc rId="1928" sId="1">
    <oc r="K57">
      <f>D57-I57</f>
    </oc>
    <nc r="K57"/>
  </rcc>
  <rcc rId="1929" sId="1">
    <oc r="M57">
      <f>D57-I57</f>
    </oc>
    <nc r="M57"/>
  </rcc>
  <rcc rId="1930" sId="1">
    <oc r="K58">
      <f>D58-I58</f>
    </oc>
    <nc r="K58"/>
  </rcc>
  <rcc rId="1931" sId="1">
    <oc r="M58">
      <f>D58-I58</f>
    </oc>
    <nc r="M58"/>
  </rcc>
  <rcc rId="1932" sId="1">
    <oc r="K59">
      <f>D59-I59</f>
    </oc>
    <nc r="K59"/>
  </rcc>
  <rcc rId="1933" sId="1">
    <oc r="M59">
      <f>D59-I59</f>
    </oc>
    <nc r="M59"/>
  </rcc>
  <rcc rId="1934" sId="1">
    <oc r="K60">
      <f>D60-I60</f>
    </oc>
    <nc r="K60"/>
  </rcc>
  <rcc rId="1935" sId="1">
    <oc r="M60">
      <f>D60-I60</f>
    </oc>
    <nc r="M60"/>
  </rcc>
  <rcc rId="1936" sId="1">
    <oc r="K61">
      <f>D61-I61</f>
    </oc>
    <nc r="K61"/>
  </rcc>
  <rcc rId="1937" sId="1">
    <oc r="M61">
      <f>D61-I61</f>
    </oc>
    <nc r="M61"/>
  </rcc>
  <rcc rId="1938" sId="1">
    <oc r="K62">
      <f>D62-I62</f>
    </oc>
    <nc r="K62"/>
  </rcc>
  <rcc rId="1939" sId="1">
    <oc r="M62">
      <f>D62-I62</f>
    </oc>
    <nc r="M62"/>
  </rcc>
  <rcc rId="1940" sId="1">
    <oc r="K63">
      <f>D63-I63</f>
    </oc>
    <nc r="K63"/>
  </rcc>
  <rcc rId="1941" sId="1">
    <oc r="M63">
      <f>D63-I63</f>
    </oc>
    <nc r="M63"/>
  </rcc>
  <rcc rId="1942" sId="1">
    <oc r="K64">
      <f>D64-I64</f>
    </oc>
    <nc r="K64"/>
  </rcc>
  <rcc rId="1943" sId="1">
    <oc r="M64">
      <f>D64-I64</f>
    </oc>
    <nc r="M64"/>
  </rcc>
  <rcc rId="1944" sId="1">
    <oc r="K65">
      <f>D65-I65</f>
    </oc>
    <nc r="K65"/>
  </rcc>
  <rcc rId="1945" sId="1">
    <oc r="M65">
      <f>D65-I65</f>
    </oc>
    <nc r="M65"/>
  </rcc>
  <rcc rId="1946" sId="1">
    <oc r="K66">
      <f>D66-I66</f>
    </oc>
    <nc r="K66"/>
  </rcc>
  <rcc rId="1947" sId="1">
    <oc r="M66">
      <f>D66-I66</f>
    </oc>
    <nc r="M66"/>
  </rcc>
  <rcc rId="1948" sId="1">
    <oc r="K67">
      <f>D67-I67</f>
    </oc>
    <nc r="K67"/>
  </rcc>
  <rcc rId="1949" sId="1">
    <oc r="M67">
      <f>D67-I67</f>
    </oc>
    <nc r="M67"/>
  </rcc>
  <rcc rId="1950" sId="1">
    <oc r="K68">
      <f>D68-I68</f>
    </oc>
    <nc r="K68"/>
  </rcc>
  <rcc rId="1951" sId="1">
    <oc r="M68">
      <f>D68-I68</f>
    </oc>
    <nc r="M68"/>
  </rcc>
  <rcc rId="1952" sId="1">
    <oc r="K69">
      <f>D69-I69</f>
    </oc>
    <nc r="K69"/>
  </rcc>
  <rcc rId="1953" sId="1">
    <oc r="M69">
      <f>D69-I69</f>
    </oc>
    <nc r="M69"/>
  </rcc>
  <rcc rId="1954" sId="1">
    <oc r="K70">
      <f>D70-I70</f>
    </oc>
    <nc r="K70"/>
  </rcc>
  <rcc rId="1955" sId="1">
    <oc r="M70">
      <f>D70-I70</f>
    </oc>
    <nc r="M70"/>
  </rcc>
  <rcc rId="1956" sId="1">
    <oc r="K71">
      <f>D71-I71</f>
    </oc>
    <nc r="K71"/>
  </rcc>
  <rcc rId="1957" sId="1">
    <oc r="M71">
      <f>D71-I71</f>
    </oc>
    <nc r="M71"/>
  </rcc>
  <rcc rId="1958" sId="1">
    <oc r="K72">
      <f>D72-I72</f>
    </oc>
    <nc r="K72"/>
  </rcc>
  <rcc rId="1959" sId="1">
    <oc r="M72">
      <f>D72-I72</f>
    </oc>
    <nc r="M72"/>
  </rcc>
  <rcc rId="1960" sId="1">
    <oc r="K73">
      <f>D73-I73</f>
    </oc>
    <nc r="K73"/>
  </rcc>
  <rcc rId="1961" sId="1">
    <oc r="M73">
      <f>D73-I73</f>
    </oc>
    <nc r="M73"/>
  </rcc>
  <rcc rId="1962" sId="1">
    <oc r="K74">
      <f>D74-I74</f>
    </oc>
    <nc r="K74"/>
  </rcc>
  <rcc rId="1963" sId="1">
    <oc r="M74">
      <f>D74-I74</f>
    </oc>
    <nc r="M74"/>
  </rcc>
  <rcc rId="1964" sId="1">
    <oc r="K75">
      <f>D75-I75</f>
    </oc>
    <nc r="K75"/>
  </rcc>
  <rcc rId="1965" sId="1">
    <oc r="M75">
      <f>D75-I75</f>
    </oc>
    <nc r="M75"/>
  </rcc>
  <rcc rId="1966" sId="1">
    <oc r="K76">
      <f>D76-I76</f>
    </oc>
    <nc r="K76"/>
  </rcc>
  <rcc rId="1967" sId="1">
    <oc r="M76">
      <f>D76-I76</f>
    </oc>
    <nc r="M76"/>
  </rcc>
  <rcc rId="1968" sId="1">
    <oc r="K77">
      <f>D77-I77</f>
    </oc>
    <nc r="K77"/>
  </rcc>
  <rcc rId="1969" sId="1">
    <oc r="M77">
      <f>D77-I77</f>
    </oc>
    <nc r="M77"/>
  </rcc>
  <rcc rId="1970" sId="1">
    <oc r="K78">
      <f>D78-I78</f>
    </oc>
    <nc r="K78"/>
  </rcc>
  <rcc rId="1971" sId="1">
    <oc r="M78">
      <f>D78-I78</f>
    </oc>
    <nc r="M78"/>
  </rcc>
  <rcc rId="1972" sId="1">
    <oc r="K79">
      <f>D79-I79</f>
    </oc>
    <nc r="K79"/>
  </rcc>
  <rcc rId="1973" sId="1">
    <oc r="M79">
      <f>D79-I79</f>
    </oc>
    <nc r="M79"/>
  </rcc>
  <rcc rId="1974" sId="1">
    <oc r="K80">
      <f>D80-I80</f>
    </oc>
    <nc r="K80"/>
  </rcc>
  <rcc rId="1975" sId="1">
    <oc r="M80">
      <f>D80-I80</f>
    </oc>
    <nc r="M80"/>
  </rcc>
  <rcc rId="1976" sId="1">
    <oc r="K81">
      <f>D81-I81</f>
    </oc>
    <nc r="K81"/>
  </rcc>
  <rcc rId="1977" sId="1">
    <oc r="M81">
      <f>D81-I81</f>
    </oc>
    <nc r="M81"/>
  </rcc>
  <rcc rId="1978" sId="1">
    <oc r="K82">
      <f>D82-I82</f>
    </oc>
    <nc r="K82"/>
  </rcc>
  <rcc rId="1979" sId="1">
    <oc r="M82">
      <f>D82-I82</f>
    </oc>
    <nc r="M82"/>
  </rcc>
  <rcc rId="1980" sId="1">
    <oc r="K83">
      <f>D83-I83</f>
    </oc>
    <nc r="K83"/>
  </rcc>
  <rcc rId="1981" sId="1">
    <oc r="M83">
      <f>D83-I83</f>
    </oc>
    <nc r="M83"/>
  </rcc>
  <rcc rId="1982" sId="1">
    <oc r="K84">
      <f>D84-I84</f>
    </oc>
    <nc r="K84"/>
  </rcc>
  <rcc rId="1983" sId="1">
    <oc r="M84">
      <f>D84-I84</f>
    </oc>
    <nc r="M84"/>
  </rcc>
  <rcc rId="1984" sId="1">
    <oc r="K85">
      <f>D85-I85</f>
    </oc>
    <nc r="K85"/>
  </rcc>
  <rcc rId="1985" sId="1">
    <oc r="M85">
      <f>D85-I85</f>
    </oc>
    <nc r="M85"/>
  </rcc>
  <rcc rId="1986" sId="1">
    <oc r="K86">
      <f>D86-I86</f>
    </oc>
    <nc r="K86"/>
  </rcc>
  <rcc rId="1987" sId="1">
    <oc r="M86">
      <f>D86-I86</f>
    </oc>
    <nc r="M86"/>
  </rcc>
  <rcc rId="1988" sId="1">
    <oc r="K87">
      <f>D87-I87</f>
    </oc>
    <nc r="K87"/>
  </rcc>
  <rcc rId="1989" sId="1">
    <oc r="M87">
      <f>D87-I87</f>
    </oc>
    <nc r="M87"/>
  </rcc>
  <rcc rId="1990" sId="1">
    <oc r="K88">
      <f>D88-I88</f>
    </oc>
    <nc r="K88"/>
  </rcc>
  <rcc rId="1991" sId="1">
    <oc r="M88">
      <f>D88-I88</f>
    </oc>
    <nc r="M88"/>
  </rcc>
  <rcc rId="1992" sId="1">
    <oc r="K89">
      <f>D89-I89</f>
    </oc>
    <nc r="K89"/>
  </rcc>
  <rcc rId="1993" sId="1">
    <oc r="M89">
      <f>D89-I89</f>
    </oc>
    <nc r="M89"/>
  </rcc>
  <rcc rId="1994" sId="1">
    <oc r="K90">
      <f>D90-I90</f>
    </oc>
    <nc r="K90"/>
  </rcc>
  <rcc rId="1995" sId="1">
    <oc r="M90">
      <f>D90-I90</f>
    </oc>
    <nc r="M90"/>
  </rcc>
  <rcc rId="1996" sId="1">
    <oc r="K91">
      <f>D91-I91</f>
    </oc>
    <nc r="K91"/>
  </rcc>
  <rcc rId="1997" sId="1">
    <oc r="M91">
      <f>D91-I91</f>
    </oc>
    <nc r="M91"/>
  </rcc>
  <rcc rId="1998" sId="1">
    <oc r="K92">
      <f>D92-I92</f>
    </oc>
    <nc r="K92"/>
  </rcc>
  <rcc rId="1999" sId="1">
    <oc r="M92">
      <f>D92-I92</f>
    </oc>
    <nc r="M92"/>
  </rcc>
  <rcc rId="2000" sId="1">
    <oc r="K93">
      <f>D93-I93</f>
    </oc>
    <nc r="K93"/>
  </rcc>
  <rcc rId="2001" sId="1">
    <oc r="M93">
      <f>D93-I93</f>
    </oc>
    <nc r="M93"/>
  </rcc>
  <rcc rId="2002" sId="1">
    <oc r="K94">
      <f>D94-I94</f>
    </oc>
    <nc r="K94"/>
  </rcc>
  <rcc rId="2003" sId="1">
    <oc r="M94">
      <f>D94-I94</f>
    </oc>
    <nc r="M94"/>
  </rcc>
  <rcc rId="2004" sId="1">
    <oc r="K95">
      <f>D95-I95</f>
    </oc>
    <nc r="K95"/>
  </rcc>
  <rcc rId="2005" sId="1">
    <oc r="M95">
      <f>D95-I95</f>
    </oc>
    <nc r="M95"/>
  </rcc>
  <rcc rId="2006" sId="1">
    <oc r="K96">
      <f>D96-I96</f>
    </oc>
    <nc r="K96"/>
  </rcc>
  <rcc rId="2007" sId="1">
    <oc r="M96">
      <f>D96-I96</f>
    </oc>
    <nc r="M96"/>
  </rcc>
  <rcc rId="2008" sId="1">
    <oc r="K97">
      <f>D97-I97</f>
    </oc>
    <nc r="K97"/>
  </rcc>
  <rcc rId="2009" sId="1">
    <oc r="M97">
      <f>D97-I97</f>
    </oc>
    <nc r="M97"/>
  </rcc>
  <rcc rId="2010" sId="1">
    <oc r="K98">
      <f>D98-I98</f>
    </oc>
    <nc r="K98"/>
  </rcc>
  <rcc rId="2011" sId="1">
    <oc r="M98">
      <f>D98-I98</f>
    </oc>
    <nc r="M98"/>
  </rcc>
  <rcc rId="2012" sId="1">
    <oc r="K99">
      <f>D99-I99</f>
    </oc>
    <nc r="K99"/>
  </rcc>
  <rcc rId="2013" sId="1">
    <oc r="M99">
      <f>D99-I99</f>
    </oc>
    <nc r="M99"/>
  </rcc>
  <rcc rId="2014" sId="1">
    <oc r="K100">
      <f>D100-I100</f>
    </oc>
    <nc r="K100"/>
  </rcc>
  <rcc rId="2015" sId="1">
    <oc r="M100">
      <f>D100-I100</f>
    </oc>
    <nc r="M100"/>
  </rcc>
  <rcc rId="2016" sId="1">
    <oc r="K101">
      <f>D101-I101</f>
    </oc>
    <nc r="K101"/>
  </rcc>
  <rcc rId="2017" sId="1">
    <oc r="M101">
      <f>D101-I101</f>
    </oc>
    <nc r="M101"/>
  </rcc>
  <rcc rId="2018" sId="1">
    <oc r="K102">
      <f>D102-I102</f>
    </oc>
    <nc r="K102"/>
  </rcc>
  <rcc rId="2019" sId="1">
    <oc r="M102">
      <f>D102-I102</f>
    </oc>
    <nc r="M102"/>
  </rcc>
  <rcc rId="2020" sId="1">
    <oc r="K103">
      <f>D103-I103</f>
    </oc>
    <nc r="K103"/>
  </rcc>
  <rcc rId="2021" sId="1">
    <oc r="M103">
      <f>D103-I103</f>
    </oc>
    <nc r="M103"/>
  </rcc>
  <rcc rId="2022" sId="1">
    <oc r="K104">
      <f>D104-I104</f>
    </oc>
    <nc r="K104"/>
  </rcc>
  <rcc rId="2023" sId="1">
    <oc r="M104">
      <f>D104-I104</f>
    </oc>
    <nc r="M104"/>
  </rcc>
  <rcc rId="2024" sId="1">
    <oc r="K105">
      <f>D105-I105</f>
    </oc>
    <nc r="K105"/>
  </rcc>
  <rcc rId="2025" sId="1">
    <oc r="M105">
      <f>D105-I105</f>
    </oc>
    <nc r="M105"/>
  </rcc>
  <rcc rId="2026" sId="1">
    <oc r="K106">
      <f>D106-I106</f>
    </oc>
    <nc r="K106"/>
  </rcc>
  <rcc rId="2027" sId="1">
    <oc r="M106">
      <f>D106-I106</f>
    </oc>
    <nc r="M106"/>
  </rcc>
  <rcc rId="2028" sId="1">
    <oc r="K107">
      <f>D107-I107</f>
    </oc>
    <nc r="K107"/>
  </rcc>
  <rcc rId="2029" sId="1">
    <oc r="M107">
      <f>D107-I107</f>
    </oc>
    <nc r="M107"/>
  </rcc>
  <rcc rId="2030" sId="1">
    <oc r="K108">
      <f>D108-I108</f>
    </oc>
    <nc r="K108"/>
  </rcc>
  <rcc rId="2031" sId="1">
    <oc r="M108">
      <f>D108-I108</f>
    </oc>
    <nc r="M108"/>
  </rcc>
  <rcc rId="2032" sId="1">
    <oc r="K109">
      <f>D109-I109</f>
    </oc>
    <nc r="K109"/>
  </rcc>
  <rcc rId="2033" sId="1">
    <oc r="M109">
      <f>D109-I109</f>
    </oc>
    <nc r="M109"/>
  </rcc>
  <rcc rId="2034" sId="1">
    <oc r="K110">
      <f>D110-I110</f>
    </oc>
    <nc r="K110"/>
  </rcc>
  <rcc rId="2035" sId="1">
    <oc r="M110">
      <f>D110-I110</f>
    </oc>
    <nc r="M110"/>
  </rcc>
  <rcc rId="2036" sId="1">
    <oc r="K111">
      <f>D111-I111</f>
    </oc>
    <nc r="K111"/>
  </rcc>
  <rcc rId="2037" sId="1">
    <oc r="M111">
      <f>D111-I111</f>
    </oc>
    <nc r="M111"/>
  </rcc>
  <rcc rId="2038" sId="1">
    <oc r="K112">
      <f>D112-I112</f>
    </oc>
    <nc r="K112"/>
  </rcc>
  <rcc rId="2039" sId="1">
    <oc r="M112">
      <f>D112-I112</f>
    </oc>
    <nc r="M112"/>
  </rcc>
  <rcc rId="2040" sId="1">
    <oc r="K113">
      <f>D113-I113</f>
    </oc>
    <nc r="K113"/>
  </rcc>
  <rcc rId="2041" sId="1">
    <oc r="M113">
      <f>D113-I113</f>
    </oc>
    <nc r="M113"/>
  </rcc>
  <rcc rId="2042" sId="1">
    <oc r="K114">
      <f>D114-I114</f>
    </oc>
    <nc r="K114"/>
  </rcc>
  <rcc rId="2043" sId="1">
    <oc r="M114">
      <f>D114-I114</f>
    </oc>
    <nc r="M114"/>
  </rcc>
  <rcc rId="2044" sId="1">
    <oc r="K115">
      <f>D115-I115</f>
    </oc>
    <nc r="K115"/>
  </rcc>
  <rcc rId="2045" sId="1">
    <oc r="M115">
      <f>D115-I115</f>
    </oc>
    <nc r="M115"/>
  </rcc>
  <rcc rId="2046" sId="1">
    <oc r="K116">
      <f>D116-I116</f>
    </oc>
    <nc r="K116"/>
  </rcc>
  <rcc rId="2047" sId="1">
    <oc r="M116">
      <f>D116-I116</f>
    </oc>
    <nc r="M116"/>
  </rcc>
  <rcc rId="2048" sId="1">
    <oc r="K117">
      <f>D117-I117</f>
    </oc>
    <nc r="K117"/>
  </rcc>
  <rcc rId="2049" sId="1">
    <oc r="M117">
      <f>D117-I117</f>
    </oc>
    <nc r="M117"/>
  </rcc>
  <rcc rId="2050" sId="1">
    <oc r="K118">
      <f>D118-I118</f>
    </oc>
    <nc r="K118"/>
  </rcc>
  <rcc rId="2051" sId="1">
    <oc r="M118">
      <f>D118-I118</f>
    </oc>
    <nc r="M118"/>
  </rcc>
  <rcc rId="2052" sId="1">
    <oc r="K119">
      <f>D119-I119</f>
    </oc>
    <nc r="K119"/>
  </rcc>
  <rcc rId="2053" sId="1">
    <oc r="M119">
      <f>D119-I119</f>
    </oc>
    <nc r="M119"/>
  </rcc>
  <rcc rId="2054" sId="1">
    <oc r="K120">
      <f>D120-I120</f>
    </oc>
    <nc r="K120"/>
  </rcc>
  <rcc rId="2055" sId="1">
    <oc r="M120">
      <f>D120-I120</f>
    </oc>
    <nc r="M120"/>
  </rcc>
  <rcc rId="2056" sId="1">
    <oc r="K121">
      <f>D121-I121</f>
    </oc>
    <nc r="K121"/>
  </rcc>
  <rcc rId="2057" sId="1">
    <oc r="M121">
      <f>D121-I121</f>
    </oc>
    <nc r="M121"/>
  </rcc>
  <rcc rId="2058" sId="1">
    <oc r="K122">
      <f>D122-I122</f>
    </oc>
    <nc r="K122"/>
  </rcc>
  <rcc rId="2059" sId="1">
    <oc r="M122">
      <f>D122-I122</f>
    </oc>
    <nc r="M122"/>
  </rcc>
  <rcc rId="2060" sId="1">
    <oc r="K123">
      <f>D123-I123</f>
    </oc>
    <nc r="K123"/>
  </rcc>
  <rcc rId="2061" sId="1">
    <oc r="M123">
      <f>D123-I123</f>
    </oc>
    <nc r="M123"/>
  </rcc>
  <rcc rId="2062" sId="1">
    <oc r="K124">
      <f>D124-I124</f>
    </oc>
    <nc r="K124"/>
  </rcc>
  <rcc rId="2063" sId="1">
    <oc r="M124">
      <f>D124-I124</f>
    </oc>
    <nc r="M124"/>
  </rcc>
  <rcc rId="2064" sId="1">
    <oc r="K125">
      <f>D125-I125</f>
    </oc>
    <nc r="K125"/>
  </rcc>
  <rcc rId="2065" sId="1">
    <oc r="M125">
      <f>D125-I125</f>
    </oc>
    <nc r="M125"/>
  </rcc>
  <rcc rId="2066" sId="1">
    <oc r="K126">
      <f>D126-I126</f>
    </oc>
    <nc r="K126"/>
  </rcc>
  <rcc rId="2067" sId="1">
    <oc r="M126">
      <f>D126-I126</f>
    </oc>
    <nc r="M126"/>
  </rcc>
  <rcc rId="2068" sId="1">
    <oc r="K127">
      <f>D127-I127</f>
    </oc>
    <nc r="K127"/>
  </rcc>
  <rcc rId="2069" sId="1">
    <oc r="M127">
      <f>D127-I127</f>
    </oc>
    <nc r="M127"/>
  </rcc>
  <rcc rId="2070" sId="1">
    <oc r="K128">
      <f>D128-I128</f>
    </oc>
    <nc r="K128"/>
  </rcc>
  <rcc rId="2071" sId="1">
    <oc r="M128">
      <f>D128-I128</f>
    </oc>
    <nc r="M128"/>
  </rcc>
  <rcc rId="2072" sId="1">
    <oc r="K129">
      <f>D129-I129</f>
    </oc>
    <nc r="K129"/>
  </rcc>
  <rcc rId="2073" sId="1">
    <oc r="M129">
      <f>D129-I129</f>
    </oc>
    <nc r="M129"/>
  </rcc>
  <rcc rId="2074" sId="1">
    <oc r="K130">
      <f>D130-I130</f>
    </oc>
    <nc r="K130"/>
  </rcc>
  <rcc rId="2075" sId="1">
    <oc r="M130">
      <f>D130-I130</f>
    </oc>
    <nc r="M130"/>
  </rcc>
  <rcc rId="2076" sId="1">
    <oc r="K131">
      <f>D131-I131</f>
    </oc>
    <nc r="K131"/>
  </rcc>
  <rcc rId="2077" sId="1">
    <oc r="M131">
      <f>D131-I131</f>
    </oc>
    <nc r="M131"/>
  </rcc>
  <rcc rId="2078" sId="1">
    <oc r="K132">
      <f>D132-I132</f>
    </oc>
    <nc r="K132"/>
  </rcc>
  <rcc rId="2079" sId="1">
    <oc r="M132">
      <f>D132-I132</f>
    </oc>
    <nc r="M132"/>
  </rcc>
  <rcc rId="2080" sId="1">
    <oc r="K133">
      <f>D133-I133</f>
    </oc>
    <nc r="K133"/>
  </rcc>
  <rcc rId="2081" sId="1">
    <oc r="M133">
      <f>D133-I133</f>
    </oc>
    <nc r="M133"/>
  </rcc>
  <rcc rId="2082" sId="1">
    <oc r="K134">
      <f>D134-I134</f>
    </oc>
    <nc r="K134"/>
  </rcc>
  <rcc rId="2083" sId="1">
    <oc r="M134">
      <f>D134-I134</f>
    </oc>
    <nc r="M134"/>
  </rcc>
  <rcc rId="2084" sId="1">
    <oc r="K135">
      <f>D135-I135</f>
    </oc>
    <nc r="K135"/>
  </rcc>
  <rcc rId="2085" sId="1">
    <oc r="M135">
      <f>D135-I135</f>
    </oc>
    <nc r="M135"/>
  </rcc>
  <rcc rId="2086" sId="1">
    <oc r="K136">
      <f>D136-I136</f>
    </oc>
    <nc r="K136"/>
  </rcc>
  <rcc rId="2087" sId="1">
    <oc r="M136">
      <f>D136-I136</f>
    </oc>
    <nc r="M136"/>
  </rcc>
  <rcc rId="2088" sId="1">
    <oc r="K137">
      <f>D137-I137</f>
    </oc>
    <nc r="K137"/>
  </rcc>
  <rcc rId="2089" sId="1">
    <oc r="M137">
      <f>D137-I137</f>
    </oc>
    <nc r="M137"/>
  </rcc>
  <rcc rId="2090" sId="1">
    <oc r="K138">
      <f>D138-I138</f>
    </oc>
    <nc r="K138"/>
  </rcc>
  <rcc rId="2091" sId="1">
    <oc r="M138">
      <f>D138-I138</f>
    </oc>
    <nc r="M138"/>
  </rcc>
  <rcc rId="2092" sId="1">
    <oc r="K139">
      <f>D139-I139</f>
    </oc>
    <nc r="K139"/>
  </rcc>
  <rcc rId="2093" sId="1">
    <oc r="M139">
      <f>D139-I139</f>
    </oc>
    <nc r="M139"/>
  </rcc>
  <rcc rId="2094" sId="1">
    <oc r="K140">
      <f>D140-I140</f>
    </oc>
    <nc r="K140"/>
  </rcc>
  <rcc rId="2095" sId="1">
    <oc r="M140">
      <f>D140-I140</f>
    </oc>
    <nc r="M140"/>
  </rcc>
  <rcc rId="2096" sId="1">
    <oc r="K141">
      <f>D141-I141</f>
    </oc>
    <nc r="K141"/>
  </rcc>
  <rcc rId="2097" sId="1">
    <oc r="M141">
      <f>D141-I141</f>
    </oc>
    <nc r="M141"/>
  </rcc>
  <rcc rId="2098" sId="1">
    <oc r="K142">
      <f>D142-I142</f>
    </oc>
    <nc r="K142"/>
  </rcc>
  <rcc rId="2099" sId="1">
    <oc r="M142">
      <f>D142-I142</f>
    </oc>
    <nc r="M142"/>
  </rcc>
  <rcc rId="2100" sId="1">
    <oc r="K143">
      <f>D143-I143</f>
    </oc>
    <nc r="K143"/>
  </rcc>
  <rcc rId="2101" sId="1">
    <oc r="M143">
      <f>D143-I143</f>
    </oc>
    <nc r="M143"/>
  </rcc>
  <rcc rId="2102" sId="1">
    <oc r="K144">
      <f>D144-I144</f>
    </oc>
    <nc r="K144"/>
  </rcc>
  <rcc rId="2103" sId="1">
    <oc r="M144">
      <f>D144-I144</f>
    </oc>
    <nc r="M144"/>
  </rcc>
  <rcc rId="2104" sId="1">
    <oc r="K145">
      <f>D145-I145</f>
    </oc>
    <nc r="K145"/>
  </rcc>
  <rcc rId="2105" sId="1">
    <oc r="M145">
      <f>D145-I145</f>
    </oc>
    <nc r="M145"/>
  </rcc>
  <rcc rId="2106" sId="1">
    <oc r="K146">
      <f>D146-I146</f>
    </oc>
    <nc r="K146"/>
  </rcc>
  <rcc rId="2107" sId="1">
    <oc r="M146">
      <f>D146-I146</f>
    </oc>
    <nc r="M146"/>
  </rcc>
  <rcc rId="2108" sId="1">
    <oc r="K147">
      <f>D147-I147</f>
    </oc>
    <nc r="K147"/>
  </rcc>
  <rcc rId="2109" sId="1">
    <oc r="M147">
      <f>D147-I147</f>
    </oc>
    <nc r="M147"/>
  </rcc>
  <rcc rId="2110" sId="1">
    <oc r="K148">
      <f>D148-I148</f>
    </oc>
    <nc r="K148"/>
  </rcc>
  <rcc rId="2111" sId="1">
    <oc r="M148">
      <f>D148-I148</f>
    </oc>
    <nc r="M148"/>
  </rcc>
  <rcc rId="2112" sId="1">
    <oc r="K149">
      <f>D149-I149</f>
    </oc>
    <nc r="K149"/>
  </rcc>
  <rcc rId="2113" sId="1">
    <oc r="M149">
      <f>D149-I149</f>
    </oc>
    <nc r="M149"/>
  </rcc>
  <rcc rId="2114" sId="1">
    <oc r="K150">
      <f>D150-I150</f>
    </oc>
    <nc r="K150"/>
  </rcc>
  <rcc rId="2115" sId="1">
    <oc r="M150">
      <f>D150-I150</f>
    </oc>
    <nc r="M150"/>
  </rcc>
  <rcc rId="2116" sId="1">
    <oc r="K151">
      <f>D151-I151</f>
    </oc>
    <nc r="K151"/>
  </rcc>
  <rcc rId="2117" sId="1">
    <oc r="M151">
      <f>D151-I151</f>
    </oc>
    <nc r="M151"/>
  </rcc>
  <rcc rId="2118" sId="1">
    <oc r="K152">
      <f>D152-I152</f>
    </oc>
    <nc r="K152"/>
  </rcc>
  <rcc rId="2119" sId="1">
    <oc r="M152">
      <f>D152-I152</f>
    </oc>
    <nc r="M152"/>
  </rcc>
  <rcc rId="2120" sId="1">
    <oc r="K153">
      <f>D153-I153</f>
    </oc>
    <nc r="K153"/>
  </rcc>
  <rcc rId="2121" sId="1">
    <oc r="M153">
      <f>D153-I153</f>
    </oc>
    <nc r="M153"/>
  </rcc>
  <rcc rId="2122" sId="1">
    <oc r="K154">
      <f>D154-I154</f>
    </oc>
    <nc r="K154"/>
  </rcc>
  <rcc rId="2123" sId="1">
    <oc r="M154">
      <f>D154-I154</f>
    </oc>
    <nc r="M154"/>
  </rcc>
  <rcc rId="2124" sId="1">
    <oc r="K155">
      <f>D155-I155</f>
    </oc>
    <nc r="K155"/>
  </rcc>
  <rcc rId="2125" sId="1">
    <oc r="M155">
      <f>D155-I155</f>
    </oc>
    <nc r="M155"/>
  </rcc>
  <rcc rId="2126" sId="1">
    <oc r="K156">
      <f>D156-I156</f>
    </oc>
    <nc r="K156"/>
  </rcc>
  <rcc rId="2127" sId="1">
    <oc r="M156">
      <f>D156-I156</f>
    </oc>
    <nc r="M156"/>
  </rcc>
  <rcc rId="2128" sId="1">
    <oc r="K157">
      <f>D157-I157</f>
    </oc>
    <nc r="K157"/>
  </rcc>
  <rcc rId="2129" sId="1">
    <oc r="M157">
      <f>D157-I157</f>
    </oc>
    <nc r="M157"/>
  </rcc>
  <rcc rId="2130" sId="1">
    <oc r="K158">
      <f>D158-I158</f>
    </oc>
    <nc r="K158"/>
  </rcc>
  <rcc rId="2131" sId="1">
    <oc r="M158">
      <f>D158-I158</f>
    </oc>
    <nc r="M158"/>
  </rcc>
  <rcc rId="2132" sId="1">
    <oc r="K159">
      <f>D159-I159</f>
    </oc>
    <nc r="K159"/>
  </rcc>
  <rcc rId="2133" sId="1">
    <oc r="M159">
      <f>D159-I159</f>
    </oc>
    <nc r="M159"/>
  </rcc>
  <rcc rId="2134" sId="1">
    <oc r="K160">
      <f>D160-I160</f>
    </oc>
    <nc r="K160"/>
  </rcc>
  <rcc rId="2135" sId="1">
    <oc r="M160">
      <f>D160-I160</f>
    </oc>
    <nc r="M160"/>
  </rcc>
  <rcc rId="2136" sId="1">
    <oc r="K161">
      <f>D161-I161</f>
    </oc>
    <nc r="K161"/>
  </rcc>
  <rcc rId="2137" sId="1">
    <oc r="M161">
      <f>D161-I161</f>
    </oc>
    <nc r="M161"/>
  </rcc>
  <rcc rId="2138" sId="1">
    <oc r="K162">
      <f>D162-I162</f>
    </oc>
    <nc r="K162"/>
  </rcc>
  <rcc rId="2139" sId="1">
    <oc r="M162">
      <f>D162-I162</f>
    </oc>
    <nc r="M162"/>
  </rcc>
  <rcc rId="2140" sId="1">
    <oc r="K163">
      <f>D163-I163</f>
    </oc>
    <nc r="K163"/>
  </rcc>
  <rcc rId="2141" sId="1">
    <oc r="M163">
      <f>D163-I163</f>
    </oc>
    <nc r="M163"/>
  </rcc>
  <rcc rId="2142" sId="1">
    <oc r="K164">
      <f>D164-I164</f>
    </oc>
    <nc r="K164"/>
  </rcc>
  <rcc rId="2143" sId="1">
    <oc r="M164">
      <f>D164-I164</f>
    </oc>
    <nc r="M164"/>
  </rcc>
  <rcc rId="2144" sId="1">
    <oc r="K165">
      <f>D165-I165</f>
    </oc>
    <nc r="K165"/>
  </rcc>
  <rcc rId="2145" sId="1">
    <oc r="M165">
      <f>D165-I165</f>
    </oc>
    <nc r="M165"/>
  </rcc>
  <rcc rId="2146" sId="1">
    <oc r="K166">
      <f>D166-I166</f>
    </oc>
    <nc r="K166"/>
  </rcc>
  <rcc rId="2147" sId="1">
    <oc r="M166">
      <f>D166-I166</f>
    </oc>
    <nc r="M166"/>
  </rcc>
  <rcc rId="2148" sId="1">
    <oc r="K167">
      <f>D167-I167</f>
    </oc>
    <nc r="K167"/>
  </rcc>
  <rcc rId="2149" sId="1">
    <oc r="M167">
      <f>D167-I167</f>
    </oc>
    <nc r="M167"/>
  </rcc>
  <rcc rId="2150" sId="1">
    <oc r="K168">
      <f>D168-I168</f>
    </oc>
    <nc r="K168"/>
  </rcc>
  <rcc rId="2151" sId="1">
    <oc r="M168">
      <f>D168-I168</f>
    </oc>
    <nc r="M168"/>
  </rcc>
  <rcc rId="2152" sId="1">
    <oc r="K169">
      <f>D169-I169</f>
    </oc>
    <nc r="K169"/>
  </rcc>
  <rcc rId="2153" sId="1">
    <oc r="M169">
      <f>D169-I169</f>
    </oc>
    <nc r="M169"/>
  </rcc>
  <rcc rId="2154" sId="1">
    <oc r="K170">
      <f>D170-I170</f>
    </oc>
    <nc r="K170"/>
  </rcc>
  <rcc rId="2155" sId="1">
    <oc r="M170">
      <f>D170-I170</f>
    </oc>
    <nc r="M170"/>
  </rcc>
  <rcc rId="2156" sId="1">
    <oc r="K171">
      <f>D171-I171</f>
    </oc>
    <nc r="K171"/>
  </rcc>
  <rcc rId="2157" sId="1">
    <oc r="M171">
      <f>D171-I171</f>
    </oc>
    <nc r="M171"/>
  </rcc>
  <rcc rId="2158" sId="1">
    <oc r="K172">
      <f>D172-I172</f>
    </oc>
    <nc r="K172"/>
  </rcc>
  <rcc rId="2159" sId="1">
    <oc r="M172">
      <f>D172-I172</f>
    </oc>
    <nc r="M172"/>
  </rcc>
  <rcc rId="2160" sId="1">
    <oc r="K173">
      <f>D173-I173</f>
    </oc>
    <nc r="K173"/>
  </rcc>
  <rcc rId="2161" sId="1">
    <oc r="M173">
      <f>D173-I173</f>
    </oc>
    <nc r="M173"/>
  </rcc>
  <rcc rId="2162" sId="1">
    <oc r="K174">
      <f>D174-I174</f>
    </oc>
    <nc r="K174"/>
  </rcc>
  <rcc rId="2163" sId="1">
    <oc r="M174">
      <f>D174-I174</f>
    </oc>
    <nc r="M174"/>
  </rcc>
  <rcc rId="2164" sId="1">
    <oc r="K175">
      <f>D175-I175</f>
    </oc>
    <nc r="K175"/>
  </rcc>
  <rcc rId="2165" sId="1">
    <oc r="M175">
      <f>D175-I175</f>
    </oc>
    <nc r="M175"/>
  </rcc>
  <rcc rId="2166" sId="1">
    <oc r="K176">
      <f>D176-I176</f>
    </oc>
    <nc r="K176"/>
  </rcc>
  <rcc rId="2167" sId="1">
    <oc r="M176">
      <f>D176-I176</f>
    </oc>
    <nc r="M176"/>
  </rcc>
  <rcc rId="2168" sId="1">
    <oc r="K177">
      <f>D177-I177</f>
    </oc>
    <nc r="K177"/>
  </rcc>
  <rcc rId="2169" sId="1">
    <oc r="M177">
      <f>D177-I177</f>
    </oc>
    <nc r="M177"/>
  </rcc>
  <rcc rId="2170" sId="1">
    <oc r="K178">
      <f>D178-I178</f>
    </oc>
    <nc r="K178"/>
  </rcc>
  <rcc rId="2171" sId="1">
    <oc r="M178">
      <f>D178-I178</f>
    </oc>
    <nc r="M178"/>
  </rcc>
  <rcc rId="2172" sId="1">
    <oc r="K179">
      <f>D179-I179</f>
    </oc>
    <nc r="K179"/>
  </rcc>
  <rcc rId="2173" sId="1">
    <oc r="M179">
      <f>D179-I179</f>
    </oc>
    <nc r="M179"/>
  </rcc>
  <rcc rId="2174" sId="1">
    <oc r="K180">
      <f>D180-I180</f>
    </oc>
    <nc r="K180"/>
  </rcc>
  <rcc rId="2175" sId="1">
    <oc r="M180">
      <f>D180-I180</f>
    </oc>
    <nc r="M180"/>
  </rcc>
  <rcc rId="2176" sId="1">
    <oc r="K181">
      <f>D181-I181</f>
    </oc>
    <nc r="K181"/>
  </rcc>
  <rcc rId="2177" sId="1">
    <oc r="M181">
      <f>D181-I181</f>
    </oc>
    <nc r="M181"/>
  </rcc>
  <rcc rId="2178" sId="1">
    <oc r="K182">
      <f>D182-I182</f>
    </oc>
    <nc r="K182"/>
  </rcc>
  <rcc rId="2179" sId="1">
    <oc r="M182">
      <f>D182-I182</f>
    </oc>
    <nc r="M182"/>
  </rcc>
  <rcc rId="2180" sId="1">
    <oc r="K183">
      <f>D183-I183</f>
    </oc>
    <nc r="K183"/>
  </rcc>
  <rcc rId="2181" sId="1">
    <oc r="M183">
      <f>D183-I183</f>
    </oc>
    <nc r="M183"/>
  </rcc>
  <rcc rId="2182" sId="1">
    <oc r="K184">
      <f>D184-I184</f>
    </oc>
    <nc r="K184"/>
  </rcc>
  <rcc rId="2183" sId="1">
    <oc r="M184">
      <f>D184-I184</f>
    </oc>
    <nc r="M184"/>
  </rcc>
  <rcc rId="2184" sId="1">
    <oc r="K185">
      <f>D185-I185</f>
    </oc>
    <nc r="K185"/>
  </rcc>
  <rcc rId="2185" sId="1">
    <oc r="M185">
      <f>D185-I185</f>
    </oc>
    <nc r="M185"/>
  </rcc>
  <rcc rId="2186" sId="1">
    <oc r="K186">
      <f>D186-I186</f>
    </oc>
    <nc r="K186"/>
  </rcc>
  <rcc rId="2187" sId="1">
    <oc r="M186">
      <f>D186-I186</f>
    </oc>
    <nc r="M186"/>
  </rcc>
  <rcc rId="2188" sId="1">
    <oc r="K187">
      <f>D187-I187</f>
    </oc>
    <nc r="K187"/>
  </rcc>
  <rcc rId="2189" sId="1">
    <oc r="M187">
      <f>D187-I187</f>
    </oc>
    <nc r="M187"/>
  </rcc>
  <rcc rId="2190" sId="1">
    <oc r="K188">
      <f>D188-I188</f>
    </oc>
    <nc r="K188"/>
  </rcc>
  <rcc rId="2191" sId="1">
    <oc r="M188">
      <f>D188-I188</f>
    </oc>
    <nc r="M188"/>
  </rcc>
  <rcc rId="2192" sId="1">
    <oc r="K189">
      <f>D189-I189</f>
    </oc>
    <nc r="K189"/>
  </rcc>
  <rcc rId="2193" sId="1">
    <oc r="M189">
      <f>D189-I189</f>
    </oc>
    <nc r="M189"/>
  </rcc>
  <rcc rId="2194" sId="1">
    <oc r="K190">
      <f>D190-I190</f>
    </oc>
    <nc r="K190"/>
  </rcc>
  <rcc rId="2195" sId="1">
    <oc r="M190">
      <f>D190-I190</f>
    </oc>
    <nc r="M190"/>
  </rcc>
  <rcc rId="2196" sId="1">
    <oc r="K191">
      <f>D191-I191</f>
    </oc>
    <nc r="K191"/>
  </rcc>
  <rcc rId="2197" sId="1">
    <oc r="M191">
      <f>D191-I191</f>
    </oc>
    <nc r="M191"/>
  </rcc>
  <rcc rId="2198" sId="1">
    <oc r="K192">
      <f>D192-I192</f>
    </oc>
    <nc r="K192"/>
  </rcc>
  <rcc rId="2199" sId="1">
    <oc r="M192">
      <f>D192-I192</f>
    </oc>
    <nc r="M192"/>
  </rcc>
  <rcc rId="2200" sId="1">
    <oc r="K193">
      <f>D193-I193</f>
    </oc>
    <nc r="K193"/>
  </rcc>
  <rcc rId="2201" sId="1">
    <oc r="M193">
      <f>D193-I193</f>
    </oc>
    <nc r="M193"/>
  </rcc>
  <rcc rId="2202" sId="1">
    <oc r="K194">
      <f>D194-I194</f>
    </oc>
    <nc r="K194"/>
  </rcc>
  <rcc rId="2203" sId="1">
    <oc r="M194">
      <f>D194-I194</f>
    </oc>
    <nc r="M194"/>
  </rcc>
  <rcc rId="2204" sId="1">
    <oc r="K195">
      <f>D195-I195</f>
    </oc>
    <nc r="K195"/>
  </rcc>
  <rcc rId="2205" sId="1">
    <oc r="M195">
      <f>D195-I195</f>
    </oc>
    <nc r="M195"/>
  </rcc>
  <rcc rId="2206" sId="1">
    <oc r="K196">
      <f>D196-I196</f>
    </oc>
    <nc r="K196"/>
  </rcc>
  <rcc rId="2207" sId="1">
    <oc r="M196">
      <f>D196-I196</f>
    </oc>
    <nc r="M196"/>
  </rcc>
  <rcc rId="2208" sId="1">
    <oc r="K197">
      <f>D197-I197</f>
    </oc>
    <nc r="K197"/>
  </rcc>
  <rcc rId="2209" sId="1">
    <oc r="M197">
      <f>D197-I197</f>
    </oc>
    <nc r="M197"/>
  </rcc>
  <rcc rId="2210" sId="1">
    <oc r="K198">
      <f>D198-I198</f>
    </oc>
    <nc r="K198"/>
  </rcc>
  <rcc rId="2211" sId="1">
    <oc r="M198">
      <f>D198-I198</f>
    </oc>
    <nc r="M198"/>
  </rcc>
  <rcc rId="2212" sId="1">
    <oc r="K199">
      <f>D199-I199</f>
    </oc>
    <nc r="K199"/>
  </rcc>
  <rcc rId="2213" sId="1">
    <oc r="M199">
      <f>D199-I199</f>
    </oc>
    <nc r="M199"/>
  </rcc>
  <rcc rId="2214" sId="1">
    <oc r="K200">
      <f>D200-I200</f>
    </oc>
    <nc r="K200"/>
  </rcc>
  <rcc rId="2215" sId="1">
    <oc r="M200">
      <f>D200-I200</f>
    </oc>
    <nc r="M200"/>
  </rcc>
  <rcc rId="2216" sId="1">
    <oc r="K201">
      <f>D201-I201</f>
    </oc>
    <nc r="K201"/>
  </rcc>
  <rcc rId="2217" sId="1">
    <oc r="M201">
      <f>D201-I201</f>
    </oc>
    <nc r="M201"/>
  </rcc>
  <rcc rId="2218" sId="1">
    <oc r="K202">
      <f>D202-I202</f>
    </oc>
    <nc r="K202"/>
  </rcc>
  <rcc rId="2219" sId="1">
    <oc r="M202">
      <f>E202-G202</f>
    </oc>
    <nc r="M202"/>
  </rcc>
  <rcc rId="2220" sId="1">
    <oc r="K203">
      <f>D203-I203</f>
    </oc>
    <nc r="K203"/>
  </rcc>
  <rcc rId="2221" sId="1">
    <oc r="M203">
      <f>E203-G203</f>
    </oc>
    <nc r="M203"/>
  </rcc>
  <rcc rId="2222" sId="1">
    <oc r="K204">
      <f>D204-I204</f>
    </oc>
    <nc r="K204"/>
  </rcc>
  <rcc rId="2223" sId="1">
    <oc r="M204">
      <f>E204-G204</f>
    </oc>
    <nc r="M204"/>
  </rcc>
  <rcc rId="2224" sId="1">
    <oc r="K205">
      <f>D205-I205</f>
    </oc>
    <nc r="K205"/>
  </rcc>
  <rcc rId="2225" sId="1">
    <oc r="M205">
      <f>E205-G205</f>
    </oc>
    <nc r="M205"/>
  </rcc>
  <rcc rId="2226" sId="1">
    <oc r="K206">
      <f>D206-I206</f>
    </oc>
    <nc r="K206"/>
  </rcc>
  <rcc rId="2227" sId="1">
    <oc r="K207">
      <f>D207-I207</f>
    </oc>
    <nc r="K207"/>
  </rcc>
  <rrc rId="2228" sId="1" ref="A206:XFD206" action="deleteRow">
    <undo index="4" exp="area" ref3D="1" dr="$K$1:$BN$1048576" dn="Z_F2110B0B_AAE7_42F0_B553_C360E9249AD4_.wvu.Cols" sId="1"/>
    <undo index="4" exp="area" ref3D="1" dr="$K$1:$BN$1048576" dn="Z_D7BC8E82_4392_4806_9DAE_D94253790B9C_.wvu.Cols" sId="1"/>
    <undo index="0" exp="area" ref3D="1" dr="$A$3:$K$206" dn="Z_ABA75302_0F6D_4886_9D81_1818E8870CAA_.wvu.FilterData" sId="1"/>
    <undo index="0" exp="area" ref3D="1" dr="$A$3:$K$206" dn="Z_BD707806_8F10_492F_81AE_A7900A187828_.wvu.FilterData" sId="1"/>
    <undo index="0" exp="area" ref3D="1" dr="$A$3:$K$206" dn="Z_72C0943B_A5D5_4B80_AD54_166C5CDC74DE_.wvu.FilterData" sId="1"/>
    <undo index="0" exp="area" ref3D="1" dr="$A$3:$K$206" dn="Z_741C3AAD_37E5_4231_B8F1_6F6ABAB5BA70_.wvu.FilterData" sId="1"/>
    <undo index="0" exp="area" ref3D="1" dr="$A$3:$K$206" dn="Z_65F8B16B_220F_4FC8_86A4_6BDB56CB5C59_.wvu.FilterData" sId="1"/>
    <undo index="4" exp="area" ref3D="1" dr="$K$1:$BN$1048576" dn="Z_A6B98527_7CBF_4E4D_BDEA_9334A3EB779F_.wvu.Cols" sId="1"/>
    <undo index="0" exp="area" ref3D="1" dr="$A$3:$K$206" dn="Z_3E7BBA27_FCB5_4D66_864C_8656009B9E88_.wvu.FilterData" sId="1"/>
    <undo index="0" exp="area" ref3D="1" dr="$A$3:$K$206" dn="Z_2647282E_5B25_4148_AAD9_72AB0A3F24C4_.wvu.FilterData" sId="1"/>
    <undo index="0" exp="area" ref3D="1" dr="$A$1:$J$206" dn="Z_0CCCFAED_79CE_4449_BC23_D60C794B65C2_.wvu.PrintArea" sId="1"/>
    <undo index="0" exp="area" ref3D="1" dr="$A$3:$K$206" dn="Z_564F82E8_8306_4799_B1F9_06B1FD1FB16E_.wvu.FilterData" sId="1"/>
    <rfmt sheetId="1" xfDxf="1" sqref="A206:XFD206" start="0" length="0">
      <dxf>
        <font>
          <sz val="20"/>
        </font>
        <alignment wrapText="1" readingOrder="0"/>
      </dxf>
    </rfmt>
    <rcc rId="0" sId="1" dxf="1">
      <nc r="A206" t="inlineStr">
        <is>
          <t>27.</t>
        </is>
      </nc>
      <ndxf>
        <font>
          <b/>
          <sz val="20"/>
          <color auto="1"/>
        </font>
        <alignment horizontal="justify" readingOrder="0"/>
        <border outline="0">
          <left style="thin">
            <color indexed="64"/>
          </left>
          <right style="thin">
            <color indexed="64"/>
          </right>
          <top style="thin">
            <color indexed="64"/>
          </top>
          <bottom style="thin">
            <color indexed="64"/>
          </bottom>
        </border>
        <protection locked="0"/>
      </ndxf>
    </rcc>
    <rcc rId="0" sId="1" dxf="1">
      <nc r="B206" t="inlineStr">
        <is>
          <t xml:space="preserve">Государственная программа "Воспроизводство и использование природных ресурсов Ханты-Мансийского автономного округа – Югры в 2018–2025 годах и на период до 2030 года"
</t>
        </is>
      </nc>
      <ndxf>
        <font>
          <b/>
          <sz val="16"/>
          <color auto="1"/>
        </font>
        <alignment horizontal="justify" readingOrder="0"/>
        <border outline="0">
          <left style="thin">
            <color indexed="64"/>
          </left>
          <right style="thin">
            <color indexed="64"/>
          </right>
          <top style="thin">
            <color indexed="64"/>
          </top>
          <bottom style="thin">
            <color indexed="64"/>
          </bottom>
        </border>
        <protection locked="0"/>
      </ndxf>
    </rcc>
    <rfmt sheetId="1" sqref="C206"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D206"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E206" start="0" length="0">
      <dxf>
        <font>
          <b/>
          <sz val="20"/>
          <color auto="1"/>
        </font>
        <numFmt numFmtId="2"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F206" start="0" length="0">
      <dxf>
        <font>
          <b/>
          <sz val="20"/>
          <color auto="1"/>
        </font>
        <numFmt numFmtId="1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G206"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H206" start="0" length="0">
      <dxf>
        <font>
          <b/>
          <sz val="20"/>
          <color auto="1"/>
        </font>
        <numFmt numFmtId="1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206" start="0" length="0">
      <dxf>
        <font>
          <b/>
          <sz val="20"/>
          <color auto="1"/>
        </font>
        <numFmt numFmtId="13" formatCode="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cc rId="0" sId="1" dxf="1">
      <nc r="J206" t="inlineStr">
        <is>
          <t>Реализация мероприятий не запланирована</t>
        </is>
      </nc>
      <ndxf>
        <font>
          <sz val="16"/>
          <color auto="1"/>
        </font>
        <alignment horizontal="justify" readingOrder="0"/>
        <border outline="0">
          <left style="thin">
            <color indexed="64"/>
          </left>
          <right style="thin">
            <color indexed="64"/>
          </right>
          <top style="thin">
            <color indexed="64"/>
          </top>
          <bottom style="thin">
            <color indexed="64"/>
          </bottom>
        </border>
        <protection locked="0"/>
      </ndxf>
    </rcc>
    <rfmt sheetId="1" sqref="K206" start="0" length="0">
      <dxf>
        <font>
          <b/>
          <sz val="20"/>
        </font>
        <numFmt numFmtId="4" formatCode="#,##0.00"/>
        <alignment horizontal="left" vertical="center" readingOrder="0"/>
      </dxf>
    </rfmt>
    <rfmt sheetId="1" sqref="L206" start="0" length="0">
      <dxf>
        <font>
          <b/>
          <sz val="20"/>
        </font>
        <numFmt numFmtId="4" formatCode="#,##0.00"/>
        <alignment horizontal="left" vertical="center" readingOrder="0"/>
      </dxf>
    </rfmt>
    <rfmt sheetId="1" sqref="M206" start="0" length="0">
      <dxf>
        <font>
          <b/>
          <sz val="20"/>
        </font>
        <numFmt numFmtId="4" formatCode="#,##0.00"/>
        <alignment horizontal="left" readingOrder="0"/>
      </dxf>
    </rfmt>
  </rrc>
  <rrc rId="2229" sId="1" ref="A206:XFD206" action="deleteRow">
    <undo index="4" exp="area" ref3D="1" dr="$K$1:$BN$1048576" dn="Z_F2110B0B_AAE7_42F0_B553_C360E9249AD4_.wvu.Cols" sId="1"/>
    <undo index="4" exp="area" ref3D="1" dr="$K$1:$BN$1048576" dn="Z_D7BC8E82_4392_4806_9DAE_D94253790B9C_.wvu.Cols" sId="1"/>
    <undo index="0" exp="area" ref3D="1" dr="$A$1:$J$206" dn="Z_CA384592_0CFD_4322_A4EB_34EC04693944_.wvu.PrintArea" sId="1"/>
    <undo index="0" exp="area" ref3D="1" dr="$A$1:$J$206" dn="Z_BEA0FDBA_BB07_4C19_8BBD_5E57EE395C09_.wvu.PrintArea" sId="1"/>
    <undo index="0" exp="area" ref3D="1" dr="$A$1:$J$206" dn="Z_67ADFAE6_A9AF_44D7_8539_93CD0F6B7849_.wvu.PrintArea" sId="1"/>
    <undo index="0" exp="area" ref3D="1" dr="$A$1:$J$206" dn="Z_99950613_28E7_4EC2_B918_559A2757B0A9_.wvu.PrintArea" sId="1"/>
    <undo index="4" exp="area" ref3D="1" dr="$K$1:$BN$1048576" dn="Z_A6B98527_7CBF_4E4D_BDEA_9334A3EB779F_.wvu.Cols" sId="1"/>
    <rfmt sheetId="1" xfDxf="1" sqref="A206:XFD206" start="0" length="0">
      <dxf>
        <font>
          <sz val="20"/>
        </font>
        <alignment wrapText="1" readingOrder="0"/>
      </dxf>
    </rfmt>
    <rcc rId="0" sId="1" dxf="1">
      <nc r="A206" t="inlineStr">
        <is>
          <t>28.</t>
        </is>
      </nc>
      <ndxf>
        <font>
          <b/>
          <sz val="20"/>
          <color auto="1"/>
        </font>
        <alignment horizontal="justify" readingOrder="0"/>
        <border outline="0">
          <left style="thin">
            <color indexed="64"/>
          </left>
          <right style="thin">
            <color indexed="64"/>
          </right>
          <top style="thin">
            <color indexed="64"/>
          </top>
          <bottom style="thin">
            <color indexed="64"/>
          </bottom>
        </border>
        <protection locked="0"/>
      </ndxf>
    </rcc>
    <rcc rId="0" sId="1" dxf="1">
      <nc r="B206" t="inlineStr">
        <is>
          <t>Государственная программа "Развитие промышленности, инноваций и туризма в Ханты-Мансийском автономном округе – Югре в 2018–2025 годах и на период до 2030 года"</t>
        </is>
      </nc>
      <ndxf>
        <font>
          <b/>
          <sz val="16"/>
          <color auto="1"/>
        </font>
        <alignment horizontal="justify" readingOrder="0"/>
        <border outline="0">
          <left style="thin">
            <color indexed="64"/>
          </left>
          <right style="thin">
            <color indexed="64"/>
          </right>
          <top style="thin">
            <color indexed="64"/>
          </top>
          <bottom style="thin">
            <color indexed="64"/>
          </bottom>
        </border>
        <protection locked="0"/>
      </ndxf>
    </rcc>
    <rfmt sheetId="1" sqref="C206"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D206"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E206" start="0" length="0">
      <dxf>
        <font>
          <b/>
          <sz val="20"/>
          <color auto="1"/>
        </font>
        <numFmt numFmtId="2"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F206" start="0" length="0">
      <dxf>
        <font>
          <b/>
          <sz val="20"/>
          <color auto="1"/>
        </font>
        <numFmt numFmtId="1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G206"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H206" start="0" length="0">
      <dxf>
        <font>
          <b/>
          <sz val="20"/>
          <color auto="1"/>
        </font>
        <numFmt numFmtId="1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206" start="0" length="0">
      <dxf>
        <font>
          <b/>
          <sz val="20"/>
          <color auto="1"/>
        </font>
        <numFmt numFmtId="13" formatCode="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cc rId="0" sId="1" dxf="1">
      <nc r="J206" t="inlineStr">
        <is>
          <t>Реализация мероприятий не запланирована</t>
        </is>
      </nc>
      <ndxf>
        <font>
          <sz val="16"/>
          <color auto="1"/>
        </font>
        <alignment horizontal="justify" readingOrder="0"/>
        <border outline="0">
          <left style="thin">
            <color indexed="64"/>
          </left>
          <right style="thin">
            <color indexed="64"/>
          </right>
          <top style="thin">
            <color indexed="64"/>
          </top>
          <bottom style="thin">
            <color indexed="64"/>
          </bottom>
        </border>
        <protection locked="0"/>
      </ndxf>
    </rcc>
    <rfmt sheetId="1" sqref="K206" start="0" length="0">
      <dxf>
        <font>
          <b/>
          <sz val="20"/>
        </font>
        <numFmt numFmtId="4" formatCode="#,##0.00"/>
        <alignment horizontal="left" vertical="center" readingOrder="0"/>
      </dxf>
    </rfmt>
    <rfmt sheetId="1" sqref="L206" start="0" length="0">
      <dxf>
        <font>
          <b/>
          <sz val="20"/>
        </font>
        <numFmt numFmtId="4" formatCode="#,##0.00"/>
        <alignment horizontal="left" vertical="center" readingOrder="0"/>
      </dxf>
    </rfmt>
    <rfmt sheetId="1" sqref="M206" start="0" length="0">
      <dxf>
        <font>
          <b/>
          <sz val="20"/>
        </font>
        <numFmt numFmtId="4" formatCode="#,##0.00"/>
        <alignment horizontal="left" readingOrder="0"/>
      </dxf>
    </rfmt>
  </rrc>
  <rsnm rId="2230" sheetId="1" oldName="[Информация о реализации государственных программ по состоянию на 01.08.2018.xlsx]на 01.07.2018" newName="[Информация о реализации государственных программ по состоянию на 01.08.2018.xlsx]на 01.08.2018"/>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95" sId="1" numFmtId="4">
    <oc r="E32">
      <v>156043.96</v>
    </oc>
    <nc r="E32">
      <v>192641</v>
    </nc>
  </rcc>
  <rfmt sheetId="1" sqref="E32" start="0" length="2147483647">
    <dxf>
      <font>
        <color auto="1"/>
      </font>
    </dxf>
  </rfmt>
  <rcc rId="1296" sId="1" numFmtId="4">
    <oc r="G32">
      <v>88837.17</v>
    </oc>
    <nc r="G32">
      <v>107064</v>
    </nc>
  </rcc>
  <rcc rId="1297" sId="1">
    <oc r="H32">
      <f>G32/D32</f>
    </oc>
    <nc r="H32">
      <f>G32/D32</f>
    </nc>
  </rcc>
  <rfmt sheetId="1" sqref="F32:H32" start="0" length="2147483647">
    <dxf>
      <font>
        <color auto="1"/>
      </font>
    </dxf>
  </rfmt>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9:B54" start="0" length="2147483647">
    <dxf>
      <font>
        <color auto="1"/>
      </font>
    </dxf>
  </rfmt>
  <rfmt sheetId="1" sqref="C49:C51" start="0" length="2147483647">
    <dxf>
      <font>
        <color auto="1"/>
      </font>
    </dxf>
  </rfmt>
  <rfmt sheetId="1" sqref="D49:D51" start="0" length="2147483647">
    <dxf>
      <font>
        <color auto="1"/>
      </font>
    </dxf>
  </rfmt>
  <rcc rId="1298" sId="1" numFmtId="4">
    <oc r="E51">
      <v>2702</v>
    </oc>
    <nc r="E51">
      <v>3827.69</v>
    </nc>
  </rcc>
  <rfmt sheetId="1" sqref="E49:F51" start="0" length="2147483647">
    <dxf>
      <font>
        <color auto="1"/>
      </font>
    </dxf>
  </rfmt>
  <rcc rId="1299" sId="1" numFmtId="4">
    <oc r="G51">
      <v>2692.17</v>
    </oc>
    <nc r="G51">
      <v>3576.57</v>
    </nc>
  </rcc>
  <rfmt sheetId="1" sqref="G49:H51" start="0" length="2147483647">
    <dxf>
      <font>
        <color auto="1"/>
      </font>
    </dxf>
  </rfmt>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0" sId="1">
    <o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"Вожатые Сургута" (Молодежный фестиваль "Легкий город" запланирован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 Проведено городское мероприятие в рамках молодежного проекта "Среда обитания" фестиваль КВН. Освоение средств планируется в течение 2018 года.                                                                                                   
</t>
        </r>
      </is>
    </oc>
    <n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t>
        </r>
        <r>
          <rPr>
            <sz val="16"/>
            <rFont val="Times New Roman"/>
            <family val="1"/>
            <charset val="204"/>
          </rPr>
          <t>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t>
        </r>
        <r>
          <rPr>
            <sz val="16"/>
            <color rgb="FFFF0000"/>
            <rFont val="Times New Roman"/>
            <family val="2"/>
            <charset val="204"/>
          </rPr>
          <t xml:space="preserve"> </t>
        </r>
        <r>
          <rPr>
            <sz val="16"/>
            <rFont val="Times New Roman"/>
            <family val="1"/>
            <charset val="204"/>
          </rPr>
          <t>Запланировано  проведение  городского молодежного проекта "Среда Обитания" (Проведение игры КВН на Кубок Главы города запланировано на ноябрь 2018 года),</t>
        </r>
        <r>
          <rPr>
            <sz val="16"/>
            <color rgb="FFFF0000"/>
            <rFont val="Times New Roman"/>
            <family val="2"/>
            <charset val="204"/>
          </rPr>
          <t xml:space="preserve"> городского молодежного проекта  "Вожатые Сургута" (Молодежный фестиваль "Легкий город" запланирован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 Проведены городские мероприятия в рамках молодежного проекта "Среда обитания" фестиваль КВН и "Вожатые Сургута" (Молодежный фестиваль "Легкий город"  Освоение средств планируется в течение 2018 года.                                                                                                   
</t>
        </r>
      </is>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1" sId="1">
    <o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t>
        </r>
        <r>
          <rPr>
            <sz val="16"/>
            <rFont val="Times New Roman"/>
            <family val="1"/>
            <charset val="204"/>
          </rPr>
          <t>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t>
        </r>
        <r>
          <rPr>
            <sz val="16"/>
            <color rgb="FFFF0000"/>
            <rFont val="Times New Roman"/>
            <family val="2"/>
            <charset val="204"/>
          </rPr>
          <t xml:space="preserve"> </t>
        </r>
        <r>
          <rPr>
            <sz val="16"/>
            <rFont val="Times New Roman"/>
            <family val="1"/>
            <charset val="204"/>
          </rPr>
          <t>Запланировано  проведение  городского молодежного проекта "Среда Обитания" (Проведение игры КВН на Кубок Главы города запланировано на ноябрь 2018 года),</t>
        </r>
        <r>
          <rPr>
            <sz val="16"/>
            <color rgb="FFFF0000"/>
            <rFont val="Times New Roman"/>
            <family val="2"/>
            <charset val="204"/>
          </rPr>
          <t xml:space="preserve"> городского молодежного проекта  "Вожатые Сургута" (Молодежный фестиваль "Легкий город" запланирован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 Проведены городские мероприятия в рамках молодежного проекта "Среда обитания" фестиваль КВН и "Вожатые Сургута" (Молодежный фестиваль "Легкий город"  Освоение средств планируется в течение 2018 года.                                                                                                   
</t>
        </r>
      </is>
    </oc>
    <n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t>
        </r>
        <r>
          <rPr>
            <sz val="16"/>
            <rFont val="Times New Roman"/>
            <family val="1"/>
            <charset val="204"/>
          </rPr>
          <t>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t>
        </r>
        <r>
          <rPr>
            <sz val="16"/>
            <color rgb="FFFF0000"/>
            <rFont val="Times New Roman"/>
            <family val="2"/>
            <charset val="204"/>
          </rPr>
          <t xml:space="preserve"> </t>
        </r>
        <r>
          <rPr>
            <sz val="16"/>
            <rFont val="Times New Roman"/>
            <family val="1"/>
            <charset val="204"/>
          </rPr>
          <t>Запланировано  проведение  городского молодежного проекта "Среда Обитания" (Проведение игры КВН на Кубок Главы города запланировано на ноябрь 2018 года),</t>
        </r>
        <r>
          <rPr>
            <sz val="16"/>
            <color rgb="FFFF0000"/>
            <rFont val="Times New Roman"/>
            <family val="2"/>
            <charset val="204"/>
          </rPr>
          <t xml:space="preserve"> городского молодежного проекта  "Вожатые Сургута" (Молодежный фестиваль "Легкий город" запланирован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t>
        </r>
        <r>
          <rPr>
            <sz val="16"/>
            <rFont val="Times New Roman"/>
            <family val="1"/>
            <charset val="204"/>
          </rPr>
          <t xml:space="preserve">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t>
        </r>
        <r>
          <rPr>
            <sz val="16"/>
            <color rgb="FFFF0000"/>
            <rFont val="Times New Roman"/>
            <family val="2"/>
            <charset val="204"/>
          </rPr>
          <t xml:space="preserve"> Освоение средств планируется в течение 2018 года.                                                                                                   
</t>
        </r>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90" sId="1">
    <o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t>
        </r>
        <r>
          <rPr>
            <sz val="16"/>
            <color rgb="FFFF0000"/>
            <rFont val="Times New Roman"/>
            <family val="2"/>
            <charset val="204"/>
          </rPr>
          <t xml:space="preserve"> Планируется приобретение оборудования для инвалидов, оборудования для модернизации сайтов, автоматизации музеев. </t>
        </r>
        <r>
          <rPr>
            <sz val="16"/>
            <rFont val="Times New Roman"/>
            <family val="1"/>
            <charset val="204"/>
          </rPr>
          <t xml:space="preserve">Бюджетные ассигнования будут использованы в 3-4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осуществить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работникам муниципальных учреждений культуры составило </t>
        </r>
        <r>
          <rPr>
            <sz val="16"/>
            <color rgb="FFFF0000"/>
            <rFont val="Times New Roman"/>
            <family val="2"/>
            <charset val="204"/>
          </rPr>
          <t xml:space="preserve">71 774,00 рублей.                                             
</t>
        </r>
        <r>
          <rPr>
            <u/>
            <sz val="20"/>
            <rFont val="Times New Roman"/>
            <family val="1"/>
            <charset val="204"/>
          </rPr>
          <t/>
        </r>
      </is>
    </oc>
    <n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t>
        </r>
        <r>
          <rPr>
            <sz val="16"/>
            <color rgb="FFFF0000"/>
            <rFont val="Times New Roman"/>
            <family val="2"/>
            <charset val="204"/>
          </rPr>
          <t xml:space="preserve"> Планируется приобретение оборудования для инвалидов, оборудования для модернизации сайтов,</t>
        </r>
        <r>
          <rPr>
            <sz val="16"/>
            <rFont val="Times New Roman"/>
            <family val="1"/>
            <charset val="204"/>
          </rPr>
          <t xml:space="preserve"> автоматизации музеев.</t>
        </r>
        <r>
          <rPr>
            <sz val="16"/>
            <color rgb="FFFF0000"/>
            <rFont val="Times New Roman"/>
            <family val="2"/>
            <charset val="204"/>
          </rPr>
          <t xml:space="preserve"> </t>
        </r>
        <r>
          <rPr>
            <sz val="16"/>
            <rFont val="Times New Roman"/>
            <family val="1"/>
            <charset val="204"/>
          </rPr>
          <t xml:space="preserve">Бюджетные ассигнования будут использованы в 3-4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осуществить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работникам муниципальных учреждений культуры составило </t>
        </r>
        <r>
          <rPr>
            <sz val="16"/>
            <color rgb="FFFF0000"/>
            <rFont val="Times New Roman"/>
            <family val="2"/>
            <charset val="204"/>
          </rPr>
          <t xml:space="preserve">71 774,00 рублей.                                             
</t>
        </r>
        <r>
          <rPr>
            <u/>
            <sz val="20"/>
            <rFont val="Times New Roman"/>
            <family val="1"/>
            <charset val="204"/>
          </rPr>
          <t/>
        </r>
      </is>
    </nc>
  </rcc>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2" sId="1">
    <o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t>
        </r>
        <r>
          <rPr>
            <sz val="16"/>
            <rFont val="Times New Roman"/>
            <family val="1"/>
            <charset val="204"/>
          </rPr>
          <t>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t>
        </r>
        <r>
          <rPr>
            <sz val="16"/>
            <color rgb="FFFF0000"/>
            <rFont val="Times New Roman"/>
            <family val="2"/>
            <charset val="204"/>
          </rPr>
          <t xml:space="preserve"> </t>
        </r>
        <r>
          <rPr>
            <sz val="16"/>
            <rFont val="Times New Roman"/>
            <family val="1"/>
            <charset val="204"/>
          </rPr>
          <t>Запланировано  проведение  городского молодежного проекта "Среда Обитания" (Проведение игры КВН на Кубок Главы города запланировано на ноябрь 2018 года),</t>
        </r>
        <r>
          <rPr>
            <sz val="16"/>
            <color rgb="FFFF0000"/>
            <rFont val="Times New Roman"/>
            <family val="2"/>
            <charset val="204"/>
          </rPr>
          <t xml:space="preserve"> городского молодежного проекта  "Вожатые Сургута" (Молодежный фестиваль "Легкий город" запланирован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t>
        </r>
        <r>
          <rPr>
            <sz val="16"/>
            <rFont val="Times New Roman"/>
            <family val="1"/>
            <charset val="204"/>
          </rPr>
          <t xml:space="preserve">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t>
        </r>
        <r>
          <rPr>
            <sz val="16"/>
            <color rgb="FFFF0000"/>
            <rFont val="Times New Roman"/>
            <family val="2"/>
            <charset val="204"/>
          </rPr>
          <t xml:space="preserve"> Освоение средств планируется в течение 2018 года.                                                                                                   
</t>
        </r>
      </is>
    </oc>
    <n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t>
        </r>
        <r>
          <rPr>
            <sz val="16"/>
            <rFont val="Times New Roman"/>
            <family val="1"/>
            <charset val="204"/>
          </rPr>
          <t>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t>
        </r>
        <r>
          <rPr>
            <sz val="16"/>
            <color rgb="FFFF0000"/>
            <rFont val="Times New Roman"/>
            <family val="2"/>
            <charset val="204"/>
          </rPr>
          <t xml:space="preserve"> </t>
        </r>
        <r>
          <rPr>
            <sz val="16"/>
            <rFont val="Times New Roman"/>
            <family val="1"/>
            <charset val="204"/>
          </rPr>
          <t>Запланировано  проведение  городского молодежного проекта "Среда Обитания" (Проведение игры КВН на Кубок Главы города запланировано на ноябрь 2018 года),</t>
        </r>
        <r>
          <rPr>
            <sz val="16"/>
            <color rgb="FFFF0000"/>
            <rFont val="Times New Roman"/>
            <family val="2"/>
            <charset val="204"/>
          </rPr>
          <t xml:space="preserve"> </t>
        </r>
        <r>
          <rPr>
            <sz val="16"/>
            <rFont val="Times New Roman"/>
            <family val="1"/>
            <charset val="204"/>
          </rPr>
          <t>городского молодежного проекта "PROфилактика" (Молодежный форум "Революция тела" запланировано на сентябрь 2018 года),</t>
        </r>
        <r>
          <rPr>
            <sz val="16"/>
            <color rgb="FFFF0000"/>
            <rFont val="Times New Roman"/>
            <family val="2"/>
            <charset val="204"/>
          </rPr>
          <t xml:space="preserve"> </t>
        </r>
        <r>
          <rPr>
            <sz val="16"/>
            <rFont val="Times New Roman"/>
            <family val="1"/>
            <charset val="204"/>
          </rPr>
          <t xml:space="preserve">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Освоение средств планируется в течение 2018 года.   </t>
        </r>
        <r>
          <rPr>
            <sz val="16"/>
            <color rgb="FFFF0000"/>
            <rFont val="Times New Roman"/>
            <family val="2"/>
            <charset val="204"/>
          </rPr>
          <t xml:space="preserve">                                                                                                
</t>
        </r>
      </is>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3" sId="1">
    <o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t>
        </r>
        <r>
          <rPr>
            <sz val="16"/>
            <color rgb="FFFF0000"/>
            <rFont val="Times New Roman"/>
            <family val="1"/>
            <charset val="204"/>
          </rPr>
          <t>Заключены договоры на приобретение инвентаря</t>
        </r>
        <r>
          <rPr>
            <sz val="16"/>
            <rFont val="Times New Roman"/>
            <family val="1"/>
            <charset val="204"/>
          </rPr>
          <t xml:space="preserve"> Освоение средств планируется в течение 2018 года.                                                        </t>
        </r>
      </is>
    </oc>
    <n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Заключены договоры на приобретение инвентаря и возмещены расходы на участие в соревнованиях. Освоение средств планируется в течение 2018 года.                                                        </t>
        </r>
      </is>
    </nc>
  </rcc>
  <rcc rId="1304" sId="1">
    <oc r="J21" t="inlineStr">
      <is>
        <r>
          <rPr>
            <u/>
            <sz val="16"/>
            <color rgb="FFFF0000"/>
            <rFont val="Times New Roman"/>
            <family val="2"/>
            <charset val="204"/>
          </rPr>
          <t>ДО</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 80 448,50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color rgb="FFFF0000"/>
            <rFont val="Times New Roman"/>
            <family val="2"/>
            <charset val="204"/>
          </rPr>
          <t>АГ(ДК)</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Достижение уровня средней заработной платы  на 01.06.2018 года по педагогическим работникам муниципальных организаций дополнительного образования детей составило 78 800,00 рублей. </t>
        </r>
      </is>
    </oc>
    <nc r="J21" t="inlineStr">
      <is>
        <r>
          <rPr>
            <u/>
            <sz val="16"/>
            <color rgb="FFFF0000"/>
            <rFont val="Times New Roman"/>
            <family val="2"/>
            <charset val="204"/>
          </rPr>
          <t>ДО</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 80 448,50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t>
        </r>
        <r>
          <rPr>
            <sz val="16"/>
            <color rgb="FFFF0000"/>
            <rFont val="Times New Roman"/>
            <family val="2"/>
            <charset val="204"/>
          </rPr>
          <t xml:space="preserve">78 800,00 рублей. </t>
        </r>
      </is>
    </nc>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1:B23" start="0" length="2147483647">
    <dxf>
      <font>
        <color auto="1"/>
      </font>
    </dxf>
  </rfmt>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6" start="0" length="2147483647">
    <dxf>
      <font>
        <color auto="1"/>
      </font>
    </dxf>
  </rfmt>
  <rcv guid="{3EEA7E1A-5F2B-4408-A34C-1F0223B5B245}" action="delete"/>
  <rdn rId="0" localSheetId="1" customView="1" name="Z_3EEA7E1A_5F2B_4408_A34C_1F0223B5B245_.wvu.PrintArea" hidden="1" oldHidden="1">
    <formula>'на 01.05.2018'!$A$1:$J$196</formula>
    <oldFormula>'на 01.05.2018'!$A$1:$J$196</oldFormula>
  </rdn>
  <rdn rId="0" localSheetId="1" customView="1" name="Z_3EEA7E1A_5F2B_4408_A34C_1F0223B5B245_.wvu.PrintTitles" hidden="1" oldHidden="1">
    <formula>'на 01.05.2018'!$5:$8</formula>
    <oldFormula>'на 01.05.2018'!$5:$8</oldFormula>
  </rdn>
  <rdn rId="0" localSheetId="1" customView="1" name="Z_3EEA7E1A_5F2B_4408_A34C_1F0223B5B245_.wvu.FilterData" hidden="1" oldHidden="1">
    <formula>'на 01.05.2018'!$A$7:$J$397</formula>
    <oldFormula>'на 01.05.2018'!$A$7:$J$397</oldFormula>
  </rdn>
  <rcv guid="{3EEA7E1A-5F2B-4408-A34C-1F0223B5B245}" action="add"/>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5" start="0" length="2147483647">
    <dxf>
      <font>
        <color auto="1"/>
      </font>
    </dxf>
  </rfmt>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4:XFD28" start="0" length="2147483647">
    <dxf>
      <font>
        <color auto="1"/>
      </font>
    </dxf>
  </rfmt>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8" sId="1">
    <o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t>
        </r>
        <r>
          <rPr>
            <sz val="16"/>
            <rFont val="Times New Roman"/>
            <family val="1"/>
            <charset val="204"/>
          </rPr>
          <t>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t>
        </r>
        <r>
          <rPr>
            <sz val="16"/>
            <color rgb="FFFF0000"/>
            <rFont val="Times New Roman"/>
            <family val="2"/>
            <charset val="204"/>
          </rPr>
          <t xml:space="preserve"> </t>
        </r>
        <r>
          <rPr>
            <sz val="16"/>
            <rFont val="Times New Roman"/>
            <family val="1"/>
            <charset val="204"/>
          </rPr>
          <t>Запланировано  проведение  городского молодежного проекта "Среда Обитания" (Проведение игры КВН на Кубок Главы города запланировано на ноябрь 2018 года),</t>
        </r>
        <r>
          <rPr>
            <sz val="16"/>
            <color rgb="FFFF0000"/>
            <rFont val="Times New Roman"/>
            <family val="2"/>
            <charset val="204"/>
          </rPr>
          <t xml:space="preserve"> </t>
        </r>
        <r>
          <rPr>
            <sz val="16"/>
            <rFont val="Times New Roman"/>
            <family val="1"/>
            <charset val="204"/>
          </rPr>
          <t>городского молодежного проекта "PROфилактика" (Молодежный форум "Революция тела" запланировано на сентябрь 2018 года),</t>
        </r>
        <r>
          <rPr>
            <sz val="16"/>
            <color rgb="FFFF0000"/>
            <rFont val="Times New Roman"/>
            <family val="2"/>
            <charset val="204"/>
          </rPr>
          <t xml:space="preserve"> </t>
        </r>
        <r>
          <rPr>
            <sz val="16"/>
            <rFont val="Times New Roman"/>
            <family val="1"/>
            <charset val="204"/>
          </rPr>
          <t xml:space="preserve">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Освоение средств планируется в течение 2018 года.   </t>
        </r>
        <r>
          <rPr>
            <sz val="16"/>
            <color rgb="FFFF0000"/>
            <rFont val="Times New Roman"/>
            <family val="2"/>
            <charset val="204"/>
          </rPr>
          <t xml:space="preserve">                                                                                                
</t>
        </r>
      </is>
    </oc>
    <n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аренду кабельной канализации, рассылку постановлений. 
</t>
        </r>
        <r>
          <rPr>
            <sz val="16"/>
            <rFont val="Times New Roman"/>
            <family val="1"/>
            <charset val="204"/>
          </rPr>
          <t>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t>
        </r>
        <r>
          <rPr>
            <sz val="16"/>
            <color rgb="FFFF0000"/>
            <rFont val="Times New Roman"/>
            <family val="2"/>
            <charset val="204"/>
          </rPr>
          <t xml:space="preserve"> </t>
        </r>
        <r>
          <rPr>
            <sz val="16"/>
            <rFont val="Times New Roman"/>
            <family val="1"/>
            <charset val="204"/>
          </rPr>
          <t>Запланировано  проведение  городского молодежного проекта "Среда Обитания" (Проведение игры КВН на Кубок Главы города запланировано на ноябрь 2018 года),</t>
        </r>
        <r>
          <rPr>
            <sz val="16"/>
            <color rgb="FFFF0000"/>
            <rFont val="Times New Roman"/>
            <family val="2"/>
            <charset val="204"/>
          </rPr>
          <t xml:space="preserve"> </t>
        </r>
        <r>
          <rPr>
            <sz val="16"/>
            <rFont val="Times New Roman"/>
            <family val="1"/>
            <charset val="204"/>
          </rPr>
          <t>городского молодежного проекта "PROфилактика" (Молодежный форум "Революция тела" запланировано на сентябрь 2018 года),</t>
        </r>
        <r>
          <rPr>
            <sz val="16"/>
            <color rgb="FFFF0000"/>
            <rFont val="Times New Roman"/>
            <family val="2"/>
            <charset val="204"/>
          </rPr>
          <t xml:space="preserve"> </t>
        </r>
        <r>
          <rPr>
            <sz val="16"/>
            <rFont val="Times New Roman"/>
            <family val="1"/>
            <charset val="204"/>
          </rPr>
          <t xml:space="preserve">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Освоение средств планируется в течение 2018 года.   </t>
        </r>
        <r>
          <rPr>
            <sz val="16"/>
            <color rgb="FFFF0000"/>
            <rFont val="Times New Roman"/>
            <family val="2"/>
            <charset val="204"/>
          </rPr>
          <t xml:space="preserve">                                                                                                
</t>
        </r>
      </is>
    </nc>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9" sId="1" numFmtId="4">
    <oc r="D25">
      <v>10205434.6</v>
    </oc>
    <nc r="D25">
      <v>10205734.5</v>
    </nc>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10" sId="1" numFmtId="4">
    <oc r="E25">
      <v>3695942.23</v>
    </oc>
    <nc r="E25">
      <v>4847984.3</v>
    </nc>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11" sId="1" numFmtId="4">
    <oc r="G25">
      <v>3285656.35</v>
    </oc>
    <nc r="G25">
      <v>4623468.7300000004</v>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3:B48" start="0" length="2147483647">
    <dxf>
      <font>
        <color auto="1"/>
      </font>
    </dxf>
  </rfmt>
  <rfmt sheetId="1" sqref="C43:C46" start="0" length="2147483647">
    <dxf>
      <font>
        <color auto="1"/>
      </font>
    </dxf>
  </rfmt>
  <rfmt sheetId="1" sqref="D43:D46" start="0" length="2147483647">
    <dxf>
      <font>
        <color auto="1"/>
      </font>
    </dxf>
  </rfmt>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12" sId="1" numFmtId="4">
    <oc r="G26">
      <v>31486.47</v>
    </oc>
    <nc r="G26">
      <v>41537.760000000002</v>
    </nc>
  </rcc>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A7E1A-5F2B-4408-A34C-1F0223B5B245}" action="delete"/>
  <rdn rId="0" localSheetId="1" customView="1" name="Z_3EEA7E1A_5F2B_4408_A34C_1F0223B5B245_.wvu.PrintArea" hidden="1" oldHidden="1">
    <formula>'на 01.05.2018'!$A$1:$J$196</formula>
    <oldFormula>'на 01.05.2018'!$A$1:$J$196</oldFormula>
  </rdn>
  <rdn rId="0" localSheetId="1" customView="1" name="Z_3EEA7E1A_5F2B_4408_A34C_1F0223B5B245_.wvu.PrintTitles" hidden="1" oldHidden="1">
    <formula>'на 01.05.2018'!$5:$8</formula>
    <oldFormula>'на 01.05.2018'!$5:$8</oldFormula>
  </rdn>
  <rdn rId="0" localSheetId="1" customView="1" name="Z_3EEA7E1A_5F2B_4408_A34C_1F0223B5B245_.wvu.FilterData" hidden="1" oldHidden="1">
    <formula>'на 01.05.2018'!$A$7:$J$397</formula>
    <oldFormula>'на 01.05.2018'!$A$7:$J$397</oldFormula>
  </rdn>
  <rcv guid="{3EEA7E1A-5F2B-4408-A34C-1F0223B5B245}" action="add"/>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1:C23" start="0" length="2147483647">
    <dxf>
      <font>
        <color auto="1"/>
      </font>
    </dxf>
  </rfmt>
  <rcv guid="{3EEA7E1A-5F2B-4408-A34C-1F0223B5B245}" action="delete"/>
  <rdn rId="0" localSheetId="1" customView="1" name="Z_3EEA7E1A_5F2B_4408_A34C_1F0223B5B245_.wvu.PrintArea" hidden="1" oldHidden="1">
    <formula>'на 01.05.2018'!$A$1:$J$196</formula>
    <oldFormula>'на 01.05.2018'!$A$1:$J$196</oldFormula>
  </rdn>
  <rdn rId="0" localSheetId="1" customView="1" name="Z_3EEA7E1A_5F2B_4408_A34C_1F0223B5B245_.wvu.PrintTitles" hidden="1" oldHidden="1">
    <formula>'на 01.05.2018'!$5:$8</formula>
    <oldFormula>'на 01.05.2018'!$5:$8</oldFormula>
  </rdn>
  <rdn rId="0" localSheetId="1" customView="1" name="Z_3EEA7E1A_5F2B_4408_A34C_1F0223B5B245_.wvu.FilterData" hidden="1" oldHidden="1">
    <formula>'на 01.05.2018'!$A$7:$J$397</formula>
    <oldFormula>'на 01.05.2018'!$A$7:$J$397</oldFormula>
  </rdn>
  <rcv guid="{3EEA7E1A-5F2B-4408-A34C-1F0223B5B245}" action="add"/>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21:D23" start="0" length="2147483647">
    <dxf>
      <font>
        <color auto="1"/>
      </font>
    </dxf>
  </rfmt>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21:E23" start="0" length="2147483647">
    <dxf>
      <font>
        <color auto="1"/>
      </font>
    </dxf>
  </rfmt>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21:F23" start="0" length="2147483647">
    <dxf>
      <font>
        <color auto="1"/>
      </font>
    </dxf>
  </rfmt>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21:G23" start="0" length="2147483647">
    <dxf>
      <font>
        <color auto="1"/>
      </font>
    </dxf>
  </rfmt>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21:H23" start="0" length="2147483647">
    <dxf>
      <font>
        <color auto="1"/>
      </font>
    </dxf>
  </rfmt>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19" sId="1" odxf="1" dxf="1">
    <oc r="J21" t="inlineStr">
      <is>
        <r>
          <rPr>
            <u/>
            <sz val="16"/>
            <color rgb="FFFF0000"/>
            <rFont val="Times New Roman"/>
            <family val="2"/>
            <charset val="204"/>
          </rPr>
          <t>ДО</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 80 448,50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t>
        </r>
        <r>
          <rPr>
            <sz val="16"/>
            <color rgb="FFFF0000"/>
            <rFont val="Times New Roman"/>
            <family val="2"/>
            <charset val="204"/>
          </rPr>
          <t xml:space="preserve">78 800,00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 80 448,50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t>
        </r>
        <r>
          <rPr>
            <sz val="16"/>
            <color rgb="FFFF0000"/>
            <rFont val="Times New Roman"/>
            <family val="2"/>
            <charset val="204"/>
          </rPr>
          <t xml:space="preserve">78 800,00 рублей. </t>
        </r>
      </is>
    </nc>
    <odxf>
      <font>
        <sz val="16"/>
        <color rgb="FFFF0000"/>
      </font>
    </odxf>
    <ndxf>
      <font>
        <sz val="16"/>
        <color rgb="FFFF0000"/>
      </font>
    </ndxf>
  </rcc>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20" sId="1">
    <oc r="I25">
      <f>9996273.31+34691.39+174469.9</f>
    </oc>
    <nc r="I25">
      <f>9996573.21+34691.39+174469.9</f>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91" sId="1" numFmtId="4">
    <oc r="G46">
      <v>0</v>
    </oc>
    <nc r="G46">
      <v>45.29</v>
    </nc>
  </rcc>
  <rfmt sheetId="1" sqref="G43:H46" start="0" length="2147483647">
    <dxf>
      <font>
        <color auto="1"/>
      </font>
    </dxf>
  </rfmt>
  <rfmt sheetId="1" sqref="I43:I46" start="0" length="2147483647">
    <dxf>
      <font>
        <color auto="1"/>
      </font>
    </dxf>
  </rfmt>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21" sId="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 80 448,50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t>
        </r>
        <r>
          <rPr>
            <sz val="16"/>
            <color rgb="FFFF0000"/>
            <rFont val="Times New Roman"/>
            <family val="2"/>
            <charset val="204"/>
          </rPr>
          <t xml:space="preserve">78 800,00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 80 448,50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t>
        </r>
        <r>
          <rPr>
            <sz val="16"/>
            <color rgb="FFFF0000"/>
            <rFont val="Times New Roman"/>
            <family val="2"/>
            <charset val="204"/>
          </rPr>
          <t xml:space="preserve">78 800,00 рублей. </t>
        </r>
      </is>
    </nc>
  </rcc>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22" sId="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 80 448,50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t>
        </r>
        <r>
          <rPr>
            <sz val="16"/>
            <color rgb="FFFF0000"/>
            <rFont val="Times New Roman"/>
            <family val="2"/>
            <charset val="204"/>
          </rPr>
          <t xml:space="preserve">78 800,00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t>
        </r>
        <r>
          <rPr>
            <sz val="16"/>
            <color rgb="FFFF0000"/>
            <rFont val="Times New Roman"/>
            <family val="2"/>
            <charset val="204"/>
          </rPr>
          <t xml:space="preserve"> 80 448,50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t>
        </r>
        <r>
          <rPr>
            <sz val="16"/>
            <color rgb="FFFF0000"/>
            <rFont val="Times New Roman"/>
            <family val="2"/>
            <charset val="204"/>
          </rPr>
          <t xml:space="preserve">78 800,00 рублей. </t>
        </r>
      </is>
    </nc>
  </rcc>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23" sId="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01.06.2018 составило</t>
        </r>
        <r>
          <rPr>
            <sz val="16"/>
            <color rgb="FFFF0000"/>
            <rFont val="Times New Roman"/>
            <family val="2"/>
            <charset val="204"/>
          </rPr>
          <t xml:space="preserve"> 80 448,50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t>
        </r>
        <r>
          <rPr>
            <sz val="16"/>
            <color rgb="FFFF0000"/>
            <rFont val="Times New Roman"/>
            <family val="2"/>
            <charset val="204"/>
          </rPr>
          <t xml:space="preserve">78 800,00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01.07.2018 составило</t>
        </r>
        <r>
          <rPr>
            <sz val="16"/>
            <color rgb="FFFF0000"/>
            <rFont val="Times New Roman"/>
            <family val="2"/>
            <charset val="204"/>
          </rPr>
          <t xml:space="preserve"> 80 448,50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t>
        </r>
        <r>
          <rPr>
            <sz val="16"/>
            <color rgb="FFFF0000"/>
            <rFont val="Times New Roman"/>
            <family val="2"/>
            <charset val="204"/>
          </rPr>
          <t xml:space="preserve">78 800,00 рублей. </t>
        </r>
      </is>
    </nc>
  </rcc>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32" start="0" length="2147483647">
    <dxf>
      <font>
        <color auto="1"/>
      </font>
    </dxf>
  </rfmt>
  <rfmt sheetId="1" sqref="A29:I35" start="0" length="2147483647">
    <dxf>
      <font>
        <color auto="1"/>
      </font>
    </dxf>
  </rfmt>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24" sId="1">
    <oc r="B21" t="inlineStr">
      <is>
        <r>
          <t xml:space="preserve">Государственная программа «Развитие образования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11.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
12.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t>
        </r>
      </is>
    </oc>
    <nc r="B21" t="inlineStr">
      <is>
        <r>
          <t xml:space="preserve">Государственная программа «Развитие образования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11.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
12.
13.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t>
        </r>
      </is>
    </nc>
  </rcc>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25" sId="1">
    <oc r="B21" t="inlineStr">
      <is>
        <r>
          <t xml:space="preserve">Государственная программа «Развитие образования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11.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
12.
13.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t>
        </r>
      </is>
    </oc>
    <nc r="B21" t="inlineStr">
      <is>
        <r>
          <t xml:space="preserve">Государственная программа «Развитие образования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11.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
12.Иные межбюджетные трансферты от Департамента образования и молодежной политики ХМАО-Югры на реализацию проекта, признанного победителем конкурсного отбора образовательных организаций, имеющих статус региональных инновационных площадок
13.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t>
        </r>
      </is>
    </nc>
  </rcc>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26" sId="1">
    <oc r="B21" t="inlineStr">
      <is>
        <r>
          <t xml:space="preserve">Государственная программа «Развитие образования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11.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
12.Иные межбюджетные трансферты от Департамента образования и молодежной политики ХМАО-Югры на реализацию проекта, признанного победителем конкурсного отбора образовательных организаций, имеющих статус региональных инновационных площадок
13.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t>
        </r>
      </is>
    </oc>
    <nc r="B21" t="inlineStr">
      <is>
        <r>
          <t xml:space="preserve">Государственная программа «Развитие образования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11.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
12.Иные межбюджетные трансферты от Департамента образования и молодежной политики ХМАО-Югры на реализацию проекта, признанного победителем конкурсного отбора образовательных организаций, имеющих статус региональных инновационных площадок
13.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t>
        </r>
      </is>
    </nc>
  </rcc>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27" sId="1">
    <oc r="B21" t="inlineStr">
      <is>
        <r>
          <t xml:space="preserve">Государственная программа «Развитие образования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11.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
12.Иные межбюджетные трансферты от Департамента образования и молодежной политики ХМАО-Югры на реализацию проекта, признанного победителем конкурсного отбора образовательных организаций, имеющих статус региональных инновационных площадок
13.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t>
        </r>
      </is>
    </oc>
    <nc r="B21" t="inlineStr">
      <is>
        <r>
          <t xml:space="preserve">Государственная программа «Развитие образования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11.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
12.Иные межбюджетные трансферты от Департамента образования и молодежной политики ХМАО-Югры на реализацию проекта, признанного победителем конкурсного отбора образовательных организаций, имеющих статус региональных инновационных площадок;
13.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t>
        </r>
      </is>
    </nc>
  </rcc>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28" sId="1">
    <oc r="B21" t="inlineStr">
      <is>
        <r>
          <t xml:space="preserve">Государственная программа «Развитие образования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11.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
12.Иные межбюджетные трансферты от Департамента образования и молодежной политики ХМАО-Югры на реализацию проекта, признанного победителем конкурсного отбора образовательных организаций, имеющих статус региональных инновационных площадок;
13.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t>
        </r>
      </is>
    </oc>
    <nc r="B21" t="inlineStr">
      <is>
        <r>
          <t xml:space="preserve">Государственная программа «Развитие образования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10.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
11.Иные межбюджетные трансферты от Департамента образования и молодежной политики ХМАО-Югры на реализацию проекта, признанного победителем конкурсного отбора образовательных организаций, имеющих статус региональных инновационных площадок;
12.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t>
        </r>
      </is>
    </nc>
  </rcc>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21:I23" start="0" length="2147483647">
    <dxf>
      <font>
        <color auto="1"/>
      </font>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92" sId="1" odxf="1" dxf="1">
    <oc r="J43" t="inlineStr">
      <is>
        <r>
          <t xml:space="preserve">АГ(ДК): </t>
        </r>
        <r>
          <rPr>
            <sz val="16"/>
            <color rgb="FFFF0000"/>
            <rFont val="Times New Roman"/>
            <family val="2"/>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Освоение средств планируется в течение 2018 года.                                                        </t>
        </r>
      </is>
    </oc>
    <nc r="J43" t="inlineStr">
      <is>
        <r>
          <rPr>
            <u/>
            <sz val="16"/>
            <rFont val="Times New Roman"/>
            <family val="1"/>
            <charset val="204"/>
          </rP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t>
        </r>
        <r>
          <rPr>
            <sz val="16"/>
            <color rgb="FFFF0000"/>
            <rFont val="Times New Roman"/>
            <family val="2"/>
            <charset val="204"/>
          </rPr>
          <t xml:space="preserve">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Освоение средств планируется в течение 2018 года.                                                        </t>
        </r>
      </is>
    </nc>
    <odxf>
      <font>
        <sz val="16"/>
        <color rgb="FFFF0000"/>
      </font>
    </odxf>
    <ndxf>
      <font>
        <sz val="16"/>
        <color rgb="FFFF0000"/>
      </font>
    </ndxf>
  </rcc>
  <rcc rId="1293" sId="1">
    <o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t>
        </r>
        <r>
          <rPr>
            <sz val="16"/>
            <color rgb="FFFF0000"/>
            <rFont val="Times New Roman"/>
            <family val="2"/>
            <charset val="204"/>
          </rPr>
          <t xml:space="preserve"> Планируется приобретение оборудования для инвалидов, оборудования для модернизации сайтов,</t>
        </r>
        <r>
          <rPr>
            <sz val="16"/>
            <rFont val="Times New Roman"/>
            <family val="1"/>
            <charset val="204"/>
          </rPr>
          <t xml:space="preserve"> автоматизации музеев.</t>
        </r>
        <r>
          <rPr>
            <sz val="16"/>
            <color rgb="FFFF0000"/>
            <rFont val="Times New Roman"/>
            <family val="2"/>
            <charset val="204"/>
          </rPr>
          <t xml:space="preserve"> </t>
        </r>
        <r>
          <rPr>
            <sz val="16"/>
            <rFont val="Times New Roman"/>
            <family val="1"/>
            <charset val="204"/>
          </rPr>
          <t xml:space="preserve">Бюджетные ассигнования будут использованы в 3-4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осуществить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работникам муниципальных учреждений культуры составило </t>
        </r>
        <r>
          <rPr>
            <sz val="16"/>
            <color rgb="FFFF0000"/>
            <rFont val="Times New Roman"/>
            <family val="2"/>
            <charset val="204"/>
          </rPr>
          <t xml:space="preserve">71 774,00 рублей.                                             
</t>
        </r>
        <r>
          <rPr>
            <u/>
            <sz val="20"/>
            <rFont val="Times New Roman"/>
            <family val="1"/>
            <charset val="204"/>
          </rPr>
          <t/>
        </r>
      </is>
    </oc>
    <n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Заключены договоры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t>
        </r>
        <r>
          <rPr>
            <sz val="16"/>
            <color rgb="FFFF0000"/>
            <rFont val="Times New Roman"/>
            <family val="2"/>
            <charset val="204"/>
          </rPr>
          <t xml:space="preserve"> </t>
        </r>
        <r>
          <rPr>
            <sz val="16"/>
            <rFont val="Times New Roman"/>
            <family val="1"/>
            <charset val="204"/>
          </rPr>
          <t>Планируется приобретение оборудования для инвалидов, оборудования для модернизации сайтов, автоматизации музеев.</t>
        </r>
        <r>
          <rPr>
            <sz val="16"/>
            <color rgb="FFFF0000"/>
            <rFont val="Times New Roman"/>
            <family val="2"/>
            <charset val="204"/>
          </rPr>
          <t xml:space="preserve"> </t>
        </r>
        <r>
          <rPr>
            <sz val="16"/>
            <rFont val="Times New Roman"/>
            <family val="1"/>
            <charset val="204"/>
          </rPr>
          <t xml:space="preserve">Бюджетные ассигнования будут использованы в 3-4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осуществить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работникам муниципальных учреждений культуры составило </t>
        </r>
        <r>
          <rPr>
            <sz val="16"/>
            <color rgb="FFFF0000"/>
            <rFont val="Times New Roman"/>
            <family val="2"/>
            <charset val="204"/>
          </rPr>
          <t xml:space="preserve">71 774,00 рублей.                                             
</t>
        </r>
        <r>
          <rPr>
            <u/>
            <sz val="20"/>
            <rFont val="Times New Roman"/>
            <family val="1"/>
            <charset val="204"/>
          </rPr>
          <t/>
        </r>
      </is>
    </nc>
  </rcc>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29"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t>
        </r>
        <r>
          <rPr>
            <sz val="16"/>
            <color rgb="FFFF0000"/>
            <rFont val="Times New Roman"/>
            <family val="2"/>
            <charset val="204"/>
          </rPr>
          <t xml:space="preserve">
   </t>
        </r>
        <r>
          <rPr>
            <sz val="16"/>
            <rFont val="Times New Roman"/>
            <family val="1"/>
            <charset val="204"/>
          </rPr>
          <t xml:space="preserve">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u/>
            <sz val="16"/>
            <color theme="1"/>
            <rFont val="Times New Roman"/>
            <family val="1"/>
            <charset val="204"/>
          </rPr>
          <t>ДГХ:</t>
        </r>
        <r>
          <rPr>
            <sz val="16"/>
            <color theme="1"/>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01.07.2018: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3) В процессе заключения муниципальный контракт с ООО "Виктум" на ремонт квартиры по ул. Мира, 9,кв.97 на сумму 200,083 тыс.руб. Срок выполнения работ - 60 дней с даты заключения контракта.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
</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признаны несостоявшимся, по причине отсутствия претендентов на участие. Повторное размещение заявок на приобретение 32 квартир состоялось 25-26 июня 2018 года. Подведение итогов аукциона - 09.07.2018.
30.03.2018 выделены дополнительные средства из окружного бюджета в размере 26 118,7 тыс.руб. Размещение закупки на приобретение 14 жилых помещений для участников программы состоится в июле 2018 года. 
</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t>
        </r>
        <r>
          <rPr>
            <sz val="16"/>
            <color rgb="FFFF0000"/>
            <rFont val="Times New Roman"/>
            <family val="2"/>
            <charset val="204"/>
          </rPr>
          <t xml:space="preserve">
   </t>
        </r>
        <r>
          <rPr>
            <sz val="16"/>
            <rFont val="Times New Roman"/>
            <family val="1"/>
            <charset val="204"/>
          </rPr>
          <t xml:space="preserve">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u/>
            <sz val="16"/>
            <color theme="1"/>
            <rFont val="Times New Roman"/>
            <family val="1"/>
            <charset val="204"/>
          </rPr>
          <t>ДГХ:</t>
        </r>
        <r>
          <rPr>
            <sz val="16"/>
            <color theme="1"/>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01.07.2018: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3) В процессе заключения муниципальный контракт с ООО "Виктум" на ремонт квартиры по ул. Мира, 9,кв.97 на сумму 200,083 тыс.руб. Срок выполнения работ - 60 дней с даты заключения контракта.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
</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признаны несостоявшимся, по причине отсутствия претендентов на участие. Повторное размещение заявок на приобретение 32 квартир состоялось 25-26 июня 2018 года. Подведение итогов аукциона - 09.07.2018.
30.03.2018 выделены дополнительные средства из окружного бюджета в размере 26 118,7 тыс.руб. Размещение закупки на приобретение 14 жилых помещений для участников программы состоится в июле 2018 года.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r>
          <rPr>
            <sz val="16"/>
            <color rgb="FFFF0000"/>
            <rFont val="Times New Roman"/>
            <family val="2"/>
            <charset val="204"/>
          </rPr>
          <t>, планируемое количество для приобретения путевок - 200 шт.</t>
        </r>
      </is>
    </nc>
  </rcc>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30"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t>
        </r>
        <r>
          <rPr>
            <sz val="16"/>
            <color rgb="FFFF0000"/>
            <rFont val="Times New Roman"/>
            <family val="2"/>
            <charset val="204"/>
          </rPr>
          <t xml:space="preserve">
   </t>
        </r>
        <r>
          <rPr>
            <sz val="16"/>
            <rFont val="Times New Roman"/>
            <family val="1"/>
            <charset val="204"/>
          </rPr>
          <t xml:space="preserve">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u/>
            <sz val="16"/>
            <color theme="1"/>
            <rFont val="Times New Roman"/>
            <family val="1"/>
            <charset val="204"/>
          </rPr>
          <t>ДГХ:</t>
        </r>
        <r>
          <rPr>
            <sz val="16"/>
            <color theme="1"/>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01.07.2018: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3) В процессе заключения муниципальный контракт с ООО "Виктум" на ремонт квартиры по ул. Мира, 9,кв.97 на сумму 200,083 тыс.руб. Срок выполнения работ - 60 дней с даты заключения контракта.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
</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признаны несостоявшимся, по причине отсутствия претендентов на участие. Повторное размещение заявок на приобретение 32 квартир состоялось 25-26 июня 2018 года. Подведение итогов аукциона - 09.07.2018.
30.03.2018 выделены дополнительные средства из окружного бюджета в размере 26 118,7 тыс.руб. Размещение закупки на приобретение 14 жилых помещений для участников программы состоится в июле 2018 года.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r>
          <rPr>
            <sz val="16"/>
            <color rgb="FFFF0000"/>
            <rFont val="Times New Roman"/>
            <family val="2"/>
            <charset val="204"/>
          </rPr>
          <t>, планируемое количество для приобретения путевок - 200 шт.</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t>
        </r>
        <r>
          <rPr>
            <sz val="16"/>
            <color rgb="FFFF0000"/>
            <rFont val="Times New Roman"/>
            <family val="2"/>
            <charset val="204"/>
          </rPr>
          <t xml:space="preserve">
   </t>
        </r>
        <r>
          <rPr>
            <sz val="16"/>
            <rFont val="Times New Roman"/>
            <family val="1"/>
            <charset val="204"/>
          </rPr>
          <t xml:space="preserve">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u/>
            <sz val="16"/>
            <color theme="1"/>
            <rFont val="Times New Roman"/>
            <family val="1"/>
            <charset val="204"/>
          </rPr>
          <t>ДГХ:</t>
        </r>
        <r>
          <rPr>
            <sz val="16"/>
            <color theme="1"/>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01.07.2018: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3) В процессе заключения муниципальный контракт с ООО "Виктум" на ремонт квартиры по ул. Мира, 9,кв.97 на сумму 200,083 тыс.руб. Срок выполнения работ - 60 дней с даты заключения контракта.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
</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признаны несостоявшимся, по причине отсутствия претендентов на участие. Повторное размещение заявок на приобретение 32 квартир состоялось 25-26 июня 2018 года. Подведение итогов аукциона - 09.07.2018.
30.03.2018 выделены дополнительные средства из окружного бюджета в размере 26 118,7 тыс.руб. Размещение закупки на приобретение 14 жилых помещений для участников программы состоится в июле 2018 года.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r>
          <rPr>
            <sz val="16"/>
            <color rgb="FFFF0000"/>
            <rFont val="Times New Roman"/>
            <family val="2"/>
            <charset val="204"/>
          </rPr>
          <t>, планируемое количество для приобретения путевок - 200 шт.</t>
        </r>
      </is>
    </nc>
  </rcc>
  <rcv guid="{3EEA7E1A-5F2B-4408-A34C-1F0223B5B245}" action="delete"/>
  <rdn rId="0" localSheetId="1" customView="1" name="Z_3EEA7E1A_5F2B_4408_A34C_1F0223B5B245_.wvu.PrintArea" hidden="1" oldHidden="1">
    <formula>'на 01.05.2018'!$A$1:$J$196</formula>
    <oldFormula>'на 01.05.2018'!$A$1:$J$196</oldFormula>
  </rdn>
  <rdn rId="0" localSheetId="1" customView="1" name="Z_3EEA7E1A_5F2B_4408_A34C_1F0223B5B245_.wvu.PrintTitles" hidden="1" oldHidden="1">
    <formula>'на 01.05.2018'!$5:$8</formula>
    <oldFormula>'на 01.05.2018'!$5:$8</oldFormula>
  </rdn>
  <rdn rId="0" localSheetId="1" customView="1" name="Z_3EEA7E1A_5F2B_4408_A34C_1F0223B5B245_.wvu.FilterData" hidden="1" oldHidden="1">
    <formula>'на 01.05.2018'!$A$7:$J$397</formula>
    <oldFormula>'на 01.05.2018'!$A$7:$J$397</oldFormula>
  </rdn>
  <rcv guid="{3EEA7E1A-5F2B-4408-A34C-1F0223B5B245}" action="add"/>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34" sId="1" odxf="1" dxf="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t>
        </r>
        <r>
          <rPr>
            <sz val="16"/>
            <color rgb="FFFF0000"/>
            <rFont val="Times New Roman"/>
            <family val="2"/>
            <charset val="204"/>
          </rPr>
          <t xml:space="preserve">
   </t>
        </r>
        <r>
          <rPr>
            <sz val="16"/>
            <rFont val="Times New Roman"/>
            <family val="1"/>
            <charset val="204"/>
          </rPr>
          <t xml:space="preserve">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u/>
            <sz val="16"/>
            <color theme="1"/>
            <rFont val="Times New Roman"/>
            <family val="1"/>
            <charset val="204"/>
          </rPr>
          <t>ДГХ:</t>
        </r>
        <r>
          <rPr>
            <sz val="16"/>
            <color theme="1"/>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01.07.2018: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3) В процессе заключения муниципальный контракт с ООО "Виктум" на ремонт квартиры по ул. Мира, 9,кв.97 на сумму 200,083 тыс.руб. Срок выполнения работ - 60 дней с даты заключения контракта.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
</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признаны несостоявшимся, по причине отсутствия претендентов на участие. Повторное размещение заявок на приобретение 32 квартир состоялось 25-26 июня 2018 года. Подведение итогов аукциона - 09.07.2018.
30.03.2018 выделены дополнительные средства из окружного бюджета в размере 26 118,7 тыс.руб. Размещение закупки на приобретение 14 жилых помещений для участников программы состоится в июле 2018 года.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r>
          <rPr>
            <sz val="16"/>
            <color rgb="FFFF0000"/>
            <rFont val="Times New Roman"/>
            <family val="2"/>
            <charset val="204"/>
          </rPr>
          <t>, планируемое количество для приобретения путевок - 200 шт.</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01.07.2018: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3) В процессе заключения муниципальный контракт с ООО "Виктум" на ремонт квартиры по ул. Мира, 9,кв.97 на сумму 200,083 тыс.руб. Срок выполнения работ - 60 дней с даты заключения контракта.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признаны несостоявшимся, по причине отсутствия претендентов на участие. Повторное размещение заявок на приобретение 32 квартир состоялось 25-26 июня 2018 года. Подведение итогов аукциона - 09.07.2018.
30.03.2018 выделены дополнительные средства из окружного бюджета в размере 26 118,7 тыс.руб. Размещение закупки на приобретение 14 жилых помещений для участников программы состоится в июле 2018 года.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nc>
    <odxf>
      <font>
        <sz val="16"/>
        <color rgb="FFFF0000"/>
      </font>
    </odxf>
    <ndxf>
      <font>
        <sz val="16"/>
        <color auto="1"/>
      </font>
    </ndxf>
  </rcc>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51" start="0" length="2147483647">
    <dxf>
      <font>
        <color auto="1"/>
      </font>
    </dxf>
  </rfmt>
  <rfmt sheetId="1" sqref="I49" start="0" length="2147483647">
    <dxf>
      <font>
        <color auto="1"/>
      </font>
    </dxf>
  </rfmt>
  <rcv guid="{3EEA7E1A-5F2B-4408-A34C-1F0223B5B245}" action="delete"/>
  <rdn rId="0" localSheetId="1" customView="1" name="Z_3EEA7E1A_5F2B_4408_A34C_1F0223B5B245_.wvu.PrintArea" hidden="1" oldHidden="1">
    <formula>'на 01.05.2018'!$A$1:$J$196</formula>
    <oldFormula>'на 01.05.2018'!$A$1:$J$196</oldFormula>
  </rdn>
  <rdn rId="0" localSheetId="1" customView="1" name="Z_3EEA7E1A_5F2B_4408_A34C_1F0223B5B245_.wvu.PrintTitles" hidden="1" oldHidden="1">
    <formula>'на 01.05.2018'!$5:$8</formula>
    <oldFormula>'на 01.05.2018'!$5:$8</oldFormula>
  </rdn>
  <rdn rId="0" localSheetId="1" customView="1" name="Z_3EEA7E1A_5F2B_4408_A34C_1F0223B5B245_.wvu.FilterData" hidden="1" oldHidden="1">
    <formula>'на 01.05.2018'!$A$7:$J$397</formula>
    <oldFormula>'на 01.05.2018'!$A$7:$J$397</oldFormula>
  </rdn>
  <rcv guid="{3EEA7E1A-5F2B-4408-A34C-1F0223B5B245}" action="add"/>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86" sId="1">
    <oc r="J189" t="inlineStr">
      <is>
        <r>
          <rPr>
            <u/>
            <sz val="16"/>
            <rFont val="Times New Roman"/>
            <family val="2"/>
            <charset val="204"/>
          </rPr>
          <t>АГ:</t>
        </r>
        <r>
          <rPr>
            <sz val="16"/>
            <rFont val="Times New Roman"/>
            <family val="2"/>
            <charset val="204"/>
          </rPr>
          <t xml:space="preserve"> В рамках переданных государственных полномочий осуществляется деятельность  по государственной регистрации актов гражданского состояния.
       По состоянию на 01.07.2018 произведена выплата заработной платы за январь - май и первую половину июня месяца 2018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t>
        </r>
      </is>
    </oc>
    <nc r="J189" t="inlineStr">
      <is>
        <r>
          <rPr>
            <u/>
            <sz val="16"/>
            <rFont val="Times New Roman"/>
            <family val="2"/>
            <charset val="204"/>
          </rPr>
          <t>АГ:</t>
        </r>
        <r>
          <rPr>
            <sz val="16"/>
            <rFont val="Times New Roman"/>
            <family val="2"/>
            <charset val="204"/>
          </rPr>
          <t xml:space="preserve"> В рамках переданных государственных полномочий осуществляется деятельность  по государственной регистрации актов гражданского состояния.
       По состоянию на 01.07.2018 произведена выплата заработной платы за январь - май и первую половину июня месяца 2018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t>
        </r>
      </is>
    </nc>
  </rcc>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87"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01.07.2018: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3) В процессе заключения муниципальный контракт с ООО "Виктум" на ремонт квартиры по ул. Мира, 9,кв.97 на сумму 200,083 тыс.руб. Срок выполнения работ - 60 дней с даты заключения контракта.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признаны несостоявшимся, по причине отсутствия претендентов на участие. Повторное размещение заявок на приобретение 32 квартир состоялось 25-26 июня 2018 года. Подведение итогов аукциона - 09.07.2018.
30.03.2018 выделены дополнительные средства из окружного бюджета в размере 26 118,7 тыс.руб. Размещение закупки на приобретение 14 жилых помещений для участников программы состоится в июле 2018 года.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rFont val="Times New Roman"/>
            <family val="1"/>
            <charset val="204"/>
          </rPr>
          <t>ДГХ:</t>
        </r>
        <r>
          <rPr>
            <sz val="16"/>
            <rFont val="Times New Roman"/>
            <family val="1"/>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01.07.2018: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3) В процессе заключения муниципальный контракт с ООО "Виктум" на ремонт квартиры по ул. Мира, 9,кв.97 на сумму 200,083 тыс.руб. Срок выполнения работ - 60 дней с даты заключения контракта. 
Резерв для уточнения адресного перечня квартир на проведение работ по ремонту в сумме 3 802,6 тыс.руб., по проверке смет - 4,8 тыс.руб.
Расходы запланированы на 3 квартал 2018 года.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признаны несостоявшимся, по причине отсутствия претендентов на участие. Повторное размещение заявок на приобретение 32 квартир состоялось 25-26 июня 2018 года. Подведение итогов аукциона - 09.07.2018.
30.03.2018 выделены дополнительные средства из окружного бюджета в размере 26 118,7 тыс.руб. Размещение закупки на приобретение 14 жилых помещений для участников программы состоится в июле 2018 года.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nc>
  </rcc>
  <rcv guid="{BEA0FDBA-BB07-4C19-8BBD-5E57EE395C09}" action="delete"/>
  <rdn rId="0" localSheetId="1" customView="1" name="Z_BEA0FDBA_BB07_4C19_8BBD_5E57EE395C09_.wvu.PrintArea" hidden="1" oldHidden="1">
    <formula>'на 01.07.2018'!$A$1:$J$195</formula>
    <oldFormula>'на 01.07.2018'!$A$1:$J$195</oldFormula>
  </rdn>
  <rdn rId="0" localSheetId="1" customView="1" name="Z_BEA0FDBA_BB07_4C19_8BBD_5E57EE395C09_.wvu.PrintTitles" hidden="1" oldHidden="1">
    <formula>'на 01.07.2018'!$5:$8</formula>
    <oldFormula>'на 01.07.2018'!$5:$8</oldFormula>
  </rdn>
  <rdn rId="0" localSheetId="1" customView="1" name="Z_BEA0FDBA_BB07_4C19_8BBD_5E57EE395C09_.wvu.FilterData" hidden="1" oldHidden="1">
    <formula>'на 01.07.2018'!$A$7:$J$397</formula>
    <oldFormula>'на 01.07.2018'!$A$7:$J$397</oldFormula>
  </rdn>
  <rcv guid="{BEA0FDBA-BB07-4C19-8BBD-5E57EE395C09}" action="add"/>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91" sId="1">
    <o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Заключены договоры на приобретение инвентаря и возмещены расходы на участие в соревнованиях. Освоение средств планируется в течение 2018 года.                                                        </t>
        </r>
      </is>
    </oc>
    <n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Заключены договоры на приобретение инвентаря и </t>
        </r>
        <r>
          <rPr>
            <sz val="16"/>
            <color rgb="FFFF0000"/>
            <rFont val="Times New Roman"/>
            <family val="1"/>
            <charset val="204"/>
          </rPr>
          <t>возмещены расходы</t>
        </r>
        <r>
          <rPr>
            <sz val="16"/>
            <rFont val="Times New Roman"/>
            <family val="1"/>
            <charset val="204"/>
          </rPr>
          <t xml:space="preserve"> на участие в соревнованиях. Освоение средств планируется в течение 2018 года.                                                        </t>
        </r>
      </is>
    </nc>
  </rcc>
  <rcv guid="{BEA0FDBA-BB07-4C19-8BBD-5E57EE395C09}" action="delete"/>
  <rdn rId="0" localSheetId="1" customView="1" name="Z_BEA0FDBA_BB07_4C19_8BBD_5E57EE395C09_.wvu.PrintArea" hidden="1" oldHidden="1">
    <formula>'на 01.07.2018'!$A$1:$J$195</formula>
    <oldFormula>'на 01.07.2018'!$A$1:$J$195</oldFormula>
  </rdn>
  <rdn rId="0" localSheetId="1" customView="1" name="Z_BEA0FDBA_BB07_4C19_8BBD_5E57EE395C09_.wvu.PrintTitles" hidden="1" oldHidden="1">
    <formula>'на 01.07.2018'!$5:$8</formula>
    <oldFormula>'на 01.07.2018'!$5:$8</oldFormula>
  </rdn>
  <rdn rId="0" localSheetId="1" customView="1" name="Z_BEA0FDBA_BB07_4C19_8BBD_5E57EE395C09_.wvu.FilterData" hidden="1" oldHidden="1">
    <formula>'на 01.07.2018'!$A$7:$J$397</formula>
    <oldFormula>'на 01.07.2018'!$A$7:$J$397</oldFormula>
  </rdn>
  <rcv guid="{BEA0FDBA-BB07-4C19-8BBD-5E57EE395C09}" action="add"/>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95" sId="1">
    <o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Заключены договоры на приобретение инвентаря и </t>
        </r>
        <r>
          <rPr>
            <sz val="16"/>
            <color rgb="FFFF0000"/>
            <rFont val="Times New Roman"/>
            <family val="1"/>
            <charset val="204"/>
          </rPr>
          <t>возмещены расходы</t>
        </r>
        <r>
          <rPr>
            <sz val="16"/>
            <rFont val="Times New Roman"/>
            <family val="1"/>
            <charset val="204"/>
          </rPr>
          <t xml:space="preserve"> на участие в соревнованиях. Освоение средств планируется в течение 2018 года.                                                        </t>
        </r>
      </is>
    </oc>
    <n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Заключены договоры на приобретение инвентаря и </t>
        </r>
        <r>
          <rPr>
            <sz val="16"/>
            <color rgb="FFFF0000"/>
            <rFont val="Times New Roman"/>
            <family val="1"/>
            <charset val="204"/>
          </rPr>
          <t>приняли участие в соревнованиях.</t>
        </r>
        <r>
          <rPr>
            <sz val="16"/>
            <rFont val="Times New Roman"/>
            <family val="1"/>
            <charset val="204"/>
          </rPr>
          <t xml:space="preserve"> Освоение средств планируется в течение 2018 года.                                                        </t>
        </r>
      </is>
    </nc>
  </rcc>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96" sId="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01.07.2018 составило</t>
        </r>
        <r>
          <rPr>
            <sz val="16"/>
            <color rgb="FFFF0000"/>
            <rFont val="Times New Roman"/>
            <family val="2"/>
            <charset val="204"/>
          </rPr>
          <t xml:space="preserve"> 80 448,50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85 480,00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01.07.2018 составило</t>
        </r>
        <r>
          <rPr>
            <sz val="16"/>
            <color rgb="FFFF0000"/>
            <rFont val="Times New Roman"/>
            <family val="2"/>
            <charset val="204"/>
          </rPr>
          <t xml:space="preserve"> 79 952, 9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85 480,00 рублей. </t>
        </r>
      </is>
    </nc>
  </rcc>
  <rcv guid="{3EEA7E1A-5F2B-4408-A34C-1F0223B5B245}" action="delete"/>
  <rdn rId="0" localSheetId="1" customView="1" name="Z_3EEA7E1A_5F2B_4408_A34C_1F0223B5B245_.wvu.PrintArea" hidden="1" oldHidden="1">
    <formula>'на 01.07.2018'!$A$1:$J$196</formula>
    <oldFormula>'на 01.07.2018'!$A$1:$J$196</oldFormula>
  </rdn>
  <rdn rId="0" localSheetId="1" customView="1" name="Z_3EEA7E1A_5F2B_4408_A34C_1F0223B5B245_.wvu.PrintTitles" hidden="1" oldHidden="1">
    <formula>'на 01.07.2018'!$5:$8</formula>
    <oldFormula>'на 01.07.2018'!$5:$8</oldFormula>
  </rdn>
  <rdn rId="0" localSheetId="1" customView="1" name="Z_3EEA7E1A_5F2B_4408_A34C_1F0223B5B245_.wvu.FilterData" hidden="1" oldHidden="1">
    <formula>'на 01.07.2018'!$A$7:$J$397</formula>
    <oldFormula>'на 01.07.2018'!$A$7:$J$397</oldFormula>
  </rdn>
  <rcv guid="{3EEA7E1A-5F2B-4408-A34C-1F0223B5B245}" action="add"/>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00" sId="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01.07.2018 составило</t>
        </r>
        <r>
          <rPr>
            <sz val="16"/>
            <color rgb="FFFF0000"/>
            <rFont val="Times New Roman"/>
            <family val="2"/>
            <charset val="204"/>
          </rPr>
          <t xml:space="preserve"> 79 952, 9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85 480,00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01.07.2018 составило</t>
        </r>
        <r>
          <rPr>
            <sz val="16"/>
            <color rgb="FFFF0000"/>
            <rFont val="Times New Roman"/>
            <family val="2"/>
            <charset val="204"/>
          </rPr>
          <t xml:space="preserve"> 79 952, 90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85 480,00 рублей. </t>
        </r>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43" start="0" length="0">
    <dxf>
      <font>
        <sz val="16"/>
        <color auto="1"/>
      </font>
    </dxf>
  </rfmt>
  <rcc rId="1294" sId="1">
    <oc r="J43" t="inlineStr">
      <is>
        <r>
          <rPr>
            <u/>
            <sz val="16"/>
            <rFont val="Times New Roman"/>
            <family val="1"/>
            <charset val="204"/>
          </rP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t>
        </r>
        <r>
          <rPr>
            <sz val="16"/>
            <color rgb="FFFF0000"/>
            <rFont val="Times New Roman"/>
            <family val="2"/>
            <charset val="204"/>
          </rPr>
          <t xml:space="preserve">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Освоение средств планируется в течение 2018 года.                                                        </t>
        </r>
      </is>
    </oc>
    <n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t>
        </r>
        <r>
          <rPr>
            <sz val="16"/>
            <color rgb="FFFF0000"/>
            <rFont val="Times New Roman"/>
            <family val="1"/>
            <charset val="204"/>
          </rPr>
          <t>Заключены договоры на приобретение инвентаря</t>
        </r>
        <r>
          <rPr>
            <sz val="16"/>
            <rFont val="Times New Roman"/>
            <family val="1"/>
            <charset val="204"/>
          </rPr>
          <t xml:space="preserve"> Освоение средств планируется в течение 2018 года.                                                        </t>
        </r>
      </is>
    </nc>
  </rcc>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01" sId="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01.07.2018 составило</t>
        </r>
        <r>
          <rPr>
            <sz val="16"/>
            <color rgb="FFFF0000"/>
            <rFont val="Times New Roman"/>
            <family val="2"/>
            <charset val="204"/>
          </rPr>
          <t xml:space="preserve"> 79 952, 90 рублей.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85 480,00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- 30 717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01.07.2018 составило</t>
        </r>
        <r>
          <rPr>
            <sz val="16"/>
            <color rgb="FFFF0000"/>
            <rFont val="Times New Roman"/>
            <family val="2"/>
            <charset val="204"/>
          </rPr>
          <t xml:space="preserve"> </t>
        </r>
        <r>
          <rPr>
            <sz val="16"/>
            <rFont val="Times New Roman"/>
            <family val="1"/>
            <charset val="204"/>
          </rPr>
          <t>79 952, 90 рублей.</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"СОШ №32" получено положительное заключение гос.экспертизы проектной документации и инженерных изысканий  № 86 -1 -1-3 -0169 -18 от 31.05.2018. По "СОШ №33" направлен пакет документов на прохождение гос. экспертизы и проверки сметной стоимости. Учитывая сроки прохождения экспертизы, работы будут приняты и оплачены в следующем отчетном периоде. 
Заключен договор № 433/2017/ТП от 29.12.2017 г. с СГЭС по "Средней общеобразовательной школе в мкр.33 г. Сургута" на подключение объекта к электрическим сетям в сумме 82,20 тыс. руб. В текущем году размер платы составляет 60 % от договора - 49,32 тыс. руб., из них оплачено за счет средств местного бюджета в размере 4,93 тыс. руб.; 44,39 тыс. руб. будет оплачена в следующем отчетном периоде по факту поступления средств из округа. Остаток суммы в размере 32,88 тыс. руб. будет оплачен по факту подключения объекта к электросетям.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01.07.2018 года по педагогическим работникам муниципальных организаций дополнительного образования детей составило 85 480,00 рублей. </t>
        </r>
      </is>
    </nc>
  </rcc>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02" sId="1">
    <o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Заключены договоры на приобретение инвентаря и </t>
        </r>
        <r>
          <rPr>
            <sz val="16"/>
            <color rgb="FFFF0000"/>
            <rFont val="Times New Roman"/>
            <family val="1"/>
            <charset val="204"/>
          </rPr>
          <t>приняли участие в соревнованиях.</t>
        </r>
        <r>
          <rPr>
            <sz val="16"/>
            <rFont val="Times New Roman"/>
            <family val="1"/>
            <charset val="204"/>
          </rPr>
          <t xml:space="preserve"> Освоение средств планируется в течение 2018 года.                                                        </t>
        </r>
      </is>
    </oc>
    <n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Заключены договоры на приобретение инвентаря и </t>
        </r>
        <r>
          <rPr>
            <sz val="16"/>
            <color rgb="FFFF0000"/>
            <rFont val="Times New Roman"/>
            <family val="1"/>
            <charset val="204"/>
          </rPr>
          <t>участие спортсменов в тренировочных мероприятиях по подготовке к финалу Кубка России по плаванию (г. Обнинск) и в тренировочных мероприятиях по тхэквондо (г. Албена) .</t>
        </r>
        <r>
          <rPr>
            <sz val="16"/>
            <rFont val="Times New Roman"/>
            <family val="1"/>
            <charset val="204"/>
          </rPr>
          <t xml:space="preserve"> Освоение средств планируется в течение 2018 года.                                                        </t>
        </r>
      </is>
    </nc>
  </rcc>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03" sId="1">
    <o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Заключены договоры на приобретение инвентаря и </t>
        </r>
        <r>
          <rPr>
            <sz val="16"/>
            <color rgb="FFFF0000"/>
            <rFont val="Times New Roman"/>
            <family val="1"/>
            <charset val="204"/>
          </rPr>
          <t>участие спортсменов в тренировочных мероприятиях по подготовке к финалу Кубка России по плаванию (г. Обнинск) и в тренировочных мероприятиях по тхэквондо (г. Албена) .</t>
        </r>
        <r>
          <rPr>
            <sz val="16"/>
            <rFont val="Times New Roman"/>
            <family val="1"/>
            <charset val="204"/>
          </rPr>
          <t xml:space="preserve"> Освоение средств планируется в течение 2018 года.                                                        </t>
        </r>
      </is>
    </oc>
    <n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t>
        </r>
        <r>
          <rPr>
            <sz val="16"/>
            <color theme="1"/>
            <rFont val="Times New Roman"/>
            <family val="1"/>
            <charset val="204"/>
          </rPr>
          <t>По состоянию на 01.07.18:
 -  спортсмены участвовали в тренировочных мероприятиях по подготовке к финалу Кубка России по плаванию (г. Обнинск) и в тренировочных мероприятиях по тхэквондо (г. Албена);</t>
        </r>
        <r>
          <rPr>
            <sz val="16"/>
            <rFont val="Times New Roman"/>
            <family val="1"/>
            <charset val="204"/>
          </rPr>
          <t xml:space="preserve">  
 - заключены договоры на приобретение инвентаря и Освоение средств планируется в течение 2018 года.                                                        </t>
        </r>
      </is>
    </nc>
  </rcc>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04" sId="1">
    <o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t>
        </r>
        <r>
          <rPr>
            <sz val="16"/>
            <color theme="1"/>
            <rFont val="Times New Roman"/>
            <family val="1"/>
            <charset val="204"/>
          </rPr>
          <t>По состоянию на 01.07.18:
 -  спортсмены участвовали в тренировочных мероприятиях по подготовке к финалу Кубка России по плаванию (г. Обнинск) и в тренировочных мероприятиях по тхэквондо (г. Албена);</t>
        </r>
        <r>
          <rPr>
            <sz val="16"/>
            <rFont val="Times New Roman"/>
            <family val="1"/>
            <charset val="204"/>
          </rPr>
          <t xml:space="preserve">  
 - заключены договоры на приобретение инвентаря и Освоение средств планируется в течение 2018 года.                                                        </t>
        </r>
      </is>
    </oc>
    <n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t>
        </r>
        <r>
          <rPr>
            <sz val="16"/>
            <color theme="1"/>
            <rFont val="Times New Roman"/>
            <family val="1"/>
            <charset val="204"/>
          </rPr>
          <t>По состоянию на 01.07.18:
 -  спортсмены участвовали в тренировочных мероприятиях по подготовке к финалу Кубка России по плаванию (г. Обнинск) и в тренировочных мероприятиях по тхэквондо (г. Албена);</t>
        </r>
        <r>
          <rPr>
            <sz val="16"/>
            <rFont val="Times New Roman"/>
            <family val="1"/>
            <charset val="204"/>
          </rPr>
          <t xml:space="preserve">  
 - заключены договоры на приобретение инвентаря.
Освоение средств планируется в течение 2018 года.                                                        </t>
        </r>
      </is>
    </nc>
  </rcc>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05" sId="1" numFmtId="4">
    <oc r="I151">
      <v>3506.43</v>
    </oc>
    <nc r="I151">
      <f>D151</f>
    </nc>
  </rcc>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06" sId="1" numFmtId="4">
    <oc r="I192">
      <v>9</v>
    </oc>
    <nc r="I192">
      <v>68.58</v>
    </nc>
  </rcc>
  <rcc rId="1407" sId="1">
    <o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t>
        </r>
        <r>
          <rPr>
            <sz val="16"/>
            <color rgb="FFFF0000"/>
            <rFont val="Times New Roman"/>
            <family val="2"/>
            <charset val="204"/>
          </rPr>
          <t xml:space="preserve">
     </t>
        </r>
        <r>
          <rPr>
            <sz val="16"/>
            <rFont val="Times New Roman"/>
            <family val="1"/>
            <charset val="204"/>
          </rPr>
          <t>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субьектов малого и среднего предпринимательства осуществляющих деятельность в социальной сфере;
- развитие инновационного и молодежного предпринимательства.
          В мае проведен ежегодный городской конкурс "Предприниматель года".</t>
        </r>
        <r>
          <rPr>
            <sz val="16"/>
            <color theme="3"/>
            <rFont val="Times New Roman"/>
            <family val="1"/>
            <charset val="204"/>
          </rPr>
          <t xml:space="preserve">
</t>
        </r>
      </is>
    </oc>
    <n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t>
        </r>
        <r>
          <rPr>
            <sz val="16"/>
            <color rgb="FFFF0000"/>
            <rFont val="Times New Roman"/>
            <family val="2"/>
            <charset val="204"/>
          </rPr>
          <t xml:space="preserve">
     </t>
        </r>
        <r>
          <rPr>
            <sz val="16"/>
            <rFont val="Times New Roman"/>
            <family val="1"/>
            <charset val="204"/>
          </rPr>
          <t>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субьектов малого и среднего предпринимательства осуществляющих деятельность в социальной сфере;
- развитие инновационного и молодежного предпринимательства.
          В мае проведен ежегодный городской конкурс "Предприниматель года".
В июне были приняты заявления: 
- на предоставление субьекту малого и среднего предпринимательства осуществляющие социально значимые виды деятельности в целях возмещения части затрат;
- на предоставление субьекту малого и среднего предпринимательства осуществляющие деятельность в социальной сфере;</t>
        </r>
        <r>
          <rPr>
            <sz val="16"/>
            <color theme="3"/>
            <rFont val="Times New Roman"/>
            <family val="1"/>
            <charset val="204"/>
          </rPr>
          <t xml:space="preserve">
</t>
        </r>
      </is>
    </nc>
  </rcc>
  <rcv guid="{0CCCFAED-79CE-4449-BC23-D60C794B65C2}" action="delete"/>
  <rdn rId="0" localSheetId="1" customView="1" name="Z_0CCCFAED_79CE_4449_BC23_D60C794B65C2_.wvu.PrintArea" hidden="1" oldHidden="1">
    <formula>'на 01.07.2018'!$A$1:$J$194</formula>
    <oldFormula>'на 01.07.2018'!$A$1:$J$194</oldFormula>
  </rdn>
  <rdn rId="0" localSheetId="1" customView="1" name="Z_0CCCFAED_79CE_4449_BC23_D60C794B65C2_.wvu.PrintTitles" hidden="1" oldHidden="1">
    <formula>'на 01.07.2018'!$5:$8</formula>
    <oldFormula>'на 01.07.2018'!$5:$8</oldFormula>
  </rdn>
  <rdn rId="0" localSheetId="1" customView="1" name="Z_0CCCFAED_79CE_4449_BC23_D60C794B65C2_.wvu.FilterData" hidden="1" oldHidden="1">
    <formula>'на 01.07.2018'!$A$7:$J$397</formula>
    <oldFormula>'на 01.07.2018'!$A$7:$J$397</oldFormula>
  </rdn>
  <rcv guid="{0CCCFAED-79CE-4449-BC23-D60C794B65C2}" action="add"/>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CCCFAED-79CE-4449-BC23-D60C794B65C2}" action="delete"/>
  <rdn rId="0" localSheetId="1" customView="1" name="Z_0CCCFAED_79CE_4449_BC23_D60C794B65C2_.wvu.PrintArea" hidden="1" oldHidden="1">
    <formula>'на 01.07.2018'!$A$1:$J$194</formula>
    <oldFormula>'на 01.07.2018'!$A$1:$J$194</oldFormula>
  </rdn>
  <rdn rId="0" localSheetId="1" customView="1" name="Z_0CCCFAED_79CE_4449_BC23_D60C794B65C2_.wvu.PrintTitles" hidden="1" oldHidden="1">
    <formula>'на 01.07.2018'!$5:$8</formula>
    <oldFormula>'на 01.07.2018'!$5:$8</oldFormula>
  </rdn>
  <rdn rId="0" localSheetId="1" customView="1" name="Z_0CCCFAED_79CE_4449_BC23_D60C794B65C2_.wvu.FilterData" hidden="1" oldHidden="1">
    <formula>'на 01.07.2018'!$A$7:$J$397</formula>
    <oldFormula>'на 01.07.2018'!$A$7:$J$397</oldFormula>
  </rdn>
  <rcv guid="{0CCCFAED-79CE-4449-BC23-D60C794B65C2}" action="add"/>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14" sId="1">
    <o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t>
        </r>
        <r>
          <rPr>
            <sz val="16"/>
            <color rgb="FFFF0000"/>
            <rFont val="Times New Roman"/>
            <family val="2"/>
            <charset val="204"/>
          </rPr>
          <t xml:space="preserve">
     </t>
        </r>
        <r>
          <rPr>
            <sz val="16"/>
            <rFont val="Times New Roman"/>
            <family val="1"/>
            <charset val="204"/>
          </rPr>
          <t>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субьектов малого и среднего предпринимательства осуществляющих деятельность в социальной сфере;
- развитие инновационного и молодежного предпринимательства.
          В мае проведен ежегодный городской конкурс "Предприниматель года".
В июне были приняты заявления: 
- на предоставление субьекту малого и среднего предпринимательства осуществляющие социально значимые виды деятельности в целях возмещения части затрат;
- на предоставление субьекту малого и среднего предпринимательства осуществляющие деятельность в социальной сфере;</t>
        </r>
        <r>
          <rPr>
            <sz val="16"/>
            <color theme="3"/>
            <rFont val="Times New Roman"/>
            <family val="1"/>
            <charset val="204"/>
          </rPr>
          <t xml:space="preserve">
</t>
        </r>
      </is>
    </oc>
    <n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t>
        </r>
        <r>
          <rPr>
            <sz val="16"/>
            <color rgb="FFFF0000"/>
            <rFont val="Times New Roman"/>
            <family val="2"/>
            <charset val="204"/>
          </rPr>
          <t xml:space="preserve">
     </t>
        </r>
        <r>
          <rPr>
            <sz val="16"/>
            <rFont val="Times New Roman"/>
            <family val="1"/>
            <charset val="204"/>
          </rPr>
          <t xml:space="preserve">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субьектов малого и среднего предпринимательства осуществляющих деятельность в социальной сфере;
- развитие инновационного и молодежного предпринимательства.
          В мае проведен ежегодный городской конкурс "Предприниматель года".
</t>
        </r>
        <r>
          <rPr>
            <sz val="16"/>
            <color rgb="FFFF0000"/>
            <rFont val="Times New Roman"/>
            <family val="1"/>
            <charset val="204"/>
          </rPr>
          <t>В июне были приняты заявления: 
- на предоставление субьекту малого и среднего предпринимательства осуществляющие социально значимые виды деятельности в целях возмещения части затрат;
- на предоставление субьекту малого и среднего предпринимательства осуществляющие деятельность в социальной сфере;</t>
        </r>
        <r>
          <rPr>
            <sz val="16"/>
            <color theme="3"/>
            <rFont val="Times New Roman"/>
            <family val="1"/>
            <charset val="204"/>
          </rPr>
          <t xml:space="preserve">
</t>
        </r>
      </is>
    </nc>
  </rcc>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15" sId="1">
    <o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t>
        </r>
        <r>
          <rPr>
            <sz val="16"/>
            <color rgb="FFFF0000"/>
            <rFont val="Times New Roman"/>
            <family val="2"/>
            <charset val="204"/>
          </rPr>
          <t xml:space="preserve">
     </t>
        </r>
        <r>
          <rPr>
            <sz val="16"/>
            <rFont val="Times New Roman"/>
            <family val="1"/>
            <charset val="204"/>
          </rPr>
          <t xml:space="preserve">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субьектов малого и среднего предпринимательства осуществляющих деятельность в социальной сфере;
- развитие инновационного и молодежного предпринимательства.
          В мае проведен ежегодный городской конкурс "Предприниматель года".
</t>
        </r>
        <r>
          <rPr>
            <sz val="16"/>
            <color rgb="FFFF0000"/>
            <rFont val="Times New Roman"/>
            <family val="1"/>
            <charset val="204"/>
          </rPr>
          <t>В июне были приняты заявления: 
- на предоставление субьекту малого и среднего предпринимательства осуществляющие социально значимые виды деятельности в целях возмещения части затрат;
- на предоставление субьекту малого и среднего предпринимательства осуществляющие деятельность в социальной сфере;</t>
        </r>
        <r>
          <rPr>
            <sz val="16"/>
            <color theme="3"/>
            <rFont val="Times New Roman"/>
            <family val="1"/>
            <charset val="204"/>
          </rPr>
          <t xml:space="preserve">
</t>
        </r>
      </is>
    </oc>
    <n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t>
        </r>
        <r>
          <rPr>
            <sz val="16"/>
            <color rgb="FFFF0000"/>
            <rFont val="Times New Roman"/>
            <family val="2"/>
            <charset val="204"/>
          </rPr>
          <t xml:space="preserve">
     </t>
        </r>
        <r>
          <rPr>
            <sz val="16"/>
            <rFont val="Times New Roman"/>
            <family val="1"/>
            <charset val="204"/>
          </rPr>
          <t xml:space="preserve">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субьектов малого и среднего предпринимательства осуществляющих деятельность в социальной сфере;
- развитие инновационного и молодежного предпринимательства.
          В мае проведен ежегодный городской конкурс "Предприниматель года".
</t>
        </r>
        <r>
          <rPr>
            <sz val="16"/>
            <color rgb="FFFF0000"/>
            <rFont val="Times New Roman"/>
            <family val="1"/>
            <charset val="204"/>
          </rPr>
          <t xml:space="preserve">В июне осуществлялась работа по приему заявлений на возмещение части расходов, произведенных субьектами малого и среднего предпринимательства, осуществленных деятельность.  
</t>
        </r>
        <r>
          <rPr>
            <sz val="16"/>
            <color theme="3"/>
            <rFont val="Times New Roman"/>
            <family val="1"/>
            <charset val="204"/>
          </rPr>
          <t xml:space="preserve">
</t>
        </r>
      </is>
    </nc>
  </rcc>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16" sId="1">
    <o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t>
        </r>
        <r>
          <rPr>
            <sz val="16"/>
            <color rgb="FFFF0000"/>
            <rFont val="Times New Roman"/>
            <family val="2"/>
            <charset val="204"/>
          </rPr>
          <t xml:space="preserve">
     </t>
        </r>
        <r>
          <rPr>
            <sz val="16"/>
            <rFont val="Times New Roman"/>
            <family val="1"/>
            <charset val="204"/>
          </rPr>
          <t xml:space="preserve">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субьектов малого и среднего предпринимательства осуществляющих деятельность в социальной сфере;
- развитие инновационного и молодежного предпринимательства.
          В мае проведен ежегодный городской конкурс "Предприниматель года".
</t>
        </r>
        <r>
          <rPr>
            <sz val="16"/>
            <color rgb="FFFF0000"/>
            <rFont val="Times New Roman"/>
            <family val="1"/>
            <charset val="204"/>
          </rPr>
          <t xml:space="preserve">В июне осуществлялась работа по приему заявлений на возмещение части расходов, произведенных субьектами малого и среднего предпринимательства, осуществленных деятельность.  
</t>
        </r>
        <r>
          <rPr>
            <sz val="16"/>
            <color theme="3"/>
            <rFont val="Times New Roman"/>
            <family val="1"/>
            <charset val="204"/>
          </rPr>
          <t xml:space="preserve">
</t>
        </r>
      </is>
    </oc>
    <n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t>
        </r>
        <r>
          <rPr>
            <sz val="16"/>
            <color rgb="FFFF0000"/>
            <rFont val="Times New Roman"/>
            <family val="2"/>
            <charset val="204"/>
          </rPr>
          <t xml:space="preserve">
     </t>
        </r>
        <r>
          <rPr>
            <sz val="16"/>
            <rFont val="Times New Roman"/>
            <family val="1"/>
            <charset val="204"/>
          </rPr>
          <t xml:space="preserve">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субьектов малого и среднего предпринимательства осуществляющих деятельность в социальной сфере;
- развитие инновационного и молодежного предпринимательства.
          В мае проведен ежегодный городской конкурс "Предприниматель года".
</t>
        </r>
        <r>
          <rPr>
            <sz val="16"/>
            <color rgb="FFFF0000"/>
            <rFont val="Times New Roman"/>
            <family val="1"/>
            <charset val="204"/>
          </rPr>
          <t xml:space="preserve">В июне осуществлялась работа по приему заявлений на возмещение затрат, произведенных субьектами малого и среднего предпринимательства, осуществляющих социально значимые виды деятельности.  
</t>
        </r>
        <r>
          <rPr>
            <sz val="16"/>
            <color theme="3"/>
            <rFont val="Times New Roman"/>
            <family val="1"/>
            <charset val="204"/>
          </rPr>
          <t xml:space="preserve">
</t>
        </r>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32" start="0" length="2147483647">
    <dxf>
      <font>
        <color auto="1"/>
      </font>
    </dxf>
  </rfmt>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17" sId="1">
    <o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t>
        </r>
        <r>
          <rPr>
            <sz val="16"/>
            <color rgb="FFFF0000"/>
            <rFont val="Times New Roman"/>
            <family val="2"/>
            <charset val="204"/>
          </rPr>
          <t xml:space="preserve">
     </t>
        </r>
        <r>
          <rPr>
            <sz val="16"/>
            <rFont val="Times New Roman"/>
            <family val="1"/>
            <charset val="204"/>
          </rPr>
          <t xml:space="preserve">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субьектов малого и среднего предпринимательства осуществляющих деятельность в социальной сфере;
- развитие инновационного и молодежного предпринимательства.
          В мае проведен ежегодный городской конкурс "Предприниматель года".
</t>
        </r>
        <r>
          <rPr>
            <sz val="16"/>
            <color rgb="FFFF0000"/>
            <rFont val="Times New Roman"/>
            <family val="1"/>
            <charset val="204"/>
          </rPr>
          <t xml:space="preserve">В июне осуществлялась работа по приему заявлений на возмещение затрат, произведенных субьектами малого и среднего предпринимательства, осуществляющих социально значимые виды деятельности.  
</t>
        </r>
        <r>
          <rPr>
            <sz val="16"/>
            <color theme="3"/>
            <rFont val="Times New Roman"/>
            <family val="1"/>
            <charset val="204"/>
          </rPr>
          <t xml:space="preserve">
</t>
        </r>
      </is>
    </oc>
    <n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t>
        </r>
        <r>
          <rPr>
            <sz val="16"/>
            <color rgb="FFFF0000"/>
            <rFont val="Times New Roman"/>
            <family val="2"/>
            <charset val="204"/>
          </rPr>
          <t xml:space="preserve">
     </t>
        </r>
        <r>
          <rPr>
            <sz val="16"/>
            <rFont val="Times New Roman"/>
            <family val="1"/>
            <charset val="204"/>
          </rPr>
          <t xml:space="preserve">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субьектов малого и среднего предпринимательства осуществляющих деятельность в социальной сфере;
- развитие инновационного и молодежного предпринимательства.
</t>
        </r>
        <r>
          <rPr>
            <sz val="16"/>
            <color theme="1"/>
            <rFont val="Times New Roman"/>
            <family val="1"/>
            <charset val="204"/>
          </rPr>
          <t xml:space="preserve">     В мае проведен ежегодный городской конкурс "Предприниматель года".
    В июне проведена работа по приему заявлений на возмещение затрат, произведенных субьектами малого и среднего предпринимательства, в частности социальному предпринимательству и субъектам, осуществляющим социально значимые виды деятельности. </t>
        </r>
        <r>
          <rPr>
            <sz val="16"/>
            <color rgb="FFFF0000"/>
            <rFont val="Times New Roman"/>
            <family val="1"/>
            <charset val="204"/>
          </rPr>
          <t xml:space="preserve"> 
</t>
        </r>
        <r>
          <rPr>
            <sz val="16"/>
            <color theme="3"/>
            <rFont val="Times New Roman"/>
            <family val="1"/>
            <charset val="204"/>
          </rPr>
          <t xml:space="preserve">
</t>
        </r>
      </is>
    </nc>
  </rcc>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01.07.2018'!$A$1:$J$195</formula>
    <oldFormula>'на 01.07.2018'!$A$1:$J$195</oldFormula>
  </rdn>
  <rdn rId="0" localSheetId="1" customView="1" name="Z_BEA0FDBA_BB07_4C19_8BBD_5E57EE395C09_.wvu.PrintTitles" hidden="1" oldHidden="1">
    <formula>'на 01.07.2018'!$5:$8</formula>
    <oldFormula>'на 01.07.2018'!$5:$8</oldFormula>
  </rdn>
  <rdn rId="0" localSheetId="1" customView="1" name="Z_BEA0FDBA_BB07_4C19_8BBD_5E57EE395C09_.wvu.FilterData" hidden="1" oldHidden="1">
    <formula>'на 01.07.2018'!$A$7:$J$397</formula>
    <oldFormula>'на 01.07.2018'!$A$7:$J$397</oldFormula>
  </rdn>
  <rcv guid="{BEA0FDBA-BB07-4C19-8BBD-5E57EE395C09}" action="add"/>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01.07.2018'!$A$1:$J$195</formula>
    <oldFormula>'на 01.07.2018'!$A$1:$J$195</oldFormula>
  </rdn>
  <rdn rId="0" localSheetId="1" customView="1" name="Z_67ADFAE6_A9AF_44D7_8539_93CD0F6B7849_.wvu.PrintTitles" hidden="1" oldHidden="1">
    <formula>'на 01.07.2018'!$5:$8</formula>
    <oldFormula>'на 01.07.2018'!$5:$8</oldFormula>
  </rdn>
  <rdn rId="0" localSheetId="1" customView="1" name="Z_67ADFAE6_A9AF_44D7_8539_93CD0F6B7849_.wvu.Rows" hidden="1" oldHidden="1">
    <formula>'на 01.07.2018'!$19:$20,'на 01.07.2018'!$27:$28,'на 01.07.2018'!$34:$35,'на 01.07.2018'!$41:$42,'на 01.07.2018'!$47:$48,'на 01.07.2018'!$52:$54,'на 01.07.2018'!$56:$56,'на 01.07.2018'!$58:$60,'на 01.07.2018'!$66:$67,'на 01.07.2018'!$72:$73,'на 01.07.2018'!$78:$79,'на 01.07.2018'!$84:$85,'на 01.07.2018'!$90:$91,'на 01.07.2018'!$96:$97,'на 01.07.2018'!$102:$103,'на 01.07.2018'!$108:$109,'на 01.07.2018'!$114:$115,'на 01.07.2018'!$120:$121,'на 01.07.2018'!$126:$127,'на 01.07.2018'!$132:$133,'на 01.07.2018'!$138:$139,'на 01.07.2018'!$145:$146,'на 01.07.2018'!$153:$153,'на 01.07.2018'!$155:$159,'на 01.07.2018'!$164:$165,'на 01.07.2018'!$171:$171,'на 01.07.2018'!$177:$178,'на 01.07.2018'!$181:$185,'на 01.07.2018'!$193:$193</formula>
    <oldFormula>'на 01.07.2018'!$19:$20,'на 01.07.2018'!$27:$28,'на 01.07.2018'!$34:$35,'на 01.07.2018'!$41:$42,'на 01.07.2018'!$47:$48,'на 01.07.2018'!$52:$54,'на 01.07.2018'!$56:$56,'на 01.07.2018'!$58:$60,'на 01.07.2018'!$66:$67,'на 01.07.2018'!$72:$73,'на 01.07.2018'!$78:$79,'на 01.07.2018'!$84:$85,'на 01.07.2018'!$90:$91,'на 01.07.2018'!$96:$97,'на 01.07.2018'!$102:$103,'на 01.07.2018'!$108:$109,'на 01.07.2018'!$114:$115,'на 01.07.2018'!$120:$121,'на 01.07.2018'!$126:$127,'на 01.07.2018'!$132:$133,'на 01.07.2018'!$138:$139,'на 01.07.2018'!$145:$146,'на 01.07.2018'!$153:$153,'на 01.07.2018'!$155:$159,'на 01.07.2018'!$164:$165,'на 01.07.2018'!$171:$171,'на 01.07.2018'!$177:$178,'на 01.07.2018'!$181:$185,'на 01.07.2018'!$193:$193</oldFormula>
  </rdn>
  <rdn rId="0" localSheetId="1" customView="1" name="Z_67ADFAE6_A9AF_44D7_8539_93CD0F6B7849_.wvu.FilterData" hidden="1" oldHidden="1">
    <formula>'на 01.07.2018'!$A$7:$J$397</formula>
    <oldFormula>'на 01.07.2018'!$A$7:$J$397</oldFormula>
  </rdn>
  <rcv guid="{67ADFAE6-A9AF-44D7-8539-93CD0F6B7849}" action="add"/>
</revisions>
</file>

<file path=xl/revisions/revisionLog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80:J83" start="0" length="2147483647">
    <dxf>
      <font>
        <color rgb="FFFF0000"/>
      </font>
    </dxf>
  </rfmt>
  <rcc rId="1425" sId="1">
    <oc r="J140" t="inlineStr">
      <is>
        <r>
          <rPr>
            <u/>
            <sz val="16"/>
            <color theme="1"/>
            <rFont val="Times New Roman"/>
            <family val="1"/>
            <charset val="204"/>
          </rPr>
          <t xml:space="preserve">ДГХ: 
</t>
        </r>
        <r>
          <rPr>
            <sz val="16"/>
            <color theme="1"/>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планируется выполнить  капитальный ремонт объектов: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t>
        </r>
        <r>
          <rPr>
            <sz val="16"/>
            <color rgb="FFFF0000"/>
            <rFont val="Times New Roman"/>
            <family val="2"/>
            <charset val="204"/>
          </rPr>
          <t xml:space="preserve"> </t>
        </r>
        <r>
          <rPr>
            <sz val="16"/>
            <color theme="1"/>
            <rFont val="Times New Roman"/>
            <family val="1"/>
            <charset val="204"/>
          </rPr>
          <t xml:space="preserve">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заключен договор с ООО "Все инструменты север" от 11.05.2018 № 39 на сумму  2,8 тыс.руб. Работы выполнены и оплачены - 2,8 тыс.руб. Также запланированы работы по замене комплектующих АУРТЭ в 17 объектах социальной сферы. (ДГХ)
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В связи с изменениями в план-графике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выполнены ПИР, планируются работы по реконструкции водоводов по объектам "Водовод до ЦТП-61 мкр.25",  "Магистральные сети водоснабжения ул. Крылова, ул. Привокзальная", котельной № 9, ремонту сетей.
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 тыс.руб.  Расходы запланированы на 3, 4 кварталы 2018 года. 
Также планируется выполнить работы по благоустройству еще двух дворовых территорий за счет средств, выделенных из резервного фонда Правительства ХМАО-Югры на финансирование наказов избирателей депутатам Думы ХМАО-Югры (ДГХ). </t>
        </r>
        <r>
          <rPr>
            <sz val="16"/>
            <color rgb="FFFF0000"/>
            <rFont val="Times New Roman"/>
            <family val="1"/>
            <charset val="204"/>
          </rPr>
          <t xml:space="preserve">
</t>
        </r>
        <r>
          <rPr>
            <u/>
            <sz val="16"/>
            <color theme="1"/>
            <rFont val="Times New Roman"/>
            <family val="1"/>
            <charset val="204"/>
          </rPr>
          <t xml:space="preserve">ДАиГ: 
</t>
        </r>
        <r>
          <rPr>
            <sz val="16"/>
            <color theme="1"/>
            <rFont val="Times New Roman"/>
            <family val="1"/>
            <charset val="204"/>
          </rPr>
          <t>Электронные аукционы на выполнение  работ  по строительству объекта «Пешеходный мост в сквере "Старожилов" в г.Сургуте» 21.03.2018, 11.05.2018 и 15.06.2018 признаны несосоявшимися  в соответствии ч.16 ст 66 ФЗ №44 - ФЗ в связи с отсутствием заявок от претендентов. Учитывая сроки повтроного размещения заявки, сроки заключения МК, сезонность работ,  выполнение работ в текущем году не представляется возможным. Средства  перераспределены на выполнение работ по благоустройству дворовых территорий решением ДГ заседание которой состоялось в июне 2018 года.</t>
        </r>
        <r>
          <rPr>
            <sz val="16"/>
            <color rgb="FFFF0000"/>
            <rFont val="Times New Roman"/>
            <family val="1"/>
            <charset val="204"/>
          </rPr>
          <t xml:space="preserve">
</t>
        </r>
        <r>
          <rPr>
            <u/>
            <sz val="16"/>
            <color theme="1"/>
            <rFont val="Times New Roman"/>
            <family val="1"/>
            <charset val="204"/>
          </rPr>
          <t xml:space="preserve">
 УППЭК</t>
        </r>
        <r>
          <rPr>
            <sz val="16"/>
            <color theme="1"/>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1"/>
            <charset val="204"/>
          </rPr>
          <t xml:space="preserve">
</t>
        </r>
        <r>
          <rPr>
            <sz val="36"/>
            <color rgb="FFFF0000"/>
            <rFont val="Times New Roman"/>
            <family val="1"/>
            <charset val="204"/>
          </rPr>
          <t xml:space="preserve">
                                                        </t>
        </r>
        <r>
          <rPr>
            <sz val="16"/>
            <color rgb="FFFF0000"/>
            <rFont val="Times New Roman"/>
            <family val="2"/>
            <charset val="204"/>
          </rPr>
          <t xml:space="preserve">                                                    </t>
        </r>
      </is>
    </oc>
    <nc r="J140" t="inlineStr">
      <is>
        <r>
          <rPr>
            <u/>
            <sz val="16"/>
            <color theme="1"/>
            <rFont val="Times New Roman"/>
            <family val="1"/>
            <charset val="204"/>
          </rPr>
          <t xml:space="preserve">ДГХ: 
</t>
        </r>
        <r>
          <rPr>
            <sz val="16"/>
            <color theme="1"/>
            <rFont val="Times New Roman"/>
            <family val="1"/>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t>
        </r>
        <r>
          <rPr>
            <sz val="16"/>
            <color rgb="FFFF0000"/>
            <rFont val="Times New Roman"/>
            <family val="1"/>
            <charset val="204"/>
          </rPr>
          <t>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планируется</t>
        </r>
        <r>
          <rPr>
            <sz val="16"/>
            <color theme="1"/>
            <rFont val="Times New Roman"/>
            <family val="1"/>
            <charset val="204"/>
          </rPr>
          <t xml:space="preserve"> выполнить  капитальный ремонт объектов: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t>
        </r>
        <r>
          <rPr>
            <sz val="16"/>
            <color rgb="FFFF0000"/>
            <rFont val="Times New Roman"/>
            <family val="2"/>
            <charset val="204"/>
          </rPr>
          <t xml:space="preserve"> </t>
        </r>
        <r>
          <rPr>
            <sz val="16"/>
            <color theme="1"/>
            <rFont val="Times New Roman"/>
            <family val="1"/>
            <charset val="204"/>
          </rPr>
          <t xml:space="preserve">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заключен договор с ООО "Все инструменты север" от 11.05.2018 № 39 на сумму  2,8 тыс.руб. Работы выполнены и оплачены - 2,8 тыс.руб. Также запланированы работы по замене комплектующих АУРТЭ в 17 объектах социальной сферы. (ДГХ)
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В связи с изменениями в план-графике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выполнены ПИР, планируются работы по реконструкции водоводов по объектам "Водовод до ЦТП-61 мкр.25",  "Магистральные сети водоснабжения ул. Крылова, ул. Привокзальная", котельной № 9, ремонту сетей.
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 тыс.руб.  Расходы запланированы на 3, 4 кварталы 2018 года. 
Также планируется выполнить работы по благоустройству еще двух дворовых территорий за счет средств, выделенных из резервного фонда Правительства ХМАО-Югры на финансирование наказов избирателей депутатам Думы ХМАО-Югры (ДГХ). </t>
        </r>
        <r>
          <rPr>
            <sz val="16"/>
            <color rgb="FFFF0000"/>
            <rFont val="Times New Roman"/>
            <family val="1"/>
            <charset val="204"/>
          </rPr>
          <t xml:space="preserve">
</t>
        </r>
        <r>
          <rPr>
            <u/>
            <sz val="16"/>
            <color theme="1"/>
            <rFont val="Times New Roman"/>
            <family val="1"/>
            <charset val="204"/>
          </rPr>
          <t xml:space="preserve">ДАиГ: 
</t>
        </r>
        <r>
          <rPr>
            <sz val="16"/>
            <color theme="1"/>
            <rFont val="Times New Roman"/>
            <family val="1"/>
            <charset val="204"/>
          </rPr>
          <t>Электронные аукционы на выполнение  работ  по строительству объекта «Пешеходный мост в сквере "Старожилов" в г.Сургуте» 21.03.2018, 11.05.2018 и 15.06.2018 признаны несосоявшимися  в соответствии ч.16 ст 66 ФЗ №44 - ФЗ в связи с отсутствием заявок от претендентов. Учитывая сроки повтроного размещения заявки, сроки заключения МК, сезонность работ,  выполнение работ в текущем году не представляется возможным. Средства  перераспределены на выполнение работ по благоустройству дворовых территорий решением ДГ заседание которой состоялось в июне 2018 года.</t>
        </r>
        <r>
          <rPr>
            <sz val="16"/>
            <color rgb="FFFF0000"/>
            <rFont val="Times New Roman"/>
            <family val="1"/>
            <charset val="204"/>
          </rPr>
          <t xml:space="preserve">
</t>
        </r>
        <r>
          <rPr>
            <u/>
            <sz val="16"/>
            <color theme="1"/>
            <rFont val="Times New Roman"/>
            <family val="1"/>
            <charset val="204"/>
          </rPr>
          <t xml:space="preserve">
 УППЭК</t>
        </r>
        <r>
          <rPr>
            <sz val="16"/>
            <color theme="1"/>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1"/>
            <charset val="204"/>
          </rPr>
          <t xml:space="preserve">
</t>
        </r>
        <r>
          <rPr>
            <sz val="36"/>
            <color rgb="FFFF0000"/>
            <rFont val="Times New Roman"/>
            <family val="1"/>
            <charset val="204"/>
          </rPr>
          <t xml:space="preserve">
                                                        </t>
        </r>
        <r>
          <rPr>
            <sz val="16"/>
            <color rgb="FFFF0000"/>
            <rFont val="Times New Roman"/>
            <family val="2"/>
            <charset val="204"/>
          </rPr>
          <t xml:space="preserve">                                                    </t>
        </r>
      </is>
    </nc>
  </rcc>
  <rcv guid="{67ADFAE6-A9AF-44D7-8539-93CD0F6B7849}" action="delete"/>
  <rdn rId="0" localSheetId="1" customView="1" name="Z_67ADFAE6_A9AF_44D7_8539_93CD0F6B7849_.wvu.PrintArea" hidden="1" oldHidden="1">
    <formula>'на 01.07.2018'!$A$1:$J$195</formula>
    <oldFormula>'на 01.07.2018'!$A$1:$J$195</oldFormula>
  </rdn>
  <rdn rId="0" localSheetId="1" customView="1" name="Z_67ADFAE6_A9AF_44D7_8539_93CD0F6B7849_.wvu.PrintTitles" hidden="1" oldHidden="1">
    <formula>'на 01.07.2018'!$5:$8</formula>
    <oldFormula>'на 01.07.2018'!$5:$8</oldFormula>
  </rdn>
  <rdn rId="0" localSheetId="1" customView="1" name="Z_67ADFAE6_A9AF_44D7_8539_93CD0F6B7849_.wvu.Rows" hidden="1" oldHidden="1">
    <formula>'на 01.07.2018'!$19:$20,'на 01.07.2018'!$27:$28,'на 01.07.2018'!$34:$35,'на 01.07.2018'!$41:$42,'на 01.07.2018'!$47:$48,'на 01.07.2018'!$52:$54,'на 01.07.2018'!$56:$56,'на 01.07.2018'!$58:$60,'на 01.07.2018'!$66:$67,'на 01.07.2018'!$72:$73,'на 01.07.2018'!$78:$79,'на 01.07.2018'!$84:$85,'на 01.07.2018'!$90:$91,'на 01.07.2018'!$96:$97,'на 01.07.2018'!$102:$103,'на 01.07.2018'!$108:$109,'на 01.07.2018'!$114:$114,'на 01.07.2018'!$120:$121,'на 01.07.2018'!$126:$127,'на 01.07.2018'!$132:$133,'на 01.07.2018'!$138:$139,'на 01.07.2018'!$145:$146,'на 01.07.2018'!$153:$153,'на 01.07.2018'!$155:$159,'на 01.07.2018'!$164:$165,'на 01.07.2018'!$171:$171,'на 01.07.2018'!$177:$178,'на 01.07.2018'!$181:$185,'на 01.07.2018'!$193:$193</formula>
    <oldFormula>'на 01.07.2018'!$19:$20,'на 01.07.2018'!$27:$28,'на 01.07.2018'!$34:$35,'на 01.07.2018'!$41:$42,'на 01.07.2018'!$47:$48,'на 01.07.2018'!$52:$54,'на 01.07.2018'!$56:$56,'на 01.07.2018'!$58:$60,'на 01.07.2018'!$66:$67,'на 01.07.2018'!$72:$73,'на 01.07.2018'!$78:$79,'на 01.07.2018'!$84:$85,'на 01.07.2018'!$90:$91,'на 01.07.2018'!$96:$97,'на 01.07.2018'!$102:$103,'на 01.07.2018'!$108:$109,'на 01.07.2018'!$114:$115,'на 01.07.2018'!$120:$121,'на 01.07.2018'!$126:$127,'на 01.07.2018'!$132:$133,'на 01.07.2018'!$138:$139,'на 01.07.2018'!$145:$146,'на 01.07.2018'!$153:$153,'на 01.07.2018'!$155:$159,'на 01.07.2018'!$164:$165,'на 01.07.2018'!$171:$171,'на 01.07.2018'!$177:$178,'на 01.07.2018'!$181:$185,'на 01.07.2018'!$193:$193</oldFormula>
  </rdn>
  <rdn rId="0" localSheetId="1" customView="1" name="Z_67ADFAE6_A9AF_44D7_8539_93CD0F6B7849_.wvu.FilterData" hidden="1" oldHidden="1">
    <formula>'на 01.07.2018'!$A$7:$J$397</formula>
    <oldFormula>'на 01.07.2018'!$A$7:$J$397</oldFormula>
  </rdn>
  <rcv guid="{67ADFAE6-A9AF-44D7-8539-93CD0F6B7849}" action="add"/>
</revisions>
</file>

<file path=xl/revisions/revisionLog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60:I162" start="0" length="2147483647">
    <dxf>
      <font>
        <color auto="1"/>
      </font>
    </dxf>
  </rfmt>
  <rcv guid="{67ADFAE6-A9AF-44D7-8539-93CD0F6B7849}" action="delete"/>
  <rdn rId="0" localSheetId="1" customView="1" name="Z_67ADFAE6_A9AF_44D7_8539_93CD0F6B7849_.wvu.PrintArea" hidden="1" oldHidden="1">
    <formula>'на 01.07.2018'!$A$1:$J$195</formula>
    <oldFormula>'на 01.07.2018'!$A$1:$J$195</oldFormula>
  </rdn>
  <rdn rId="0" localSheetId="1" customView="1" name="Z_67ADFAE6_A9AF_44D7_8539_93CD0F6B7849_.wvu.PrintTitles" hidden="1" oldHidden="1">
    <formula>'на 01.07.2018'!$5:$8</formula>
    <oldFormula>'на 01.07.2018'!$5:$8</oldFormula>
  </rdn>
  <rdn rId="0" localSheetId="1" customView="1" name="Z_67ADFAE6_A9AF_44D7_8539_93CD0F6B7849_.wvu.Rows" hidden="1" oldHidden="1">
    <formula>'на 01.07.2018'!$19:$20,'на 01.07.2018'!$27:$28,'на 01.07.2018'!$34:$35,'на 01.07.2018'!$41:$42,'на 01.07.2018'!$47:$48,'на 01.07.2018'!$52:$54,'на 01.07.2018'!$56:$56,'на 01.07.2018'!$58:$60,'на 01.07.2018'!$66:$67,'на 01.07.2018'!$72:$73,'на 01.07.2018'!$78:$79,'на 01.07.2018'!$84:$85,'на 01.07.2018'!$90:$91,'на 01.07.2018'!$96:$97,'на 01.07.2018'!$102:$103,'на 01.07.2018'!$108:$109,'на 01.07.2018'!$114:$114,'на 01.07.2018'!$120:$121,'на 01.07.2018'!$126:$127,'на 01.07.2018'!$132:$133,'на 01.07.2018'!$138:$139,'на 01.07.2018'!$145:$146,'на 01.07.2018'!$153:$153,'на 01.07.2018'!$155:$159,'на 01.07.2018'!$164:$165,'на 01.07.2018'!$171:$171,'на 01.07.2018'!$177:$178,'на 01.07.2018'!$181:$185,'на 01.07.2018'!$193:$193</formula>
    <oldFormula>'на 01.07.2018'!$19:$20,'на 01.07.2018'!$27:$28,'на 01.07.2018'!$34:$35,'на 01.07.2018'!$41:$42,'на 01.07.2018'!$47:$48,'на 01.07.2018'!$52:$54,'на 01.07.2018'!$56:$56,'на 01.07.2018'!$58:$60,'на 01.07.2018'!$66:$67,'на 01.07.2018'!$72:$73,'на 01.07.2018'!$78:$79,'на 01.07.2018'!$84:$85,'на 01.07.2018'!$90:$91,'на 01.07.2018'!$96:$97,'на 01.07.2018'!$102:$103,'на 01.07.2018'!$108:$109,'на 01.07.2018'!$114:$114,'на 01.07.2018'!$120:$121,'на 01.07.2018'!$126:$127,'на 01.07.2018'!$132:$133,'на 01.07.2018'!$138:$139,'на 01.07.2018'!$145:$146,'на 01.07.2018'!$153:$153,'на 01.07.2018'!$155:$159,'на 01.07.2018'!$164:$165,'на 01.07.2018'!$171:$171,'на 01.07.2018'!$177:$178,'на 01.07.2018'!$181:$185,'на 01.07.2018'!$193:$193</oldFormula>
  </rdn>
  <rdn rId="0" localSheetId="1" customView="1" name="Z_67ADFAE6_A9AF_44D7_8539_93CD0F6B7849_.wvu.FilterData" hidden="1" oldHidden="1">
    <formula>'на 01.07.2018'!$A$7:$J$397</formula>
    <oldFormula>'на 01.07.2018'!$A$7:$J$397</oldFormula>
  </rdn>
  <rcv guid="{67ADFAE6-A9AF-44D7-8539-93CD0F6B7849}" action="add"/>
</revisions>
</file>

<file path=xl/revisions/revisionLog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34" sId="1">
    <oc r="J140" t="inlineStr">
      <is>
        <r>
          <rPr>
            <u/>
            <sz val="16"/>
            <color theme="1"/>
            <rFont val="Times New Roman"/>
            <family val="1"/>
            <charset val="204"/>
          </rPr>
          <t xml:space="preserve">ДГХ: 
</t>
        </r>
        <r>
          <rPr>
            <sz val="16"/>
            <color theme="1"/>
            <rFont val="Times New Roman"/>
            <family val="1"/>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t>
        </r>
        <r>
          <rPr>
            <sz val="16"/>
            <color rgb="FFFF0000"/>
            <rFont val="Times New Roman"/>
            <family val="1"/>
            <charset val="204"/>
          </rPr>
          <t>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планируется</t>
        </r>
        <r>
          <rPr>
            <sz val="16"/>
            <color theme="1"/>
            <rFont val="Times New Roman"/>
            <family val="1"/>
            <charset val="204"/>
          </rPr>
          <t xml:space="preserve"> выполнить  капитальный ремонт объектов: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t>
        </r>
        <r>
          <rPr>
            <sz val="16"/>
            <color rgb="FFFF0000"/>
            <rFont val="Times New Roman"/>
            <family val="2"/>
            <charset val="204"/>
          </rPr>
          <t xml:space="preserve"> </t>
        </r>
        <r>
          <rPr>
            <sz val="16"/>
            <color theme="1"/>
            <rFont val="Times New Roman"/>
            <family val="1"/>
            <charset val="204"/>
          </rPr>
          <t xml:space="preserve">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заключен договор с ООО "Все инструменты север" от 11.05.2018 № 39 на сумму  2,8 тыс.руб. Работы выполнены и оплачены - 2,8 тыс.руб. Также запланированы работы по замене комплектующих АУРТЭ в 17 объектах социальной сферы. (ДГХ)
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В связи с изменениями в план-графике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выполнены ПИР, планируются работы по реконструкции водоводов по объектам "Водовод до ЦТП-61 мкр.25",  "Магистральные сети водоснабжения ул. Крылова, ул. Привокзальная", котельной № 9, ремонту сетей.
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 тыс.руб.  Расходы запланированы на 3, 4 кварталы 2018 года. 
Также планируется выполнить работы по благоустройству еще двух дворовых территорий за счет средств, выделенных из резервного фонда Правительства ХМАО-Югры на финансирование наказов избирателей депутатам Думы ХМАО-Югры (ДГХ). </t>
        </r>
        <r>
          <rPr>
            <sz val="16"/>
            <color rgb="FFFF0000"/>
            <rFont val="Times New Roman"/>
            <family val="1"/>
            <charset val="204"/>
          </rPr>
          <t xml:space="preserve">
</t>
        </r>
        <r>
          <rPr>
            <u/>
            <sz val="16"/>
            <color theme="1"/>
            <rFont val="Times New Roman"/>
            <family val="1"/>
            <charset val="204"/>
          </rPr>
          <t xml:space="preserve">ДАиГ: 
</t>
        </r>
        <r>
          <rPr>
            <sz val="16"/>
            <color theme="1"/>
            <rFont val="Times New Roman"/>
            <family val="1"/>
            <charset val="204"/>
          </rPr>
          <t>Электронные аукционы на выполнение  работ  по строительству объекта «Пешеходный мост в сквере "Старожилов" в г.Сургуте» 21.03.2018, 11.05.2018 и 15.06.2018 признаны несосоявшимися  в соответствии ч.16 ст 66 ФЗ №44 - ФЗ в связи с отсутствием заявок от претендентов. Учитывая сроки повтроного размещения заявки, сроки заключения МК, сезонность работ,  выполнение работ в текущем году не представляется возможным. Средства  перераспределены на выполнение работ по благоустройству дворовых территорий решением ДГ заседание которой состоялось в июне 2018 года.</t>
        </r>
        <r>
          <rPr>
            <sz val="16"/>
            <color rgb="FFFF0000"/>
            <rFont val="Times New Roman"/>
            <family val="1"/>
            <charset val="204"/>
          </rPr>
          <t xml:space="preserve">
</t>
        </r>
        <r>
          <rPr>
            <u/>
            <sz val="16"/>
            <color theme="1"/>
            <rFont val="Times New Roman"/>
            <family val="1"/>
            <charset val="204"/>
          </rPr>
          <t xml:space="preserve">
 УППЭК</t>
        </r>
        <r>
          <rPr>
            <sz val="16"/>
            <color theme="1"/>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1"/>
            <charset val="204"/>
          </rPr>
          <t xml:space="preserve">
</t>
        </r>
        <r>
          <rPr>
            <sz val="36"/>
            <color rgb="FFFF0000"/>
            <rFont val="Times New Roman"/>
            <family val="1"/>
            <charset val="204"/>
          </rPr>
          <t xml:space="preserve">
                                                        </t>
        </r>
        <r>
          <rPr>
            <sz val="16"/>
            <color rgb="FFFF0000"/>
            <rFont val="Times New Roman"/>
            <family val="2"/>
            <charset val="204"/>
          </rPr>
          <t xml:space="preserve">                                                    </t>
        </r>
      </is>
    </oc>
    <nc r="J140" t="inlineStr">
      <is>
        <r>
          <rPr>
            <u/>
            <sz val="16"/>
            <color theme="1"/>
            <rFont val="Times New Roman"/>
            <family val="1"/>
            <charset val="204"/>
          </rPr>
          <t xml:space="preserve">ДГХ: 
</t>
        </r>
        <r>
          <rPr>
            <sz val="16"/>
            <color theme="1"/>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реализацию полномочий в сфере жилищно-коммунального комлпекса планируется выполнить  капитальный ремонт объектов:</t>
        </r>
        <r>
          <rPr>
            <sz val="16"/>
            <color theme="1"/>
            <rFont val="Times New Roman"/>
            <family val="1"/>
            <charset val="204"/>
          </rPr>
          <t xml:space="preserve">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6 646,55496 тыс.руб.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t>
        </r>
        <r>
          <rPr>
            <sz val="16"/>
            <color rgb="FFFF0000"/>
            <rFont val="Times New Roman"/>
            <family val="2"/>
            <charset val="204"/>
          </rPr>
          <t xml:space="preserve"> </t>
        </r>
        <r>
          <rPr>
            <sz val="16"/>
            <color theme="1"/>
            <rFont val="Times New Roman"/>
            <family val="1"/>
            <charset val="204"/>
          </rPr>
          <t xml:space="preserve">По результатам электронного аукциона определен победитель ООО "Все инструменты север", заключен с победителем муниципальный контракт от 14.05.2018 № 48 на сумму 246,06 тыс.руб.,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заключен договор с ООО "Все инструменты север" от 11.05.2018 № 39 на сумму  2,8 тыс.руб. Работы выполнены и оплачены - 2,8 тыс.руб. Также запланированы работы по замене комплектующих АУРТЭ в 17 объектах социальной сферы. (ДГХ)
2)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В связи с изменениями в план-графике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выполнены ПИР, планируются работы по реконструкции водоводов по объектам "Водовод до ЦТП-61 мкр.25",  "Магистральные сети водоснабжения ул. Крылова, ул. Привокзальная", котельной № 9, ремонту сетей.
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проведена работа по размещению заявок для выбора подрядной организации. Соглашения с управляющими организациями заключены на благоустройство 14 дворовых территорий, выплачен аванс в сумме  1 752,27 тыс.руб.  Расходы запланированы на 3, 4 кварталы 2018 года. 
Также планируется выполнить работы по благоустройству еще двух дворовых территорий за счет средств, выделенных из резервного фонда Правительства ХМАО-Югры на финансирование наказов избирателей депутатам Думы ХМАО-Югры (ДГХ). </t>
        </r>
        <r>
          <rPr>
            <sz val="16"/>
            <color rgb="FFFF0000"/>
            <rFont val="Times New Roman"/>
            <family val="1"/>
            <charset val="204"/>
          </rPr>
          <t xml:space="preserve">
</t>
        </r>
        <r>
          <rPr>
            <u/>
            <sz val="16"/>
            <color theme="1"/>
            <rFont val="Times New Roman"/>
            <family val="1"/>
            <charset val="204"/>
          </rPr>
          <t xml:space="preserve">ДАиГ: 
</t>
        </r>
        <r>
          <rPr>
            <sz val="16"/>
            <color theme="1"/>
            <rFont val="Times New Roman"/>
            <family val="1"/>
            <charset val="204"/>
          </rPr>
          <t>Электронные аукционы на выполнение  работ  по строительству объекта «Пешеходный мост в сквере "Старожилов" в г.Сургуте» 21.03.2018, 11.05.2018 и 15.06.2018 признаны несосоявшимися  в соответствии ч.16 ст 66 ФЗ №44 - ФЗ в связи с отсутствием заявок от претендентов. Учитывая сроки повтроного размещения заявки, сроки заключения МК, сезонность работ,  выполнение работ в текущем году не представляется возможным. Средства  перераспределены на выполнение работ по благоустройству дворовых территорий решением ДГ заседание которой состоялось в июне 2018 года.</t>
        </r>
        <r>
          <rPr>
            <sz val="16"/>
            <color rgb="FFFF0000"/>
            <rFont val="Times New Roman"/>
            <family val="1"/>
            <charset val="204"/>
          </rPr>
          <t xml:space="preserve">
</t>
        </r>
        <r>
          <rPr>
            <u/>
            <sz val="16"/>
            <color theme="1"/>
            <rFont val="Times New Roman"/>
            <family val="1"/>
            <charset val="204"/>
          </rPr>
          <t xml:space="preserve">
 УППЭК</t>
        </r>
        <r>
          <rPr>
            <sz val="16"/>
            <color theme="1"/>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1"/>
            <charset val="204"/>
          </rPr>
          <t xml:space="preserve">
</t>
        </r>
        <r>
          <rPr>
            <sz val="36"/>
            <color rgb="FFFF0000"/>
            <rFont val="Times New Roman"/>
            <family val="1"/>
            <charset val="204"/>
          </rPr>
          <t xml:space="preserve">
                                                        </t>
        </r>
        <r>
          <rPr>
            <sz val="16"/>
            <color rgb="FFFF0000"/>
            <rFont val="Times New Roman"/>
            <family val="2"/>
            <charset val="204"/>
          </rPr>
          <t xml:space="preserve">                                                    </t>
        </r>
      </is>
    </nc>
  </rcc>
</revisions>
</file>

<file path=xl/revisions/revisionLog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07" sId="1">
    <oc r="B146" t="inlineStr">
      <is>
        <r>
          <t xml:space="preserve">Государственная программа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 
</t>
        </r>
        <r>
          <rPr>
            <sz val="16"/>
            <rFont val="Times New Roman"/>
            <family val="2"/>
            <charset val="204"/>
          </rPr>
          <t>(1.Субвенции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2. Субсидии на поддержку государственных программ субъектов Российской Федерации и муниципальных программ формирования современной городской среды;
3.Субсидии на реализацию полномочий в сфере жилищно-коммунального комплекса;
4.Субсидии на поддержку государственных программ субъектов Российской Федерации и муниципальных программ формирования современной городской среды</t>
        </r>
      </is>
    </oc>
    <nc r="B146" t="inlineStr">
      <is>
        <r>
          <t xml:space="preserve">Государственная программа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 
</t>
        </r>
        <r>
          <rPr>
            <sz val="16"/>
            <rFont val="Times New Roman"/>
            <family val="2"/>
            <charset val="204"/>
          </rPr>
          <t xml:space="preserve">(1.Субвенции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2. Субсидии на поддержку государственных программ субъектов Российской Федерации и муниципальных программ формирования современной городской среды;
3.Субсидии на реализацию полномочий в сфере жилищно-коммунального комплекса;
</t>
        </r>
      </is>
    </nc>
  </rcc>
  <rdn rId="0" localSheetId="1" customView="1" name="Z_45DE1976_7F07_4EB4_8A9C_FB72D060BEFA_.wvu.Cols" hidden="1" oldHidden="1">
    <oldFormula>'на 01.07.2018'!#REF!</oldFormula>
  </rdn>
  <rcv guid="{45DE1976-7F07-4EB4-8A9C-FB72D060BEFA}" action="delete"/>
  <rdn rId="0" localSheetId="1" customView="1" name="Z_45DE1976_7F07_4EB4_8A9C_FB72D060BEFA_.wvu.PrintArea" hidden="1" oldHidden="1">
    <formula>'на 01.07.2018'!$A$1:$J$199</formula>
    <oldFormula>'на 01.07.2018'!$A$1:$J$199</oldFormula>
  </rdn>
  <rdn rId="0" localSheetId="1" customView="1" name="Z_45DE1976_7F07_4EB4_8A9C_FB72D060BEFA_.wvu.PrintTitles" hidden="1" oldHidden="1">
    <formula>'на 01.07.2018'!$5:$8</formula>
    <oldFormula>'на 01.07.2018'!$5:$8</oldFormula>
  </rdn>
  <rdn rId="0" localSheetId="1" customView="1" name="Z_45DE1976_7F07_4EB4_8A9C_FB72D060BEFA_.wvu.FilterData" hidden="1" oldHidden="1">
    <formula>'на 01.07.2018'!$A$7:$J$403</formula>
    <oldFormula>'на 01.07.2018'!$A$7:$J$403</oldFormula>
  </rdn>
  <rcv guid="{45DE1976-7F07-4EB4-8A9C-FB72D060BEFA}" action="add"/>
</revisions>
</file>

<file path=xl/revisions/revisionLog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33"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01.07.2018: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3) В процессе заключения муниципальный контракт с ООО "Виктум" на ремонт квартиры по ул. Мира, 9,кв.97 на сумму 200,083 тыс.руб. Срок выполнения работ - 60 дней с даты заключения контракта. 
Расходы запланированы на 3 квартал 2018 года.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признаны несостоявшимся, по причине отсутствия претендентов на участие. Повторное размещение заявок на приобретение 32 квартир состоялось 25-26 июня 2018 года. Подведение итогов аукциона - 09.07.2018.
30.03.2018 выделены дополнительные средства из окружного бюджета в размере 26 118,7 тыс.руб. В июле размещены заявки на приобретение 14 жилых помещений для участников программы.
</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01.07.2018: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3) В процессе заключения муниципальный контракт с ООО "Виктум" на ремонт квартиры по ул. Мира, 9,кв.97 на сумму 200,083 тыс.руб. Срок выполнения работ - 60 дней с даты заключения контракта. 
Расходы запланированы на 3 квартал 2018 года.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проведенные в апреле и июне, признаны несостоявшимся, по причине отсутствия претендентов на участие. 
30.03.2018 выделены дополнительные средства из окружного бюджета в размере 26 118,7 тыс.руб. В июле размещены заявки на приобретение 14 жилых помещений для участников программы.
</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nc>
  </rcc>
</revisions>
</file>

<file path=xl/revisions/revisionLog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34" sId="1">
    <oc r="J116" t="inlineStr">
      <is>
        <t xml:space="preserve">      Заключено соглашение от 13.04.2018 № 71876000-1-2018-002 между Департаментом строительства ХМАО - Югры и Администрацией города  о предоставлении в 2018 году субсидии из бюджета ХМАО - Югры  на софинансирование расходных обязательств на предоставление социальных выплат молодым семьям на приобретение (строительство) жилья в рамках основного мероприятия "Обеспечение жильем молодых семей".
       На 01.07.2018 участниками мероприятия числится 57 молодых семей. В 2018 году социальную выплату на приобретение (строительство) жилья планируется предоставить 4 молодым семьям. Свидетельства о праве на получение социальной выплаты выданы 3 молодым семьям на общую сумму 3 606 876 руб.                                                                                    
    </t>
      </is>
    </oc>
    <nc r="J116" t="inlineStr">
      <is>
        <r>
          <t xml:space="preserve">    </t>
        </r>
        <r>
          <rPr>
            <sz val="16"/>
            <rFont val="Times New Roman"/>
            <family val="1"/>
            <charset val="204"/>
          </rPr>
          <t xml:space="preserve">  Заключено соглашение от 13.04.2018 № 71876000-1-2018-002 между Департаментом строительства ХМАО - Югры и Администрацией города  о предоставлении в 2018 году субсидии из бюджета ХМАО - Югры  на софинансирование расходных обязательств на предоставление социальных выплат молодым семьям на приобретение (строительство) жилья в рамках основного мероприятия "Обеспечение жильем молодых семей".
       На 01.08.2018 участниками мероприятия числится 59 молодых семей. В 2018 году социальную выплату на приобретение (строительство) жилья планируется предоставить 4 молодым семьям. Свидетельства о праве на получение социальной выплаты выданы 3 молодым семьям на общую сумму </t>
        </r>
        <r>
          <rPr>
            <sz val="16"/>
            <color rgb="FFFF0000"/>
            <rFont val="Times New Roman"/>
            <family val="1"/>
            <charset val="204"/>
          </rPr>
          <t xml:space="preserve">3 606 876 руб.                                                                                    </t>
        </r>
        <r>
          <rPr>
            <sz val="16"/>
            <color rgb="FFFF0000"/>
            <rFont val="Times New Roman"/>
            <family val="2"/>
            <charset val="204"/>
          </rPr>
          <t xml:space="preserve">
    </t>
        </r>
      </is>
    </nc>
  </rcc>
</revisions>
</file>

<file path=xl/revisions/revisionLog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35" sId="1">
    <oc r="J128" t="inlineStr">
      <is>
        <t xml:space="preserve">На 01.01.2018 участниками мероприятия числится 437  человек. В 2018 году субсидию за счет средств федерального бюджета на приобретение (строительство) жилья планируется  предоставить 9 ветеранам боевых действий и 1 инвалиду. </t>
      </is>
    </oc>
    <nc r="J128" t="inlineStr">
      <is>
        <t xml:space="preserve">На 01.01.2018 участниками мероприятия числится 437  человек. В 2018 году субсидию за счет средств федерального бюджета на приобретение (строительство) жилья планируется  предоставить 9 ветеранам боевых действий и 1 инвалиду. По состоянию на 01.08.2018: выдано 7 гарантийных писем на общую сумму 5 881 932 рубля, 1 участнику подпрограммы отказано в выдаче гарантийного письма, 2 участников отказались от получения субсидии в текущем году. На 01.08.2018 перечисление субсидий не производилось. </t>
      </is>
    </nc>
  </rcc>
  <rfmt sheetId="1" sqref="J128:J133" start="0" length="2147483647">
    <dxf>
      <font>
        <color auto="1"/>
      </font>
    </dxf>
  </rfmt>
  <rfmt sheetId="1" sqref="J140:J145" start="0" length="2147483647">
    <dxf>
      <font>
        <color auto="1"/>
      </font>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2" start="0" length="2147483647">
    <dxf>
      <font>
        <color auto="1"/>
      </font>
    </dxf>
  </rfmt>
</revisions>
</file>

<file path=xl/revisions/revisionLog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5:I20" start="0" length="2147483647">
    <dxf>
      <font>
        <color auto="1"/>
      </font>
    </dxf>
  </rfmt>
  <rfmt sheetId="1" sqref="I15:I17" start="0" length="2147483647">
    <dxf>
      <font>
        <color rgb="FFFF0000"/>
      </font>
    </dxf>
  </rfmt>
</revisions>
</file>

<file path=xl/revisions/revisionLog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55:H60" start="0" length="2147483647">
    <dxf>
      <font>
        <color auto="1"/>
      </font>
    </dxf>
  </rfmt>
</revisions>
</file>

<file path=xl/revisions/revisionLog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46:H151" start="0" length="2147483647">
    <dxf>
      <font>
        <color auto="1"/>
      </font>
    </dxf>
  </rfmt>
  <rcc rId="1536" sId="1" numFmtId="4">
    <oc r="C149">
      <v>71322.399999999994</v>
    </oc>
    <nc r="C149">
      <v>79892.100000000006</v>
    </nc>
  </rcc>
  <rcc rId="1537" sId="1" numFmtId="4">
    <oc r="G149">
      <v>0</v>
    </oc>
    <nc r="G149">
      <v>2843.13</v>
    </nc>
  </rcc>
  <rcc rId="1538" sId="1" numFmtId="4">
    <oc r="C150">
      <v>14624.89</v>
    </oc>
    <nc r="C150">
      <v>15721.76</v>
    </nc>
  </rcc>
  <rcc rId="1539" sId="1" numFmtId="4">
    <oc r="G150">
      <v>2160.02</v>
    </oc>
    <nc r="G150">
      <v>2424.36</v>
    </nc>
  </rcc>
</revisions>
</file>

<file path=xl/revisions/revisionLog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66:H171" start="0" length="2147483647">
    <dxf>
      <font>
        <color auto="1"/>
      </font>
    </dxf>
  </rfmt>
  <rcc rId="1540" sId="1" numFmtId="4">
    <oc r="G168">
      <v>14.12</v>
    </oc>
    <nc r="G168">
      <v>14.28</v>
    </nc>
  </rcc>
  <rcc rId="1541" sId="1" numFmtId="4">
    <oc r="E149">
      <v>4587.2</v>
    </oc>
    <nc r="E149">
      <v>6087.8</v>
    </nc>
  </rcc>
</revisions>
</file>

<file path=xl/revisions/revisionLog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79:H184" start="0" length="2147483647">
    <dxf>
      <font>
        <color auto="1"/>
      </font>
    </dxf>
  </rfmt>
  <rcc rId="1542" sId="1" numFmtId="4">
    <oc r="G181">
      <v>207979.55</v>
    </oc>
    <nc r="G181">
      <v>228289.35</v>
    </nc>
  </rcc>
  <rcc rId="1543" sId="1" numFmtId="4">
    <oc r="G182">
      <v>10946.29</v>
    </oc>
    <nc r="G182">
      <v>12015.23</v>
    </nc>
  </rcc>
  <rcc rId="1544" sId="1" numFmtId="4">
    <oc r="E181">
      <v>207979.55</v>
    </oc>
    <nc r="E181">
      <v>228289.35</v>
    </nc>
  </rcc>
</revisions>
</file>

<file path=xl/revisions/revisionLog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55:I57" start="0" length="2147483647">
    <dxf>
      <font>
        <color auto="1"/>
      </font>
    </dxf>
  </rfmt>
  <rcc rId="1545" sId="1" odxf="1" dxf="1">
    <oc r="J55" t="inlineStr">
      <is>
        <r>
          <rPr>
            <u/>
            <sz val="16"/>
            <color rgb="FFFF0000"/>
            <rFont val="Times New Roman"/>
            <family val="2"/>
            <charset val="204"/>
          </rPr>
          <t xml:space="preserve">КУИ: </t>
        </r>
        <r>
          <rPr>
            <sz val="16"/>
            <color rgb="FFFF0000"/>
            <rFont val="Times New Roman"/>
            <family val="2"/>
            <charset val="204"/>
          </rPr>
          <t xml:space="preserve">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переработке и реализации продукции животноводства. Расходы запланированы на 4 квартал 2018 года.
</t>
        </r>
        <r>
          <rPr>
            <u/>
            <sz val="16"/>
            <color rgb="FFFF0000"/>
            <rFont val="Times New Roman"/>
            <family val="2"/>
            <charset val="204"/>
          </rPr>
          <t>ДГХ:</t>
        </r>
        <r>
          <rPr>
            <sz val="16"/>
            <color rgb="FFFF0000"/>
            <rFont val="Times New Roman"/>
            <family val="2"/>
            <charset val="204"/>
          </rPr>
          <t xml:space="preserve"> В рамках реализации мероприятий программы предоставлена субсидия на финансовое обеспечение (возмещение) затрат по отлову и содержанию безнадзорных животных.За счет средств окружного бюджета - 1 003,9 тыс.руб. возмещены расходы по отлову и утилизации 208 безнадзорных животных.
</t>
        </r>
        <r>
          <rPr>
            <u/>
            <sz val="16"/>
            <color rgb="FFFF0000"/>
            <rFont val="Times New Roman"/>
            <family val="2"/>
            <charset val="204"/>
          </rPr>
          <t>АГ</t>
        </r>
        <r>
          <rPr>
            <sz val="16"/>
            <color rgb="FFFF0000"/>
            <rFont val="Times New Roman"/>
            <family val="2"/>
            <charset val="204"/>
          </rPr>
          <t xml:space="preserve">: Запланированы расходы на оплату труда и начисления на выплаты по оплате труда для осуществления администрирования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Расходы запланированы на 4 квартал 2018 года.
</t>
        </r>
        <r>
          <rPr>
            <u/>
            <sz val="18"/>
            <rFont val="Times New Roman"/>
            <family val="2"/>
            <charset val="204"/>
          </rPr>
          <t/>
        </r>
      </is>
    </oc>
    <nc r="J55" t="inlineStr">
      <is>
        <r>
          <rPr>
            <u/>
            <sz val="16"/>
            <rFont val="Times New Roman"/>
            <family val="1"/>
            <charset val="204"/>
          </rPr>
          <t xml:space="preserve">КУИ: </t>
        </r>
        <r>
          <rPr>
            <sz val="16"/>
            <rFont val="Times New Roman"/>
            <family val="1"/>
            <charset val="204"/>
          </rPr>
          <t>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переработке и реализации продукции животноводства. Расходы запланированы на 4 квартал 2018 года.</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предоставлена субсидия на финансовое обеспечение (возмещение) затрат по отлову и содержанию безнадзорных животных.За счет средств окружного бюджета - 1 003,9 тыс.руб. возмещены расходы по отлову и утилизации 208 безнадзорных животных.
</t>
        </r>
        <r>
          <rPr>
            <u/>
            <sz val="16"/>
            <rFont val="Times New Roman"/>
            <family val="1"/>
            <charset val="204"/>
          </rPr>
          <t>АГ</t>
        </r>
        <r>
          <rPr>
            <sz val="16"/>
            <rFont val="Times New Roman"/>
            <family val="1"/>
            <charset val="204"/>
          </rPr>
          <t xml:space="preserve">: Запланированы расходы на оплату труда и начисления на выплаты по оплате труда для осуществления администрирования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Расходы запланированы на 4 квартал 2018 года.
</t>
        </r>
        <r>
          <rPr>
            <sz val="16"/>
            <color rgb="FFFF0000"/>
            <rFont val="Times New Roman"/>
            <family val="2"/>
            <charset val="204"/>
          </rPr>
          <t xml:space="preserve">
</t>
        </r>
        <r>
          <rPr>
            <u/>
            <sz val="18"/>
            <rFont val="Times New Roman"/>
            <family val="2"/>
            <charset val="204"/>
          </rPr>
          <t/>
        </r>
      </is>
    </nc>
    <odxf>
      <font>
        <sz val="16"/>
        <color rgb="FFFF0000"/>
      </font>
    </odxf>
    <ndxf>
      <font>
        <sz val="16"/>
        <color rgb="FFFF0000"/>
      </font>
    </ndxf>
  </rcc>
</revisions>
</file>

<file path=xl/revisions/revisionLog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5:I17" start="0" length="2147483647">
    <dxf>
      <font>
        <color auto="1"/>
      </font>
    </dxf>
  </rfmt>
</revisions>
</file>

<file path=xl/revisions/revisionLog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5:J20" start="0" length="2147483647">
    <dxf>
      <font>
        <color auto="1"/>
      </font>
    </dxf>
  </rfmt>
</revisions>
</file>

<file path=xl/revisions/revisionLog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79:I182" start="0" length="2147483647">
    <dxf>
      <font>
        <color auto="1"/>
      </font>
    </dxf>
  </rfmt>
</revisions>
</file>

<file path=xl/revisions/revisionLog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46"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01.07.2018: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3) В процессе заключения муниципальный контракт с ООО "Виктум" на ремонт квартиры по ул. Мира, 9,кв.97 на сумму 200,083 тыс.руб. Срок выполнения работ - 60 дней с даты заключения контракта. 
Расходы запланированы на 3 квартал 2018 года.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проведенные в апреле и июне, признаны несостоявшимся, по причине отсутствия претендентов на участие. 
30.03.2018 выделены дополнительные средства из окружного бюджета в размере 26 118,7 тыс.руб. В июле размещены заявки на приобретение 14 жилых помещений для участников программы.
</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В  2018 году запланирован ремонт 4 жилых помещений детям-сиротам по следующим адресам:
- ул. Мелик-Карамова, 41, кв. 19 (60,4 м2);
- ул. 50 лет ВЛКСМ, 11, кв. 54 (40,1 м2);
- ул. Майская, 10, кв. 147 (27,5 м2);
- ул. Мира, 9, кв. 97 (52м2).
По состоянию на 01.07.2018:
1) Оказаны услуги по проверке смет по первым трем адресам на сумму 21,0 тыс.руб.;
2) Заключен муниципальный контракт от 29.05.2018 № 15-ГХ с ООО "Виктум" по ремонту квартир по ул. Мелик-Карамова, 41, кв. 19 и ул. Майская, 10, кв. 147 на сумму 417,32 тыс.руб. Срок выполнения работ - 60 дней с даты заключения контракта.  
3) В процессе заключения муниципальный контракт с ООО "Виктум" на ремонт квартиры по ул. Мира, 9,кв.97 на сумму 200,083 тыс.руб. Срок выполнения работ - 60 дней с даты заключения контракта. 
Расходы запланированы на 3 квартал 2018 года.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проведенные в апреле и июне, признаны несостоявшимся по причине отсутствия претендентов на участие. 
30.03.2018 выделены дополнительные средства из окружного бюджета в размере 26 118,7 тыс.руб. В июле размещены заявки на приобретение 14 жилых помещений для участников программы.
</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nc>
  </rcc>
  <rcc rId="1547" sId="1">
    <oc r="J179" t="inlineStr">
      <is>
        <r>
          <rPr>
            <u/>
            <sz val="16"/>
            <color rgb="FFFF0000"/>
            <rFont val="Times New Roman"/>
            <family val="2"/>
            <charset val="204"/>
          </rPr>
          <t>ДГХ</t>
        </r>
        <r>
          <rPr>
            <sz val="16"/>
            <color rgb="FFFF0000"/>
            <rFont val="Times New Roman"/>
            <family val="2"/>
            <charset val="204"/>
          </rPr>
          <t xml:space="preserve">: 
Заключено соглашение  от 15.03.2018 № 03 о предоставлении субсидии местному бюджету из бюджета Ханты-Мансийского автономного округа – Югры.
Заключен муниципальный контракт от 08.09.2017 № 48-ГХ  с АО "АВТОДОРСТРОЙ" на ремонт автомобильных дорог на сумму 385 814,2 тыс.руб. общей площадью 157,93  тыс.кв.м., из них средства окружного бюджета 366 523,5 тыс.руб., средства городского бюджета 19 290,7 тыс.руб. Оплачены расходы на сумму 188 539,7 тыс.руб.за работы, выполненные в 2017 году. Всего планируется отремонтировать 157,93 тыс.кв.м. автомобильных дорог. Оставшиеся расходы запланированы на 3, 4 кварталы 2018 года. 
Планируется заключить муниципальный контракт на ремонт автомобильной дороги по ул. Грибоедова на сумму  1 942,8 тыс.руб., из них средства окружного бюджета - 1 844,0 тыс.руб. Согласно плану-графику аукцион запланирован в июле 2018 года.
</t>
        </r>
        <r>
          <rPr>
            <u/>
            <sz val="16"/>
            <color rgb="FFFF0000"/>
            <rFont val="Times New Roman"/>
            <family val="2"/>
            <charset val="204"/>
          </rPr>
          <t>ДАиГ:</t>
        </r>
        <r>
          <rPr>
            <sz val="16"/>
            <color rgb="FFFF0000"/>
            <rFont val="Times New Roman"/>
            <family val="2"/>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Общая готовность  по объекту  - 38,9%, по дороге - 9,9 %</t>
        </r>
      </is>
    </oc>
    <nc r="J179" t="inlineStr">
      <is>
        <r>
          <rPr>
            <u/>
            <sz val="16"/>
            <color rgb="FFFF0000"/>
            <rFont val="Times New Roman"/>
            <family val="2"/>
            <charset val="204"/>
          </rPr>
          <t>ДГХ</t>
        </r>
        <r>
          <rPr>
            <sz val="16"/>
            <color rgb="FFFF0000"/>
            <rFont val="Times New Roman"/>
            <family val="2"/>
            <charset val="204"/>
          </rPr>
          <t xml:space="preserve">: 
Заключено соглашение  от 15.03.2018 № 03 о предоставлении субсидии местному бюджету из бюджета Ханты-Мансийского автономного округа – Югры.
Заключен муниципальный контракт от 08.09.2017 № 48-ГХ  с АО "АВТОДОРСТРОЙ" на ремонт автомобильных дорог на сумму 385 814,2 тыс.руб. общей площадью 157,93  тыс.кв.м., из них средства окружного бюджета 366 523,5 тыс.руб., средства городского бюджета 19 290,7 тыс.руб. Оплачены расходы на сумму 188 539,7 тыс.руб.за работы, выполненные в 2017 году. Всего планируется отремонтировать 157,93 тыс.кв.м. автомобильных дорог. Оставшиеся расходы запланированы на 3, 4 кварталы 2018 года. 
Планируется заключить муниципальный контракт на ремонт автомобильной дороги по ул. Грибоедова на сумму  1 942,8 тыс.руб., из них средства окружного бюджета - 1 844,0 тыс.руб. Согласно плану-графику аукцион запланирован в июле 2018 года.
</t>
        </r>
        <r>
          <rPr>
            <u/>
            <sz val="16"/>
            <color rgb="FFFF0000"/>
            <rFont val="Times New Roman"/>
            <family val="2"/>
            <charset val="204"/>
          </rPr>
          <t>ДАиГ:</t>
        </r>
        <r>
          <rPr>
            <sz val="16"/>
            <color rgb="FFFF0000"/>
            <rFont val="Times New Roman"/>
            <family val="2"/>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Общая готовность  по объекту  - 46,7%, по дороге - 9,9 %</t>
        </r>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D184DFAA-9886-476C-962F-60F1078139B3}" name="Маслова Алина Рамазановна" id="-275248194" dateTime="2018-07-03T13:26:07"/>
  <userInfo guid="{05904C45-7C6F-452A-987C-6A6ED4B728C0}" name="Козлова Анастасия Сергеевна" id="-1005163820" dateTime="2018-07-04T09:28:32"/>
</user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8"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outlinePr showOutlineSymbols="0"/>
    <pageSetUpPr fitToPage="1"/>
  </sheetPr>
  <dimension ref="A1:M422"/>
  <sheetViews>
    <sheetView showZeros="0" tabSelected="1" showOutlineSymbols="0" view="pageBreakPreview" topLeftCell="A4" zoomScale="50" zoomScaleNormal="50" zoomScaleSheetLayoutView="50" zoomScalePageLayoutView="75" workbookViewId="0">
      <pane xSplit="2" ySplit="5" topLeftCell="C9" activePane="bottomRight" state="frozen"/>
      <selection activeCell="A4" sqref="A4"/>
      <selection pane="topRight" activeCell="C4" sqref="C4"/>
      <selection pane="bottomLeft" activeCell="A9" sqref="A9"/>
      <selection pane="bottomRight" activeCell="L201" sqref="L201"/>
    </sheetView>
  </sheetViews>
  <sheetFormatPr defaultRowHeight="26.25" outlineLevelRow="1" outlineLevelCol="2" x14ac:dyDescent="0.4"/>
  <cols>
    <col min="1" max="1" width="13" style="7" customWidth="1"/>
    <col min="2" max="2" width="89" style="12" customWidth="1"/>
    <col min="3" max="3" width="31.625" style="8" customWidth="1"/>
    <col min="4" max="4" width="30.875" style="8" customWidth="1"/>
    <col min="5" max="5" width="26.125" style="9" customWidth="1" outlineLevel="2"/>
    <col min="6" max="6" width="18.625" style="10" customWidth="1" outlineLevel="2"/>
    <col min="7" max="7" width="24.5" style="23" customWidth="1" outlineLevel="2"/>
    <col min="8" max="8" width="19.625" style="10" customWidth="1" outlineLevel="2"/>
    <col min="9" max="9" width="24.875" style="10" customWidth="1" outlineLevel="2"/>
    <col min="10" max="10" width="131.5" style="25" customWidth="1"/>
    <col min="11" max="12" width="21.5" style="16" customWidth="1"/>
    <col min="13" max="13" width="22.75" style="6" customWidth="1"/>
    <col min="14" max="66" width="9" style="6" customWidth="1"/>
    <col min="67" max="16384" width="9" style="6"/>
  </cols>
  <sheetData>
    <row r="1" spans="1:13" ht="30.75" x14ac:dyDescent="0.45">
      <c r="A1" s="1"/>
      <c r="B1" s="15"/>
      <c r="C1" s="3"/>
      <c r="D1" s="3"/>
      <c r="E1" s="4"/>
      <c r="F1" s="5"/>
      <c r="G1" s="21"/>
      <c r="H1" s="5"/>
      <c r="I1" s="5"/>
      <c r="J1" s="24"/>
    </row>
    <row r="2" spans="1:13" ht="30.75" x14ac:dyDescent="0.45">
      <c r="A2" s="1"/>
      <c r="B2" s="15"/>
      <c r="C2" s="3"/>
      <c r="D2" s="3"/>
      <c r="E2" s="4"/>
      <c r="F2" s="5"/>
      <c r="G2" s="21"/>
      <c r="H2" s="5"/>
      <c r="I2" s="5"/>
      <c r="J2" s="24"/>
    </row>
    <row r="3" spans="1:13" ht="73.5" customHeight="1" x14ac:dyDescent="0.4">
      <c r="A3" s="189" t="s">
        <v>117</v>
      </c>
      <c r="B3" s="189"/>
      <c r="C3" s="189"/>
      <c r="D3" s="189"/>
      <c r="E3" s="189"/>
      <c r="F3" s="189"/>
      <c r="G3" s="189"/>
      <c r="H3" s="189"/>
      <c r="I3" s="189"/>
      <c r="J3" s="189"/>
    </row>
    <row r="4" spans="1:13" s="2" customFormat="1" ht="32.25" customHeight="1" x14ac:dyDescent="0.4">
      <c r="A4" s="63"/>
      <c r="B4" s="64"/>
      <c r="C4" s="69"/>
      <c r="D4" s="69"/>
      <c r="E4" s="69"/>
      <c r="F4" s="69"/>
      <c r="G4" s="70"/>
      <c r="H4" s="65"/>
      <c r="I4" s="66"/>
      <c r="J4" s="26" t="s">
        <v>32</v>
      </c>
      <c r="K4" s="17"/>
      <c r="L4" s="17"/>
    </row>
    <row r="5" spans="1:13" s="11" customFormat="1" ht="57.75" customHeight="1" x14ac:dyDescent="0.25">
      <c r="A5" s="192" t="s">
        <v>3</v>
      </c>
      <c r="B5" s="195" t="s">
        <v>8</v>
      </c>
      <c r="C5" s="193" t="s">
        <v>61</v>
      </c>
      <c r="D5" s="193"/>
      <c r="E5" s="179" t="s">
        <v>87</v>
      </c>
      <c r="F5" s="179"/>
      <c r="G5" s="179"/>
      <c r="H5" s="179"/>
      <c r="I5" s="196" t="s">
        <v>64</v>
      </c>
      <c r="J5" s="197" t="s">
        <v>50</v>
      </c>
      <c r="K5" s="16"/>
      <c r="L5" s="16"/>
    </row>
    <row r="6" spans="1:13" s="11" customFormat="1" ht="47.25" customHeight="1" x14ac:dyDescent="0.25">
      <c r="A6" s="192"/>
      <c r="B6" s="195"/>
      <c r="C6" s="194" t="s">
        <v>62</v>
      </c>
      <c r="D6" s="193" t="s">
        <v>63</v>
      </c>
      <c r="E6" s="190" t="s">
        <v>7</v>
      </c>
      <c r="F6" s="190"/>
      <c r="G6" s="190" t="s">
        <v>6</v>
      </c>
      <c r="H6" s="190"/>
      <c r="I6" s="196"/>
      <c r="J6" s="197"/>
      <c r="K6" s="16"/>
      <c r="L6" s="16"/>
    </row>
    <row r="7" spans="1:13" s="11" customFormat="1" ht="28.5" customHeight="1" x14ac:dyDescent="0.25">
      <c r="A7" s="192"/>
      <c r="B7" s="195"/>
      <c r="C7" s="194"/>
      <c r="D7" s="193"/>
      <c r="E7" s="13" t="s">
        <v>0</v>
      </c>
      <c r="F7" s="14" t="s">
        <v>12</v>
      </c>
      <c r="G7" s="22" t="s">
        <v>9</v>
      </c>
      <c r="H7" s="14" t="s">
        <v>2</v>
      </c>
      <c r="I7" s="196"/>
      <c r="J7" s="197"/>
      <c r="K7" s="16"/>
      <c r="L7" s="16"/>
    </row>
    <row r="8" spans="1:13" s="33" customFormat="1" ht="24.75" customHeight="1" x14ac:dyDescent="0.25">
      <c r="A8" s="27">
        <v>1</v>
      </c>
      <c r="B8" s="28">
        <v>2</v>
      </c>
      <c r="C8" s="29">
        <v>3</v>
      </c>
      <c r="D8" s="29">
        <v>4</v>
      </c>
      <c r="E8" s="30">
        <v>5</v>
      </c>
      <c r="F8" s="29">
        <v>6</v>
      </c>
      <c r="G8" s="31">
        <v>7</v>
      </c>
      <c r="H8" s="31">
        <v>8</v>
      </c>
      <c r="I8" s="31">
        <v>9</v>
      </c>
      <c r="J8" s="29">
        <v>10</v>
      </c>
      <c r="K8" s="32"/>
      <c r="L8" s="32"/>
    </row>
    <row r="9" spans="1:13" s="105" customFormat="1" ht="87" customHeight="1" x14ac:dyDescent="0.25">
      <c r="A9" s="191"/>
      <c r="B9" s="154" t="s">
        <v>31</v>
      </c>
      <c r="C9" s="158">
        <f>SUM(C10:C14)</f>
        <v>12339537.869999999</v>
      </c>
      <c r="D9" s="158">
        <f>SUM(D10:D14)</f>
        <v>12802315.390000001</v>
      </c>
      <c r="E9" s="158">
        <f>SUM(E10:E14)</f>
        <v>6779206.4800000004</v>
      </c>
      <c r="F9" s="159">
        <f>E9/D9</f>
        <v>0.52949999999999997</v>
      </c>
      <c r="G9" s="158">
        <f t="shared" ref="G9" si="0">SUM(G10:G14)</f>
        <v>6388095.2800000003</v>
      </c>
      <c r="H9" s="159">
        <f>G9/D9</f>
        <v>0.499</v>
      </c>
      <c r="I9" s="155">
        <f>SUM(I10:I14)</f>
        <v>12801595.68</v>
      </c>
      <c r="J9" s="180"/>
      <c r="K9" s="57"/>
      <c r="L9" s="57"/>
      <c r="M9" s="58"/>
    </row>
    <row r="10" spans="1:13" s="106" customFormat="1" ht="53.25" customHeight="1" x14ac:dyDescent="0.25">
      <c r="A10" s="191"/>
      <c r="B10" s="156" t="s">
        <v>4</v>
      </c>
      <c r="C10" s="158">
        <f t="shared" ref="C10:I10" si="1">C16+C24+C31+C38+C44+C50+C56+C63+C154+C161+C179+C186+C193+C173+C202</f>
        <v>61412.47</v>
      </c>
      <c r="D10" s="158">
        <f t="shared" si="1"/>
        <v>61519.77</v>
      </c>
      <c r="E10" s="158">
        <f t="shared" si="1"/>
        <v>22044.65</v>
      </c>
      <c r="F10" s="159">
        <f t="shared" ref="F10:F14" si="2">E10/D10</f>
        <v>0.35830000000000001</v>
      </c>
      <c r="G10" s="158">
        <f t="shared" si="1"/>
        <v>22044.65</v>
      </c>
      <c r="H10" s="159">
        <f t="shared" ref="H10:H15" si="3">G10/D10</f>
        <v>0.35830000000000001</v>
      </c>
      <c r="I10" s="155">
        <f t="shared" si="1"/>
        <v>61499.41</v>
      </c>
      <c r="J10" s="180"/>
      <c r="K10" s="57"/>
      <c r="L10" s="57"/>
      <c r="M10" s="58"/>
    </row>
    <row r="11" spans="1:13" s="106" customFormat="1" x14ac:dyDescent="0.25">
      <c r="A11" s="191"/>
      <c r="B11" s="156" t="s">
        <v>16</v>
      </c>
      <c r="C11" s="158">
        <f t="shared" ref="C11:E12" si="4">C17+C25+C32+C39+C45+C51+C57+C64+C155+C162+C180+C187+C194+C174+C203</f>
        <v>11705184.140000001</v>
      </c>
      <c r="D11" s="158">
        <f t="shared" si="4"/>
        <v>12159809.960000001</v>
      </c>
      <c r="E11" s="158">
        <f t="shared" si="4"/>
        <v>6478189.9400000004</v>
      </c>
      <c r="F11" s="159">
        <f t="shared" si="2"/>
        <v>0.53280000000000005</v>
      </c>
      <c r="G11" s="158">
        <f>G17+G25+G32+G39+G45+G51+G57+G64+G155+G162+G180+G187+G194+G174+G203</f>
        <v>6087078.7400000002</v>
      </c>
      <c r="H11" s="159">
        <f t="shared" si="3"/>
        <v>0.50060000000000004</v>
      </c>
      <c r="I11" s="158">
        <f t="shared" ref="I11" si="5">I17+I25+I32+I39+I45+I51+I57+I64+I155+I162+I180+I187+I194+I174+I203</f>
        <v>12159110.609999999</v>
      </c>
      <c r="J11" s="180"/>
      <c r="K11" s="57"/>
      <c r="L11" s="57"/>
      <c r="M11" s="58"/>
    </row>
    <row r="12" spans="1:13" s="106" customFormat="1" x14ac:dyDescent="0.25">
      <c r="A12" s="191"/>
      <c r="B12" s="156" t="s">
        <v>11</v>
      </c>
      <c r="C12" s="158">
        <f t="shared" si="4"/>
        <v>368774.49</v>
      </c>
      <c r="D12" s="158">
        <f t="shared" si="4"/>
        <v>376331.28</v>
      </c>
      <c r="E12" s="158">
        <f t="shared" si="4"/>
        <v>233513.45</v>
      </c>
      <c r="F12" s="159">
        <f t="shared" si="2"/>
        <v>0.62050000000000005</v>
      </c>
      <c r="G12" s="158">
        <f>G18+G26+G33+G40+G46+G52+G58+G65+G156+G163+G181+G188+G195+G175+G204</f>
        <v>233513.45</v>
      </c>
      <c r="H12" s="159">
        <f t="shared" si="3"/>
        <v>0.62050000000000005</v>
      </c>
      <c r="I12" s="158">
        <f>I18+I26+I33+I40+I46+I52+I58+I65+I156+I163+I181+I188+I195+I175+I204</f>
        <v>376331.28</v>
      </c>
      <c r="J12" s="180"/>
      <c r="K12" s="57"/>
      <c r="L12" s="57"/>
      <c r="M12" s="58"/>
    </row>
    <row r="13" spans="1:13" s="106" customFormat="1" x14ac:dyDescent="0.25">
      <c r="A13" s="191"/>
      <c r="B13" s="156" t="s">
        <v>13</v>
      </c>
      <c r="C13" s="158">
        <f t="shared" ref="C13:E14" si="6">C19+C27+C34+C41+C47+C53+C59+C66+C157+C164+C182+C189+C196</f>
        <v>13720.75</v>
      </c>
      <c r="D13" s="158">
        <f t="shared" si="6"/>
        <v>14208.36</v>
      </c>
      <c r="E13" s="158">
        <f t="shared" si="6"/>
        <v>9217.8799999999992</v>
      </c>
      <c r="F13" s="159">
        <f t="shared" si="2"/>
        <v>0.64880000000000004</v>
      </c>
      <c r="G13" s="158">
        <f>G19+G27+G34+G41+G47+G53+G59+G66+G157+G164+G182+G189+G196+G176</f>
        <v>9217.8799999999992</v>
      </c>
      <c r="H13" s="159">
        <f t="shared" si="3"/>
        <v>0.64880000000000004</v>
      </c>
      <c r="I13" s="155">
        <f>I19+I27+I34+I41+I47+I53+I59+I66+I157+I164+I182+I189+I196</f>
        <v>14208.36</v>
      </c>
      <c r="J13" s="180"/>
      <c r="K13" s="57"/>
      <c r="L13" s="57"/>
      <c r="M13" s="58"/>
    </row>
    <row r="14" spans="1:13" s="106" customFormat="1" x14ac:dyDescent="0.25">
      <c r="A14" s="191"/>
      <c r="B14" s="156" t="s">
        <v>5</v>
      </c>
      <c r="C14" s="158">
        <f t="shared" si="6"/>
        <v>190446.02</v>
      </c>
      <c r="D14" s="158">
        <f t="shared" si="6"/>
        <v>190446.02</v>
      </c>
      <c r="E14" s="158">
        <f t="shared" si="6"/>
        <v>36240.559999999998</v>
      </c>
      <c r="F14" s="159">
        <f t="shared" si="2"/>
        <v>0.1903</v>
      </c>
      <c r="G14" s="158">
        <f>G20+G28+G35+G42+G48+G54+G60+G67+G158+G165+G183+G190+G197</f>
        <v>36240.559999999998</v>
      </c>
      <c r="H14" s="159">
        <f t="shared" si="3"/>
        <v>0.1903</v>
      </c>
      <c r="I14" s="155">
        <f>I20+I28+I35+I42+I48+I54+I60+I67+I158+I165+I183+I190+I197</f>
        <v>190446.02</v>
      </c>
      <c r="J14" s="180"/>
      <c r="K14" s="57"/>
      <c r="L14" s="57"/>
      <c r="M14" s="58"/>
    </row>
    <row r="15" spans="1:13" s="36" customFormat="1" ht="94.5" customHeight="1" x14ac:dyDescent="0.25">
      <c r="A15" s="187" t="s">
        <v>33</v>
      </c>
      <c r="B15" s="71" t="s">
        <v>91</v>
      </c>
      <c r="C15" s="118">
        <f>C16+C17+C18+C19+C20</f>
        <v>3197.6</v>
      </c>
      <c r="D15" s="118">
        <f t="shared" ref="D15:G15" si="7">D16+D17+D18+D19+D20</f>
        <v>3197.6</v>
      </c>
      <c r="E15" s="118">
        <f t="shared" si="7"/>
        <v>0</v>
      </c>
      <c r="F15" s="120">
        <f>E15/D15</f>
        <v>0</v>
      </c>
      <c r="G15" s="118">
        <f t="shared" si="7"/>
        <v>0</v>
      </c>
      <c r="H15" s="120">
        <f t="shared" si="3"/>
        <v>0</v>
      </c>
      <c r="I15" s="72">
        <f t="shared" ref="I15" si="8">I16+I17+I18+I19+I20</f>
        <v>3197.6</v>
      </c>
      <c r="J15" s="173" t="s">
        <v>97</v>
      </c>
      <c r="K15" s="18"/>
      <c r="L15" s="34"/>
      <c r="M15" s="35"/>
    </row>
    <row r="16" spans="1:13" s="36" customFormat="1" x14ac:dyDescent="0.25">
      <c r="A16" s="198"/>
      <c r="B16" s="126" t="s">
        <v>4</v>
      </c>
      <c r="C16" s="114"/>
      <c r="D16" s="114"/>
      <c r="E16" s="114"/>
      <c r="F16" s="115"/>
      <c r="G16" s="114"/>
      <c r="H16" s="115"/>
      <c r="I16" s="114"/>
      <c r="J16" s="173"/>
      <c r="K16" s="18"/>
      <c r="L16" s="34"/>
      <c r="M16" s="35"/>
    </row>
    <row r="17" spans="1:13" s="36" customFormat="1" x14ac:dyDescent="0.25">
      <c r="A17" s="198"/>
      <c r="B17" s="126" t="s">
        <v>16</v>
      </c>
      <c r="C17" s="114">
        <v>3197.6</v>
      </c>
      <c r="D17" s="114">
        <v>3197.6</v>
      </c>
      <c r="E17" s="114">
        <v>0</v>
      </c>
      <c r="F17" s="115">
        <f>E17/D17</f>
        <v>0</v>
      </c>
      <c r="G17" s="114">
        <v>0</v>
      </c>
      <c r="H17" s="115">
        <f>G17/D17</f>
        <v>0</v>
      </c>
      <c r="I17" s="129">
        <v>3197.6</v>
      </c>
      <c r="J17" s="173"/>
      <c r="K17" s="18"/>
      <c r="L17" s="34"/>
      <c r="M17" s="35"/>
    </row>
    <row r="18" spans="1:13" s="36" customFormat="1" ht="54.75" customHeight="1" x14ac:dyDescent="0.25">
      <c r="A18" s="198"/>
      <c r="B18" s="126" t="s">
        <v>11</v>
      </c>
      <c r="C18" s="114"/>
      <c r="D18" s="114"/>
      <c r="E18" s="114"/>
      <c r="F18" s="115"/>
      <c r="G18" s="114"/>
      <c r="H18" s="115"/>
      <c r="I18" s="114"/>
      <c r="J18" s="173"/>
      <c r="K18" s="18"/>
      <c r="L18" s="34"/>
      <c r="M18" s="35"/>
    </row>
    <row r="19" spans="1:13" s="36" customFormat="1" x14ac:dyDescent="0.25">
      <c r="A19" s="198"/>
      <c r="B19" s="126" t="s">
        <v>13</v>
      </c>
      <c r="C19" s="114">
        <v>0</v>
      </c>
      <c r="D19" s="114">
        <v>0</v>
      </c>
      <c r="E19" s="114">
        <v>0</v>
      </c>
      <c r="F19" s="115"/>
      <c r="G19" s="114">
        <v>0</v>
      </c>
      <c r="H19" s="115"/>
      <c r="I19" s="114">
        <v>0</v>
      </c>
      <c r="J19" s="173"/>
      <c r="K19" s="18"/>
      <c r="L19" s="34"/>
      <c r="M19" s="35"/>
    </row>
    <row r="20" spans="1:13" s="37" customFormat="1" x14ac:dyDescent="0.25">
      <c r="A20" s="188"/>
      <c r="B20" s="126" t="s">
        <v>5</v>
      </c>
      <c r="C20" s="114"/>
      <c r="D20" s="114"/>
      <c r="E20" s="114"/>
      <c r="F20" s="115"/>
      <c r="G20" s="114"/>
      <c r="H20" s="115"/>
      <c r="I20" s="114"/>
      <c r="J20" s="173"/>
      <c r="K20" s="18"/>
      <c r="L20" s="34"/>
      <c r="M20" s="35"/>
    </row>
    <row r="21" spans="1:13" s="38" customFormat="1" ht="26.25" customHeight="1" x14ac:dyDescent="0.4">
      <c r="A21" s="187" t="s">
        <v>14</v>
      </c>
      <c r="B21" s="199" t="s">
        <v>111</v>
      </c>
      <c r="C21" s="183">
        <f>C24+C25+C26+C27</f>
        <v>10295949.880000001</v>
      </c>
      <c r="D21" s="183">
        <f>D24+D25+D26+D27</f>
        <v>10296249.779999999</v>
      </c>
      <c r="E21" s="183">
        <f>E24+E25+E26+E27</f>
        <v>5700802.3700000001</v>
      </c>
      <c r="F21" s="182">
        <f>(E21/D21)</f>
        <v>0.55369999999999997</v>
      </c>
      <c r="G21" s="183">
        <f>G24+G25+G26+G27</f>
        <v>5401507.5499999998</v>
      </c>
      <c r="H21" s="182">
        <f>G21/D21</f>
        <v>0.52459999999999996</v>
      </c>
      <c r="I21" s="183">
        <f>SUM(I24:I28)</f>
        <v>10296249.779999999</v>
      </c>
      <c r="J21" s="168" t="s">
        <v>125</v>
      </c>
      <c r="K21" s="18"/>
      <c r="L21" s="34"/>
      <c r="M21" s="35"/>
    </row>
    <row r="22" spans="1:13" s="38" customFormat="1" ht="409.5" customHeight="1" x14ac:dyDescent="0.4">
      <c r="A22" s="198"/>
      <c r="B22" s="199"/>
      <c r="C22" s="183"/>
      <c r="D22" s="183"/>
      <c r="E22" s="183"/>
      <c r="F22" s="182"/>
      <c r="G22" s="183"/>
      <c r="H22" s="182"/>
      <c r="I22" s="183"/>
      <c r="J22" s="169"/>
      <c r="K22" s="18"/>
      <c r="L22" s="34"/>
      <c r="M22" s="35"/>
    </row>
    <row r="23" spans="1:13" s="38" customFormat="1" ht="409.5" customHeight="1" x14ac:dyDescent="0.4">
      <c r="A23" s="101"/>
      <c r="B23" s="199"/>
      <c r="C23" s="183"/>
      <c r="D23" s="183"/>
      <c r="E23" s="183"/>
      <c r="F23" s="182"/>
      <c r="G23" s="183"/>
      <c r="H23" s="182"/>
      <c r="I23" s="183"/>
      <c r="J23" s="169"/>
      <c r="K23" s="18"/>
      <c r="L23" s="34"/>
      <c r="M23" s="35"/>
    </row>
    <row r="24" spans="1:13" s="81" customFormat="1" ht="135" customHeight="1" x14ac:dyDescent="0.4">
      <c r="A24" s="103"/>
      <c r="B24" s="148" t="s">
        <v>4</v>
      </c>
      <c r="C24" s="79"/>
      <c r="D24" s="20"/>
      <c r="E24" s="20"/>
      <c r="F24" s="68"/>
      <c r="G24" s="79"/>
      <c r="H24" s="68"/>
      <c r="I24" s="20"/>
      <c r="J24" s="169"/>
      <c r="K24" s="57"/>
      <c r="L24" s="57"/>
      <c r="M24" s="58"/>
    </row>
    <row r="25" spans="1:13" s="81" customFormat="1" ht="129.75" customHeight="1" x14ac:dyDescent="0.4">
      <c r="A25" s="103"/>
      <c r="B25" s="148" t="s">
        <v>16</v>
      </c>
      <c r="C25" s="114">
        <v>10205434.6</v>
      </c>
      <c r="D25" s="114">
        <v>10205734.5</v>
      </c>
      <c r="E25" s="114">
        <v>5645599.5199999996</v>
      </c>
      <c r="F25" s="115">
        <f>E25/D25</f>
        <v>0.55320000000000003</v>
      </c>
      <c r="G25" s="114">
        <v>5346304.7</v>
      </c>
      <c r="H25" s="115">
        <f>G25/D25</f>
        <v>0.52390000000000003</v>
      </c>
      <c r="I25" s="114">
        <f>9996573.21+34691.39+174469.9</f>
        <v>10205734.5</v>
      </c>
      <c r="J25" s="169"/>
      <c r="K25" s="57"/>
      <c r="L25" s="57"/>
      <c r="M25" s="58"/>
    </row>
    <row r="26" spans="1:13" s="104" customFormat="1" ht="74.25" customHeight="1" x14ac:dyDescent="0.4">
      <c r="A26" s="103" t="s">
        <v>51</v>
      </c>
      <c r="B26" s="148" t="s">
        <v>11</v>
      </c>
      <c r="C26" s="114">
        <v>90515.28</v>
      </c>
      <c r="D26" s="114">
        <v>90515.28</v>
      </c>
      <c r="E26" s="114">
        <f>G26</f>
        <v>55202.85</v>
      </c>
      <c r="F26" s="115">
        <f>E26/D26</f>
        <v>0.6099</v>
      </c>
      <c r="G26" s="114">
        <v>55202.85</v>
      </c>
      <c r="H26" s="115">
        <f t="shared" ref="H26" si="9">G26/D26</f>
        <v>0.6099</v>
      </c>
      <c r="I26" s="114">
        <f>45819.72+34691.39+1560.91+8443.26</f>
        <v>90515.28</v>
      </c>
      <c r="J26" s="169"/>
      <c r="K26" s="57"/>
      <c r="L26" s="51"/>
      <c r="M26" s="52"/>
    </row>
    <row r="27" spans="1:13" s="81" customFormat="1" ht="39.75" customHeight="1" x14ac:dyDescent="0.4">
      <c r="A27" s="103"/>
      <c r="B27" s="148" t="s">
        <v>13</v>
      </c>
      <c r="C27" s="20"/>
      <c r="D27" s="20"/>
      <c r="E27" s="20"/>
      <c r="F27" s="68"/>
      <c r="G27" s="20"/>
      <c r="H27" s="68"/>
      <c r="I27" s="20"/>
      <c r="J27" s="169"/>
      <c r="K27" s="57"/>
      <c r="L27" s="57"/>
      <c r="M27" s="58"/>
    </row>
    <row r="28" spans="1:13" s="81" customFormat="1" ht="74.25" customHeight="1" x14ac:dyDescent="0.4">
      <c r="A28" s="103"/>
      <c r="B28" s="148" t="s">
        <v>5</v>
      </c>
      <c r="C28" s="20"/>
      <c r="D28" s="20"/>
      <c r="E28" s="20"/>
      <c r="F28" s="68"/>
      <c r="G28" s="20"/>
      <c r="H28" s="68"/>
      <c r="I28" s="20"/>
      <c r="J28" s="169"/>
      <c r="K28" s="57"/>
      <c r="L28" s="57"/>
      <c r="M28" s="58"/>
    </row>
    <row r="29" spans="1:13" s="38" customFormat="1" x14ac:dyDescent="0.4">
      <c r="A29" s="187" t="s">
        <v>15</v>
      </c>
      <c r="B29" s="186" t="s">
        <v>105</v>
      </c>
      <c r="C29" s="185">
        <f>C31+C32+C33+C34+C35</f>
        <v>308159</v>
      </c>
      <c r="D29" s="185">
        <f t="shared" ref="D29" si="10">D31+D32+D33+D34+D35</f>
        <v>308159</v>
      </c>
      <c r="E29" s="185">
        <f>E31+E32+E33+E34+E35</f>
        <v>213091.39</v>
      </c>
      <c r="F29" s="184">
        <f>E29/D29</f>
        <v>0.6915</v>
      </c>
      <c r="G29" s="183">
        <f>G31+G32+G33+G34+G35</f>
        <v>125376.2</v>
      </c>
      <c r="H29" s="184">
        <f>G29/D29</f>
        <v>0.40689999999999998</v>
      </c>
      <c r="I29" s="185">
        <f>I31+I32+I33+I34+I35</f>
        <v>308159</v>
      </c>
      <c r="J29" s="181" t="s">
        <v>121</v>
      </c>
      <c r="K29" s="18"/>
      <c r="L29" s="34"/>
      <c r="M29" s="35"/>
    </row>
    <row r="30" spans="1:13" s="38" customFormat="1" ht="373.5" customHeight="1" x14ac:dyDescent="0.4">
      <c r="A30" s="188"/>
      <c r="B30" s="186"/>
      <c r="C30" s="185"/>
      <c r="D30" s="185"/>
      <c r="E30" s="185"/>
      <c r="F30" s="184"/>
      <c r="G30" s="183"/>
      <c r="H30" s="184"/>
      <c r="I30" s="185"/>
      <c r="J30" s="181"/>
      <c r="K30" s="18"/>
      <c r="L30" s="34"/>
      <c r="M30" s="35"/>
    </row>
    <row r="31" spans="1:13" s="38" customFormat="1" ht="120.75" customHeight="1" x14ac:dyDescent="0.4">
      <c r="A31" s="151"/>
      <c r="B31" s="148" t="s">
        <v>4</v>
      </c>
      <c r="C31" s="129"/>
      <c r="D31" s="129"/>
      <c r="E31" s="129"/>
      <c r="F31" s="123"/>
      <c r="G31" s="114"/>
      <c r="H31" s="123"/>
      <c r="I31" s="129"/>
      <c r="J31" s="181"/>
      <c r="K31" s="18"/>
      <c r="L31" s="34"/>
      <c r="M31" s="35"/>
    </row>
    <row r="32" spans="1:13" s="38" customFormat="1" ht="113.25" customHeight="1" x14ac:dyDescent="0.4">
      <c r="A32" s="151"/>
      <c r="B32" s="148" t="s">
        <v>53</v>
      </c>
      <c r="C32" s="129">
        <v>308159</v>
      </c>
      <c r="D32" s="129">
        <f>282040.3+26118.7</f>
        <v>308159</v>
      </c>
      <c r="E32" s="129">
        <v>213091.39</v>
      </c>
      <c r="F32" s="123">
        <f t="shared" ref="F32" si="11">E32/D32</f>
        <v>0.6915</v>
      </c>
      <c r="G32" s="129">
        <v>125376.2</v>
      </c>
      <c r="H32" s="123">
        <f>G32/D32</f>
        <v>0.40689999999999998</v>
      </c>
      <c r="I32" s="129">
        <f>4565.5+83876+205717.5+14000</f>
        <v>308159</v>
      </c>
      <c r="J32" s="181"/>
      <c r="K32" s="18"/>
      <c r="L32" s="34"/>
      <c r="M32" s="35"/>
    </row>
    <row r="33" spans="1:13" s="38" customFormat="1" ht="113.25" customHeight="1" x14ac:dyDescent="0.4">
      <c r="A33" s="151"/>
      <c r="B33" s="148" t="s">
        <v>11</v>
      </c>
      <c r="C33" s="129"/>
      <c r="D33" s="129"/>
      <c r="E33" s="129">
        <f>G33</f>
        <v>0</v>
      </c>
      <c r="F33" s="123"/>
      <c r="G33" s="114"/>
      <c r="H33" s="123"/>
      <c r="I33" s="129"/>
      <c r="J33" s="181"/>
      <c r="K33" s="18"/>
      <c r="L33" s="34"/>
      <c r="M33" s="35"/>
    </row>
    <row r="34" spans="1:13" s="38" customFormat="1" ht="183.75" customHeight="1" x14ac:dyDescent="0.4">
      <c r="A34" s="151"/>
      <c r="B34" s="148" t="s">
        <v>13</v>
      </c>
      <c r="C34" s="129"/>
      <c r="D34" s="129"/>
      <c r="E34" s="129">
        <f>G34</f>
        <v>0</v>
      </c>
      <c r="F34" s="123"/>
      <c r="G34" s="114"/>
      <c r="H34" s="123"/>
      <c r="I34" s="129"/>
      <c r="J34" s="181"/>
      <c r="K34" s="18"/>
      <c r="L34" s="34"/>
      <c r="M34" s="35"/>
    </row>
    <row r="35" spans="1:13" s="38" customFormat="1" ht="153.75" customHeight="1" x14ac:dyDescent="0.4">
      <c r="A35" s="151"/>
      <c r="B35" s="148" t="s">
        <v>5</v>
      </c>
      <c r="C35" s="129"/>
      <c r="D35" s="129"/>
      <c r="E35" s="129"/>
      <c r="F35" s="123"/>
      <c r="G35" s="114"/>
      <c r="H35" s="123"/>
      <c r="I35" s="129"/>
      <c r="J35" s="181"/>
      <c r="K35" s="18"/>
      <c r="L35" s="34"/>
      <c r="M35" s="35"/>
    </row>
    <row r="36" spans="1:13" s="78" customFormat="1" ht="52.5" customHeight="1" x14ac:dyDescent="0.25">
      <c r="A36" s="109" t="s">
        <v>34</v>
      </c>
      <c r="B36" s="71" t="s">
        <v>58</v>
      </c>
      <c r="C36" s="118"/>
      <c r="D36" s="118"/>
      <c r="E36" s="119"/>
      <c r="F36" s="120"/>
      <c r="G36" s="72"/>
      <c r="H36" s="120"/>
      <c r="I36" s="121"/>
      <c r="J36" s="160" t="s">
        <v>36</v>
      </c>
      <c r="K36" s="57"/>
      <c r="L36" s="57"/>
      <c r="M36" s="58"/>
    </row>
    <row r="37" spans="1:13" s="38" customFormat="1" ht="355.5" customHeight="1" x14ac:dyDescent="0.4">
      <c r="A37" s="94" t="s">
        <v>1</v>
      </c>
      <c r="B37" s="153" t="s">
        <v>112</v>
      </c>
      <c r="C37" s="150">
        <f>C39+C40+C38</f>
        <v>321407.11</v>
      </c>
      <c r="D37" s="118">
        <f>D39+D40+D38</f>
        <v>321407.13</v>
      </c>
      <c r="E37" s="118">
        <f>E39+E40+E38</f>
        <v>212573.01</v>
      </c>
      <c r="F37" s="120">
        <f t="shared" ref="F37" si="12">E37/D37</f>
        <v>0.66139999999999999</v>
      </c>
      <c r="G37" s="150">
        <f>G39+G40+G38</f>
        <v>212529.1</v>
      </c>
      <c r="H37" s="120">
        <f t="shared" ref="H37" si="13">G37/D37</f>
        <v>0.66120000000000001</v>
      </c>
      <c r="I37" s="118">
        <f>I39+I40+I38</f>
        <v>321407.13</v>
      </c>
      <c r="J37" s="168" t="s">
        <v>124</v>
      </c>
      <c r="K37" s="18"/>
      <c r="L37" s="34"/>
      <c r="M37" s="35"/>
    </row>
    <row r="38" spans="1:13" s="38" customFormat="1" x14ac:dyDescent="0.4">
      <c r="A38" s="85"/>
      <c r="B38" s="148" t="s">
        <v>4</v>
      </c>
      <c r="C38" s="129">
        <v>486.14</v>
      </c>
      <c r="D38" s="129">
        <v>486.14</v>
      </c>
      <c r="E38" s="129">
        <v>0</v>
      </c>
      <c r="F38" s="123">
        <f>E38/D38</f>
        <v>0</v>
      </c>
      <c r="G38" s="114">
        <v>0</v>
      </c>
      <c r="H38" s="123">
        <f>G38/D38</f>
        <v>0</v>
      </c>
      <c r="I38" s="129">
        <f>D38</f>
        <v>486.14</v>
      </c>
      <c r="J38" s="169"/>
      <c r="K38" s="18"/>
      <c r="L38" s="42"/>
      <c r="M38" s="43"/>
    </row>
    <row r="39" spans="1:13" s="38" customFormat="1" x14ac:dyDescent="0.4">
      <c r="A39" s="84"/>
      <c r="B39" s="148" t="s">
        <v>53</v>
      </c>
      <c r="C39" s="129">
        <v>161667.5</v>
      </c>
      <c r="D39" s="129">
        <v>161667.51999999999</v>
      </c>
      <c r="E39" s="129">
        <v>108150.55</v>
      </c>
      <c r="F39" s="123">
        <f t="shared" ref="F39" si="14">E39/D39</f>
        <v>0.66900000000000004</v>
      </c>
      <c r="G39" s="129">
        <v>108106.64</v>
      </c>
      <c r="H39" s="123">
        <f t="shared" ref="H39" si="15">G39/D39</f>
        <v>0.66869999999999996</v>
      </c>
      <c r="I39" s="129">
        <v>161667.51999999999</v>
      </c>
      <c r="J39" s="169"/>
      <c r="K39" s="18"/>
      <c r="L39" s="34"/>
      <c r="M39" s="35"/>
    </row>
    <row r="40" spans="1:13" s="38" customFormat="1" x14ac:dyDescent="0.4">
      <c r="A40" s="84"/>
      <c r="B40" s="148" t="s">
        <v>11</v>
      </c>
      <c r="C40" s="129">
        <v>159253.47</v>
      </c>
      <c r="D40" s="129">
        <v>159253.47</v>
      </c>
      <c r="E40" s="129">
        <v>104422.46</v>
      </c>
      <c r="F40" s="123">
        <f>E40/D40</f>
        <v>0.65569999999999995</v>
      </c>
      <c r="G40" s="114">
        <v>104422.46</v>
      </c>
      <c r="H40" s="123">
        <f>G40/D40</f>
        <v>0.65569999999999995</v>
      </c>
      <c r="I40" s="129">
        <v>159253.47</v>
      </c>
      <c r="J40" s="169"/>
      <c r="K40" s="18"/>
      <c r="L40" s="34"/>
      <c r="M40" s="35"/>
    </row>
    <row r="41" spans="1:13" s="38" customFormat="1" x14ac:dyDescent="0.4">
      <c r="A41" s="84"/>
      <c r="B41" s="148" t="s">
        <v>13</v>
      </c>
      <c r="C41" s="19"/>
      <c r="D41" s="19"/>
      <c r="E41" s="19"/>
      <c r="F41" s="67"/>
      <c r="G41" s="20"/>
      <c r="H41" s="67"/>
      <c r="I41" s="19"/>
      <c r="J41" s="169"/>
      <c r="K41" s="18"/>
      <c r="L41" s="34"/>
      <c r="M41" s="35"/>
    </row>
    <row r="42" spans="1:13" s="38" customFormat="1" x14ac:dyDescent="0.4">
      <c r="A42" s="84"/>
      <c r="B42" s="148" t="s">
        <v>5</v>
      </c>
      <c r="C42" s="19"/>
      <c r="D42" s="19"/>
      <c r="E42" s="19"/>
      <c r="F42" s="67"/>
      <c r="G42" s="20"/>
      <c r="H42" s="67"/>
      <c r="I42" s="19"/>
      <c r="J42" s="169"/>
      <c r="K42" s="18"/>
      <c r="L42" s="34"/>
      <c r="M42" s="35"/>
    </row>
    <row r="43" spans="1:13" s="41" customFormat="1" ht="174.75" customHeight="1" x14ac:dyDescent="0.25">
      <c r="A43" s="95" t="s">
        <v>10</v>
      </c>
      <c r="B43" s="153" t="s">
        <v>113</v>
      </c>
      <c r="C43" s="118">
        <f>C44+C45+C46+C47</f>
        <v>7574.19</v>
      </c>
      <c r="D43" s="118">
        <f>D44+D45+D46+D47</f>
        <v>7574.19</v>
      </c>
      <c r="E43" s="118">
        <f>E44+E45+E46+E47+E48</f>
        <v>1353.16</v>
      </c>
      <c r="F43" s="120">
        <f>E43/D43</f>
        <v>0.1787</v>
      </c>
      <c r="G43" s="150">
        <f>SUM(G44:G48)</f>
        <v>1353.16</v>
      </c>
      <c r="H43" s="120">
        <f>G43/D43</f>
        <v>0.1787</v>
      </c>
      <c r="I43" s="118">
        <f>I44+I45+I46+I47</f>
        <v>7574.19</v>
      </c>
      <c r="J43" s="170" t="s">
        <v>120</v>
      </c>
      <c r="K43" s="18"/>
      <c r="L43" s="34"/>
      <c r="M43" s="35"/>
    </row>
    <row r="44" spans="1:13" s="37" customFormat="1" x14ac:dyDescent="0.25">
      <c r="A44" s="102"/>
      <c r="B44" s="148" t="s">
        <v>4</v>
      </c>
      <c r="C44" s="129"/>
      <c r="D44" s="129"/>
      <c r="E44" s="129"/>
      <c r="F44" s="123"/>
      <c r="G44" s="114"/>
      <c r="H44" s="120"/>
      <c r="I44" s="129"/>
      <c r="J44" s="171"/>
      <c r="K44" s="18"/>
      <c r="L44" s="34"/>
      <c r="M44" s="35"/>
    </row>
    <row r="45" spans="1:13" s="37" customFormat="1" x14ac:dyDescent="0.25">
      <c r="A45" s="102"/>
      <c r="B45" s="148" t="s">
        <v>53</v>
      </c>
      <c r="C45" s="129">
        <v>6701</v>
      </c>
      <c r="D45" s="129">
        <v>6701</v>
      </c>
      <c r="E45" s="129">
        <v>1307.8699999999999</v>
      </c>
      <c r="F45" s="123">
        <f>E45/D45</f>
        <v>0.19520000000000001</v>
      </c>
      <c r="G45" s="114">
        <v>1307.8699999999999</v>
      </c>
      <c r="H45" s="123">
        <f t="shared" ref="H45:H46" si="16">G45/D45</f>
        <v>0.19520000000000001</v>
      </c>
      <c r="I45" s="129">
        <v>6701</v>
      </c>
      <c r="J45" s="171"/>
      <c r="K45" s="18"/>
      <c r="L45" s="34"/>
      <c r="M45" s="35"/>
    </row>
    <row r="46" spans="1:13" s="37" customFormat="1" x14ac:dyDescent="0.25">
      <c r="A46" s="102"/>
      <c r="B46" s="148" t="s">
        <v>11</v>
      </c>
      <c r="C46" s="129">
        <v>873.19</v>
      </c>
      <c r="D46" s="129">
        <v>873.19</v>
      </c>
      <c r="E46" s="129">
        <v>45.29</v>
      </c>
      <c r="F46" s="123">
        <f>E46/D46</f>
        <v>5.1900000000000002E-2</v>
      </c>
      <c r="G46" s="114">
        <v>45.29</v>
      </c>
      <c r="H46" s="123">
        <f t="shared" si="16"/>
        <v>5.1900000000000002E-2</v>
      </c>
      <c r="I46" s="129">
        <v>873.19</v>
      </c>
      <c r="J46" s="171"/>
      <c r="K46" s="18"/>
      <c r="L46" s="34"/>
      <c r="M46" s="35"/>
    </row>
    <row r="47" spans="1:13" s="37" customFormat="1" x14ac:dyDescent="0.25">
      <c r="A47" s="102"/>
      <c r="B47" s="148" t="s">
        <v>13</v>
      </c>
      <c r="C47" s="129">
        <v>0</v>
      </c>
      <c r="D47" s="19">
        <v>0</v>
      </c>
      <c r="E47" s="19"/>
      <c r="F47" s="67">
        <v>0</v>
      </c>
      <c r="G47" s="44"/>
      <c r="H47" s="67"/>
      <c r="I47" s="19">
        <v>0</v>
      </c>
      <c r="J47" s="171"/>
      <c r="K47" s="18"/>
      <c r="L47" s="34"/>
      <c r="M47" s="35"/>
    </row>
    <row r="48" spans="1:13" s="37" customFormat="1" ht="44.25" customHeight="1" x14ac:dyDescent="0.25">
      <c r="A48" s="102"/>
      <c r="B48" s="148" t="s">
        <v>5</v>
      </c>
      <c r="C48" s="19"/>
      <c r="D48" s="19"/>
      <c r="E48" s="19"/>
      <c r="F48" s="67"/>
      <c r="G48" s="20"/>
      <c r="H48" s="67"/>
      <c r="I48" s="19"/>
      <c r="J48" s="171"/>
      <c r="K48" s="18"/>
      <c r="L48" s="34"/>
      <c r="M48" s="35"/>
    </row>
    <row r="49" spans="1:13" s="37" customFormat="1" ht="183" customHeight="1" x14ac:dyDescent="0.25">
      <c r="A49" s="100" t="s">
        <v>35</v>
      </c>
      <c r="B49" s="153" t="s">
        <v>114</v>
      </c>
      <c r="C49" s="150">
        <f>C50+C51+C52+C53</f>
        <v>9497.1</v>
      </c>
      <c r="D49" s="150">
        <f t="shared" ref="D49:E49" si="17">D50+D51+D52+D53</f>
        <v>9497.1</v>
      </c>
      <c r="E49" s="150">
        <f t="shared" si="17"/>
        <v>5127.7</v>
      </c>
      <c r="F49" s="152">
        <f t="shared" ref="F49:F51" si="18">E49/D49</f>
        <v>0.53990000000000005</v>
      </c>
      <c r="G49" s="150">
        <f>G50+G51+G52+G53</f>
        <v>5003.82</v>
      </c>
      <c r="H49" s="152">
        <f t="shared" ref="H49:H51" si="19">G49/D49</f>
        <v>0.52690000000000003</v>
      </c>
      <c r="I49" s="150">
        <f>I50+I51+I52+I53</f>
        <v>9497.1</v>
      </c>
      <c r="J49" s="168" t="s">
        <v>104</v>
      </c>
      <c r="K49" s="18"/>
      <c r="L49" s="34"/>
      <c r="M49" s="35"/>
    </row>
    <row r="50" spans="1:13" s="37" customFormat="1" ht="27.75" customHeight="1" x14ac:dyDescent="0.25">
      <c r="A50" s="100"/>
      <c r="B50" s="148" t="s">
        <v>4</v>
      </c>
      <c r="C50" s="150"/>
      <c r="D50" s="150"/>
      <c r="E50" s="150"/>
      <c r="F50" s="152"/>
      <c r="G50" s="150"/>
      <c r="H50" s="152"/>
      <c r="I50" s="150"/>
      <c r="J50" s="169"/>
      <c r="K50" s="18"/>
      <c r="L50" s="34"/>
      <c r="M50" s="35"/>
    </row>
    <row r="51" spans="1:13" s="37" customFormat="1" ht="27.75" customHeight="1" x14ac:dyDescent="0.25">
      <c r="A51" s="100"/>
      <c r="B51" s="148" t="s">
        <v>16</v>
      </c>
      <c r="C51" s="114">
        <v>9497.1</v>
      </c>
      <c r="D51" s="114">
        <v>9497.1</v>
      </c>
      <c r="E51" s="114">
        <v>5127.7</v>
      </c>
      <c r="F51" s="115">
        <f t="shared" si="18"/>
        <v>0.53990000000000005</v>
      </c>
      <c r="G51" s="114">
        <v>5003.82</v>
      </c>
      <c r="H51" s="115">
        <f t="shared" si="19"/>
        <v>0.52690000000000003</v>
      </c>
      <c r="I51" s="114">
        <f>8749.2+747.9</f>
        <v>9497.1</v>
      </c>
      <c r="J51" s="169"/>
      <c r="K51" s="18"/>
      <c r="L51" s="34"/>
      <c r="M51" s="35"/>
    </row>
    <row r="52" spans="1:13" s="37" customFormat="1" ht="27.75" customHeight="1" x14ac:dyDescent="0.25">
      <c r="A52" s="100"/>
      <c r="B52" s="148" t="s">
        <v>11</v>
      </c>
      <c r="C52" s="79"/>
      <c r="D52" s="79"/>
      <c r="E52" s="79"/>
      <c r="F52" s="82"/>
      <c r="G52" s="79"/>
      <c r="H52" s="82"/>
      <c r="I52" s="79"/>
      <c r="J52" s="169"/>
      <c r="K52" s="18"/>
      <c r="L52" s="34"/>
      <c r="M52" s="35"/>
    </row>
    <row r="53" spans="1:13" s="37" customFormat="1" ht="27.75" customHeight="1" x14ac:dyDescent="0.25">
      <c r="A53" s="100"/>
      <c r="B53" s="148" t="s">
        <v>13</v>
      </c>
      <c r="C53" s="79"/>
      <c r="D53" s="79"/>
      <c r="E53" s="79"/>
      <c r="F53" s="82"/>
      <c r="G53" s="79"/>
      <c r="H53" s="82"/>
      <c r="I53" s="79"/>
      <c r="J53" s="169"/>
      <c r="K53" s="18"/>
      <c r="L53" s="34"/>
      <c r="M53" s="35"/>
    </row>
    <row r="54" spans="1:13" s="37" customFormat="1" ht="27.75" customHeight="1" x14ac:dyDescent="0.25">
      <c r="A54" s="100"/>
      <c r="B54" s="148" t="s">
        <v>5</v>
      </c>
      <c r="C54" s="20"/>
      <c r="D54" s="20"/>
      <c r="E54" s="20"/>
      <c r="F54" s="68"/>
      <c r="G54" s="20"/>
      <c r="H54" s="68"/>
      <c r="I54" s="20"/>
      <c r="J54" s="169"/>
      <c r="K54" s="18"/>
      <c r="L54" s="34"/>
      <c r="M54" s="35"/>
    </row>
    <row r="55" spans="1:13" s="45" customFormat="1" ht="242.25" customHeight="1" x14ac:dyDescent="0.25">
      <c r="A55" s="125" t="s">
        <v>17</v>
      </c>
      <c r="B55" s="122" t="s">
        <v>92</v>
      </c>
      <c r="C55" s="72">
        <f>C56+C57+C58+C59+C60</f>
        <v>1797</v>
      </c>
      <c r="D55" s="72">
        <f>D56+D57+D58+D59+D60</f>
        <v>1797</v>
      </c>
      <c r="E55" s="72">
        <f t="shared" ref="E55" si="20">E56+E57+E58+E59+E60</f>
        <v>1703.92</v>
      </c>
      <c r="F55" s="73">
        <f>E55/D55</f>
        <v>0.94820000000000004</v>
      </c>
      <c r="G55" s="72">
        <f>G56+G57+G58+G59+G60</f>
        <v>1703.92</v>
      </c>
      <c r="H55" s="73">
        <f>G55/D55</f>
        <v>0.94820000000000004</v>
      </c>
      <c r="I55" s="72">
        <f>I56+I57+I58+I59+I60</f>
        <v>1797</v>
      </c>
      <c r="J55" s="168" t="s">
        <v>96</v>
      </c>
      <c r="K55" s="18"/>
      <c r="L55" s="34"/>
      <c r="M55" s="35"/>
    </row>
    <row r="56" spans="1:13" s="37" customFormat="1" ht="30.75" customHeight="1" x14ac:dyDescent="0.25">
      <c r="A56" s="125"/>
      <c r="B56" s="124" t="s">
        <v>4</v>
      </c>
      <c r="C56" s="114">
        <v>0</v>
      </c>
      <c r="D56" s="114">
        <v>0</v>
      </c>
      <c r="E56" s="114">
        <v>0</v>
      </c>
      <c r="F56" s="115"/>
      <c r="G56" s="114">
        <v>0</v>
      </c>
      <c r="H56" s="115"/>
      <c r="I56" s="114">
        <v>0</v>
      </c>
      <c r="J56" s="169"/>
      <c r="K56" s="18"/>
      <c r="L56" s="34"/>
      <c r="M56" s="35"/>
    </row>
    <row r="57" spans="1:13" s="37" customFormat="1" ht="38.25" customHeight="1" x14ac:dyDescent="0.25">
      <c r="A57" s="125"/>
      <c r="B57" s="124" t="s">
        <v>53</v>
      </c>
      <c r="C57" s="114">
        <v>1797</v>
      </c>
      <c r="D57" s="114">
        <v>1797</v>
      </c>
      <c r="E57" s="114">
        <v>1703.92</v>
      </c>
      <c r="F57" s="115">
        <f t="shared" ref="F57" si="21">E57/D57</f>
        <v>0.94820000000000004</v>
      </c>
      <c r="G57" s="114">
        <v>1703.92</v>
      </c>
      <c r="H57" s="115">
        <f t="shared" ref="H57" si="22">G57/D57</f>
        <v>0.94820000000000004</v>
      </c>
      <c r="I57" s="114">
        <f>1070+727</f>
        <v>1797</v>
      </c>
      <c r="J57" s="169"/>
      <c r="K57" s="18"/>
      <c r="L57" s="34"/>
      <c r="M57" s="35"/>
    </row>
    <row r="58" spans="1:13" s="37" customFormat="1" x14ac:dyDescent="0.25">
      <c r="A58" s="125"/>
      <c r="B58" s="124" t="s">
        <v>11</v>
      </c>
      <c r="C58" s="114">
        <v>0</v>
      </c>
      <c r="D58" s="114">
        <v>0</v>
      </c>
      <c r="E58" s="114">
        <f>G58</f>
        <v>0</v>
      </c>
      <c r="F58" s="115"/>
      <c r="G58" s="114">
        <v>0</v>
      </c>
      <c r="H58" s="115"/>
      <c r="I58" s="20">
        <v>0</v>
      </c>
      <c r="J58" s="169"/>
      <c r="K58" s="18"/>
      <c r="L58" s="34"/>
      <c r="M58" s="35"/>
    </row>
    <row r="59" spans="1:13" s="37" customFormat="1" x14ac:dyDescent="0.25">
      <c r="A59" s="125"/>
      <c r="B59" s="124" t="s">
        <v>13</v>
      </c>
      <c r="C59" s="114"/>
      <c r="D59" s="114"/>
      <c r="E59" s="114"/>
      <c r="F59" s="115"/>
      <c r="G59" s="114"/>
      <c r="H59" s="115"/>
      <c r="I59" s="20"/>
      <c r="J59" s="169"/>
      <c r="K59" s="18"/>
      <c r="L59" s="34"/>
      <c r="M59" s="35"/>
    </row>
    <row r="60" spans="1:13" s="37" customFormat="1" ht="30" customHeight="1" x14ac:dyDescent="0.25">
      <c r="A60" s="125"/>
      <c r="B60" s="126" t="s">
        <v>5</v>
      </c>
      <c r="C60" s="114"/>
      <c r="D60" s="114"/>
      <c r="E60" s="114"/>
      <c r="F60" s="115"/>
      <c r="G60" s="114"/>
      <c r="H60" s="115"/>
      <c r="I60" s="20"/>
      <c r="J60" s="169"/>
      <c r="K60" s="18"/>
      <c r="L60" s="34"/>
      <c r="M60" s="35"/>
    </row>
    <row r="61" spans="1:13" s="83" customFormat="1" ht="72.75" customHeight="1" x14ac:dyDescent="0.25">
      <c r="A61" s="109" t="s">
        <v>18</v>
      </c>
      <c r="B61" s="71" t="s">
        <v>66</v>
      </c>
      <c r="C61" s="72"/>
      <c r="D61" s="72"/>
      <c r="E61" s="74"/>
      <c r="F61" s="73"/>
      <c r="G61" s="72"/>
      <c r="H61" s="73"/>
      <c r="I61" s="75"/>
      <c r="J61" s="160" t="s">
        <v>36</v>
      </c>
      <c r="K61" s="57"/>
      <c r="L61" s="57"/>
      <c r="M61" s="58"/>
    </row>
    <row r="62" spans="1:13" s="62" customFormat="1" ht="72" customHeight="1" x14ac:dyDescent="0.25">
      <c r="A62" s="149" t="s">
        <v>19</v>
      </c>
      <c r="B62" s="153" t="s">
        <v>106</v>
      </c>
      <c r="C62" s="150">
        <f>SUM(C63:C66)</f>
        <v>356332.91</v>
      </c>
      <c r="D62" s="150">
        <f>SUM(D63:D66)</f>
        <v>817823.25</v>
      </c>
      <c r="E62" s="150">
        <f>SUM(E63:E66)</f>
        <v>197895.63</v>
      </c>
      <c r="F62" s="120">
        <f>E62/D62</f>
        <v>0.24199999999999999</v>
      </c>
      <c r="G62" s="150">
        <f t="shared" ref="G62" si="23">SUM(G63:G67)</f>
        <v>197889.08</v>
      </c>
      <c r="H62" s="152">
        <f>G62/D62</f>
        <v>0.24199999999999999</v>
      </c>
      <c r="I62" s="150">
        <f>SUM(I63:I66)</f>
        <v>817103.54</v>
      </c>
      <c r="J62" s="172"/>
      <c r="K62" s="57"/>
      <c r="L62" s="57"/>
      <c r="M62" s="58"/>
    </row>
    <row r="63" spans="1:13" s="60" customFormat="1" x14ac:dyDescent="0.25">
      <c r="A63" s="151"/>
      <c r="B63" s="148" t="s">
        <v>4</v>
      </c>
      <c r="C63" s="114">
        <f t="shared" ref="C63:E67" si="24">C69+C117</f>
        <v>11670.93</v>
      </c>
      <c r="D63" s="114">
        <f t="shared" si="24"/>
        <v>11670.93</v>
      </c>
      <c r="E63" s="129">
        <f t="shared" si="24"/>
        <v>1585.44</v>
      </c>
      <c r="F63" s="115">
        <f t="shared" ref="F63:F65" si="25">E63/D63</f>
        <v>0.1358</v>
      </c>
      <c r="G63" s="129">
        <f>G69+G117</f>
        <v>1585.44</v>
      </c>
      <c r="H63" s="115">
        <f t="shared" ref="H63:H65" si="26">G63/D63</f>
        <v>0.1358</v>
      </c>
      <c r="I63" s="114">
        <f>I69+I117</f>
        <v>11650.57</v>
      </c>
      <c r="J63" s="172"/>
      <c r="K63" s="57"/>
      <c r="L63" s="57"/>
      <c r="M63" s="58"/>
    </row>
    <row r="64" spans="1:13" s="60" customFormat="1" x14ac:dyDescent="0.25">
      <c r="A64" s="151"/>
      <c r="B64" s="148" t="s">
        <v>37</v>
      </c>
      <c r="C64" s="114">
        <f t="shared" si="24"/>
        <v>278858.84000000003</v>
      </c>
      <c r="D64" s="114">
        <f t="shared" si="24"/>
        <v>732984.74</v>
      </c>
      <c r="E64" s="129">
        <f t="shared" si="24"/>
        <v>147234.28</v>
      </c>
      <c r="F64" s="115">
        <f t="shared" si="25"/>
        <v>0.2009</v>
      </c>
      <c r="G64" s="129">
        <f>G70+G118</f>
        <v>147227.73000000001</v>
      </c>
      <c r="H64" s="115">
        <f t="shared" si="26"/>
        <v>0.2009</v>
      </c>
      <c r="I64" s="114">
        <f>I70+I118</f>
        <v>732285.39</v>
      </c>
      <c r="J64" s="172"/>
      <c r="K64" s="57"/>
      <c r="L64" s="57"/>
      <c r="M64" s="58"/>
    </row>
    <row r="65" spans="1:13" s="60" customFormat="1" x14ac:dyDescent="0.25">
      <c r="A65" s="151"/>
      <c r="B65" s="148" t="s">
        <v>11</v>
      </c>
      <c r="C65" s="114">
        <f t="shared" si="24"/>
        <v>65803.14</v>
      </c>
      <c r="D65" s="114">
        <f t="shared" si="24"/>
        <v>73167.58</v>
      </c>
      <c r="E65" s="114">
        <f t="shared" si="24"/>
        <v>49075.91</v>
      </c>
      <c r="F65" s="115">
        <f t="shared" si="25"/>
        <v>0.67069999999999996</v>
      </c>
      <c r="G65" s="114">
        <f>G71+G119</f>
        <v>49075.91</v>
      </c>
      <c r="H65" s="115">
        <f t="shared" si="26"/>
        <v>0.67069999999999996</v>
      </c>
      <c r="I65" s="114">
        <f>I71+I119</f>
        <v>73167.58</v>
      </c>
      <c r="J65" s="172"/>
      <c r="K65" s="57"/>
      <c r="L65" s="57"/>
      <c r="M65" s="58"/>
    </row>
    <row r="66" spans="1:13" s="60" customFormat="1" x14ac:dyDescent="0.25">
      <c r="A66" s="151"/>
      <c r="B66" s="148" t="s">
        <v>13</v>
      </c>
      <c r="C66" s="114">
        <f t="shared" si="24"/>
        <v>0</v>
      </c>
      <c r="D66" s="114">
        <f t="shared" si="24"/>
        <v>0</v>
      </c>
      <c r="E66" s="114">
        <f t="shared" si="24"/>
        <v>0</v>
      </c>
      <c r="F66" s="115">
        <v>0</v>
      </c>
      <c r="G66" s="129"/>
      <c r="H66" s="115">
        <v>0</v>
      </c>
      <c r="I66" s="114">
        <f>I72+I120</f>
        <v>0</v>
      </c>
      <c r="J66" s="172"/>
      <c r="K66" s="57"/>
      <c r="L66" s="57"/>
      <c r="M66" s="58"/>
    </row>
    <row r="67" spans="1:13" s="60" customFormat="1" collapsed="1" x14ac:dyDescent="0.25">
      <c r="A67" s="151"/>
      <c r="B67" s="148" t="s">
        <v>5</v>
      </c>
      <c r="C67" s="114">
        <f t="shared" si="24"/>
        <v>0</v>
      </c>
      <c r="D67" s="114">
        <f t="shared" si="24"/>
        <v>0</v>
      </c>
      <c r="E67" s="114">
        <f t="shared" si="24"/>
        <v>0</v>
      </c>
      <c r="F67" s="115"/>
      <c r="G67" s="114"/>
      <c r="H67" s="115"/>
      <c r="I67" s="114">
        <f>I73+I121</f>
        <v>0</v>
      </c>
      <c r="J67" s="172"/>
      <c r="K67" s="57"/>
      <c r="L67" s="57"/>
      <c r="M67" s="58"/>
    </row>
    <row r="68" spans="1:13" s="56" customFormat="1" ht="45.75" customHeight="1" x14ac:dyDescent="0.25">
      <c r="A68" s="90" t="s">
        <v>42</v>
      </c>
      <c r="B68" s="133" t="s">
        <v>73</v>
      </c>
      <c r="C68" s="134">
        <f>SUM(C69:C73)</f>
        <v>339762.29</v>
      </c>
      <c r="D68" s="134">
        <f>SUM(D69:D73)</f>
        <v>801303.92</v>
      </c>
      <c r="E68" s="134">
        <f>SUM(E69:E73)</f>
        <v>196303.64</v>
      </c>
      <c r="F68" s="135">
        <f>E68/D68</f>
        <v>0.245</v>
      </c>
      <c r="G68" s="134">
        <f>SUM(G69:G73)</f>
        <v>196303.64</v>
      </c>
      <c r="H68" s="135">
        <f>G68/D68</f>
        <v>0.245</v>
      </c>
      <c r="I68" s="134">
        <f>SUM(I69:I73)</f>
        <v>801303.92</v>
      </c>
      <c r="J68" s="175"/>
      <c r="K68" s="57"/>
      <c r="L68" s="55"/>
      <c r="M68" s="52"/>
    </row>
    <row r="69" spans="1:13" s="54" customFormat="1" x14ac:dyDescent="0.25">
      <c r="A69" s="93"/>
      <c r="B69" s="128" t="s">
        <v>4</v>
      </c>
      <c r="C69" s="114">
        <f t="shared" ref="C69:I69" si="27">C105+C75</f>
        <v>0</v>
      </c>
      <c r="D69" s="114">
        <f t="shared" si="27"/>
        <v>0</v>
      </c>
      <c r="E69" s="114">
        <f t="shared" si="27"/>
        <v>0</v>
      </c>
      <c r="F69" s="115">
        <f t="shared" si="27"/>
        <v>0</v>
      </c>
      <c r="G69" s="114">
        <f t="shared" si="27"/>
        <v>0</v>
      </c>
      <c r="H69" s="115">
        <f t="shared" si="27"/>
        <v>0</v>
      </c>
      <c r="I69" s="114">
        <f t="shared" si="27"/>
        <v>0</v>
      </c>
      <c r="J69" s="175"/>
      <c r="K69" s="57"/>
      <c r="L69" s="51"/>
      <c r="M69" s="52"/>
    </row>
    <row r="70" spans="1:13" s="54" customFormat="1" x14ac:dyDescent="0.25">
      <c r="A70" s="93"/>
      <c r="B70" s="128" t="s">
        <v>52</v>
      </c>
      <c r="C70" s="114">
        <f>C106+C76</f>
        <v>274232.40000000002</v>
      </c>
      <c r="D70" s="114">
        <f t="shared" ref="D70:I70" si="28">D106+D76</f>
        <v>728358.3</v>
      </c>
      <c r="E70" s="114">
        <f t="shared" si="28"/>
        <v>147227.73000000001</v>
      </c>
      <c r="F70" s="115">
        <f t="shared" si="28"/>
        <v>0.97609999999999997</v>
      </c>
      <c r="G70" s="114">
        <f t="shared" si="28"/>
        <v>147227.73000000001</v>
      </c>
      <c r="H70" s="115">
        <f t="shared" si="28"/>
        <v>0.97609999999999997</v>
      </c>
      <c r="I70" s="114">
        <f t="shared" si="28"/>
        <v>728358.3</v>
      </c>
      <c r="J70" s="175"/>
      <c r="K70" s="57"/>
      <c r="L70" s="51"/>
      <c r="M70" s="52"/>
    </row>
    <row r="71" spans="1:13" s="54" customFormat="1" x14ac:dyDescent="0.25">
      <c r="A71" s="93"/>
      <c r="B71" s="128" t="s">
        <v>11</v>
      </c>
      <c r="C71" s="114">
        <f>C107+C77</f>
        <v>65529.89</v>
      </c>
      <c r="D71" s="114">
        <f t="shared" ref="D71:I71" si="29">D107+D77</f>
        <v>72945.62</v>
      </c>
      <c r="E71" s="114">
        <f t="shared" si="29"/>
        <v>49075.91</v>
      </c>
      <c r="F71" s="115">
        <f t="shared" si="29"/>
        <v>0.97609999999999997</v>
      </c>
      <c r="G71" s="114">
        <f t="shared" si="29"/>
        <v>49075.91</v>
      </c>
      <c r="H71" s="115">
        <f t="shared" si="29"/>
        <v>0.97609999999999997</v>
      </c>
      <c r="I71" s="114">
        <f t="shared" si="29"/>
        <v>72945.62</v>
      </c>
      <c r="J71" s="175"/>
      <c r="K71" s="57"/>
      <c r="L71" s="51"/>
      <c r="M71" s="52"/>
    </row>
    <row r="72" spans="1:13" s="54" customFormat="1" x14ac:dyDescent="0.25">
      <c r="A72" s="93"/>
      <c r="B72" s="128" t="s">
        <v>13</v>
      </c>
      <c r="C72" s="114"/>
      <c r="D72" s="114"/>
      <c r="E72" s="114"/>
      <c r="F72" s="115">
        <v>0</v>
      </c>
      <c r="G72" s="114"/>
      <c r="H72" s="115">
        <v>0</v>
      </c>
      <c r="I72" s="114"/>
      <c r="J72" s="175"/>
      <c r="K72" s="57"/>
      <c r="L72" s="51"/>
      <c r="M72" s="52"/>
    </row>
    <row r="73" spans="1:13" s="54" customFormat="1" x14ac:dyDescent="0.25">
      <c r="A73" s="93"/>
      <c r="B73" s="128" t="s">
        <v>5</v>
      </c>
      <c r="C73" s="114">
        <f t="shared" ref="C73:I73" si="30">C79+C109</f>
        <v>0</v>
      </c>
      <c r="D73" s="114">
        <f t="shared" si="30"/>
        <v>0</v>
      </c>
      <c r="E73" s="114">
        <f t="shared" si="30"/>
        <v>0</v>
      </c>
      <c r="F73" s="115">
        <f t="shared" si="30"/>
        <v>0</v>
      </c>
      <c r="G73" s="114">
        <f t="shared" si="30"/>
        <v>0</v>
      </c>
      <c r="H73" s="115">
        <f t="shared" si="30"/>
        <v>0</v>
      </c>
      <c r="I73" s="114">
        <f t="shared" si="30"/>
        <v>0</v>
      </c>
      <c r="J73" s="175"/>
      <c r="K73" s="57"/>
      <c r="L73" s="51"/>
      <c r="M73" s="52"/>
    </row>
    <row r="74" spans="1:13" s="56" customFormat="1" ht="87" customHeight="1" x14ac:dyDescent="0.25">
      <c r="A74" s="92" t="s">
        <v>43</v>
      </c>
      <c r="B74" s="139" t="s">
        <v>78</v>
      </c>
      <c r="C74" s="134">
        <f>SUM(C75:C79)</f>
        <v>138647.85999999999</v>
      </c>
      <c r="D74" s="134">
        <f>SUM(D75:D79)</f>
        <v>600189.49</v>
      </c>
      <c r="E74" s="134">
        <f>SUM(E75:E79)</f>
        <v>0</v>
      </c>
      <c r="F74" s="135">
        <f>E74/D74</f>
        <v>0</v>
      </c>
      <c r="G74" s="134">
        <f>SUM(G75:G79)</f>
        <v>0</v>
      </c>
      <c r="H74" s="135">
        <f>G74/D74</f>
        <v>0</v>
      </c>
      <c r="I74" s="134">
        <f>SUM(I75:I79)</f>
        <v>600189.49</v>
      </c>
      <c r="J74" s="161"/>
      <c r="K74" s="57"/>
      <c r="L74" s="55"/>
      <c r="M74" s="55"/>
    </row>
    <row r="75" spans="1:13" s="54" customFormat="1" x14ac:dyDescent="0.25">
      <c r="A75" s="88"/>
      <c r="B75" s="128" t="s">
        <v>4</v>
      </c>
      <c r="C75" s="114"/>
      <c r="D75" s="130"/>
      <c r="E75" s="114"/>
      <c r="F75" s="115"/>
      <c r="G75" s="114"/>
      <c r="H75" s="115"/>
      <c r="I75" s="114"/>
      <c r="J75" s="162"/>
      <c r="K75" s="57"/>
      <c r="L75" s="51"/>
      <c r="M75" s="52"/>
    </row>
    <row r="76" spans="1:13" s="54" customFormat="1" x14ac:dyDescent="0.25">
      <c r="A76" s="88"/>
      <c r="B76" s="128" t="s">
        <v>52</v>
      </c>
      <c r="C76" s="114">
        <f t="shared" ref="C76:I77" si="31">C88+C94+C100+C82</f>
        <v>123396.6</v>
      </c>
      <c r="D76" s="114">
        <f t="shared" si="31"/>
        <v>577522.5</v>
      </c>
      <c r="E76" s="114">
        <f t="shared" si="31"/>
        <v>0</v>
      </c>
      <c r="F76" s="114">
        <f t="shared" si="31"/>
        <v>0</v>
      </c>
      <c r="G76" s="114">
        <f t="shared" si="31"/>
        <v>0</v>
      </c>
      <c r="H76" s="114">
        <f t="shared" si="31"/>
        <v>0</v>
      </c>
      <c r="I76" s="114">
        <f t="shared" si="31"/>
        <v>577522.5</v>
      </c>
      <c r="J76" s="162"/>
      <c r="K76" s="57"/>
      <c r="L76" s="51"/>
      <c r="M76" s="52"/>
    </row>
    <row r="77" spans="1:13" s="54" customFormat="1" x14ac:dyDescent="0.25">
      <c r="A77" s="88"/>
      <c r="B77" s="128" t="s">
        <v>38</v>
      </c>
      <c r="C77" s="114">
        <f t="shared" si="31"/>
        <v>15251.26</v>
      </c>
      <c r="D77" s="114">
        <f t="shared" si="31"/>
        <v>22666.99</v>
      </c>
      <c r="E77" s="114">
        <f t="shared" si="31"/>
        <v>0</v>
      </c>
      <c r="F77" s="114">
        <f t="shared" si="31"/>
        <v>0</v>
      </c>
      <c r="G77" s="114">
        <f t="shared" si="31"/>
        <v>0</v>
      </c>
      <c r="H77" s="114">
        <f t="shared" si="31"/>
        <v>0</v>
      </c>
      <c r="I77" s="114">
        <f t="shared" si="31"/>
        <v>22666.99</v>
      </c>
      <c r="J77" s="162"/>
      <c r="K77" s="57"/>
      <c r="L77" s="51"/>
      <c r="M77" s="52"/>
    </row>
    <row r="78" spans="1:13" s="54" customFormat="1" x14ac:dyDescent="0.25">
      <c r="A78" s="88"/>
      <c r="B78" s="128" t="s">
        <v>13</v>
      </c>
      <c r="C78" s="114"/>
      <c r="D78" s="114"/>
      <c r="E78" s="114"/>
      <c r="F78" s="115"/>
      <c r="G78" s="114"/>
      <c r="H78" s="115"/>
      <c r="I78" s="114"/>
      <c r="J78" s="162"/>
      <c r="K78" s="57"/>
      <c r="L78" s="51"/>
      <c r="M78" s="52"/>
    </row>
    <row r="79" spans="1:13" s="54" customFormat="1" x14ac:dyDescent="0.25">
      <c r="A79" s="88"/>
      <c r="B79" s="128" t="s">
        <v>5</v>
      </c>
      <c r="C79" s="114"/>
      <c r="D79" s="130"/>
      <c r="E79" s="114"/>
      <c r="F79" s="115"/>
      <c r="G79" s="114"/>
      <c r="H79" s="115"/>
      <c r="I79" s="114"/>
      <c r="J79" s="162"/>
      <c r="K79" s="57"/>
      <c r="L79" s="51"/>
      <c r="M79" s="52"/>
    </row>
    <row r="80" spans="1:13" s="56" customFormat="1" ht="96" customHeight="1" x14ac:dyDescent="0.25">
      <c r="A80" s="107" t="s">
        <v>79</v>
      </c>
      <c r="B80" s="136" t="s">
        <v>74</v>
      </c>
      <c r="C80" s="137">
        <f>SUM(C81:C85)</f>
        <v>105890.26</v>
      </c>
      <c r="D80" s="137">
        <f>SUM(D81:D85)</f>
        <v>556628.09</v>
      </c>
      <c r="E80" s="137">
        <f>SUM(E81:E85)</f>
        <v>0</v>
      </c>
      <c r="F80" s="138">
        <f>E80/D80</f>
        <v>0</v>
      </c>
      <c r="G80" s="137">
        <f>SUM(G81:G85)</f>
        <v>0</v>
      </c>
      <c r="H80" s="138">
        <f>G80/D80</f>
        <v>0</v>
      </c>
      <c r="I80" s="137">
        <f>SUM(I81:I85)</f>
        <v>556628.09</v>
      </c>
      <c r="J80" s="163" t="s">
        <v>103</v>
      </c>
      <c r="K80" s="108"/>
      <c r="L80" s="55"/>
      <c r="M80" s="55"/>
    </row>
    <row r="81" spans="1:13" s="54" customFormat="1" x14ac:dyDescent="0.25">
      <c r="A81" s="89"/>
      <c r="B81" s="128" t="s">
        <v>4</v>
      </c>
      <c r="C81" s="114"/>
      <c r="D81" s="130"/>
      <c r="E81" s="114"/>
      <c r="F81" s="115"/>
      <c r="G81" s="114"/>
      <c r="H81" s="115"/>
      <c r="I81" s="114"/>
      <c r="J81" s="162"/>
      <c r="K81" s="57"/>
      <c r="L81" s="51"/>
      <c r="M81" s="52"/>
    </row>
    <row r="82" spans="1:13" s="54" customFormat="1" x14ac:dyDescent="0.25">
      <c r="A82" s="89"/>
      <c r="B82" s="128" t="s">
        <v>52</v>
      </c>
      <c r="C82" s="114">
        <v>94242.33</v>
      </c>
      <c r="D82" s="114">
        <v>537564.43000000005</v>
      </c>
      <c r="E82" s="114">
        <v>0</v>
      </c>
      <c r="F82" s="115">
        <f>E82/D82</f>
        <v>0</v>
      </c>
      <c r="G82" s="114">
        <v>0</v>
      </c>
      <c r="H82" s="115">
        <f>G82/D82</f>
        <v>0</v>
      </c>
      <c r="I82" s="114">
        <v>537564.43000000005</v>
      </c>
      <c r="J82" s="162"/>
      <c r="K82" s="57"/>
      <c r="L82" s="51"/>
      <c r="M82" s="52"/>
    </row>
    <row r="83" spans="1:13" s="54" customFormat="1" x14ac:dyDescent="0.25">
      <c r="A83" s="89"/>
      <c r="B83" s="128" t="s">
        <v>38</v>
      </c>
      <c r="C83" s="114">
        <v>11647.93</v>
      </c>
      <c r="D83" s="114">
        <v>19063.66</v>
      </c>
      <c r="E83" s="114">
        <v>0</v>
      </c>
      <c r="F83" s="115">
        <f>E83/D83</f>
        <v>0</v>
      </c>
      <c r="G83" s="114">
        <v>0</v>
      </c>
      <c r="H83" s="115">
        <f>G83/D83</f>
        <v>0</v>
      </c>
      <c r="I83" s="114">
        <v>19063.66</v>
      </c>
      <c r="J83" s="162"/>
      <c r="K83" s="57"/>
      <c r="L83" s="51"/>
      <c r="M83" s="52"/>
    </row>
    <row r="84" spans="1:13" s="54" customFormat="1" x14ac:dyDescent="0.25">
      <c r="A84" s="89"/>
      <c r="B84" s="128" t="s">
        <v>13</v>
      </c>
      <c r="C84" s="114"/>
      <c r="D84" s="114"/>
      <c r="E84" s="114"/>
      <c r="F84" s="115"/>
      <c r="G84" s="114"/>
      <c r="H84" s="115"/>
      <c r="I84" s="114"/>
      <c r="J84" s="162"/>
      <c r="K84" s="57"/>
      <c r="L84" s="51"/>
      <c r="M84" s="52"/>
    </row>
    <row r="85" spans="1:13" s="54" customFormat="1" x14ac:dyDescent="0.25">
      <c r="A85" s="89"/>
      <c r="B85" s="128" t="s">
        <v>5</v>
      </c>
      <c r="C85" s="114"/>
      <c r="D85" s="130"/>
      <c r="E85" s="114"/>
      <c r="F85" s="115"/>
      <c r="G85" s="114"/>
      <c r="H85" s="115"/>
      <c r="I85" s="114"/>
      <c r="J85" s="162"/>
      <c r="K85" s="57"/>
      <c r="L85" s="51"/>
      <c r="M85" s="52"/>
    </row>
    <row r="86" spans="1:13" s="56" customFormat="1" ht="105" customHeight="1" x14ac:dyDescent="0.25">
      <c r="A86" s="91" t="s">
        <v>80</v>
      </c>
      <c r="B86" s="132" t="s">
        <v>101</v>
      </c>
      <c r="C86" s="111">
        <f>SUM(C87:C91)</f>
        <v>30324.68</v>
      </c>
      <c r="D86" s="111">
        <f>SUM(D87:D91)</f>
        <v>30324.68</v>
      </c>
      <c r="E86" s="111">
        <f>SUM(E87:E91)</f>
        <v>0</v>
      </c>
      <c r="F86" s="112">
        <f>E86/D86</f>
        <v>0</v>
      </c>
      <c r="G86" s="111">
        <f>SUM(G87:G91)</f>
        <v>0</v>
      </c>
      <c r="H86" s="112">
        <f>G86/D86</f>
        <v>0</v>
      </c>
      <c r="I86" s="111">
        <f>SUM(I87:I91)</f>
        <v>30324.68</v>
      </c>
      <c r="J86" s="164" t="s">
        <v>102</v>
      </c>
      <c r="K86" s="57"/>
      <c r="L86" s="55"/>
      <c r="M86" s="55"/>
    </row>
    <row r="87" spans="1:13" s="54" customFormat="1" x14ac:dyDescent="0.25">
      <c r="A87" s="89"/>
      <c r="B87" s="128" t="s">
        <v>4</v>
      </c>
      <c r="C87" s="114"/>
      <c r="D87" s="130"/>
      <c r="E87" s="114"/>
      <c r="F87" s="115"/>
      <c r="G87" s="114"/>
      <c r="H87" s="115"/>
      <c r="I87" s="114"/>
      <c r="J87" s="162"/>
      <c r="K87" s="57"/>
      <c r="L87" s="51"/>
      <c r="M87" s="52"/>
    </row>
    <row r="88" spans="1:13" s="54" customFormat="1" x14ac:dyDescent="0.25">
      <c r="A88" s="89"/>
      <c r="B88" s="128" t="s">
        <v>52</v>
      </c>
      <c r="C88" s="114">
        <v>26988.97</v>
      </c>
      <c r="D88" s="114">
        <v>26988.97</v>
      </c>
      <c r="E88" s="114">
        <v>0</v>
      </c>
      <c r="F88" s="115">
        <f>E88/D88</f>
        <v>0</v>
      </c>
      <c r="G88" s="114">
        <v>0</v>
      </c>
      <c r="H88" s="115">
        <f>G88/D88</f>
        <v>0</v>
      </c>
      <c r="I88" s="114">
        <v>26988.97</v>
      </c>
      <c r="J88" s="162"/>
      <c r="K88" s="57"/>
      <c r="L88" s="51"/>
      <c r="M88" s="52"/>
    </row>
    <row r="89" spans="1:13" s="54" customFormat="1" x14ac:dyDescent="0.25">
      <c r="A89" s="89"/>
      <c r="B89" s="128" t="s">
        <v>38</v>
      </c>
      <c r="C89" s="114">
        <v>3335.71</v>
      </c>
      <c r="D89" s="114">
        <v>3335.71</v>
      </c>
      <c r="E89" s="114">
        <v>0</v>
      </c>
      <c r="F89" s="115">
        <f>E89/D89</f>
        <v>0</v>
      </c>
      <c r="G89" s="114">
        <v>0</v>
      </c>
      <c r="H89" s="115">
        <f>G89/D89</f>
        <v>0</v>
      </c>
      <c r="I89" s="114">
        <v>3335.71</v>
      </c>
      <c r="J89" s="162"/>
      <c r="K89" s="57"/>
      <c r="L89" s="51"/>
      <c r="M89" s="52"/>
    </row>
    <row r="90" spans="1:13" s="54" customFormat="1" x14ac:dyDescent="0.25">
      <c r="A90" s="89"/>
      <c r="B90" s="128" t="s">
        <v>13</v>
      </c>
      <c r="C90" s="114"/>
      <c r="D90" s="114"/>
      <c r="E90" s="114"/>
      <c r="F90" s="115"/>
      <c r="G90" s="114"/>
      <c r="H90" s="115"/>
      <c r="I90" s="114"/>
      <c r="J90" s="162"/>
      <c r="K90" s="57"/>
      <c r="L90" s="51"/>
      <c r="M90" s="52"/>
    </row>
    <row r="91" spans="1:13" s="54" customFormat="1" x14ac:dyDescent="0.25">
      <c r="A91" s="89"/>
      <c r="B91" s="128" t="s">
        <v>5</v>
      </c>
      <c r="C91" s="114"/>
      <c r="D91" s="130"/>
      <c r="E91" s="114"/>
      <c r="F91" s="115"/>
      <c r="G91" s="114"/>
      <c r="H91" s="115"/>
      <c r="I91" s="114"/>
      <c r="J91" s="162"/>
      <c r="K91" s="57"/>
      <c r="L91" s="51"/>
      <c r="M91" s="52"/>
    </row>
    <row r="92" spans="1:13" s="56" customFormat="1" ht="60.75" x14ac:dyDescent="0.25">
      <c r="A92" s="107" t="s">
        <v>84</v>
      </c>
      <c r="B92" s="132" t="s">
        <v>85</v>
      </c>
      <c r="C92" s="111">
        <v>0</v>
      </c>
      <c r="D92" s="111">
        <f>SUM(D93:D97)</f>
        <v>10803.8</v>
      </c>
      <c r="E92" s="111">
        <f>SUM(E93:E97)</f>
        <v>0</v>
      </c>
      <c r="F92" s="112">
        <f>E92/D92</f>
        <v>0</v>
      </c>
      <c r="G92" s="111">
        <f>SUM(G93:G97)</f>
        <v>0</v>
      </c>
      <c r="H92" s="112">
        <f>G92/D92</f>
        <v>0</v>
      </c>
      <c r="I92" s="111">
        <f>SUM(I93:I97)</f>
        <v>10803.8</v>
      </c>
      <c r="J92" s="164" t="s">
        <v>86</v>
      </c>
      <c r="K92" s="108"/>
      <c r="L92" s="55"/>
      <c r="M92" s="55"/>
    </row>
    <row r="93" spans="1:13" s="54" customFormat="1" x14ac:dyDescent="0.25">
      <c r="A93" s="89"/>
      <c r="B93" s="128" t="s">
        <v>4</v>
      </c>
      <c r="C93" s="114"/>
      <c r="D93" s="130"/>
      <c r="E93" s="114"/>
      <c r="F93" s="115"/>
      <c r="G93" s="114"/>
      <c r="H93" s="115"/>
      <c r="I93" s="114"/>
      <c r="J93" s="162"/>
      <c r="K93" s="57"/>
      <c r="L93" s="51"/>
      <c r="M93" s="52"/>
    </row>
    <row r="94" spans="1:13" s="54" customFormat="1" x14ac:dyDescent="0.25">
      <c r="A94" s="89"/>
      <c r="B94" s="128" t="s">
        <v>52</v>
      </c>
      <c r="C94" s="114">
        <v>0</v>
      </c>
      <c r="D94" s="114">
        <v>10803.8</v>
      </c>
      <c r="E94" s="114">
        <v>0</v>
      </c>
      <c r="F94" s="115">
        <f>E94/D94</f>
        <v>0</v>
      </c>
      <c r="G94" s="114">
        <v>0</v>
      </c>
      <c r="H94" s="115">
        <f>G94/D94</f>
        <v>0</v>
      </c>
      <c r="I94" s="114">
        <v>10803.8</v>
      </c>
      <c r="J94" s="162"/>
      <c r="K94" s="57"/>
      <c r="L94" s="51"/>
      <c r="M94" s="52"/>
    </row>
    <row r="95" spans="1:13" s="54" customFormat="1" x14ac:dyDescent="0.25">
      <c r="A95" s="89"/>
      <c r="B95" s="128" t="s">
        <v>38</v>
      </c>
      <c r="C95" s="114"/>
      <c r="D95" s="114">
        <v>0</v>
      </c>
      <c r="E95" s="114">
        <v>0</v>
      </c>
      <c r="F95" s="115">
        <v>0</v>
      </c>
      <c r="G95" s="114">
        <v>0</v>
      </c>
      <c r="H95" s="115"/>
      <c r="I95" s="114">
        <v>0</v>
      </c>
      <c r="J95" s="162"/>
      <c r="K95" s="57"/>
      <c r="L95" s="51"/>
      <c r="M95" s="52"/>
    </row>
    <row r="96" spans="1:13" s="54" customFormat="1" x14ac:dyDescent="0.25">
      <c r="A96" s="89"/>
      <c r="B96" s="128" t="s">
        <v>13</v>
      </c>
      <c r="C96" s="114"/>
      <c r="D96" s="114"/>
      <c r="E96" s="114"/>
      <c r="F96" s="115"/>
      <c r="G96" s="114"/>
      <c r="H96" s="115"/>
      <c r="I96" s="114">
        <v>0</v>
      </c>
      <c r="J96" s="162"/>
      <c r="K96" s="57"/>
      <c r="L96" s="51"/>
      <c r="M96" s="52"/>
    </row>
    <row r="97" spans="1:13" s="54" customFormat="1" x14ac:dyDescent="0.25">
      <c r="A97" s="89"/>
      <c r="B97" s="128" t="s">
        <v>5</v>
      </c>
      <c r="C97" s="114"/>
      <c r="D97" s="130"/>
      <c r="E97" s="114"/>
      <c r="F97" s="115"/>
      <c r="G97" s="114"/>
      <c r="H97" s="115"/>
      <c r="I97" s="114"/>
      <c r="J97" s="162"/>
      <c r="K97" s="57"/>
      <c r="L97" s="51"/>
      <c r="M97" s="52"/>
    </row>
    <row r="98" spans="1:13" s="56" customFormat="1" ht="88.5" customHeight="1" x14ac:dyDescent="0.25">
      <c r="A98" s="91" t="s">
        <v>100</v>
      </c>
      <c r="B98" s="132" t="s">
        <v>81</v>
      </c>
      <c r="C98" s="111">
        <f>SUM(C99:C103)</f>
        <v>2432.92</v>
      </c>
      <c r="D98" s="111">
        <f>SUM(D99:D103)</f>
        <v>2432.92</v>
      </c>
      <c r="E98" s="111">
        <f>SUM(E99:E103)</f>
        <v>0</v>
      </c>
      <c r="F98" s="112">
        <f>E98/D98</f>
        <v>0</v>
      </c>
      <c r="G98" s="111">
        <f>SUM(G99:G103)</f>
        <v>0</v>
      </c>
      <c r="H98" s="112">
        <f>G98/D98</f>
        <v>0</v>
      </c>
      <c r="I98" s="111">
        <f>SUM(I99:I103)</f>
        <v>2432.92</v>
      </c>
      <c r="J98" s="164" t="s">
        <v>83</v>
      </c>
      <c r="K98" s="57"/>
      <c r="L98" s="55"/>
      <c r="M98" s="55"/>
    </row>
    <row r="99" spans="1:13" s="54" customFormat="1" x14ac:dyDescent="0.25">
      <c r="A99" s="89"/>
      <c r="B99" s="128" t="s">
        <v>4</v>
      </c>
      <c r="C99" s="114"/>
      <c r="D99" s="130"/>
      <c r="E99" s="114"/>
      <c r="F99" s="115"/>
      <c r="G99" s="114"/>
      <c r="H99" s="115"/>
      <c r="I99" s="114"/>
      <c r="J99" s="162"/>
      <c r="K99" s="57"/>
      <c r="L99" s="51"/>
      <c r="M99" s="52"/>
    </row>
    <row r="100" spans="1:13" s="54" customFormat="1" x14ac:dyDescent="0.25">
      <c r="A100" s="89"/>
      <c r="B100" s="128" t="s">
        <v>52</v>
      </c>
      <c r="C100" s="114">
        <v>2165.3000000000002</v>
      </c>
      <c r="D100" s="114">
        <v>2165.3000000000002</v>
      </c>
      <c r="E100" s="114">
        <v>0</v>
      </c>
      <c r="F100" s="115">
        <f>E100/D100</f>
        <v>0</v>
      </c>
      <c r="G100" s="114">
        <v>0</v>
      </c>
      <c r="H100" s="115">
        <f>G100/D100</f>
        <v>0</v>
      </c>
      <c r="I100" s="114">
        <v>2165.3000000000002</v>
      </c>
      <c r="J100" s="162"/>
      <c r="K100" s="57"/>
      <c r="L100" s="51"/>
      <c r="M100" s="52"/>
    </row>
    <row r="101" spans="1:13" s="54" customFormat="1" x14ac:dyDescent="0.25">
      <c r="A101" s="89"/>
      <c r="B101" s="128" t="s">
        <v>38</v>
      </c>
      <c r="C101" s="114">
        <v>267.62</v>
      </c>
      <c r="D101" s="114">
        <v>267.62</v>
      </c>
      <c r="E101" s="114">
        <v>0</v>
      </c>
      <c r="F101" s="115">
        <v>0</v>
      </c>
      <c r="G101" s="114">
        <v>0</v>
      </c>
      <c r="H101" s="115"/>
      <c r="I101" s="114">
        <v>267.62</v>
      </c>
      <c r="J101" s="162"/>
      <c r="K101" s="57"/>
      <c r="L101" s="51"/>
      <c r="M101" s="52"/>
    </row>
    <row r="102" spans="1:13" s="54" customFormat="1" x14ac:dyDescent="0.25">
      <c r="A102" s="89"/>
      <c r="B102" s="128" t="s">
        <v>13</v>
      </c>
      <c r="C102" s="114"/>
      <c r="D102" s="114"/>
      <c r="E102" s="114"/>
      <c r="F102" s="115"/>
      <c r="G102" s="114"/>
      <c r="H102" s="115"/>
      <c r="I102" s="114"/>
      <c r="J102" s="162"/>
      <c r="K102" s="57"/>
      <c r="L102" s="51"/>
      <c r="M102" s="52"/>
    </row>
    <row r="103" spans="1:13" s="54" customFormat="1" x14ac:dyDescent="0.25">
      <c r="A103" s="89"/>
      <c r="B103" s="128" t="s">
        <v>5</v>
      </c>
      <c r="C103" s="114"/>
      <c r="D103" s="130"/>
      <c r="E103" s="114"/>
      <c r="F103" s="115"/>
      <c r="G103" s="114"/>
      <c r="H103" s="115"/>
      <c r="I103" s="114"/>
      <c r="J103" s="162"/>
      <c r="K103" s="57"/>
      <c r="L103" s="51"/>
      <c r="M103" s="52"/>
    </row>
    <row r="104" spans="1:13" s="56" customFormat="1" ht="64.5" customHeight="1" x14ac:dyDescent="0.25">
      <c r="A104" s="90" t="s">
        <v>60</v>
      </c>
      <c r="B104" s="133" t="s">
        <v>75</v>
      </c>
      <c r="C104" s="134">
        <f>SUM(C105:C109)</f>
        <v>201114.43</v>
      </c>
      <c r="D104" s="134">
        <f>SUM(D105:D109)</f>
        <v>201114.43</v>
      </c>
      <c r="E104" s="134">
        <f>SUM(E105:E109)</f>
        <v>196303.64</v>
      </c>
      <c r="F104" s="135">
        <f>E104/D104</f>
        <v>0.97609999999999997</v>
      </c>
      <c r="G104" s="134">
        <f>SUM(G105:G109)</f>
        <v>196303.64</v>
      </c>
      <c r="H104" s="135">
        <f>G104/D104</f>
        <v>0.97609999999999997</v>
      </c>
      <c r="I104" s="134">
        <f>SUM(I105:I109)</f>
        <v>201114.43</v>
      </c>
      <c r="J104" s="174"/>
      <c r="K104" s="57"/>
      <c r="L104" s="55"/>
      <c r="M104" s="52"/>
    </row>
    <row r="105" spans="1:13" s="54" customFormat="1" ht="30.75" customHeight="1" x14ac:dyDescent="0.25">
      <c r="A105" s="89"/>
      <c r="B105" s="128" t="s">
        <v>4</v>
      </c>
      <c r="C105" s="114">
        <f>C111</f>
        <v>0</v>
      </c>
      <c r="D105" s="114">
        <f>D111</f>
        <v>0</v>
      </c>
      <c r="E105" s="114">
        <f>E111</f>
        <v>0</v>
      </c>
      <c r="F105" s="115"/>
      <c r="G105" s="114"/>
      <c r="H105" s="115"/>
      <c r="I105" s="114"/>
      <c r="J105" s="174"/>
      <c r="K105" s="57"/>
      <c r="L105" s="51"/>
      <c r="M105" s="52"/>
    </row>
    <row r="106" spans="1:13" s="54" customFormat="1" ht="30.75" customHeight="1" x14ac:dyDescent="0.25">
      <c r="A106" s="89"/>
      <c r="B106" s="128" t="s">
        <v>52</v>
      </c>
      <c r="C106" s="114">
        <f t="shared" ref="C106:I109" si="32">C112</f>
        <v>150835.79999999999</v>
      </c>
      <c r="D106" s="114">
        <f t="shared" si="32"/>
        <v>150835.79999999999</v>
      </c>
      <c r="E106" s="114">
        <f t="shared" si="32"/>
        <v>147227.73000000001</v>
      </c>
      <c r="F106" s="115">
        <f>E106/D106</f>
        <v>0.97609999999999997</v>
      </c>
      <c r="G106" s="114">
        <f t="shared" si="32"/>
        <v>147227.73000000001</v>
      </c>
      <c r="H106" s="115">
        <f>G106/D106</f>
        <v>0.97609999999999997</v>
      </c>
      <c r="I106" s="114">
        <f t="shared" si="32"/>
        <v>150835.79999999999</v>
      </c>
      <c r="J106" s="174"/>
      <c r="K106" s="57"/>
      <c r="L106" s="51"/>
      <c r="M106" s="52"/>
    </row>
    <row r="107" spans="1:13" s="54" customFormat="1" ht="30.75" customHeight="1" x14ac:dyDescent="0.25">
      <c r="A107" s="89"/>
      <c r="B107" s="128" t="s">
        <v>38</v>
      </c>
      <c r="C107" s="114">
        <f t="shared" si="32"/>
        <v>50278.63</v>
      </c>
      <c r="D107" s="114">
        <f t="shared" si="32"/>
        <v>50278.63</v>
      </c>
      <c r="E107" s="114">
        <f t="shared" si="32"/>
        <v>49075.91</v>
      </c>
      <c r="F107" s="115">
        <f>E107/D107</f>
        <v>0.97609999999999997</v>
      </c>
      <c r="G107" s="114">
        <f t="shared" si="32"/>
        <v>49075.91</v>
      </c>
      <c r="H107" s="115">
        <f>G107/D107</f>
        <v>0.97609999999999997</v>
      </c>
      <c r="I107" s="114">
        <f t="shared" si="32"/>
        <v>50278.63</v>
      </c>
      <c r="J107" s="174"/>
      <c r="K107" s="57"/>
      <c r="L107" s="51"/>
      <c r="M107" s="52"/>
    </row>
    <row r="108" spans="1:13" s="54" customFormat="1" ht="30.75" customHeight="1" x14ac:dyDescent="0.25">
      <c r="A108" s="89"/>
      <c r="B108" s="128" t="s">
        <v>13</v>
      </c>
      <c r="C108" s="114">
        <f t="shared" si="32"/>
        <v>0</v>
      </c>
      <c r="D108" s="114">
        <f t="shared" si="32"/>
        <v>0</v>
      </c>
      <c r="E108" s="114">
        <f>E114</f>
        <v>0</v>
      </c>
      <c r="F108" s="115"/>
      <c r="G108" s="114">
        <f>G114</f>
        <v>0</v>
      </c>
      <c r="H108" s="115"/>
      <c r="I108" s="114">
        <f t="shared" ref="I108" si="33">I114</f>
        <v>0</v>
      </c>
      <c r="J108" s="174"/>
      <c r="K108" s="57"/>
      <c r="L108" s="51"/>
      <c r="M108" s="52"/>
    </row>
    <row r="109" spans="1:13" s="54" customFormat="1" ht="30.75" customHeight="1" x14ac:dyDescent="0.25">
      <c r="A109" s="89"/>
      <c r="B109" s="128" t="s">
        <v>5</v>
      </c>
      <c r="C109" s="114">
        <f t="shared" si="32"/>
        <v>0</v>
      </c>
      <c r="D109" s="114">
        <f t="shared" si="32"/>
        <v>0</v>
      </c>
      <c r="E109" s="114">
        <f>E115</f>
        <v>0</v>
      </c>
      <c r="F109" s="115"/>
      <c r="G109" s="114"/>
      <c r="H109" s="115"/>
      <c r="I109" s="114"/>
      <c r="J109" s="174"/>
      <c r="K109" s="57"/>
      <c r="L109" s="51"/>
      <c r="M109" s="52"/>
    </row>
    <row r="110" spans="1:13" s="53" customFormat="1" ht="32.25" customHeight="1" x14ac:dyDescent="0.25">
      <c r="A110" s="89" t="s">
        <v>65</v>
      </c>
      <c r="B110" s="110" t="s">
        <v>56</v>
      </c>
      <c r="C110" s="111">
        <f>SUM(C111:C115)</f>
        <v>201114.43</v>
      </c>
      <c r="D110" s="111">
        <f>SUM(D111:D115)</f>
        <v>201114.43</v>
      </c>
      <c r="E110" s="111">
        <f>SUM(E111:E115)</f>
        <v>196303.64</v>
      </c>
      <c r="F110" s="112">
        <f>E110/D110</f>
        <v>0.97609999999999997</v>
      </c>
      <c r="G110" s="111">
        <f>SUM(G111:G115)</f>
        <v>196303.64</v>
      </c>
      <c r="H110" s="112">
        <f>G110/D110</f>
        <v>0.97609999999999997</v>
      </c>
      <c r="I110" s="111">
        <f>SUM(I111:I115)</f>
        <v>201114.43</v>
      </c>
      <c r="J110" s="176" t="s">
        <v>99</v>
      </c>
      <c r="K110" s="57"/>
      <c r="L110" s="55"/>
      <c r="M110" s="52"/>
    </row>
    <row r="111" spans="1:13" s="54" customFormat="1" ht="32.25" customHeight="1" x14ac:dyDescent="0.25">
      <c r="A111" s="89"/>
      <c r="B111" s="128" t="s">
        <v>4</v>
      </c>
      <c r="C111" s="114"/>
      <c r="D111" s="130"/>
      <c r="E111" s="114"/>
      <c r="F111" s="115"/>
      <c r="G111" s="114"/>
      <c r="H111" s="115"/>
      <c r="I111" s="114"/>
      <c r="J111" s="176"/>
      <c r="K111" s="57"/>
      <c r="L111" s="51"/>
      <c r="M111" s="52"/>
    </row>
    <row r="112" spans="1:13" s="54" customFormat="1" ht="33.75" customHeight="1" x14ac:dyDescent="0.25">
      <c r="A112" s="89"/>
      <c r="B112" s="128" t="s">
        <v>52</v>
      </c>
      <c r="C112" s="114">
        <v>150835.79999999999</v>
      </c>
      <c r="D112" s="114">
        <v>150835.79999999999</v>
      </c>
      <c r="E112" s="114">
        <v>147227.73000000001</v>
      </c>
      <c r="F112" s="115">
        <f>E112/D112</f>
        <v>0.97609999999999997</v>
      </c>
      <c r="G112" s="114">
        <v>147227.73000000001</v>
      </c>
      <c r="H112" s="115">
        <f>G112/D112</f>
        <v>0.97609999999999997</v>
      </c>
      <c r="I112" s="114">
        <v>150835.79999999999</v>
      </c>
      <c r="J112" s="176"/>
      <c r="K112" s="57"/>
      <c r="L112" s="51"/>
      <c r="M112" s="52"/>
    </row>
    <row r="113" spans="1:13" s="54" customFormat="1" ht="35.25" customHeight="1" x14ac:dyDescent="0.25">
      <c r="A113" s="89"/>
      <c r="B113" s="128" t="s">
        <v>38</v>
      </c>
      <c r="C113" s="114">
        <v>50278.63</v>
      </c>
      <c r="D113" s="114">
        <v>50278.63</v>
      </c>
      <c r="E113" s="114">
        <v>49075.91</v>
      </c>
      <c r="F113" s="115">
        <f>E113/D113</f>
        <v>0.97609999999999997</v>
      </c>
      <c r="G113" s="114">
        <v>49075.91</v>
      </c>
      <c r="H113" s="115">
        <f>G113/D113</f>
        <v>0.97609999999999997</v>
      </c>
      <c r="I113" s="114">
        <v>50278.63</v>
      </c>
      <c r="J113" s="176"/>
      <c r="K113" s="57"/>
      <c r="L113" s="51"/>
      <c r="M113" s="52"/>
    </row>
    <row r="114" spans="1:13" s="54" customFormat="1" ht="32.25" customHeight="1" x14ac:dyDescent="0.25">
      <c r="A114" s="89"/>
      <c r="B114" s="128" t="s">
        <v>13</v>
      </c>
      <c r="C114" s="114">
        <v>0</v>
      </c>
      <c r="D114" s="114">
        <v>0</v>
      </c>
      <c r="E114" s="114"/>
      <c r="F114" s="115"/>
      <c r="G114" s="114"/>
      <c r="H114" s="115">
        <v>0</v>
      </c>
      <c r="I114" s="114"/>
      <c r="J114" s="176"/>
      <c r="K114" s="57"/>
      <c r="L114" s="51"/>
      <c r="M114" s="52"/>
    </row>
    <row r="115" spans="1:13" s="54" customFormat="1" ht="32.25" customHeight="1" x14ac:dyDescent="0.25">
      <c r="A115" s="88"/>
      <c r="B115" s="128" t="s">
        <v>5</v>
      </c>
      <c r="C115" s="114"/>
      <c r="D115" s="130"/>
      <c r="E115" s="114"/>
      <c r="F115" s="115"/>
      <c r="G115" s="114"/>
      <c r="H115" s="115"/>
      <c r="I115" s="116"/>
      <c r="J115" s="176"/>
      <c r="K115" s="57"/>
      <c r="L115" s="51"/>
      <c r="M115" s="52"/>
    </row>
    <row r="116" spans="1:13" s="62" customFormat="1" ht="65.25" customHeight="1" x14ac:dyDescent="0.25">
      <c r="A116" s="98" t="s">
        <v>44</v>
      </c>
      <c r="B116" s="144" t="s">
        <v>76</v>
      </c>
      <c r="C116" s="145">
        <f>SUM(C117:C121)</f>
        <v>16570.62</v>
      </c>
      <c r="D116" s="145">
        <f t="shared" ref="D116" si="34">SUM(D117:D121)</f>
        <v>16519.330000000002</v>
      </c>
      <c r="E116" s="145">
        <f>SUM(E117:E121)</f>
        <v>1591.99</v>
      </c>
      <c r="F116" s="146">
        <f t="shared" ref="F116:F125" si="35">E116/D116</f>
        <v>9.64E-2</v>
      </c>
      <c r="G116" s="134">
        <f>SUM(G117:G121)</f>
        <v>1585.44</v>
      </c>
      <c r="H116" s="146">
        <f t="shared" ref="H116:H125" si="36">G116/D116</f>
        <v>9.6000000000000002E-2</v>
      </c>
      <c r="I116" s="145">
        <f>SUM(I117:I121)</f>
        <v>15799.62</v>
      </c>
      <c r="J116" s="177"/>
      <c r="K116" s="57"/>
      <c r="L116" s="57"/>
      <c r="M116" s="58"/>
    </row>
    <row r="117" spans="1:13" s="60" customFormat="1" x14ac:dyDescent="0.25">
      <c r="A117" s="99"/>
      <c r="B117" s="127" t="s">
        <v>4</v>
      </c>
      <c r="C117" s="129">
        <f>C141+C123+C129+C135+C147</f>
        <v>11670.93</v>
      </c>
      <c r="D117" s="129">
        <f t="shared" ref="D117" si="37">D141+D123+D129+D135+D147</f>
        <v>11670.93</v>
      </c>
      <c r="E117" s="129">
        <f>E123+E129+E135+E141+E147</f>
        <v>1585.44</v>
      </c>
      <c r="F117" s="123">
        <f t="shared" si="35"/>
        <v>0.1358</v>
      </c>
      <c r="G117" s="114">
        <f>G141+G123+G129+G135+G147</f>
        <v>1585.44</v>
      </c>
      <c r="H117" s="123">
        <f t="shared" si="36"/>
        <v>0.1358</v>
      </c>
      <c r="I117" s="129">
        <f>I123+I129+I135+I141+I147</f>
        <v>11650.57</v>
      </c>
      <c r="J117" s="177"/>
      <c r="K117" s="57"/>
      <c r="L117" s="57"/>
      <c r="M117" s="58"/>
    </row>
    <row r="118" spans="1:13" s="60" customFormat="1" x14ac:dyDescent="0.25">
      <c r="A118" s="99"/>
      <c r="B118" s="127" t="s">
        <v>37</v>
      </c>
      <c r="C118" s="129">
        <f>C142+C124+C130+C136+C148</f>
        <v>4626.4399999999996</v>
      </c>
      <c r="D118" s="129">
        <f t="shared" ref="C118:E121" si="38">D142+D124+D130+D136+D148</f>
        <v>4626.4399999999996</v>
      </c>
      <c r="E118" s="129">
        <f>E124++E130+E136+E142+E148</f>
        <v>6.55</v>
      </c>
      <c r="F118" s="123">
        <f t="shared" si="35"/>
        <v>1.4E-3</v>
      </c>
      <c r="G118" s="114">
        <f>G142+G124+G130+G136+G148</f>
        <v>0</v>
      </c>
      <c r="H118" s="123">
        <f t="shared" si="36"/>
        <v>0</v>
      </c>
      <c r="I118" s="129">
        <f>I124+I130+I136+I142+I148</f>
        <v>3927.09</v>
      </c>
      <c r="J118" s="177"/>
      <c r="K118" s="57"/>
      <c r="L118" s="57"/>
      <c r="M118" s="58"/>
    </row>
    <row r="119" spans="1:13" s="60" customFormat="1" x14ac:dyDescent="0.25">
      <c r="A119" s="99"/>
      <c r="B119" s="127" t="s">
        <v>38</v>
      </c>
      <c r="C119" s="129">
        <f t="shared" si="38"/>
        <v>273.25</v>
      </c>
      <c r="D119" s="129">
        <f t="shared" si="38"/>
        <v>221.96</v>
      </c>
      <c r="E119" s="129">
        <f>E143+E125+E131+E137+E149</f>
        <v>0</v>
      </c>
      <c r="F119" s="123">
        <f t="shared" si="35"/>
        <v>0</v>
      </c>
      <c r="G119" s="114">
        <f>G143+G125+G131+G137+G149</f>
        <v>0</v>
      </c>
      <c r="H119" s="123">
        <f t="shared" si="36"/>
        <v>0</v>
      </c>
      <c r="I119" s="129">
        <f>I125+I131+I137+I143+I149</f>
        <v>221.96</v>
      </c>
      <c r="J119" s="177"/>
      <c r="K119" s="57"/>
      <c r="L119" s="57"/>
      <c r="M119" s="58"/>
    </row>
    <row r="120" spans="1:13" s="60" customFormat="1" x14ac:dyDescent="0.25">
      <c r="A120" s="99"/>
      <c r="B120" s="127" t="s">
        <v>13</v>
      </c>
      <c r="C120" s="129">
        <f t="shared" si="38"/>
        <v>0</v>
      </c>
      <c r="D120" s="129">
        <f t="shared" si="38"/>
        <v>0</v>
      </c>
      <c r="E120" s="129">
        <f t="shared" si="38"/>
        <v>0</v>
      </c>
      <c r="F120" s="123"/>
      <c r="G120" s="114"/>
      <c r="H120" s="123"/>
      <c r="I120" s="129"/>
      <c r="J120" s="177"/>
      <c r="K120" s="57"/>
      <c r="L120" s="57"/>
      <c r="M120" s="58"/>
    </row>
    <row r="121" spans="1:13" s="60" customFormat="1" collapsed="1" x14ac:dyDescent="0.25">
      <c r="A121" s="99"/>
      <c r="B121" s="127" t="s">
        <v>5</v>
      </c>
      <c r="C121" s="129">
        <f t="shared" si="38"/>
        <v>0</v>
      </c>
      <c r="D121" s="129">
        <f t="shared" si="38"/>
        <v>0</v>
      </c>
      <c r="E121" s="129">
        <f t="shared" si="38"/>
        <v>0</v>
      </c>
      <c r="F121" s="123"/>
      <c r="G121" s="114"/>
      <c r="H121" s="123"/>
      <c r="I121" s="129"/>
      <c r="J121" s="177"/>
      <c r="K121" s="57"/>
      <c r="L121" s="57"/>
      <c r="M121" s="58"/>
    </row>
    <row r="122" spans="1:13" s="61" customFormat="1" ht="45" customHeight="1" x14ac:dyDescent="0.25">
      <c r="A122" s="96" t="s">
        <v>45</v>
      </c>
      <c r="B122" s="140" t="s">
        <v>39</v>
      </c>
      <c r="C122" s="141">
        <f t="shared" ref="C122:E122" si="39">SUM(C123:C127)</f>
        <v>4490.5200000000004</v>
      </c>
      <c r="D122" s="141">
        <f t="shared" si="39"/>
        <v>4439.2299999999996</v>
      </c>
      <c r="E122" s="141">
        <f t="shared" si="39"/>
        <v>0</v>
      </c>
      <c r="F122" s="142">
        <f>E122/D122</f>
        <v>0</v>
      </c>
      <c r="G122" s="111">
        <f>SUM(G123:G127)</f>
        <v>0</v>
      </c>
      <c r="H122" s="142">
        <f t="shared" si="36"/>
        <v>0</v>
      </c>
      <c r="I122" s="141">
        <f>I123+I124+I125</f>
        <v>4439.2299999999996</v>
      </c>
      <c r="J122" s="173" t="s">
        <v>118</v>
      </c>
      <c r="K122" s="57"/>
      <c r="L122" s="57"/>
      <c r="M122" s="58"/>
    </row>
    <row r="123" spans="1:13" s="60" customFormat="1" ht="39" customHeight="1" x14ac:dyDescent="0.25">
      <c r="A123" s="96"/>
      <c r="B123" s="127" t="s">
        <v>54</v>
      </c>
      <c r="C123" s="129">
        <v>572.83000000000004</v>
      </c>
      <c r="D123" s="129">
        <v>572.83000000000004</v>
      </c>
      <c r="E123" s="129"/>
      <c r="F123" s="142">
        <f>E123/D123</f>
        <v>0</v>
      </c>
      <c r="G123" s="114"/>
      <c r="H123" s="142">
        <f>G123/D123</f>
        <v>0</v>
      </c>
      <c r="I123" s="147">
        <v>572.83000000000004</v>
      </c>
      <c r="J123" s="173"/>
      <c r="K123" s="57"/>
      <c r="L123" s="57"/>
      <c r="M123" s="58"/>
    </row>
    <row r="124" spans="1:13" s="60" customFormat="1" ht="39" customHeight="1" x14ac:dyDescent="0.25">
      <c r="A124" s="96"/>
      <c r="B124" s="127" t="s">
        <v>52</v>
      </c>
      <c r="C124" s="129">
        <v>3644.44</v>
      </c>
      <c r="D124" s="129">
        <v>3644.44</v>
      </c>
      <c r="E124" s="129"/>
      <c r="F124" s="142">
        <f>E124/D124</f>
        <v>0</v>
      </c>
      <c r="G124" s="114"/>
      <c r="H124" s="142">
        <f>G124/D124</f>
        <v>0</v>
      </c>
      <c r="I124" s="147">
        <v>3644.44</v>
      </c>
      <c r="J124" s="173"/>
      <c r="K124" s="57"/>
      <c r="L124" s="57"/>
      <c r="M124" s="58"/>
    </row>
    <row r="125" spans="1:13" s="60" customFormat="1" ht="39" customHeight="1" x14ac:dyDescent="0.25">
      <c r="A125" s="96"/>
      <c r="B125" s="127" t="s">
        <v>38</v>
      </c>
      <c r="C125" s="129">
        <v>273.25</v>
      </c>
      <c r="D125" s="129">
        <v>221.96</v>
      </c>
      <c r="E125" s="129"/>
      <c r="F125" s="123">
        <f t="shared" si="35"/>
        <v>0</v>
      </c>
      <c r="G125" s="129"/>
      <c r="H125" s="142">
        <f t="shared" si="36"/>
        <v>0</v>
      </c>
      <c r="I125" s="147">
        <v>221.96</v>
      </c>
      <c r="J125" s="173"/>
      <c r="K125" s="57"/>
      <c r="L125" s="57"/>
      <c r="M125" s="58"/>
    </row>
    <row r="126" spans="1:13" s="60" customFormat="1" ht="22.5" customHeight="1" x14ac:dyDescent="0.25">
      <c r="A126" s="96"/>
      <c r="B126" s="127" t="s">
        <v>13</v>
      </c>
      <c r="C126" s="129"/>
      <c r="D126" s="118"/>
      <c r="E126" s="129"/>
      <c r="F126" s="123"/>
      <c r="G126" s="114"/>
      <c r="H126" s="123"/>
      <c r="I126" s="143"/>
      <c r="J126" s="173"/>
      <c r="K126" s="57"/>
      <c r="L126" s="57"/>
      <c r="M126" s="58"/>
    </row>
    <row r="127" spans="1:13" s="60" customFormat="1" ht="36" customHeight="1" collapsed="1" x14ac:dyDescent="0.25">
      <c r="A127" s="96"/>
      <c r="B127" s="127" t="s">
        <v>5</v>
      </c>
      <c r="C127" s="129"/>
      <c r="D127" s="118"/>
      <c r="E127" s="129"/>
      <c r="F127" s="123"/>
      <c r="G127" s="114"/>
      <c r="H127" s="123"/>
      <c r="I127" s="143"/>
      <c r="J127" s="173"/>
      <c r="K127" s="57"/>
      <c r="L127" s="57"/>
      <c r="M127" s="58"/>
    </row>
    <row r="128" spans="1:13" s="61" customFormat="1" ht="146.25" customHeight="1" x14ac:dyDescent="0.25">
      <c r="A128" s="96" t="s">
        <v>46</v>
      </c>
      <c r="B128" s="140" t="s">
        <v>40</v>
      </c>
      <c r="C128" s="141">
        <f t="shared" ref="C128:E128" si="40">SUM(C129:C133)</f>
        <v>13.1</v>
      </c>
      <c r="D128" s="141">
        <f t="shared" si="40"/>
        <v>13.1</v>
      </c>
      <c r="E128" s="141">
        <f t="shared" si="40"/>
        <v>6.55</v>
      </c>
      <c r="F128" s="142">
        <f t="shared" ref="F128:F152" si="41">E128/D128</f>
        <v>0.5</v>
      </c>
      <c r="G128" s="111">
        <f>G130</f>
        <v>0</v>
      </c>
      <c r="H128" s="142">
        <f t="shared" ref="H128:H152" si="42">G128/D128</f>
        <v>0</v>
      </c>
      <c r="I128" s="147">
        <f>I130</f>
        <v>13.1</v>
      </c>
      <c r="J128" s="165" t="s">
        <v>122</v>
      </c>
      <c r="K128" s="57"/>
      <c r="L128" s="57"/>
      <c r="M128" s="58"/>
    </row>
    <row r="129" spans="1:13" s="60" customFormat="1" x14ac:dyDescent="0.25">
      <c r="A129" s="96"/>
      <c r="B129" s="127" t="s">
        <v>4</v>
      </c>
      <c r="C129" s="129"/>
      <c r="D129" s="129"/>
      <c r="E129" s="129"/>
      <c r="F129" s="123"/>
      <c r="G129" s="114"/>
      <c r="H129" s="123"/>
      <c r="I129" s="143"/>
      <c r="J129" s="160"/>
      <c r="K129" s="57"/>
      <c r="L129" s="57"/>
      <c r="M129" s="58"/>
    </row>
    <row r="130" spans="1:13" s="60" customFormat="1" x14ac:dyDescent="0.25">
      <c r="A130" s="96"/>
      <c r="B130" s="127" t="s">
        <v>37</v>
      </c>
      <c r="C130" s="129">
        <v>13.1</v>
      </c>
      <c r="D130" s="129">
        <v>13.1</v>
      </c>
      <c r="E130" s="129">
        <v>6.55</v>
      </c>
      <c r="F130" s="123">
        <f t="shared" si="41"/>
        <v>0.5</v>
      </c>
      <c r="G130" s="114"/>
      <c r="H130" s="123">
        <f t="shared" si="42"/>
        <v>0</v>
      </c>
      <c r="I130" s="147">
        <v>13.1</v>
      </c>
      <c r="J130" s="160"/>
      <c r="K130" s="57"/>
      <c r="L130" s="57"/>
      <c r="M130" s="58"/>
    </row>
    <row r="131" spans="1:13" s="60" customFormat="1" x14ac:dyDescent="0.25">
      <c r="A131" s="96"/>
      <c r="B131" s="127" t="s">
        <v>38</v>
      </c>
      <c r="C131" s="129"/>
      <c r="D131" s="129"/>
      <c r="E131" s="129"/>
      <c r="F131" s="123"/>
      <c r="G131" s="114"/>
      <c r="H131" s="123"/>
      <c r="I131" s="143"/>
      <c r="J131" s="160"/>
      <c r="K131" s="57"/>
      <c r="L131" s="57"/>
      <c r="M131" s="58"/>
    </row>
    <row r="132" spans="1:13" s="60" customFormat="1" x14ac:dyDescent="0.25">
      <c r="A132" s="96"/>
      <c r="B132" s="127" t="s">
        <v>13</v>
      </c>
      <c r="C132" s="129"/>
      <c r="D132" s="129"/>
      <c r="E132" s="129"/>
      <c r="F132" s="123"/>
      <c r="G132" s="114"/>
      <c r="H132" s="123"/>
      <c r="I132" s="143"/>
      <c r="J132" s="160"/>
      <c r="K132" s="57"/>
      <c r="L132" s="57"/>
      <c r="M132" s="58"/>
    </row>
    <row r="133" spans="1:13" s="60" customFormat="1" ht="27.75" customHeight="1" collapsed="1" x14ac:dyDescent="0.25">
      <c r="A133" s="96"/>
      <c r="B133" s="127" t="s">
        <v>5</v>
      </c>
      <c r="C133" s="129"/>
      <c r="D133" s="129"/>
      <c r="E133" s="129"/>
      <c r="F133" s="123"/>
      <c r="G133" s="114"/>
      <c r="H133" s="123"/>
      <c r="I133" s="143"/>
      <c r="J133" s="160"/>
      <c r="K133" s="57"/>
      <c r="L133" s="57"/>
      <c r="M133" s="58"/>
    </row>
    <row r="134" spans="1:13" s="97" customFormat="1" ht="84.75" customHeight="1" outlineLevel="1" x14ac:dyDescent="0.25">
      <c r="A134" s="96" t="s">
        <v>47</v>
      </c>
      <c r="B134" s="140" t="s">
        <v>77</v>
      </c>
      <c r="C134" s="141">
        <f>SUM(C135:C139)</f>
        <v>7927.2</v>
      </c>
      <c r="D134" s="141">
        <f t="shared" ref="D134:E134" si="43">SUM(D135:D139)</f>
        <v>7927.2</v>
      </c>
      <c r="E134" s="141">
        <f t="shared" si="43"/>
        <v>0</v>
      </c>
      <c r="F134" s="142">
        <f t="shared" si="41"/>
        <v>0</v>
      </c>
      <c r="G134" s="111">
        <f>SUM(G135:G139)</f>
        <v>0</v>
      </c>
      <c r="H134" s="142">
        <f t="shared" si="42"/>
        <v>0</v>
      </c>
      <c r="I134" s="129">
        <f>I135</f>
        <v>7927.2</v>
      </c>
      <c r="J134" s="173" t="s">
        <v>119</v>
      </c>
      <c r="K134" s="57"/>
      <c r="L134" s="57"/>
      <c r="M134" s="58"/>
    </row>
    <row r="135" spans="1:13" s="60" customFormat="1" outlineLevel="1" x14ac:dyDescent="0.25">
      <c r="A135" s="96"/>
      <c r="B135" s="127" t="s">
        <v>4</v>
      </c>
      <c r="C135" s="129">
        <v>7927.2</v>
      </c>
      <c r="D135" s="129">
        <v>7927.2</v>
      </c>
      <c r="E135" s="129"/>
      <c r="F135" s="123">
        <f t="shared" si="41"/>
        <v>0</v>
      </c>
      <c r="G135" s="114"/>
      <c r="H135" s="123">
        <f t="shared" si="42"/>
        <v>0</v>
      </c>
      <c r="I135" s="129">
        <f>7134.5+792.7</f>
        <v>7927.2</v>
      </c>
      <c r="J135" s="173"/>
      <c r="K135" s="57"/>
      <c r="L135" s="57"/>
      <c r="M135" s="58"/>
    </row>
    <row r="136" spans="1:13" s="60" customFormat="1" outlineLevel="1" x14ac:dyDescent="0.25">
      <c r="A136" s="96"/>
      <c r="B136" s="127" t="s">
        <v>37</v>
      </c>
      <c r="C136" s="129"/>
      <c r="D136" s="129"/>
      <c r="E136" s="129"/>
      <c r="F136" s="123"/>
      <c r="G136" s="114"/>
      <c r="H136" s="123"/>
      <c r="I136" s="143"/>
      <c r="J136" s="173"/>
      <c r="K136" s="57"/>
      <c r="L136" s="57"/>
      <c r="M136" s="58"/>
    </row>
    <row r="137" spans="1:13" s="60" customFormat="1" outlineLevel="1" x14ac:dyDescent="0.25">
      <c r="A137" s="96"/>
      <c r="B137" s="127" t="s">
        <v>38</v>
      </c>
      <c r="C137" s="129"/>
      <c r="D137" s="129"/>
      <c r="E137" s="129"/>
      <c r="F137" s="123"/>
      <c r="G137" s="114"/>
      <c r="H137" s="123"/>
      <c r="I137" s="143"/>
      <c r="J137" s="173"/>
      <c r="K137" s="57"/>
      <c r="L137" s="57"/>
      <c r="M137" s="58"/>
    </row>
    <row r="138" spans="1:13" s="60" customFormat="1" outlineLevel="1" x14ac:dyDescent="0.25">
      <c r="A138" s="96"/>
      <c r="B138" s="127" t="s">
        <v>13</v>
      </c>
      <c r="C138" s="129"/>
      <c r="D138" s="118"/>
      <c r="E138" s="129"/>
      <c r="F138" s="123"/>
      <c r="G138" s="114"/>
      <c r="H138" s="123"/>
      <c r="I138" s="143"/>
      <c r="J138" s="173"/>
      <c r="K138" s="57"/>
      <c r="L138" s="57"/>
      <c r="M138" s="58"/>
    </row>
    <row r="139" spans="1:13" s="60" customFormat="1" outlineLevel="1" collapsed="1" x14ac:dyDescent="0.25">
      <c r="A139" s="96"/>
      <c r="B139" s="127" t="s">
        <v>5</v>
      </c>
      <c r="C139" s="129"/>
      <c r="D139" s="118"/>
      <c r="E139" s="129"/>
      <c r="F139" s="123"/>
      <c r="G139" s="114"/>
      <c r="H139" s="123"/>
      <c r="I139" s="143"/>
      <c r="J139" s="173"/>
      <c r="K139" s="57"/>
      <c r="L139" s="57"/>
      <c r="M139" s="58"/>
    </row>
    <row r="140" spans="1:13" s="53" customFormat="1" ht="96" customHeight="1" x14ac:dyDescent="0.25">
      <c r="A140" s="88" t="s">
        <v>48</v>
      </c>
      <c r="B140" s="110" t="s">
        <v>41</v>
      </c>
      <c r="C140" s="111">
        <f t="shared" ref="C140:D140" si="44">SUM(C141:C145)</f>
        <v>4139.8</v>
      </c>
      <c r="D140" s="111">
        <f t="shared" si="44"/>
        <v>4139.8</v>
      </c>
      <c r="E140" s="111">
        <f>SUM(E141:E145)</f>
        <v>1585.44</v>
      </c>
      <c r="F140" s="112">
        <f t="shared" si="41"/>
        <v>0.38300000000000001</v>
      </c>
      <c r="G140" s="111">
        <f>SUM(G141:G145)</f>
        <v>1585.44</v>
      </c>
      <c r="H140" s="112">
        <f t="shared" si="42"/>
        <v>0.38300000000000001</v>
      </c>
      <c r="I140" s="111">
        <f>SUM(I141:I145)</f>
        <v>3420.09</v>
      </c>
      <c r="J140" s="178" t="s">
        <v>107</v>
      </c>
      <c r="K140" s="57"/>
      <c r="L140" s="51"/>
      <c r="M140" s="52"/>
    </row>
    <row r="141" spans="1:13" s="54" customFormat="1" ht="78" customHeight="1" x14ac:dyDescent="0.25">
      <c r="A141" s="88"/>
      <c r="B141" s="113" t="s">
        <v>4</v>
      </c>
      <c r="C141" s="114">
        <v>3170.9</v>
      </c>
      <c r="D141" s="114">
        <v>3170.9</v>
      </c>
      <c r="E141" s="114">
        <v>1585.44</v>
      </c>
      <c r="F141" s="112">
        <f>E141/D141</f>
        <v>0.5</v>
      </c>
      <c r="G141" s="114">
        <v>1585.44</v>
      </c>
      <c r="H141" s="115">
        <f t="shared" si="42"/>
        <v>0.5</v>
      </c>
      <c r="I141" s="114">
        <f>1565.1+1585.44</f>
        <v>3150.54</v>
      </c>
      <c r="J141" s="178"/>
      <c r="K141" s="57"/>
      <c r="L141" s="51"/>
      <c r="M141" s="52"/>
    </row>
    <row r="142" spans="1:13" s="54" customFormat="1" ht="43.5" customHeight="1" x14ac:dyDescent="0.25">
      <c r="A142" s="88"/>
      <c r="B142" s="113" t="s">
        <v>37</v>
      </c>
      <c r="C142" s="114">
        <v>968.9</v>
      </c>
      <c r="D142" s="114">
        <v>968.9</v>
      </c>
      <c r="E142" s="114">
        <v>0</v>
      </c>
      <c r="F142" s="112">
        <f>E142/D142</f>
        <v>0</v>
      </c>
      <c r="G142" s="114"/>
      <c r="H142" s="115">
        <f t="shared" si="42"/>
        <v>0</v>
      </c>
      <c r="I142" s="114">
        <v>269.55</v>
      </c>
      <c r="J142" s="178"/>
      <c r="K142" s="57"/>
      <c r="L142" s="51"/>
      <c r="M142" s="52"/>
    </row>
    <row r="143" spans="1:13" s="54" customFormat="1" ht="43.5" customHeight="1" x14ac:dyDescent="0.25">
      <c r="A143" s="88"/>
      <c r="B143" s="113" t="s">
        <v>38</v>
      </c>
      <c r="C143" s="114"/>
      <c r="D143" s="114"/>
      <c r="E143" s="114"/>
      <c r="F143" s="115"/>
      <c r="G143" s="114"/>
      <c r="H143" s="115"/>
      <c r="I143" s="116"/>
      <c r="J143" s="178"/>
      <c r="K143" s="57"/>
      <c r="L143" s="51"/>
      <c r="M143" s="52"/>
    </row>
    <row r="144" spans="1:13" s="54" customFormat="1" ht="43.5" customHeight="1" x14ac:dyDescent="0.25">
      <c r="A144" s="88"/>
      <c r="B144" s="113" t="s">
        <v>13</v>
      </c>
      <c r="C144" s="114"/>
      <c r="D144" s="72"/>
      <c r="E144" s="114"/>
      <c r="F144" s="115"/>
      <c r="G144" s="114"/>
      <c r="H144" s="115"/>
      <c r="I144" s="116"/>
      <c r="J144" s="178"/>
      <c r="K144" s="57"/>
      <c r="L144" s="51"/>
      <c r="M144" s="52"/>
    </row>
    <row r="145" spans="1:13" s="54" customFormat="1" ht="43.5" customHeight="1" x14ac:dyDescent="0.25">
      <c r="A145" s="88"/>
      <c r="B145" s="113" t="s">
        <v>5</v>
      </c>
      <c r="C145" s="114"/>
      <c r="D145" s="72"/>
      <c r="E145" s="114"/>
      <c r="F145" s="115"/>
      <c r="G145" s="114"/>
      <c r="H145" s="115"/>
      <c r="I145" s="116"/>
      <c r="J145" s="178"/>
      <c r="K145" s="57"/>
      <c r="L145" s="51"/>
      <c r="M145" s="52"/>
    </row>
    <row r="146" spans="1:13" s="59" customFormat="1" ht="49.5" customHeight="1" x14ac:dyDescent="0.25">
      <c r="A146" s="96" t="s">
        <v>49</v>
      </c>
      <c r="B146" s="140" t="s">
        <v>55</v>
      </c>
      <c r="C146" s="141">
        <f t="shared" ref="C146:E146" si="45">SUM(C147:C151)</f>
        <v>0</v>
      </c>
      <c r="D146" s="141">
        <f t="shared" si="45"/>
        <v>0</v>
      </c>
      <c r="E146" s="141">
        <f t="shared" si="45"/>
        <v>0</v>
      </c>
      <c r="F146" s="115"/>
      <c r="G146" s="111">
        <f>SUM(G147:G151)</f>
        <v>0</v>
      </c>
      <c r="H146" s="142"/>
      <c r="I146" s="129">
        <f>I147</f>
        <v>0</v>
      </c>
      <c r="J146" s="176" t="s">
        <v>82</v>
      </c>
      <c r="K146" s="57"/>
      <c r="L146" s="57"/>
      <c r="M146" s="58"/>
    </row>
    <row r="147" spans="1:13" s="60" customFormat="1" x14ac:dyDescent="0.25">
      <c r="A147" s="96"/>
      <c r="B147" s="127" t="s">
        <v>4</v>
      </c>
      <c r="C147" s="129"/>
      <c r="D147" s="129"/>
      <c r="E147" s="129"/>
      <c r="F147" s="115"/>
      <c r="G147" s="114"/>
      <c r="H147" s="123"/>
      <c r="I147" s="129"/>
      <c r="J147" s="176"/>
      <c r="K147" s="57"/>
      <c r="L147" s="57"/>
      <c r="M147" s="58"/>
    </row>
    <row r="148" spans="1:13" s="60" customFormat="1" x14ac:dyDescent="0.25">
      <c r="A148" s="96"/>
      <c r="B148" s="127" t="s">
        <v>37</v>
      </c>
      <c r="C148" s="129"/>
      <c r="D148" s="129"/>
      <c r="E148" s="129"/>
      <c r="F148" s="115"/>
      <c r="G148" s="114"/>
      <c r="H148" s="123"/>
      <c r="I148" s="143"/>
      <c r="J148" s="176"/>
      <c r="K148" s="57"/>
      <c r="L148" s="57"/>
      <c r="M148" s="58"/>
    </row>
    <row r="149" spans="1:13" s="60" customFormat="1" x14ac:dyDescent="0.25">
      <c r="A149" s="96"/>
      <c r="B149" s="127" t="s">
        <v>38</v>
      </c>
      <c r="C149" s="129"/>
      <c r="D149" s="129"/>
      <c r="E149" s="129"/>
      <c r="F149" s="115"/>
      <c r="G149" s="114"/>
      <c r="H149" s="123"/>
      <c r="I149" s="143"/>
      <c r="J149" s="176"/>
      <c r="K149" s="57"/>
      <c r="L149" s="57"/>
      <c r="M149" s="58"/>
    </row>
    <row r="150" spans="1:13" s="60" customFormat="1" x14ac:dyDescent="0.25">
      <c r="A150" s="96"/>
      <c r="B150" s="127" t="s">
        <v>13</v>
      </c>
      <c r="C150" s="129"/>
      <c r="D150" s="118"/>
      <c r="E150" s="129"/>
      <c r="F150" s="123"/>
      <c r="G150" s="114"/>
      <c r="H150" s="123"/>
      <c r="I150" s="143"/>
      <c r="J150" s="176"/>
      <c r="K150" s="57"/>
      <c r="L150" s="57"/>
      <c r="M150" s="58"/>
    </row>
    <row r="151" spans="1:13" s="60" customFormat="1" x14ac:dyDescent="0.25">
      <c r="A151" s="96"/>
      <c r="B151" s="127" t="s">
        <v>5</v>
      </c>
      <c r="C151" s="129"/>
      <c r="D151" s="118"/>
      <c r="E151" s="129"/>
      <c r="F151" s="123"/>
      <c r="G151" s="114"/>
      <c r="H151" s="123"/>
      <c r="I151" s="143"/>
      <c r="J151" s="176"/>
      <c r="K151" s="57"/>
      <c r="L151" s="57"/>
      <c r="M151" s="58"/>
    </row>
    <row r="152" spans="1:13" s="45" customFormat="1" ht="409.5" customHeight="1" x14ac:dyDescent="0.25">
      <c r="A152" s="200" t="s">
        <v>20</v>
      </c>
      <c r="B152" s="186" t="s">
        <v>93</v>
      </c>
      <c r="C152" s="183">
        <f>SUM(C154:C158)</f>
        <v>304170.28000000003</v>
      </c>
      <c r="D152" s="183">
        <f>SUM(D154:D158)</f>
        <v>304571.18</v>
      </c>
      <c r="E152" s="183">
        <f t="shared" ref="E152:G152" si="46">SUM(E154:E158)</f>
        <v>44752.72</v>
      </c>
      <c r="F152" s="182">
        <f t="shared" si="41"/>
        <v>0.1469</v>
      </c>
      <c r="G152" s="183">
        <f t="shared" si="46"/>
        <v>41508.050000000003</v>
      </c>
      <c r="H152" s="182">
        <f t="shared" si="42"/>
        <v>0.1363</v>
      </c>
      <c r="I152" s="183">
        <f>I154+I155+I156+I157+I158</f>
        <v>304571.18</v>
      </c>
      <c r="J152" s="169" t="s">
        <v>109</v>
      </c>
      <c r="K152" s="18"/>
      <c r="L152" s="34"/>
      <c r="M152" s="35"/>
    </row>
    <row r="153" spans="1:13" s="45" customFormat="1" ht="291" customHeight="1" x14ac:dyDescent="0.25">
      <c r="A153" s="200"/>
      <c r="B153" s="186"/>
      <c r="C153" s="183"/>
      <c r="D153" s="183"/>
      <c r="E153" s="183"/>
      <c r="F153" s="182"/>
      <c r="G153" s="183"/>
      <c r="H153" s="182"/>
      <c r="I153" s="183"/>
      <c r="J153" s="169"/>
      <c r="K153" s="18"/>
      <c r="L153" s="34"/>
      <c r="M153" s="35"/>
    </row>
    <row r="154" spans="1:13" s="37" customFormat="1" ht="151.5" customHeight="1" x14ac:dyDescent="0.25">
      <c r="A154" s="200"/>
      <c r="B154" s="126" t="s">
        <v>4</v>
      </c>
      <c r="C154" s="114">
        <v>18110.400000000001</v>
      </c>
      <c r="D154" s="114">
        <v>18110.400000000001</v>
      </c>
      <c r="E154" s="114">
        <v>0</v>
      </c>
      <c r="F154" s="115">
        <f>E154/D154</f>
        <v>0</v>
      </c>
      <c r="G154" s="114">
        <v>0</v>
      </c>
      <c r="H154" s="115">
        <f>G154/D154</f>
        <v>0</v>
      </c>
      <c r="I154" s="114">
        <v>18110.400000000001</v>
      </c>
      <c r="J154" s="169"/>
      <c r="K154" s="18"/>
      <c r="L154" s="34"/>
      <c r="M154" s="35"/>
    </row>
    <row r="155" spans="1:13" s="47" customFormat="1" ht="129.75" customHeight="1" x14ac:dyDescent="0.25">
      <c r="A155" s="200"/>
      <c r="B155" s="124" t="s">
        <v>16</v>
      </c>
      <c r="C155" s="114">
        <v>79892.100000000006</v>
      </c>
      <c r="D155" s="114">
        <v>79892.100000000006</v>
      </c>
      <c r="E155" s="114">
        <v>6087.8</v>
      </c>
      <c r="F155" s="115">
        <f>E155/D155</f>
        <v>7.6200000000000004E-2</v>
      </c>
      <c r="G155" s="114">
        <v>2843.13</v>
      </c>
      <c r="H155" s="115">
        <f>G155/D155</f>
        <v>3.56E-2</v>
      </c>
      <c r="I155" s="114">
        <v>79892.100000000006</v>
      </c>
      <c r="J155" s="169"/>
      <c r="K155" s="18"/>
      <c r="L155" s="39"/>
      <c r="M155" s="35"/>
    </row>
    <row r="156" spans="1:13" s="37" customFormat="1" ht="74.25" customHeight="1" x14ac:dyDescent="0.25">
      <c r="A156" s="200"/>
      <c r="B156" s="126" t="s">
        <v>11</v>
      </c>
      <c r="C156" s="129">
        <v>15721.76</v>
      </c>
      <c r="D156" s="129">
        <v>16122.66</v>
      </c>
      <c r="E156" s="129">
        <f>G156</f>
        <v>2424.36</v>
      </c>
      <c r="F156" s="123">
        <f>E156/D156</f>
        <v>0.15040000000000001</v>
      </c>
      <c r="G156" s="129">
        <v>2424.36</v>
      </c>
      <c r="H156" s="123">
        <f>G156/D156</f>
        <v>0.15040000000000001</v>
      </c>
      <c r="I156" s="129">
        <v>16122.66</v>
      </c>
      <c r="J156" s="169"/>
      <c r="K156" s="18"/>
      <c r="L156" s="34"/>
      <c r="M156" s="35"/>
    </row>
    <row r="157" spans="1:13" s="37" customFormat="1" ht="52.5" customHeight="1" x14ac:dyDescent="0.25">
      <c r="A157" s="200"/>
      <c r="B157" s="126" t="s">
        <v>13</v>
      </c>
      <c r="C157" s="114"/>
      <c r="D157" s="114"/>
      <c r="E157" s="131"/>
      <c r="F157" s="115"/>
      <c r="G157" s="131"/>
      <c r="H157" s="115"/>
      <c r="I157" s="20"/>
      <c r="J157" s="169"/>
      <c r="K157" s="18"/>
      <c r="L157" s="34"/>
      <c r="M157" s="35"/>
    </row>
    <row r="158" spans="1:13" s="37" customFormat="1" ht="61.5" customHeight="1" x14ac:dyDescent="0.25">
      <c r="A158" s="200"/>
      <c r="B158" s="166" t="s">
        <v>5</v>
      </c>
      <c r="C158" s="114">
        <v>190446.02</v>
      </c>
      <c r="D158" s="114">
        <v>190446.02</v>
      </c>
      <c r="E158" s="114">
        <f>G158</f>
        <v>36240.559999999998</v>
      </c>
      <c r="F158" s="115">
        <f t="shared" ref="F158:F174" si="47">E158/D158</f>
        <v>0.1903</v>
      </c>
      <c r="G158" s="114">
        <v>36240.559999999998</v>
      </c>
      <c r="H158" s="115">
        <f t="shared" ref="H158:H164" si="48">G158/D158</f>
        <v>0.1903</v>
      </c>
      <c r="I158" s="114">
        <v>190446.02</v>
      </c>
      <c r="J158" s="169"/>
      <c r="K158" s="18"/>
      <c r="L158" s="34"/>
      <c r="M158" s="35"/>
    </row>
    <row r="159" spans="1:13" s="45" customFormat="1" ht="409.5" customHeight="1" x14ac:dyDescent="0.25">
      <c r="A159" s="187" t="s">
        <v>21</v>
      </c>
      <c r="B159" s="186" t="s">
        <v>108</v>
      </c>
      <c r="C159" s="185">
        <f>C161+C162+C163+C164+C165</f>
        <v>34548.480000000003</v>
      </c>
      <c r="D159" s="185">
        <f>D161+D162+D163+D164+D165</f>
        <v>34958.959999999999</v>
      </c>
      <c r="E159" s="185">
        <f>E161+E162+E163+E164+E165</f>
        <v>21929.93</v>
      </c>
      <c r="F159" s="184">
        <f t="shared" si="47"/>
        <v>0.62729999999999997</v>
      </c>
      <c r="G159" s="185">
        <f>G161+G162+G163+G164+G165</f>
        <v>21452.33</v>
      </c>
      <c r="H159" s="184">
        <f t="shared" si="48"/>
        <v>0.61360000000000003</v>
      </c>
      <c r="I159" s="185">
        <f>I161+I162+I163+I164+I165</f>
        <v>34958.959999999999</v>
      </c>
      <c r="J159" s="168" t="s">
        <v>123</v>
      </c>
      <c r="K159" s="18"/>
      <c r="L159" s="34"/>
      <c r="M159" s="35"/>
    </row>
    <row r="160" spans="1:13" s="45" customFormat="1" ht="270" customHeight="1" x14ac:dyDescent="0.25">
      <c r="A160" s="188"/>
      <c r="B160" s="186"/>
      <c r="C160" s="185"/>
      <c r="D160" s="185"/>
      <c r="E160" s="185"/>
      <c r="F160" s="184"/>
      <c r="G160" s="185"/>
      <c r="H160" s="184"/>
      <c r="I160" s="185"/>
      <c r="J160" s="169"/>
      <c r="K160" s="18"/>
      <c r="L160" s="34"/>
      <c r="M160" s="35"/>
    </row>
    <row r="161" spans="1:13" s="37" customFormat="1" x14ac:dyDescent="0.25">
      <c r="A161" s="151"/>
      <c r="B161" s="148" t="s">
        <v>4</v>
      </c>
      <c r="C161" s="129">
        <v>446.3</v>
      </c>
      <c r="D161" s="129">
        <v>446.3</v>
      </c>
      <c r="E161" s="129">
        <v>59.21</v>
      </c>
      <c r="F161" s="123">
        <f>E161/D161</f>
        <v>0.13270000000000001</v>
      </c>
      <c r="G161" s="129">
        <v>59.21</v>
      </c>
      <c r="H161" s="123">
        <f>G161/D161</f>
        <v>0.13270000000000001</v>
      </c>
      <c r="I161" s="129">
        <v>446.3</v>
      </c>
      <c r="J161" s="169"/>
      <c r="K161" s="18"/>
      <c r="L161" s="34"/>
      <c r="M161" s="35"/>
    </row>
    <row r="162" spans="1:13" s="37" customFormat="1" x14ac:dyDescent="0.25">
      <c r="A162" s="151"/>
      <c r="B162" s="148" t="s">
        <v>16</v>
      </c>
      <c r="C162" s="129">
        <v>21104.9</v>
      </c>
      <c r="D162" s="129">
        <v>21304.9</v>
      </c>
      <c r="E162" s="129">
        <v>11343.99</v>
      </c>
      <c r="F162" s="123">
        <f t="shared" si="47"/>
        <v>0.53249999999999997</v>
      </c>
      <c r="G162" s="129">
        <v>10866.39</v>
      </c>
      <c r="H162" s="123">
        <f t="shared" si="48"/>
        <v>0.51</v>
      </c>
      <c r="I162" s="129">
        <f>9518+11480.2+106.7+200</f>
        <v>21304.9</v>
      </c>
      <c r="J162" s="169"/>
      <c r="K162" s="18"/>
      <c r="L162" s="34"/>
      <c r="M162" s="35"/>
    </row>
    <row r="163" spans="1:13" s="37" customFormat="1" x14ac:dyDescent="0.25">
      <c r="A163" s="151"/>
      <c r="B163" s="148" t="s">
        <v>11</v>
      </c>
      <c r="C163" s="129">
        <v>3295.91</v>
      </c>
      <c r="D163" s="129">
        <v>3018.78</v>
      </c>
      <c r="E163" s="129">
        <f>G163</f>
        <v>1308.8499999999999</v>
      </c>
      <c r="F163" s="123">
        <f t="shared" si="47"/>
        <v>0.43359999999999999</v>
      </c>
      <c r="G163" s="129">
        <v>1308.8499999999999</v>
      </c>
      <c r="H163" s="123">
        <f t="shared" si="48"/>
        <v>0.43359999999999999</v>
      </c>
      <c r="I163" s="129">
        <f>D163</f>
        <v>3018.78</v>
      </c>
      <c r="J163" s="169"/>
      <c r="K163" s="18"/>
      <c r="L163" s="34"/>
      <c r="M163" s="35"/>
    </row>
    <row r="164" spans="1:13" s="37" customFormat="1" x14ac:dyDescent="0.25">
      <c r="A164" s="151"/>
      <c r="B164" s="148" t="s">
        <v>13</v>
      </c>
      <c r="C164" s="129">
        <v>9701.3700000000008</v>
      </c>
      <c r="D164" s="129">
        <v>10188.98</v>
      </c>
      <c r="E164" s="129">
        <f>G164</f>
        <v>9217.8799999999992</v>
      </c>
      <c r="F164" s="123">
        <f t="shared" si="47"/>
        <v>0.90469999999999995</v>
      </c>
      <c r="G164" s="129">
        <v>9217.8799999999992</v>
      </c>
      <c r="H164" s="123">
        <f t="shared" si="48"/>
        <v>0.90469999999999995</v>
      </c>
      <c r="I164" s="129">
        <f>D164</f>
        <v>10188.98</v>
      </c>
      <c r="J164" s="169"/>
      <c r="K164" s="18"/>
      <c r="L164" s="34"/>
      <c r="M164" s="35"/>
    </row>
    <row r="165" spans="1:13" s="37" customFormat="1" x14ac:dyDescent="0.25">
      <c r="A165" s="151"/>
      <c r="B165" s="148" t="s">
        <v>5</v>
      </c>
      <c r="C165" s="129"/>
      <c r="D165" s="129"/>
      <c r="E165" s="129"/>
      <c r="F165" s="123"/>
      <c r="G165" s="129"/>
      <c r="H165" s="123"/>
      <c r="I165" s="129"/>
      <c r="J165" s="169"/>
      <c r="K165" s="18"/>
      <c r="L165" s="34"/>
      <c r="M165" s="35"/>
    </row>
    <row r="166" spans="1:13" s="32" customFormat="1" ht="88.5" customHeight="1" x14ac:dyDescent="0.25">
      <c r="A166" s="109" t="s">
        <v>22</v>
      </c>
      <c r="B166" s="71" t="s">
        <v>67</v>
      </c>
      <c r="C166" s="118"/>
      <c r="D166" s="118"/>
      <c r="E166" s="118"/>
      <c r="F166" s="123"/>
      <c r="G166" s="72"/>
      <c r="H166" s="120"/>
      <c r="I166" s="121"/>
      <c r="J166" s="173" t="s">
        <v>36</v>
      </c>
      <c r="K166" s="57"/>
      <c r="L166" s="57"/>
      <c r="M166" s="58"/>
    </row>
    <row r="167" spans="1:13" s="32" customFormat="1" x14ac:dyDescent="0.25">
      <c r="A167" s="109"/>
      <c r="B167" s="117" t="s">
        <v>4</v>
      </c>
      <c r="C167" s="118"/>
      <c r="D167" s="118"/>
      <c r="E167" s="118"/>
      <c r="F167" s="123"/>
      <c r="G167" s="72"/>
      <c r="H167" s="120"/>
      <c r="I167" s="121"/>
      <c r="J167" s="173"/>
      <c r="K167" s="57"/>
      <c r="L167" s="57"/>
      <c r="M167" s="58"/>
    </row>
    <row r="168" spans="1:13" s="32" customFormat="1" x14ac:dyDescent="0.25">
      <c r="A168" s="109"/>
      <c r="B168" s="117" t="s">
        <v>16</v>
      </c>
      <c r="C168" s="118"/>
      <c r="D168" s="118"/>
      <c r="E168" s="118"/>
      <c r="F168" s="123"/>
      <c r="G168" s="72"/>
      <c r="H168" s="120"/>
      <c r="I168" s="121"/>
      <c r="J168" s="173"/>
      <c r="K168" s="57"/>
      <c r="L168" s="57"/>
      <c r="M168" s="58"/>
    </row>
    <row r="169" spans="1:13" s="32" customFormat="1" x14ac:dyDescent="0.25">
      <c r="A169" s="109"/>
      <c r="B169" s="117" t="s">
        <v>11</v>
      </c>
      <c r="C169" s="118"/>
      <c r="D169" s="118"/>
      <c r="E169" s="118"/>
      <c r="F169" s="123"/>
      <c r="G169" s="72"/>
      <c r="H169" s="120"/>
      <c r="I169" s="121"/>
      <c r="J169" s="173"/>
      <c r="K169" s="57"/>
      <c r="L169" s="57"/>
      <c r="M169" s="58"/>
    </row>
    <row r="170" spans="1:13" s="32" customFormat="1" x14ac:dyDescent="0.25">
      <c r="A170" s="109"/>
      <c r="B170" s="117" t="s">
        <v>13</v>
      </c>
      <c r="C170" s="118"/>
      <c r="D170" s="118"/>
      <c r="E170" s="118"/>
      <c r="F170" s="123"/>
      <c r="G170" s="72"/>
      <c r="H170" s="120"/>
      <c r="I170" s="121"/>
      <c r="J170" s="173"/>
      <c r="K170" s="57"/>
      <c r="L170" s="57"/>
      <c r="M170" s="58"/>
    </row>
    <row r="171" spans="1:13" s="32" customFormat="1" x14ac:dyDescent="0.25">
      <c r="A171" s="109"/>
      <c r="B171" s="117" t="s">
        <v>5</v>
      </c>
      <c r="C171" s="118"/>
      <c r="D171" s="118"/>
      <c r="E171" s="118"/>
      <c r="F171" s="123"/>
      <c r="G171" s="72"/>
      <c r="H171" s="120"/>
      <c r="I171" s="121"/>
      <c r="J171" s="173"/>
      <c r="K171" s="57"/>
      <c r="L171" s="57"/>
      <c r="M171" s="58"/>
    </row>
    <row r="172" spans="1:13" s="46" customFormat="1" ht="132.75" customHeight="1" x14ac:dyDescent="0.25">
      <c r="A172" s="125" t="s">
        <v>23</v>
      </c>
      <c r="B172" s="122" t="s">
        <v>94</v>
      </c>
      <c r="C172" s="72">
        <f>SUM(C173:C177)</f>
        <v>252.2</v>
      </c>
      <c r="D172" s="72">
        <f t="shared" ref="D172:I172" si="49">SUM(D173:D177)</f>
        <v>252.2</v>
      </c>
      <c r="E172" s="72">
        <f t="shared" si="49"/>
        <v>14.28</v>
      </c>
      <c r="F172" s="123">
        <f t="shared" si="47"/>
        <v>5.6599999999999998E-2</v>
      </c>
      <c r="G172" s="72">
        <f t="shared" si="49"/>
        <v>14.28</v>
      </c>
      <c r="H172" s="167">
        <f t="shared" ref="H172" si="50">G172/D172</f>
        <v>5.6599999999999998E-2</v>
      </c>
      <c r="I172" s="155">
        <f t="shared" si="49"/>
        <v>252.2</v>
      </c>
      <c r="J172" s="173" t="s">
        <v>88</v>
      </c>
      <c r="K172" s="18"/>
      <c r="L172" s="34"/>
      <c r="M172" s="35"/>
    </row>
    <row r="173" spans="1:13" s="46" customFormat="1" x14ac:dyDescent="0.25">
      <c r="A173" s="125"/>
      <c r="B173" s="124" t="s">
        <v>4</v>
      </c>
      <c r="C173" s="114"/>
      <c r="D173" s="114"/>
      <c r="E173" s="114"/>
      <c r="F173" s="123"/>
      <c r="G173" s="114"/>
      <c r="H173" s="123"/>
      <c r="I173" s="20"/>
      <c r="J173" s="173"/>
      <c r="K173" s="18"/>
      <c r="L173" s="34"/>
      <c r="M173" s="35"/>
    </row>
    <row r="174" spans="1:13" s="46" customFormat="1" x14ac:dyDescent="0.25">
      <c r="A174" s="125"/>
      <c r="B174" s="124" t="s">
        <v>16</v>
      </c>
      <c r="C174" s="114">
        <v>252.2</v>
      </c>
      <c r="D174" s="114">
        <v>252.2</v>
      </c>
      <c r="E174" s="114">
        <v>14.28</v>
      </c>
      <c r="F174" s="123">
        <f t="shared" si="47"/>
        <v>5.6599999999999998E-2</v>
      </c>
      <c r="G174" s="114">
        <v>14.28</v>
      </c>
      <c r="H174" s="123">
        <f>G174/D174</f>
        <v>5.6599999999999998E-2</v>
      </c>
      <c r="I174" s="114">
        <v>252.2</v>
      </c>
      <c r="J174" s="173"/>
      <c r="K174" s="18"/>
      <c r="L174" s="34"/>
      <c r="M174" s="35"/>
    </row>
    <row r="175" spans="1:13" s="46" customFormat="1" x14ac:dyDescent="0.25">
      <c r="A175" s="125"/>
      <c r="B175" s="124" t="s">
        <v>11</v>
      </c>
      <c r="C175" s="114"/>
      <c r="D175" s="114"/>
      <c r="E175" s="114"/>
      <c r="F175" s="115"/>
      <c r="G175" s="114"/>
      <c r="H175" s="123"/>
      <c r="I175" s="20"/>
      <c r="J175" s="173"/>
      <c r="K175" s="18"/>
      <c r="L175" s="34"/>
      <c r="M175" s="35"/>
    </row>
    <row r="176" spans="1:13" s="46" customFormat="1" x14ac:dyDescent="0.25">
      <c r="A176" s="125"/>
      <c r="B176" s="124" t="s">
        <v>13</v>
      </c>
      <c r="C176" s="114"/>
      <c r="D176" s="114"/>
      <c r="E176" s="114"/>
      <c r="F176" s="115"/>
      <c r="G176" s="114"/>
      <c r="H176" s="115"/>
      <c r="I176" s="20"/>
      <c r="J176" s="173"/>
      <c r="K176" s="18"/>
      <c r="L176" s="34"/>
      <c r="M176" s="35"/>
    </row>
    <row r="177" spans="1:13" s="46" customFormat="1" x14ac:dyDescent="0.25">
      <c r="A177" s="125"/>
      <c r="B177" s="124" t="s">
        <v>5</v>
      </c>
      <c r="C177" s="114"/>
      <c r="D177" s="114"/>
      <c r="E177" s="114"/>
      <c r="F177" s="115"/>
      <c r="G177" s="114"/>
      <c r="H177" s="115"/>
      <c r="I177" s="20"/>
      <c r="J177" s="173"/>
      <c r="K177" s="18"/>
      <c r="L177" s="34"/>
      <c r="M177" s="35"/>
    </row>
    <row r="178" spans="1:13" s="48" customFormat="1" ht="222.75" customHeight="1" x14ac:dyDescent="0.25">
      <c r="A178" s="151" t="s">
        <v>24</v>
      </c>
      <c r="B178" s="122" t="s">
        <v>115</v>
      </c>
      <c r="C178" s="118">
        <f>C180+C179+C181+C182+C183</f>
        <v>240755.92</v>
      </c>
      <c r="D178" s="118">
        <f>D180+D179+D181+D182+D183</f>
        <v>240755.92</v>
      </c>
      <c r="E178" s="118">
        <f t="shared" ref="E178" si="51">E180+E179+E181+E182+E183</f>
        <v>118189.21</v>
      </c>
      <c r="F178" s="120">
        <f>E178/D178</f>
        <v>0.4909</v>
      </c>
      <c r="G178" s="150">
        <f>G180+G179+G181+G182+G183</f>
        <v>118189.21</v>
      </c>
      <c r="H178" s="120">
        <f t="shared" ref="H178" si="52">G178/D178</f>
        <v>0.4909</v>
      </c>
      <c r="I178" s="118">
        <f>I180+I179+I181+I182+I183</f>
        <v>240755.92</v>
      </c>
      <c r="J178" s="171" t="s">
        <v>98</v>
      </c>
      <c r="K178" s="18"/>
      <c r="L178" s="34"/>
      <c r="M178" s="35"/>
    </row>
    <row r="179" spans="1:13" s="37" customFormat="1" ht="95.25" customHeight="1" x14ac:dyDescent="0.25">
      <c r="A179" s="151"/>
      <c r="B179" s="148" t="s">
        <v>4</v>
      </c>
      <c r="C179" s="129"/>
      <c r="D179" s="129"/>
      <c r="E179" s="129"/>
      <c r="F179" s="123"/>
      <c r="G179" s="114"/>
      <c r="H179" s="123"/>
      <c r="I179" s="129"/>
      <c r="J179" s="169"/>
      <c r="K179" s="18"/>
      <c r="L179" s="34"/>
      <c r="M179" s="35"/>
    </row>
    <row r="180" spans="1:13" s="37" customFormat="1" ht="120.75" customHeight="1" x14ac:dyDescent="0.25">
      <c r="A180" s="151"/>
      <c r="B180" s="148" t="s">
        <v>16</v>
      </c>
      <c r="C180" s="129">
        <v>224499.20000000001</v>
      </c>
      <c r="D180" s="129">
        <v>224499.20000000001</v>
      </c>
      <c r="E180" s="129">
        <v>109239.29</v>
      </c>
      <c r="F180" s="123">
        <f>E180/D180</f>
        <v>0.48659999999999998</v>
      </c>
      <c r="G180" s="114">
        <v>109239.29</v>
      </c>
      <c r="H180" s="123">
        <f>G180/D180</f>
        <v>0.48659999999999998</v>
      </c>
      <c r="I180" s="129">
        <v>224499.20000000001</v>
      </c>
      <c r="J180" s="169"/>
      <c r="K180" s="18"/>
      <c r="L180" s="34"/>
      <c r="M180" s="35"/>
    </row>
    <row r="181" spans="1:13" s="37" customFormat="1" ht="128.25" customHeight="1" x14ac:dyDescent="0.25">
      <c r="A181" s="151"/>
      <c r="B181" s="148" t="s">
        <v>11</v>
      </c>
      <c r="C181" s="129">
        <v>12237.34</v>
      </c>
      <c r="D181" s="129">
        <v>12237.34</v>
      </c>
      <c r="E181" s="129">
        <f>G181</f>
        <v>8949.92</v>
      </c>
      <c r="F181" s="123">
        <f>E181/D181</f>
        <v>0.73140000000000005</v>
      </c>
      <c r="G181" s="129">
        <v>8949.92</v>
      </c>
      <c r="H181" s="123">
        <f>G181/D181</f>
        <v>0.73140000000000005</v>
      </c>
      <c r="I181" s="129">
        <v>12237.34</v>
      </c>
      <c r="J181" s="169"/>
      <c r="K181" s="18"/>
      <c r="L181" s="34"/>
      <c r="M181" s="35"/>
    </row>
    <row r="182" spans="1:13" s="37" customFormat="1" ht="95.25" customHeight="1" x14ac:dyDescent="0.25">
      <c r="A182" s="151"/>
      <c r="B182" s="148" t="s">
        <v>13</v>
      </c>
      <c r="C182" s="129">
        <v>4019.38</v>
      </c>
      <c r="D182" s="129">
        <v>4019.38</v>
      </c>
      <c r="E182" s="129">
        <f>G182</f>
        <v>0</v>
      </c>
      <c r="F182" s="123"/>
      <c r="G182" s="114"/>
      <c r="H182" s="123"/>
      <c r="I182" s="129">
        <f>D182</f>
        <v>4019.38</v>
      </c>
      <c r="J182" s="169"/>
      <c r="K182" s="18"/>
      <c r="L182" s="34"/>
      <c r="M182" s="35"/>
    </row>
    <row r="183" spans="1:13" s="37" customFormat="1" ht="22.5" customHeight="1" x14ac:dyDescent="0.25">
      <c r="A183" s="151"/>
      <c r="B183" s="148" t="s">
        <v>5</v>
      </c>
      <c r="C183" s="129"/>
      <c r="D183" s="129"/>
      <c r="E183" s="129"/>
      <c r="F183" s="123"/>
      <c r="G183" s="114"/>
      <c r="H183" s="123"/>
      <c r="I183" s="129"/>
      <c r="J183" s="169"/>
      <c r="K183" s="18"/>
      <c r="L183" s="34"/>
      <c r="M183" s="35"/>
    </row>
    <row r="184" spans="1:13" s="33" customFormat="1" ht="63.75" customHeight="1" x14ac:dyDescent="0.25">
      <c r="A184" s="109" t="s">
        <v>25</v>
      </c>
      <c r="B184" s="71" t="s">
        <v>68</v>
      </c>
      <c r="C184" s="118"/>
      <c r="D184" s="118"/>
      <c r="E184" s="119"/>
      <c r="F184" s="120"/>
      <c r="G184" s="72"/>
      <c r="H184" s="120"/>
      <c r="I184" s="121"/>
      <c r="J184" s="160" t="s">
        <v>36</v>
      </c>
      <c r="K184" s="57"/>
      <c r="L184" s="57"/>
      <c r="M184" s="58"/>
    </row>
    <row r="185" spans="1:13" s="38" customFormat="1" ht="128.25" customHeight="1" x14ac:dyDescent="0.4">
      <c r="A185" s="125" t="s">
        <v>26</v>
      </c>
      <c r="B185" s="71" t="s">
        <v>95</v>
      </c>
      <c r="C185" s="72">
        <f>SUM(C186:C190)</f>
        <v>421455</v>
      </c>
      <c r="D185" s="72">
        <f t="shared" ref="D185:G185" si="53">SUM(D186:D190)</f>
        <v>421455</v>
      </c>
      <c r="E185" s="72">
        <f t="shared" si="53"/>
        <v>240304.58</v>
      </c>
      <c r="F185" s="73">
        <f>E185/D185</f>
        <v>0.57020000000000004</v>
      </c>
      <c r="G185" s="72">
        <f t="shared" si="53"/>
        <v>240304.58</v>
      </c>
      <c r="H185" s="73">
        <f>G185/D185</f>
        <v>0.57020000000000004</v>
      </c>
      <c r="I185" s="72">
        <f>SUM(I186:I190)</f>
        <v>421455</v>
      </c>
      <c r="J185" s="168" t="s">
        <v>110</v>
      </c>
      <c r="K185" s="18"/>
      <c r="L185" s="34"/>
      <c r="M185" s="35"/>
    </row>
    <row r="186" spans="1:13" s="38" customFormat="1" ht="102.75" customHeight="1" x14ac:dyDescent="0.4">
      <c r="A186" s="125"/>
      <c r="B186" s="126" t="s">
        <v>4</v>
      </c>
      <c r="C186" s="114"/>
      <c r="D186" s="114"/>
      <c r="E186" s="114"/>
      <c r="F186" s="115"/>
      <c r="G186" s="114"/>
      <c r="H186" s="115"/>
      <c r="I186" s="114"/>
      <c r="J186" s="169"/>
      <c r="K186" s="18"/>
      <c r="L186" s="34"/>
      <c r="M186" s="35"/>
    </row>
    <row r="187" spans="1:13" s="40" customFormat="1" ht="102.75" customHeight="1" x14ac:dyDescent="0.4">
      <c r="A187" s="86"/>
      <c r="B187" s="124" t="s">
        <v>16</v>
      </c>
      <c r="C187" s="114">
        <v>400380.6</v>
      </c>
      <c r="D187" s="114">
        <v>400380.6</v>
      </c>
      <c r="E187" s="114">
        <v>228289.35</v>
      </c>
      <c r="F187" s="115">
        <f>E187/D187</f>
        <v>0.57020000000000004</v>
      </c>
      <c r="G187" s="114">
        <v>228289.35</v>
      </c>
      <c r="H187" s="115">
        <f>G187/D187</f>
        <v>0.57020000000000004</v>
      </c>
      <c r="I187" s="114">
        <f>368367.5+32013.1</f>
        <v>400380.6</v>
      </c>
      <c r="J187" s="169"/>
      <c r="K187" s="18"/>
      <c r="L187" s="39"/>
      <c r="M187" s="35"/>
    </row>
    <row r="188" spans="1:13" s="40" customFormat="1" ht="102.75" customHeight="1" x14ac:dyDescent="0.4">
      <c r="A188" s="86"/>
      <c r="B188" s="124" t="s">
        <v>11</v>
      </c>
      <c r="C188" s="114">
        <v>21074.400000000001</v>
      </c>
      <c r="D188" s="114">
        <v>21074.400000000001</v>
      </c>
      <c r="E188" s="114">
        <f>G188</f>
        <v>12015.23</v>
      </c>
      <c r="F188" s="115">
        <f>E188/D188</f>
        <v>0.57010000000000005</v>
      </c>
      <c r="G188" s="114">
        <v>12015.23</v>
      </c>
      <c r="H188" s="115">
        <f>G188/D188</f>
        <v>0.57010000000000005</v>
      </c>
      <c r="I188" s="114">
        <f>19389.5+1684.9</f>
        <v>21074.400000000001</v>
      </c>
      <c r="J188" s="169"/>
      <c r="K188" s="18"/>
      <c r="L188" s="39"/>
      <c r="M188" s="35"/>
    </row>
    <row r="189" spans="1:13" s="38" customFormat="1" ht="65.25" customHeight="1" x14ac:dyDescent="0.4">
      <c r="A189" s="125"/>
      <c r="B189" s="126" t="s">
        <v>13</v>
      </c>
      <c r="C189" s="114">
        <v>0</v>
      </c>
      <c r="D189" s="114">
        <v>0</v>
      </c>
      <c r="E189" s="114">
        <v>0</v>
      </c>
      <c r="F189" s="115"/>
      <c r="G189" s="114"/>
      <c r="H189" s="115"/>
      <c r="I189" s="20">
        <v>0</v>
      </c>
      <c r="J189" s="169"/>
      <c r="K189" s="18"/>
      <c r="L189" s="34"/>
      <c r="M189" s="35"/>
    </row>
    <row r="190" spans="1:13" s="38" customFormat="1" ht="65.25" customHeight="1" x14ac:dyDescent="0.4">
      <c r="A190" s="125"/>
      <c r="B190" s="126" t="s">
        <v>5</v>
      </c>
      <c r="C190" s="129"/>
      <c r="D190" s="129"/>
      <c r="E190" s="129"/>
      <c r="F190" s="123"/>
      <c r="G190" s="114"/>
      <c r="H190" s="123"/>
      <c r="I190" s="19"/>
      <c r="J190" s="169"/>
      <c r="K190" s="18"/>
      <c r="L190" s="34"/>
      <c r="M190" s="35"/>
    </row>
    <row r="191" spans="1:13" s="80" customFormat="1" ht="75.75" customHeight="1" x14ac:dyDescent="0.25">
      <c r="A191" s="109" t="s">
        <v>27</v>
      </c>
      <c r="B191" s="71" t="s">
        <v>69</v>
      </c>
      <c r="C191" s="118"/>
      <c r="D191" s="118"/>
      <c r="E191" s="119"/>
      <c r="F191" s="120"/>
      <c r="G191" s="72"/>
      <c r="H191" s="120"/>
      <c r="I191" s="121"/>
      <c r="J191" s="160" t="s">
        <v>36</v>
      </c>
      <c r="K191" s="57"/>
      <c r="L191" s="57"/>
      <c r="M191" s="58"/>
    </row>
    <row r="192" spans="1:13" s="76" customFormat="1" ht="121.5" x14ac:dyDescent="0.25">
      <c r="A192" s="86" t="s">
        <v>30</v>
      </c>
      <c r="B192" s="122" t="s">
        <v>90</v>
      </c>
      <c r="C192" s="72">
        <f>C193+C194+C195</f>
        <v>0</v>
      </c>
      <c r="D192" s="72">
        <f t="shared" ref="D192:E192" si="54">D193+D194+D195</f>
        <v>0</v>
      </c>
      <c r="E192" s="72">
        <f t="shared" si="54"/>
        <v>0</v>
      </c>
      <c r="F192" s="73"/>
      <c r="G192" s="72">
        <f>G193+G194+G195</f>
        <v>0</v>
      </c>
      <c r="H192" s="73"/>
      <c r="I192" s="72">
        <f>I193+I194+I195</f>
        <v>0</v>
      </c>
      <c r="J192" s="173" t="s">
        <v>36</v>
      </c>
      <c r="K192" s="57"/>
      <c r="L192" s="51"/>
      <c r="M192" s="52"/>
    </row>
    <row r="193" spans="1:13" s="77" customFormat="1" x14ac:dyDescent="0.25">
      <c r="A193" s="87"/>
      <c r="B193" s="113" t="s">
        <v>4</v>
      </c>
      <c r="C193" s="114"/>
      <c r="D193" s="114"/>
      <c r="E193" s="114"/>
      <c r="F193" s="115"/>
      <c r="G193" s="114"/>
      <c r="H193" s="115"/>
      <c r="I193" s="114"/>
      <c r="J193" s="173"/>
      <c r="K193" s="57"/>
      <c r="L193" s="51"/>
      <c r="M193" s="52"/>
    </row>
    <row r="194" spans="1:13" s="77" customFormat="1" x14ac:dyDescent="0.25">
      <c r="A194" s="87"/>
      <c r="B194" s="113" t="s">
        <v>16</v>
      </c>
      <c r="C194" s="114"/>
      <c r="D194" s="114"/>
      <c r="E194" s="114"/>
      <c r="F194" s="115"/>
      <c r="G194" s="114"/>
      <c r="H194" s="115"/>
      <c r="I194" s="114"/>
      <c r="J194" s="173"/>
      <c r="K194" s="57"/>
      <c r="L194" s="51"/>
      <c r="M194" s="52"/>
    </row>
    <row r="195" spans="1:13" s="77" customFormat="1" x14ac:dyDescent="0.25">
      <c r="A195" s="87"/>
      <c r="B195" s="113" t="s">
        <v>11</v>
      </c>
      <c r="C195" s="114"/>
      <c r="D195" s="114"/>
      <c r="E195" s="114"/>
      <c r="F195" s="115"/>
      <c r="G195" s="114"/>
      <c r="H195" s="115"/>
      <c r="I195" s="114"/>
      <c r="J195" s="173"/>
      <c r="K195" s="57"/>
      <c r="L195" s="51"/>
      <c r="M195" s="52"/>
    </row>
    <row r="196" spans="1:13" s="77" customFormat="1" x14ac:dyDescent="0.25">
      <c r="A196" s="87"/>
      <c r="B196" s="113" t="s">
        <v>13</v>
      </c>
      <c r="C196" s="114"/>
      <c r="D196" s="114"/>
      <c r="E196" s="114"/>
      <c r="F196" s="115"/>
      <c r="G196" s="114"/>
      <c r="H196" s="115"/>
      <c r="I196" s="114"/>
      <c r="J196" s="173"/>
      <c r="K196" s="57"/>
      <c r="L196" s="51"/>
      <c r="M196" s="52"/>
    </row>
    <row r="197" spans="1:13" s="77" customFormat="1" x14ac:dyDescent="0.25">
      <c r="A197" s="87"/>
      <c r="B197" s="113" t="s">
        <v>5</v>
      </c>
      <c r="C197" s="114"/>
      <c r="D197" s="114"/>
      <c r="E197" s="114"/>
      <c r="F197" s="115"/>
      <c r="G197" s="114"/>
      <c r="H197" s="115"/>
      <c r="I197" s="114"/>
      <c r="J197" s="173"/>
      <c r="K197" s="57"/>
      <c r="L197" s="51"/>
      <c r="M197" s="52"/>
    </row>
    <row r="198" spans="1:13" s="78" customFormat="1" ht="74.25" customHeight="1" x14ac:dyDescent="0.25">
      <c r="A198" s="109" t="s">
        <v>29</v>
      </c>
      <c r="B198" s="71" t="s">
        <v>70</v>
      </c>
      <c r="C198" s="72"/>
      <c r="D198" s="72"/>
      <c r="E198" s="72"/>
      <c r="F198" s="73"/>
      <c r="G198" s="72"/>
      <c r="H198" s="73"/>
      <c r="I198" s="75"/>
      <c r="J198" s="160" t="s">
        <v>36</v>
      </c>
      <c r="K198" s="57"/>
      <c r="L198" s="57"/>
      <c r="M198" s="58"/>
    </row>
    <row r="199" spans="1:13" s="78" customFormat="1" ht="72.75" customHeight="1" x14ac:dyDescent="0.25">
      <c r="A199" s="109" t="s">
        <v>28</v>
      </c>
      <c r="B199" s="71" t="s">
        <v>71</v>
      </c>
      <c r="C199" s="72"/>
      <c r="D199" s="72"/>
      <c r="E199" s="72"/>
      <c r="F199" s="73"/>
      <c r="G199" s="72"/>
      <c r="H199" s="73"/>
      <c r="I199" s="75"/>
      <c r="J199" s="160" t="s">
        <v>36</v>
      </c>
      <c r="K199" s="57"/>
      <c r="L199" s="57"/>
      <c r="M199" s="58"/>
    </row>
    <row r="200" spans="1:13" s="81" customFormat="1" ht="94.5" customHeight="1" x14ac:dyDescent="0.4">
      <c r="A200" s="109" t="s">
        <v>72</v>
      </c>
      <c r="B200" s="71" t="s">
        <v>59</v>
      </c>
      <c r="C200" s="72"/>
      <c r="D200" s="72"/>
      <c r="E200" s="74"/>
      <c r="F200" s="73"/>
      <c r="G200" s="72"/>
      <c r="H200" s="73"/>
      <c r="I200" s="75"/>
      <c r="J200" s="160" t="s">
        <v>36</v>
      </c>
      <c r="K200" s="57"/>
      <c r="L200" s="57"/>
      <c r="M200" s="58"/>
    </row>
    <row r="201" spans="1:13" s="38" customFormat="1" ht="210" customHeight="1" x14ac:dyDescent="0.4">
      <c r="A201" s="157" t="s">
        <v>57</v>
      </c>
      <c r="B201" s="154" t="s">
        <v>116</v>
      </c>
      <c r="C201" s="158">
        <f>SUM(C202:C205)</f>
        <v>34441.199999999997</v>
      </c>
      <c r="D201" s="158">
        <f>SUM(D202:D205)</f>
        <v>34617.08</v>
      </c>
      <c r="E201" s="158">
        <f>SUM(E202:E205)</f>
        <v>21468.58</v>
      </c>
      <c r="F201" s="159">
        <f>E201/D201</f>
        <v>0.62019999999999997</v>
      </c>
      <c r="G201" s="155">
        <f>SUM(G202:G205)</f>
        <v>21264</v>
      </c>
      <c r="H201" s="159">
        <f>G201/D201</f>
        <v>0.61429999999999996</v>
      </c>
      <c r="I201" s="158">
        <f>SUM(I202:I205)</f>
        <v>34617.08</v>
      </c>
      <c r="J201" s="173" t="s">
        <v>89</v>
      </c>
      <c r="K201" s="18"/>
      <c r="L201" s="34"/>
      <c r="M201" s="35"/>
    </row>
    <row r="202" spans="1:13" s="50" customFormat="1" ht="33.75" customHeight="1" x14ac:dyDescent="0.4">
      <c r="A202" s="157"/>
      <c r="B202" s="156" t="s">
        <v>4</v>
      </c>
      <c r="C202" s="129">
        <v>30698.7</v>
      </c>
      <c r="D202" s="129">
        <v>30806</v>
      </c>
      <c r="E202" s="129">
        <v>20400</v>
      </c>
      <c r="F202" s="123">
        <f>E202/D202</f>
        <v>0.66220000000000001</v>
      </c>
      <c r="G202" s="114">
        <v>20400</v>
      </c>
      <c r="H202" s="123">
        <f t="shared" ref="H202:H204" si="55">G202/D202</f>
        <v>0.66220000000000001</v>
      </c>
      <c r="I202" s="129">
        <v>30806</v>
      </c>
      <c r="J202" s="173"/>
      <c r="K202" s="18"/>
      <c r="L202" s="34"/>
      <c r="M202" s="49"/>
    </row>
    <row r="203" spans="1:13" s="50" customFormat="1" ht="33.75" customHeight="1" x14ac:dyDescent="0.4">
      <c r="A203" s="157"/>
      <c r="B203" s="156" t="s">
        <v>16</v>
      </c>
      <c r="C203" s="129">
        <v>3742.5</v>
      </c>
      <c r="D203" s="129">
        <v>3742.5</v>
      </c>
      <c r="E203" s="129">
        <v>1000</v>
      </c>
      <c r="F203" s="123">
        <f>E203/D203</f>
        <v>0.26719999999999999</v>
      </c>
      <c r="G203" s="114">
        <v>795.42</v>
      </c>
      <c r="H203" s="123">
        <f t="shared" si="55"/>
        <v>0.21249999999999999</v>
      </c>
      <c r="I203" s="129">
        <v>3742.5</v>
      </c>
      <c r="J203" s="173"/>
      <c r="K203" s="18"/>
      <c r="L203" s="34"/>
      <c r="M203" s="49"/>
    </row>
    <row r="204" spans="1:13" s="50" customFormat="1" ht="33.75" customHeight="1" x14ac:dyDescent="0.4">
      <c r="A204" s="157"/>
      <c r="B204" s="156" t="s">
        <v>11</v>
      </c>
      <c r="C204" s="129"/>
      <c r="D204" s="129">
        <v>68.58</v>
      </c>
      <c r="E204" s="129">
        <f>G204</f>
        <v>68.58</v>
      </c>
      <c r="F204" s="123">
        <f>E204/D204</f>
        <v>1</v>
      </c>
      <c r="G204" s="114">
        <v>68.58</v>
      </c>
      <c r="H204" s="123">
        <f t="shared" si="55"/>
        <v>1</v>
      </c>
      <c r="I204" s="129">
        <v>68.58</v>
      </c>
      <c r="J204" s="173"/>
      <c r="K204" s="18"/>
      <c r="L204" s="34"/>
      <c r="M204" s="49"/>
    </row>
    <row r="205" spans="1:13" s="50" customFormat="1" ht="33.75" customHeight="1" x14ac:dyDescent="0.4">
      <c r="A205" s="157"/>
      <c r="B205" s="156" t="s">
        <v>13</v>
      </c>
      <c r="C205" s="129"/>
      <c r="D205" s="129"/>
      <c r="E205" s="129"/>
      <c r="F205" s="123"/>
      <c r="G205" s="114"/>
      <c r="H205" s="123"/>
      <c r="I205" s="129"/>
      <c r="J205" s="173"/>
      <c r="K205" s="18"/>
      <c r="L205" s="34"/>
      <c r="M205" s="49"/>
    </row>
    <row r="420" spans="9:9" x14ac:dyDescent="0.4">
      <c r="I420" s="6"/>
    </row>
    <row r="421" spans="9:9" x14ac:dyDescent="0.4">
      <c r="I421" s="6"/>
    </row>
    <row r="422" spans="9:9" x14ac:dyDescent="0.4">
      <c r="I422" s="6"/>
    </row>
  </sheetData>
  <autoFilter ref="A7:J407"/>
  <customSheetViews>
    <customSheetView guid="{99950613-28E7-4EC2-B918-559A2757B0A9}" scale="50" showPageBreaks="1" outlineSymbols="0" zeroValues="0" fitToPage="1" printArea="1" showAutoFilter="1" view="pageBreakPreview" topLeftCell="A128">
      <selection activeCell="J134" sqref="J134:J139"/>
      <rowBreaks count="32" manualBreakCount="32">
        <brk id="28" max="11" man="1"/>
        <brk id="109" max="11" man="1"/>
        <brk id="146" max="11" man="1"/>
        <brk id="178" max="11" man="1"/>
        <brk id="211" max="18" man="1"/>
        <brk id="1022" max="18" man="1"/>
        <brk id="1072" max="18" man="1"/>
        <brk id="1129" max="18" man="1"/>
        <brk id="1200" max="18" man="1"/>
        <brk id="1255" max="14" man="1"/>
        <brk id="1270" max="10" man="1"/>
        <brk id="1306" max="10" man="1"/>
        <brk id="1346" max="10" man="1"/>
        <brk id="1385" max="10" man="1"/>
        <brk id="1423" max="10" man="1"/>
        <brk id="1459" max="10" man="1"/>
        <brk id="1496" max="10" man="1"/>
        <brk id="1534" max="10" man="1"/>
        <brk id="1569" max="10" man="1"/>
        <brk id="1605" max="10" man="1"/>
        <brk id="1645" max="10" man="1"/>
        <brk id="1684" max="10" man="1"/>
        <brk id="1723" max="10" man="1"/>
        <brk id="1763" max="10" man="1"/>
        <brk id="1801" max="10" man="1"/>
        <brk id="1836" max="10" man="1"/>
        <brk id="1866" max="10" man="1"/>
        <brk id="1903" max="10" man="1"/>
        <brk id="1940" max="10" man="1"/>
        <brk id="1975" max="10" man="1"/>
        <brk id="2017" max="10" man="1"/>
        <brk id="2071" max="10" man="1"/>
      </rowBreaks>
      <pageMargins left="0" right="0" top="0.9055118110236221" bottom="0" header="0" footer="0"/>
      <printOptions horizontalCentered="1"/>
      <pageSetup paperSize="8" scale="46" fitToHeight="0" orientation="landscape" r:id="rId1"/>
      <autoFilter ref="A7:J403"/>
    </customSheetView>
    <customSheetView guid="{0CCCFAED-79CE-4449-BC23-D60C794B65C2}" scale="50" showPageBreaks="1" outlineSymbols="0" zeroValues="0" fitToPage="1" printArea="1" showAutoFilter="1" view="pageBreakPreview" topLeftCell="A5">
      <pane xSplit="2" ySplit="4" topLeftCell="H162" activePane="bottomRight" state="frozen"/>
      <selection pane="bottomRight" activeCell="J166" sqref="J166:J171"/>
      <rowBreaks count="32" manualBreakCount="32">
        <brk id="68" max="11" man="1"/>
        <brk id="122" max="11" man="1"/>
        <brk id="146" max="11" man="1"/>
        <brk id="168" max="11"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6" fitToHeight="0" orientation="landscape" horizontalDpi="4294967293" r:id="rId2"/>
      <autoFilter ref="A7:J397"/>
    </customSheetView>
    <customSheetView guid="{CCF533A2-322B-40E2-88B2-065E6D1D35B4}" scale="50" showPageBreaks="1" outlineSymbols="0" zeroValues="0" fitToPage="1" printArea="1" showAutoFilter="1" view="pageBreakPreview" topLeftCell="A4">
      <pane xSplit="2" ySplit="5" topLeftCell="C146" activePane="bottomRight" state="frozen"/>
      <selection pane="bottomRight" activeCell="H142" sqref="H142"/>
      <rowBreaks count="31" manualBreakCount="31">
        <brk id="28" max="11" man="1"/>
        <brk id="61" max="11" man="1"/>
        <brk id="128" max="11" man="1"/>
        <brk id="204" max="18" man="1"/>
        <brk id="1021" max="18" man="1"/>
        <brk id="1071" max="18" man="1"/>
        <brk id="1128" max="18" man="1"/>
        <brk id="1199" max="18" man="1"/>
        <brk id="1254" max="14" man="1"/>
        <brk id="1269" max="10" man="1"/>
        <brk id="1305" max="10" man="1"/>
        <brk id="1345" max="10" man="1"/>
        <brk id="1384" max="10" man="1"/>
        <brk id="1422" max="10" man="1"/>
        <brk id="1458" max="10" man="1"/>
        <brk id="1495" max="10" man="1"/>
        <brk id="1533" max="10" man="1"/>
        <brk id="1568" max="10" man="1"/>
        <brk id="1604" max="10" man="1"/>
        <brk id="1644" max="10" man="1"/>
        <brk id="1683" max="10" man="1"/>
        <brk id="1722" max="10" man="1"/>
        <brk id="1762" max="10" man="1"/>
        <brk id="1800" max="10" man="1"/>
        <brk id="1835" max="10" man="1"/>
        <brk id="1865" max="10" man="1"/>
        <brk id="1902" max="10" man="1"/>
        <brk id="1939" max="10" man="1"/>
        <brk id="1974" max="10" man="1"/>
        <brk id="2016" max="10" man="1"/>
        <brk id="2070" max="10" man="1"/>
      </rowBreaks>
      <colBreaks count="1" manualBreakCount="1">
        <brk id="12" max="183" man="1"/>
      </colBreaks>
      <pageMargins left="0" right="0" top="0.9055118110236221" bottom="0" header="0" footer="0"/>
      <printOptions horizontalCentered="1"/>
      <pageSetup paperSize="8" scale="46" fitToHeight="0" orientation="landscape" horizontalDpi="4294967293" r:id="rId3"/>
      <autoFilter ref="A7:J397"/>
    </customSheetView>
    <customSheetView guid="{7B245AB0-C2AF-4822-BFC4-2399F85856C1}" scale="40" showPageBreaks="1" outlineSymbols="0" zeroValues="0" fitToPage="1" printArea="1" showAutoFilter="1" hiddenColumns="1" view="pageBreakPreview" topLeftCell="A4">
      <pane xSplit="4" ySplit="7" topLeftCell="F182" activePane="bottomRight" state="frozen"/>
      <selection pane="bottomRight" activeCell="F190" sqref="F190"/>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8" fitToHeight="0" orientation="landscape" r:id="rId4"/>
      <autoFilter ref="A7:P404"/>
    </customSheetView>
    <customSheetView guid="{2F7AC811-CA37-46E3-866E-6E10DF43054A}" scale="60" showPageBreaks="1" outlineSymbols="0" zeroValues="0" fitToPage="1" showAutoFilter="1" view="pageBreakPreview" topLeftCell="A4">
      <pane xSplit="2" ySplit="7" topLeftCell="C776" activePane="bottomRight" state="frozen"/>
      <selection pane="bottomRight"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21" bottom="0" header="0" footer="0"/>
      <printOptions horizontalCentered="1"/>
      <pageSetup paperSize="8" scale="16" fitToHeight="0" orientation="landscape" r:id="rId5"/>
      <autoFilter ref="A9:S1185"/>
    </customSheetView>
    <customSheetView guid="{CB1A56DC-A135-41E6-8A02-AE4E518C879F}" scale="50" showPageBreaks="1" fitToPage="1" view="pageBreakPreview" topLeftCell="A4">
      <pane xSplit="2" ySplit="7" topLeftCell="C408" activePane="bottomRight" state="frozen"/>
      <selection pane="bottomRight"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21" bottom="0" header="0" footer="0"/>
      <printOptions horizontalCentered="1"/>
      <pageSetup paperSize="8" scale="16" fitToHeight="0" orientation="landscape" r:id="rId6"/>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7"/>
      <autoFilter ref="A9:V1172"/>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8"/>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9"/>
      <headerFooter alignWithMargins="0"/>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10"/>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11"/>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12"/>
      <autoFilter ref="B1:T1"/>
    </customSheetView>
    <customSheetView guid="{F2110B0B-AAE7-42F0-B553-C360E9249AD4}" scale="48" showPageBreaks="1" outlineSymbols="0" zeroValues="0" fitToPage="1" printArea="1" showAutoFilter="1" hiddenColumns="1" view="pageBreakPreview" topLeftCell="A4">
      <pane xSplit="2" ySplit="7" topLeftCell="L726" activePane="bottomRight" state="frozen"/>
      <selection pane="bottomRight" activeCell="S728" sqref="S728:S733"/>
      <pageMargins left="0" right="0" top="0.9055118110236221" bottom="0.47" header="0" footer="0"/>
      <printOptions horizontalCentered="1"/>
      <pageSetup paperSize="8" scale="42" fitToHeight="0" orientation="landscape" r:id="rId13"/>
      <autoFilter ref="A9:T1142"/>
    </customSheetView>
    <customSheetView guid="{D7BC8E82-4392-4806-9DAE-D94253790B9C}" scale="48" showPageBreaks="1" outlineSymbols="0" zeroValues="0" fitToPage="1" printArea="1" showAutoFilter="1" hiddenColumns="1" view="pageBreakPreview" topLeftCell="A4">
      <pane xSplit="2" ySplit="7" topLeftCell="L909" activePane="bottomRight" state="frozen"/>
      <selection pane="bottomRight" activeCell="S925" sqref="S925:S930"/>
      <rowBreaks count="4" manualBreakCount="4">
        <brk id="70" max="85" man="1"/>
        <brk id="88" max="85" man="1"/>
        <brk id="260" max="85" man="1"/>
        <brk id="320" max="85" man="1"/>
      </rowBreaks>
      <pageMargins left="0" right="0" top="0.9055118110236221" bottom="0.47" header="0" footer="0"/>
      <printOptions horizontalCentered="1"/>
      <pageSetup paperSize="8" scale="42" fitToHeight="0" orientation="landscape" r:id="rId14"/>
      <autoFilter ref="A9:T1161"/>
    </customSheetView>
    <customSheetView guid="{A6B98527-7CBF-4E4D-BDEA-9334A3EB779F}" scale="57" showPageBreaks="1" outlineSymbols="0" zeroValues="0" fitToPage="1" printArea="1" showAutoFilter="1" hiddenColumns="1" view="pageBreakPreview" topLeftCell="A4">
      <pane xSplit="2" ySplit="7" topLeftCell="C11" activePane="bottomRight" state="frozen"/>
      <selection pane="bottomRight" activeCell="G15" sqref="G15"/>
      <pageMargins left="0" right="0" top="0.9055118110236221" bottom="0.47" header="0" footer="0"/>
      <printOptions horizontalCentered="1"/>
      <pageSetup paperSize="8" scale="42" fitToHeight="0" orientation="landscape" r:id="rId15"/>
      <autoFilter ref="A9:S1185"/>
    </customSheetView>
    <customSheetView guid="{D20DFCFE-63F9-4265-B37B-4F36C46DF159}" scale="40" showPageBreaks="1" outlineSymbols="0" zeroValues="0" fitToPage="1" printArea="1" showAutoFilter="1" hiddenRows="1" hiddenColumns="1" view="pageBreakPreview" topLeftCell="A4">
      <pane xSplit="2" ySplit="7" topLeftCell="C963" activePane="bottomRight" state="frozen"/>
      <selection pane="bottomRight"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16"/>
      <autoFilter ref="A9:S1185"/>
    </customSheetView>
    <customSheetView guid="{539CB3DF-9B66-4BE7-9074-8CE0405EB8A6}" scale="40" showPageBreaks="1" outlineSymbols="0" zeroValues="0" fitToPage="1" printArea="1" showAutoFilter="1" hiddenColumns="1" view="pageBreakPreview" topLeftCell="A4">
      <pane xSplit="4" ySplit="7" topLeftCell="J170" activePane="bottomRight" state="frozen"/>
      <selection pane="bottomRight" activeCell="P182" sqref="P182"/>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21" bottom="0" header="0" footer="0"/>
      <printOptions horizontalCentered="1"/>
      <pageSetup paperSize="8" scale="43" fitToHeight="0" orientation="landscape" r:id="rId17"/>
      <autoFilter ref="A7:P393"/>
    </customSheetView>
    <customSheetView guid="{998B8119-4FF3-4A16-838D-539C6AE34D55}" scale="40" showPageBreaks="1" outlineSymbols="0" zeroValues="0" fitToPage="1" printArea="1" showAutoFilter="1" hiddenRows="1" hiddenColumns="1" view="pageBreakPreview" topLeftCell="A4">
      <pane xSplit="4" ySplit="7" topLeftCell="F163" activePane="bottomRight" state="frozen"/>
      <selection pane="bottomRight" activeCell="F144" sqref="F144:G14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27" fitToHeight="0" orientation="landscape" r:id="rId18"/>
      <autoFilter ref="A7:P401"/>
    </customSheetView>
    <customSheetView guid="{9FA29541-62F4-4CED-BF33-19F6BA57578F}" scale="40" showPageBreaks="1" outlineSymbols="0" zeroValues="0" printArea="1" showAutoFilter="1" hiddenColumns="1" view="pageBreakPreview" topLeftCell="A4">
      <pane xSplit="4" ySplit="4" topLeftCell="K167" activePane="bottomRight" state="frozen"/>
      <selection pane="bottomRight" activeCell="P172" sqref="P172:P175"/>
      <rowBreaks count="2" manualBreakCount="2">
        <brk id="77" max="15" man="1"/>
        <brk id="171" max="15" man="1"/>
      </rowBreaks>
      <pageMargins left="0" right="0" top="0.9055118110236221" bottom="0" header="0" footer="0"/>
      <printOptions horizontalCentered="1"/>
      <pageSetup paperSize="8" scale="45" fitToHeight="9" orientation="landscape" r:id="rId19"/>
      <autoFilter ref="A7:P401"/>
    </customSheetView>
    <customSheetView guid="{5FB953A5-71FF-4056-AF98-C9D06FF0EDF3}" scale="35" showPageBreaks="1" outlineSymbols="0" zeroValues="0" fitToPage="1" printArea="1" showAutoFilter="1" hiddenColumns="1" view="pageBreakPreview" topLeftCell="A5">
      <pane xSplit="4" ySplit="4" topLeftCell="F9" activePane="bottomRight" state="frozen"/>
      <selection pane="bottomRight" activeCell="F9" sqref="F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39" fitToHeight="0" orientation="landscape" r:id="rId20"/>
      <autoFilter ref="A7:P398"/>
    </customSheetView>
    <customSheetView guid="{5EB1B5BB-79BE-4318-9140-3FA31802D519}" scale="40" showPageBreaks="1" outlineSymbols="0" zeroValues="0" fitToPage="1" printArea="1" showAutoFilter="1" view="pageBreakPreview" topLeftCell="A4">
      <pane xSplit="4" ySplit="7" topLeftCell="K166" activePane="bottomRight" state="frozen"/>
      <selection pane="bottomRight" activeCell="K170" sqref="K170:K175"/>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9" fitToHeight="0" orientation="landscape" r:id="rId21"/>
      <autoFilter ref="A7:K386"/>
    </customSheetView>
    <customSheetView guid="{649E5CE3-4976-49D9-83DA-4E57FFC714BF}" scale="50" showPageBreaks="1" outlineSymbols="0" zeroValues="0" fitToPage="1" printArea="1" showAutoFilter="1" hiddenColumns="1" view="pageBreakPreview" topLeftCell="A6">
      <pane xSplit="2" ySplit="2" topLeftCell="C155" activePane="bottomRight" state="frozen"/>
      <selection pane="bottomRight" activeCell="E164" sqref="E164"/>
      <rowBreaks count="35" manualBreakCount="35">
        <brk id="28" max="11" man="1"/>
        <brk id="38" max="11" man="1"/>
        <brk id="54" max="11" man="1"/>
        <brk id="86" max="11" man="1"/>
        <brk id="116" max="11" man="1"/>
        <brk id="134" max="11" man="1"/>
        <brk id="148" max="11" man="1"/>
        <brk id="198" max="18" man="1"/>
        <brk id="1015" max="18" man="1"/>
        <brk id="1065" max="18" man="1"/>
        <brk id="1122" max="18" man="1"/>
        <brk id="1193" max="18" man="1"/>
        <brk id="1248" max="14" man="1"/>
        <brk id="1263" max="10" man="1"/>
        <brk id="1299" max="10" man="1"/>
        <brk id="1339" max="10" man="1"/>
        <brk id="1378" max="10" man="1"/>
        <brk id="1416" max="10" man="1"/>
        <brk id="1452" max="10" man="1"/>
        <brk id="1489" max="10" man="1"/>
        <brk id="1527" max="10" man="1"/>
        <brk id="1562" max="10" man="1"/>
        <brk id="1598" max="10" man="1"/>
        <brk id="1638" max="10" man="1"/>
        <brk id="1677" max="10" man="1"/>
        <brk id="1716" max="10" man="1"/>
        <brk id="1756" max="10" man="1"/>
        <brk id="1794" max="10" man="1"/>
        <brk id="1829" max="10" man="1"/>
        <brk id="1859" max="10" man="1"/>
        <brk id="1896" max="10" man="1"/>
        <brk id="1933" max="10" man="1"/>
        <brk id="1968" max="10" man="1"/>
        <brk id="2010" max="10" man="1"/>
        <brk id="2064" max="10" man="1"/>
      </rowBreaks>
      <colBreaks count="1" manualBreakCount="1">
        <brk id="12" max="183" man="1"/>
      </colBreaks>
      <pageMargins left="0" right="0" top="0.9055118110236221" bottom="0" header="0" footer="0"/>
      <printOptions horizontalCentered="1"/>
      <pageSetup paperSize="8" scale="43" fitToHeight="0" orientation="landscape" r:id="rId22"/>
      <autoFilter ref="A7:L386"/>
    </customSheetView>
    <customSheetView guid="{72C0943B-A5D5-4B80-AD54-166C5CDC74DE}" scale="40" showPageBreaks="1" outlineSymbols="0" zeroValues="0" fitToPage="1" printArea="1" showAutoFilter="1" view="pageBreakPreview" topLeftCell="A5">
      <pane xSplit="4" ySplit="10" topLeftCell="E135" activePane="bottomRight" state="frozen"/>
      <selection pane="bottomRight" activeCell="G33" sqref="G33"/>
      <rowBreaks count="30" manualBreakCount="30">
        <brk id="7" max="11"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1" fitToHeight="0" orientation="landscape" r:id="rId23"/>
      <autoFilter ref="A3:M18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A0A3CD9B-2436-40D7-91DB-589A95FBBF00}" scale="50" showPageBreaks="1" outlineSymbols="0" zeroValues="0" fitToPage="1" printArea="1" showAutoFilter="1" hiddenColumns="1" view="pageBreakPreview">
      <pane xSplit="2" ySplit="8" topLeftCell="K150" activePane="bottomRight" state="frozen"/>
      <selection pane="bottomRight" activeCell="L160" sqref="L160:L165"/>
      <rowBreaks count="29" manualBreakCount="29">
        <brk id="174" max="18"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9055118110236221" bottom="0" header="0" footer="0"/>
      <printOptions horizontalCentered="1"/>
      <pageSetup paperSize="8" scale="43" fitToHeight="0" orientation="landscape" r:id="rId24"/>
      <autoFilter ref="A7:L397"/>
    </customSheetView>
    <customSheetView guid="{D95852A1-B0FC-4AC5-B62B-5CCBE05B0D15}" scale="50" showPageBreaks="1" outlineSymbols="0" zeroValues="0" fitToPage="1" showAutoFilter="1" view="pageBreakPreview" topLeftCell="A5">
      <pane xSplit="4" ySplit="4" topLeftCell="E162" activePane="bottomRight" state="frozen"/>
      <selection pane="bottomRight" activeCell="I169" sqref="I169"/>
      <rowBreaks count="29" manualBreakCount="29">
        <brk id="24" max="11" man="1"/>
        <brk id="33" max="11" man="1"/>
        <brk id="215" max="18" man="1"/>
        <brk id="265" max="18" man="1"/>
        <brk id="322" max="18" man="1"/>
        <brk id="393" max="18" man="1"/>
        <brk id="448" max="14" man="1"/>
        <brk id="463" max="10" man="1"/>
        <brk id="499" max="10" man="1"/>
        <brk id="539" max="10" man="1"/>
        <brk id="578" max="10" man="1"/>
        <brk id="616" max="10" man="1"/>
        <brk id="652" max="10" man="1"/>
        <brk id="689" max="10" man="1"/>
        <brk id="727" max="10" man="1"/>
        <brk id="762" max="10" man="1"/>
        <brk id="798" max="10" man="1"/>
        <brk id="838" max="10" man="1"/>
        <brk id="877" max="10" man="1"/>
        <brk id="916" max="10" man="1"/>
        <brk id="956" max="10" man="1"/>
        <brk id="994" max="10" man="1"/>
        <brk id="1029" max="10" man="1"/>
        <brk id="1059" max="10" man="1"/>
        <brk id="1096" max="10" man="1"/>
        <brk id="1133" max="10" man="1"/>
        <brk id="1168" max="10" man="1"/>
        <brk id="1210" max="10" man="1"/>
        <brk id="1264" max="10" man="1"/>
      </rowBreaks>
      <pageMargins left="0" right="0" top="0.9055118110236221" bottom="0" header="0" footer="0"/>
      <printOptions horizontalCentered="1"/>
      <pageSetup paperSize="9" scale="28" fitToHeight="0" orientation="landscape" r:id="rId25"/>
      <autoFilter ref="A7:J397"/>
    </customSheetView>
    <customSheetView guid="{3EEA7E1A-5F2B-4408-A34C-1F0223B5B245}" scale="50" showPageBreaks="1" outlineSymbols="0" zeroValues="0" fitToPage="1" printArea="1" showAutoFilter="1" view="pageBreakPreview" topLeftCell="A5">
      <pane xSplit="4" ySplit="10" topLeftCell="J18" activePane="bottomRight" state="frozen"/>
      <selection pane="bottomRight" activeCell="J21" sqref="J21:J28"/>
      <rowBreaks count="30" manualBreakCount="30">
        <brk id="28" max="15"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32" fitToHeight="0" orientation="landscape" horizontalDpi="4294967293" r:id="rId26"/>
      <autoFilter ref="A7:J397"/>
    </customSheetView>
    <customSheetView guid="{45DE1976-7F07-4EB4-8A9C-FB72D060BEFA}" scale="50" showPageBreaks="1" outlineSymbols="0" zeroValues="0" fitToPage="1" printArea="1" showAutoFilter="1" view="pageBreakPreview" topLeftCell="A143">
      <selection activeCell="B146" sqref="B146:B147"/>
      <rowBreaks count="32" manualBreakCount="32">
        <brk id="30" max="11" man="1"/>
        <brk id="128" max="11" man="1"/>
        <brk id="147" max="11" man="1"/>
        <brk id="171" max="11" man="1"/>
        <brk id="206" max="18" man="1"/>
        <brk id="1017" max="18" man="1"/>
        <brk id="1067" max="18" man="1"/>
        <brk id="1124" max="18" man="1"/>
        <brk id="1195" max="18" man="1"/>
        <brk id="1250" max="14" man="1"/>
        <brk id="1265" max="10" man="1"/>
        <brk id="1301" max="10" man="1"/>
        <brk id="1341" max="10" man="1"/>
        <brk id="1380" max="10" man="1"/>
        <brk id="1418" max="10" man="1"/>
        <brk id="1454" max="10" man="1"/>
        <brk id="1491" max="10" man="1"/>
        <brk id="1529" max="10" man="1"/>
        <brk id="1564" max="10" man="1"/>
        <brk id="1600" max="10" man="1"/>
        <brk id="1640" max="10" man="1"/>
        <brk id="1679" max="10" man="1"/>
        <brk id="1718" max="10" man="1"/>
        <brk id="1758" max="10" man="1"/>
        <brk id="1796" max="10" man="1"/>
        <brk id="1831" max="10" man="1"/>
        <brk id="1861" max="10" man="1"/>
        <brk id="1898" max="10" man="1"/>
        <brk id="1935" max="10" man="1"/>
        <brk id="1970" max="10" man="1"/>
        <brk id="2012" max="10" man="1"/>
        <brk id="2066" max="10" man="1"/>
      </rowBreaks>
      <pageMargins left="0" right="0" top="0.9055118110236221" bottom="0" header="0" footer="0"/>
      <printOptions horizontalCentered="1"/>
      <pageSetup paperSize="8" scale="46" fitToHeight="0" orientation="landscape" r:id="rId27"/>
      <autoFilter ref="A7:J403"/>
    </customSheetView>
    <customSheetView guid="{CA384592-0CFD-4322-A4EB-34EC04693944}" scale="33" showPageBreaks="1" outlineSymbols="0" zeroValues="0" fitToPage="1" printArea="1" showAutoFilter="1" view="pageBreakPreview" topLeftCell="A154">
      <selection activeCell="B158" sqref="A154:XFD158"/>
      <rowBreaks count="31" manualBreakCount="31">
        <brk id="28" max="9" man="1"/>
        <brk id="147" max="9" man="1"/>
        <brk id="171" max="9"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32" fitToHeight="0" orientation="landscape" r:id="rId28"/>
      <autoFilter ref="A7:J409"/>
    </customSheetView>
    <customSheetView guid="{6E4A7295-8CE0-4D28-ABEF-D38EBAE7C204}" scale="50" showPageBreaks="1" outlineSymbols="0" zeroValues="0" fitToPage="1" printArea="1" showAutoFilter="1" view="pageBreakPreview" topLeftCell="A4">
      <pane xSplit="2" ySplit="5" topLeftCell="C158" activePane="bottomRight" state="frozen"/>
      <selection pane="bottomRight" activeCell="G159" sqref="G159:G160"/>
      <rowBreaks count="31" manualBreakCount="31">
        <brk id="28" max="11" man="1"/>
        <brk id="61" max="11" man="1"/>
        <brk id="128" max="11" man="1"/>
        <brk id="204" max="18" man="1"/>
        <brk id="1021" max="18" man="1"/>
        <brk id="1071" max="18" man="1"/>
        <brk id="1128" max="18" man="1"/>
        <brk id="1199" max="18" man="1"/>
        <brk id="1254" max="14" man="1"/>
        <brk id="1269" max="10" man="1"/>
        <brk id="1305" max="10" man="1"/>
        <brk id="1345" max="10" man="1"/>
        <brk id="1384" max="10" man="1"/>
        <brk id="1422" max="10" man="1"/>
        <brk id="1458" max="10" man="1"/>
        <brk id="1495" max="10" man="1"/>
        <brk id="1533" max="10" man="1"/>
        <brk id="1568" max="10" man="1"/>
        <brk id="1604" max="10" man="1"/>
        <brk id="1644" max="10" man="1"/>
        <brk id="1683" max="10" man="1"/>
        <brk id="1722" max="10" man="1"/>
        <brk id="1762" max="10" man="1"/>
        <brk id="1800" max="10" man="1"/>
        <brk id="1835" max="10" man="1"/>
        <brk id="1865" max="10" man="1"/>
        <brk id="1902" max="10" man="1"/>
        <brk id="1939" max="10" man="1"/>
        <brk id="1974" max="10" man="1"/>
        <brk id="2016" max="10" man="1"/>
        <brk id="2070" max="10" man="1"/>
      </rowBreaks>
      <colBreaks count="1" manualBreakCount="1">
        <brk id="12" max="183" man="1"/>
      </colBreaks>
      <pageMargins left="0" right="0" top="0.9055118110236221" bottom="0" header="0" footer="0"/>
      <printOptions horizontalCentered="1"/>
      <pageSetup paperSize="8" scale="32" fitToHeight="0" orientation="landscape" horizontalDpi="4294967293" r:id="rId29"/>
      <autoFilter ref="A7:J409"/>
    </customSheetView>
    <customSheetView guid="{13BE7114-35DF-4699-8779-61985C68F6C3}" scale="50" showPageBreaks="1" outlineSymbols="0" zeroValues="0" printArea="1" showAutoFilter="1" view="pageBreakPreview" topLeftCell="A5">
      <pane xSplit="4" ySplit="10" topLeftCell="J32" activePane="bottomRight" state="frozen"/>
      <selection pane="bottomRight" activeCell="C33" sqref="C33"/>
      <rowBreaks count="33" manualBreakCount="33">
        <brk id="28" max="15" man="1"/>
        <brk id="35" max="11" man="1"/>
        <brk id="48" max="9" man="1"/>
        <brk id="109" max="11" man="1"/>
        <brk id="148" max="11"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6692913385826772" bottom="0" header="0" footer="0"/>
      <printOptions horizontalCentered="1"/>
      <pageSetup paperSize="9" scale="25" fitToHeight="0" orientation="landscape" horizontalDpi="4294967293" r:id="rId30"/>
      <autoFilter ref="A7:J409"/>
    </customSheetView>
    <customSheetView guid="{67ADFAE6-A9AF-44D7-8539-93CD0F6B7849}" scale="50" showPageBreaks="1" outlineSymbols="0" zeroValues="0" fitToPage="1" printArea="1" showAutoFilter="1" hiddenRows="1" view="pageBreakPreview" topLeftCell="A4">
      <pane xSplit="4" ySplit="7" topLeftCell="E153" activePane="bottomRight" state="frozen"/>
      <selection pane="bottomRight" activeCell="D154" sqref="D154"/>
      <rowBreaks count="31" manualBreakCount="31">
        <brk id="25" max="9" man="1"/>
        <brk id="42" max="9" man="1"/>
        <brk id="130" max="9" man="1"/>
        <brk id="207" max="18" man="1"/>
        <brk id="1030" max="18" man="1"/>
        <brk id="1080" max="18" man="1"/>
        <brk id="1137" max="18" man="1"/>
        <brk id="1208" max="18" man="1"/>
        <brk id="1263" max="14" man="1"/>
        <brk id="1278" max="10" man="1"/>
        <brk id="1314" max="10" man="1"/>
        <brk id="1354" max="10" man="1"/>
        <brk id="1393" max="10" man="1"/>
        <brk id="1431" max="10" man="1"/>
        <brk id="1467" max="10" man="1"/>
        <brk id="1504" max="10" man="1"/>
        <brk id="1542" max="10" man="1"/>
        <brk id="1577" max="10" man="1"/>
        <brk id="1613" max="10" man="1"/>
        <brk id="1653" max="10" man="1"/>
        <brk id="1692" max="10" man="1"/>
        <brk id="1731" max="10" man="1"/>
        <brk id="1771" max="10" man="1"/>
        <brk id="1809" max="10" man="1"/>
        <brk id="1844" max="10" man="1"/>
        <brk id="1874" max="10" man="1"/>
        <brk id="1911" max="10" man="1"/>
        <brk id="1948" max="10" man="1"/>
        <brk id="1983" max="10" man="1"/>
        <brk id="2025" max="10" man="1"/>
        <brk id="2079" max="10" man="1"/>
      </rowBreaks>
      <pageMargins left="0" right="0" top="0.9055118110236221" bottom="0" header="0" footer="0"/>
      <printOptions horizontalCentered="1"/>
      <pageSetup paperSize="9" scale="33" fitToHeight="0" orientation="landscape" r:id="rId31"/>
      <autoFilter ref="A7:J409"/>
    </customSheetView>
    <customSheetView guid="{BEA0FDBA-BB07-4C19-8BBD-5E57EE395C09}" scale="50" showPageBreaks="1" outlineSymbols="0" zeroValues="0" fitToPage="1" printArea="1" showAutoFilter="1" view="pageBreakPreview" topLeftCell="A169">
      <selection activeCell="H178" sqref="H178"/>
      <rowBreaks count="34" manualBreakCount="34">
        <brk id="23" max="9" man="1"/>
        <brk id="59" max="9" man="1"/>
        <brk id="102" max="9" man="1"/>
        <brk id="143" max="9" man="1"/>
        <brk id="158" max="9" man="1"/>
        <brk id="177" max="9" man="1"/>
        <brk id="191"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colBreaks count="1" manualBreakCount="1">
        <brk id="12" max="183" man="1"/>
      </colBreaks>
      <pageMargins left="0" right="0" top="0.9055118110236221" bottom="0.19685039370078741" header="0" footer="0"/>
      <printOptions horizontalCentered="1"/>
      <pageSetup paperSize="9" scale="32" fitToHeight="0" orientation="landscape" r:id="rId32"/>
      <autoFilter ref="A7:J409"/>
    </customSheetView>
  </customSheetViews>
  <mergeCells count="74">
    <mergeCell ref="J201:J205"/>
    <mergeCell ref="C159:C160"/>
    <mergeCell ref="B152:B153"/>
    <mergeCell ref="C152:C153"/>
    <mergeCell ref="J192:J197"/>
    <mergeCell ref="J159:J165"/>
    <mergeCell ref="J185:J190"/>
    <mergeCell ref="J152:J158"/>
    <mergeCell ref="I152:I153"/>
    <mergeCell ref="I159:I160"/>
    <mergeCell ref="J178:J183"/>
    <mergeCell ref="J172:J177"/>
    <mergeCell ref="J166:J171"/>
    <mergeCell ref="A159:A160"/>
    <mergeCell ref="B159:B160"/>
    <mergeCell ref="D152:D153"/>
    <mergeCell ref="D159:D160"/>
    <mergeCell ref="H159:H160"/>
    <mergeCell ref="F159:F160"/>
    <mergeCell ref="E159:E160"/>
    <mergeCell ref="A152:A158"/>
    <mergeCell ref="E152:E153"/>
    <mergeCell ref="F152:F153"/>
    <mergeCell ref="G159:G160"/>
    <mergeCell ref="G152:G153"/>
    <mergeCell ref="H152:H153"/>
    <mergeCell ref="B21:B23"/>
    <mergeCell ref="C21:C23"/>
    <mergeCell ref="D21:D23"/>
    <mergeCell ref="E21:E23"/>
    <mergeCell ref="A21:A22"/>
    <mergeCell ref="B29:B30"/>
    <mergeCell ref="A29:A30"/>
    <mergeCell ref="C29:C30"/>
    <mergeCell ref="D29:D30"/>
    <mergeCell ref="A3:J3"/>
    <mergeCell ref="G6:H6"/>
    <mergeCell ref="A9:A14"/>
    <mergeCell ref="A5:A7"/>
    <mergeCell ref="E6:F6"/>
    <mergeCell ref="D6:D7"/>
    <mergeCell ref="C5:D5"/>
    <mergeCell ref="C6:C7"/>
    <mergeCell ref="B5:B7"/>
    <mergeCell ref="I5:I7"/>
    <mergeCell ref="J5:J7"/>
    <mergeCell ref="A15:A20"/>
    <mergeCell ref="E5:H5"/>
    <mergeCell ref="J9:J14"/>
    <mergeCell ref="J15:J20"/>
    <mergeCell ref="J37:J42"/>
    <mergeCell ref="J21:J28"/>
    <mergeCell ref="J29:J35"/>
    <mergeCell ref="F21:F23"/>
    <mergeCell ref="G21:G23"/>
    <mergeCell ref="I21:I23"/>
    <mergeCell ref="G29:G30"/>
    <mergeCell ref="H29:H30"/>
    <mergeCell ref="I29:I30"/>
    <mergeCell ref="F29:F30"/>
    <mergeCell ref="E29:E30"/>
    <mergeCell ref="H21:H23"/>
    <mergeCell ref="J146:J151"/>
    <mergeCell ref="J116:J121"/>
    <mergeCell ref="J140:J145"/>
    <mergeCell ref="J122:J127"/>
    <mergeCell ref="J110:J115"/>
    <mergeCell ref="J49:J54"/>
    <mergeCell ref="J43:J48"/>
    <mergeCell ref="J55:J60"/>
    <mergeCell ref="J62:J67"/>
    <mergeCell ref="J134:J139"/>
    <mergeCell ref="J104:J109"/>
    <mergeCell ref="J68:J73"/>
  </mergeCells>
  <phoneticPr fontId="4" type="noConversion"/>
  <printOptions horizontalCentered="1"/>
  <pageMargins left="0" right="0" top="0.9055118110236221" bottom="0" header="0" footer="0"/>
  <pageSetup paperSize="8" scale="46" fitToHeight="0" orientation="landscape" horizontalDpi="4294967293" r:id="rId33"/>
  <rowBreaks count="31" manualBreakCount="31">
    <brk id="28" max="11" man="1"/>
    <brk id="61" max="11" man="1"/>
    <brk id="128" max="11" man="1"/>
    <brk id="204"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colBreaks count="1" manualBreakCount="1">
    <brk id="12" max="1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01.08.2018</vt:lpstr>
      <vt:lpstr>'на 01.08.2018'!Заголовки_для_печати</vt:lpstr>
      <vt:lpstr>'на 01.08.2018'!Область_печати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Залецкая Ольга Генадьевна</cp:lastModifiedBy>
  <cp:lastPrinted>2018-08-07T08:02:09Z</cp:lastPrinted>
  <dcterms:created xsi:type="dcterms:W3CDTF">2011-12-13T05:34:09Z</dcterms:created>
  <dcterms:modified xsi:type="dcterms:W3CDTF">2018-08-14T08:05:00Z</dcterms:modified>
</cp:coreProperties>
</file>