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4" i="1" l="1"/>
  <c r="J163" i="1"/>
  <c r="I163" i="1"/>
  <c r="H163" i="1"/>
  <c r="G163" i="1"/>
  <c r="F163" i="1"/>
  <c r="E163" i="1"/>
  <c r="D163" i="1"/>
  <c r="C163" i="1"/>
  <c r="J162" i="1"/>
  <c r="I162" i="1"/>
  <c r="H162" i="1"/>
  <c r="G162" i="1"/>
  <c r="F162" i="1"/>
  <c r="E162" i="1"/>
  <c r="D162" i="1"/>
  <c r="C162" i="1"/>
  <c r="J161" i="1"/>
  <c r="I161" i="1"/>
  <c r="H161" i="1"/>
  <c r="G161" i="1"/>
  <c r="F161" i="1"/>
  <c r="E161" i="1"/>
  <c r="D161" i="1"/>
  <c r="C161" i="1"/>
  <c r="C160" i="1"/>
  <c r="J159" i="1"/>
  <c r="I159" i="1"/>
  <c r="H159" i="1"/>
  <c r="G159" i="1"/>
  <c r="F159" i="1"/>
  <c r="E159" i="1"/>
  <c r="D159" i="1"/>
  <c r="C159" i="1"/>
  <c r="C158" i="1"/>
  <c r="J157" i="1"/>
  <c r="I157" i="1"/>
  <c r="H157" i="1"/>
  <c r="G157" i="1"/>
  <c r="F157" i="1"/>
  <c r="E157" i="1"/>
  <c r="D157" i="1"/>
  <c r="C157" i="1"/>
  <c r="C156" i="1"/>
  <c r="J155" i="1"/>
  <c r="I155" i="1"/>
  <c r="H155" i="1"/>
  <c r="G155" i="1"/>
  <c r="F155" i="1"/>
  <c r="E155" i="1"/>
  <c r="D155" i="1"/>
  <c r="C155" i="1"/>
  <c r="J154" i="1"/>
  <c r="I154" i="1"/>
  <c r="H154" i="1"/>
  <c r="G154" i="1"/>
  <c r="G166" i="1" s="1"/>
  <c r="F154" i="1"/>
  <c r="E154" i="1"/>
  <c r="D154" i="1"/>
  <c r="C154" i="1"/>
  <c r="C153" i="1" s="1"/>
  <c r="J153" i="1"/>
  <c r="I153" i="1"/>
  <c r="H153" i="1"/>
  <c r="G153" i="1"/>
  <c r="F153" i="1"/>
  <c r="E153" i="1"/>
  <c r="D153" i="1"/>
  <c r="C152" i="1"/>
  <c r="J151" i="1"/>
  <c r="I151" i="1"/>
  <c r="H151" i="1"/>
  <c r="G151" i="1"/>
  <c r="F151" i="1"/>
  <c r="E151" i="1"/>
  <c r="D151" i="1"/>
  <c r="C151" i="1"/>
  <c r="C150" i="1"/>
  <c r="J149" i="1"/>
  <c r="I149" i="1"/>
  <c r="H149" i="1"/>
  <c r="G149" i="1"/>
  <c r="F149" i="1"/>
  <c r="E149" i="1"/>
  <c r="D149" i="1"/>
  <c r="C149" i="1"/>
  <c r="C148" i="1"/>
  <c r="J147" i="1"/>
  <c r="I147" i="1"/>
  <c r="H147" i="1"/>
  <c r="G147" i="1"/>
  <c r="F147" i="1"/>
  <c r="E147" i="1"/>
  <c r="D147" i="1"/>
  <c r="C147" i="1"/>
  <c r="C146" i="1"/>
  <c r="C140" i="1" s="1"/>
  <c r="C139" i="1" s="1"/>
  <c r="J145" i="1"/>
  <c r="I145" i="1"/>
  <c r="H145" i="1"/>
  <c r="G145" i="1"/>
  <c r="F145" i="1"/>
  <c r="E145" i="1"/>
  <c r="D145" i="1"/>
  <c r="C145" i="1"/>
  <c r="C144" i="1"/>
  <c r="J143" i="1"/>
  <c r="I143" i="1"/>
  <c r="H143" i="1"/>
  <c r="G143" i="1"/>
  <c r="F143" i="1"/>
  <c r="E143" i="1"/>
  <c r="D143" i="1"/>
  <c r="C143" i="1"/>
  <c r="C142" i="1"/>
  <c r="J141" i="1"/>
  <c r="I141" i="1"/>
  <c r="H141" i="1"/>
  <c r="G141" i="1"/>
  <c r="F141" i="1"/>
  <c r="E141" i="1"/>
  <c r="D141" i="1"/>
  <c r="C141" i="1"/>
  <c r="J140" i="1"/>
  <c r="I140" i="1"/>
  <c r="H140" i="1"/>
  <c r="G140" i="1"/>
  <c r="F140" i="1"/>
  <c r="E140" i="1"/>
  <c r="D140" i="1"/>
  <c r="J139" i="1"/>
  <c r="I139" i="1"/>
  <c r="H139" i="1"/>
  <c r="G139" i="1"/>
  <c r="F139" i="1"/>
  <c r="E139" i="1"/>
  <c r="D139" i="1"/>
  <c r="C138" i="1"/>
  <c r="J137" i="1"/>
  <c r="I137" i="1"/>
  <c r="H137" i="1"/>
  <c r="G137" i="1"/>
  <c r="F137" i="1"/>
  <c r="E137" i="1"/>
  <c r="D137" i="1"/>
  <c r="C137" i="1"/>
  <c r="C136" i="1"/>
  <c r="J135" i="1"/>
  <c r="I135" i="1"/>
  <c r="H135" i="1"/>
  <c r="G135" i="1"/>
  <c r="F135" i="1"/>
  <c r="E135" i="1"/>
  <c r="D135" i="1"/>
  <c r="C135" i="1"/>
  <c r="C134" i="1"/>
  <c r="J133" i="1"/>
  <c r="I133" i="1"/>
  <c r="H133" i="1"/>
  <c r="G133" i="1"/>
  <c r="F133" i="1"/>
  <c r="E133" i="1"/>
  <c r="D133" i="1"/>
  <c r="C133" i="1"/>
  <c r="C132" i="1"/>
  <c r="J131" i="1"/>
  <c r="I131" i="1"/>
  <c r="H131" i="1"/>
  <c r="G131" i="1"/>
  <c r="F131" i="1"/>
  <c r="E131" i="1"/>
  <c r="D131" i="1"/>
  <c r="C131" i="1"/>
  <c r="C130" i="1"/>
  <c r="J129" i="1"/>
  <c r="I129" i="1"/>
  <c r="H129" i="1"/>
  <c r="G129" i="1"/>
  <c r="F129" i="1"/>
  <c r="E129" i="1"/>
  <c r="D129" i="1"/>
  <c r="C129" i="1"/>
  <c r="C128" i="1"/>
  <c r="J127" i="1"/>
  <c r="I127" i="1"/>
  <c r="H127" i="1"/>
  <c r="G127" i="1"/>
  <c r="F127" i="1"/>
  <c r="E127" i="1"/>
  <c r="D127" i="1"/>
  <c r="C127" i="1"/>
  <c r="C126" i="1"/>
  <c r="J125" i="1"/>
  <c r="I125" i="1"/>
  <c r="H125" i="1"/>
  <c r="G125" i="1"/>
  <c r="F125" i="1"/>
  <c r="E125" i="1"/>
  <c r="D125" i="1"/>
  <c r="C125" i="1"/>
  <c r="C124" i="1"/>
  <c r="J123" i="1"/>
  <c r="I123" i="1"/>
  <c r="H123" i="1"/>
  <c r="G123" i="1"/>
  <c r="F123" i="1"/>
  <c r="E123" i="1"/>
  <c r="D123" i="1"/>
  <c r="C123" i="1"/>
  <c r="C122" i="1"/>
  <c r="J121" i="1"/>
  <c r="I121" i="1"/>
  <c r="H121" i="1"/>
  <c r="G121" i="1"/>
  <c r="F121" i="1"/>
  <c r="E121" i="1"/>
  <c r="D121" i="1"/>
  <c r="C121" i="1"/>
  <c r="C120" i="1"/>
  <c r="C119" i="1" s="1"/>
  <c r="J119" i="1"/>
  <c r="I119" i="1"/>
  <c r="H119" i="1"/>
  <c r="G119" i="1"/>
  <c r="F119" i="1"/>
  <c r="E119" i="1"/>
  <c r="D119" i="1"/>
  <c r="C118" i="1"/>
  <c r="J117" i="1"/>
  <c r="I117" i="1"/>
  <c r="H117" i="1"/>
  <c r="G117" i="1"/>
  <c r="F117" i="1"/>
  <c r="E117" i="1"/>
  <c r="D117" i="1"/>
  <c r="C117" i="1"/>
  <c r="C116" i="1"/>
  <c r="J115" i="1"/>
  <c r="I115" i="1"/>
  <c r="H115" i="1"/>
  <c r="G115" i="1"/>
  <c r="F115" i="1"/>
  <c r="E115" i="1"/>
  <c r="D115" i="1"/>
  <c r="C115" i="1"/>
  <c r="C114" i="1"/>
  <c r="J113" i="1"/>
  <c r="I113" i="1"/>
  <c r="H113" i="1"/>
  <c r="G113" i="1"/>
  <c r="F113" i="1"/>
  <c r="E113" i="1"/>
  <c r="D113" i="1"/>
  <c r="C113" i="1"/>
  <c r="F112" i="1"/>
  <c r="F111" i="1" s="1"/>
  <c r="E112" i="1"/>
  <c r="C112" i="1" s="1"/>
  <c r="C111" i="1" s="1"/>
  <c r="J111" i="1"/>
  <c r="I111" i="1"/>
  <c r="H111" i="1"/>
  <c r="G111" i="1"/>
  <c r="E111" i="1"/>
  <c r="D111" i="1"/>
  <c r="C110" i="1"/>
  <c r="J109" i="1"/>
  <c r="I109" i="1"/>
  <c r="H109" i="1"/>
  <c r="G109" i="1"/>
  <c r="F109" i="1"/>
  <c r="E109" i="1"/>
  <c r="D109" i="1"/>
  <c r="C109" i="1"/>
  <c r="C108" i="1"/>
  <c r="C107" i="1" s="1"/>
  <c r="J107" i="1"/>
  <c r="I107" i="1"/>
  <c r="H107" i="1"/>
  <c r="G107" i="1"/>
  <c r="C102" i="1" s="1"/>
  <c r="C101" i="1" s="1"/>
  <c r="F107" i="1"/>
  <c r="E107" i="1"/>
  <c r="D107" i="1"/>
  <c r="C106" i="1"/>
  <c r="J105" i="1"/>
  <c r="I105" i="1"/>
  <c r="H105" i="1"/>
  <c r="G105" i="1"/>
  <c r="F105" i="1"/>
  <c r="E105" i="1"/>
  <c r="D105" i="1"/>
  <c r="C105" i="1"/>
  <c r="C104" i="1"/>
  <c r="J103" i="1"/>
  <c r="I103" i="1"/>
  <c r="H103" i="1"/>
  <c r="G103" i="1"/>
  <c r="F103" i="1"/>
  <c r="E103" i="1"/>
  <c r="D103" i="1"/>
  <c r="C103" i="1"/>
  <c r="J101" i="1"/>
  <c r="I101" i="1"/>
  <c r="H101" i="1"/>
  <c r="G101" i="1"/>
  <c r="F101" i="1"/>
  <c r="E101" i="1"/>
  <c r="D101" i="1"/>
  <c r="C100" i="1"/>
  <c r="C99" i="1" s="1"/>
  <c r="J99" i="1"/>
  <c r="I99" i="1"/>
  <c r="H99" i="1"/>
  <c r="G99" i="1"/>
  <c r="F99" i="1"/>
  <c r="E99" i="1"/>
  <c r="D99" i="1"/>
  <c r="C98" i="1"/>
  <c r="J97" i="1"/>
  <c r="I97" i="1"/>
  <c r="H97" i="1"/>
  <c r="G97" i="1"/>
  <c r="F97" i="1"/>
  <c r="E97" i="1"/>
  <c r="D97" i="1"/>
  <c r="C97" i="1"/>
  <c r="C96" i="1"/>
  <c r="J95" i="1"/>
  <c r="I95" i="1"/>
  <c r="H95" i="1"/>
  <c r="G95" i="1"/>
  <c r="F95" i="1"/>
  <c r="E95" i="1"/>
  <c r="D95" i="1"/>
  <c r="C95" i="1"/>
  <c r="C94" i="1"/>
  <c r="J93" i="1"/>
  <c r="I93" i="1"/>
  <c r="H93" i="1"/>
  <c r="G93" i="1"/>
  <c r="F93" i="1"/>
  <c r="E93" i="1"/>
  <c r="D93" i="1"/>
  <c r="C93" i="1"/>
  <c r="C92" i="1"/>
  <c r="C91" i="1" s="1"/>
  <c r="J91" i="1"/>
  <c r="I91" i="1"/>
  <c r="H91" i="1"/>
  <c r="G91" i="1"/>
  <c r="F91" i="1"/>
  <c r="E91" i="1"/>
  <c r="D91" i="1"/>
  <c r="C90" i="1"/>
  <c r="C84" i="1" s="1"/>
  <c r="C83" i="1" s="1"/>
  <c r="J89" i="1"/>
  <c r="I89" i="1"/>
  <c r="H89" i="1"/>
  <c r="G89" i="1"/>
  <c r="F89" i="1"/>
  <c r="E89" i="1"/>
  <c r="D89" i="1"/>
  <c r="C89" i="1"/>
  <c r="C88" i="1"/>
  <c r="J87" i="1"/>
  <c r="I87" i="1"/>
  <c r="H87" i="1"/>
  <c r="G87" i="1"/>
  <c r="F87" i="1"/>
  <c r="E87" i="1"/>
  <c r="D87" i="1"/>
  <c r="C87" i="1"/>
  <c r="C86" i="1"/>
  <c r="J85" i="1"/>
  <c r="I85" i="1"/>
  <c r="H85" i="1"/>
  <c r="G85" i="1"/>
  <c r="F85" i="1"/>
  <c r="E85" i="1"/>
  <c r="D85" i="1"/>
  <c r="C85" i="1"/>
  <c r="J84" i="1"/>
  <c r="J83" i="1" s="1"/>
  <c r="I84" i="1"/>
  <c r="H84" i="1"/>
  <c r="G84" i="1"/>
  <c r="F84" i="1"/>
  <c r="F83" i="1" s="1"/>
  <c r="E84" i="1"/>
  <c r="D84" i="1"/>
  <c r="I83" i="1"/>
  <c r="H83" i="1"/>
  <c r="E83" i="1"/>
  <c r="D83" i="1"/>
  <c r="C82" i="1"/>
  <c r="J81" i="1"/>
  <c r="I81" i="1"/>
  <c r="H81" i="1"/>
  <c r="G81" i="1"/>
  <c r="F81" i="1"/>
  <c r="E81" i="1"/>
  <c r="D81" i="1"/>
  <c r="C81" i="1"/>
  <c r="C80" i="1"/>
  <c r="J79" i="1"/>
  <c r="I79" i="1"/>
  <c r="H79" i="1"/>
  <c r="G79" i="1"/>
  <c r="F79" i="1"/>
  <c r="E79" i="1"/>
  <c r="D79" i="1"/>
  <c r="C79" i="1"/>
  <c r="C78" i="1"/>
  <c r="J77" i="1"/>
  <c r="I77" i="1"/>
  <c r="H77" i="1"/>
  <c r="G77" i="1"/>
  <c r="F77" i="1"/>
  <c r="E77" i="1"/>
  <c r="D77" i="1"/>
  <c r="C77" i="1"/>
  <c r="C76" i="1"/>
  <c r="J75" i="1"/>
  <c r="I75" i="1"/>
  <c r="H75" i="1"/>
  <c r="G75" i="1"/>
  <c r="F75" i="1"/>
  <c r="E75" i="1"/>
  <c r="D75" i="1"/>
  <c r="C75" i="1"/>
  <c r="C74" i="1"/>
  <c r="J73" i="1"/>
  <c r="I73" i="1"/>
  <c r="H73" i="1"/>
  <c r="G73" i="1"/>
  <c r="F73" i="1"/>
  <c r="E73" i="1"/>
  <c r="D73" i="1"/>
  <c r="C73" i="1"/>
  <c r="C72" i="1"/>
  <c r="J71" i="1"/>
  <c r="I71" i="1"/>
  <c r="H71" i="1"/>
  <c r="G71" i="1"/>
  <c r="F71" i="1"/>
  <c r="E71" i="1"/>
  <c r="D71" i="1"/>
  <c r="C71" i="1"/>
  <c r="C70" i="1"/>
  <c r="J69" i="1"/>
  <c r="I69" i="1"/>
  <c r="H69" i="1"/>
  <c r="G69" i="1"/>
  <c r="F69" i="1"/>
  <c r="E69" i="1"/>
  <c r="D69" i="1"/>
  <c r="C69" i="1"/>
  <c r="C68" i="1"/>
  <c r="J67" i="1"/>
  <c r="I67" i="1"/>
  <c r="H67" i="1"/>
  <c r="G67" i="1"/>
  <c r="F67" i="1"/>
  <c r="E67" i="1"/>
  <c r="D67" i="1"/>
  <c r="C67" i="1"/>
  <c r="C66" i="1"/>
  <c r="J65" i="1"/>
  <c r="I65" i="1"/>
  <c r="H65" i="1"/>
  <c r="G65" i="1"/>
  <c r="F65" i="1"/>
  <c r="E65" i="1"/>
  <c r="D65" i="1"/>
  <c r="C65" i="1"/>
  <c r="C64" i="1"/>
  <c r="C63" i="1" s="1"/>
  <c r="J63" i="1"/>
  <c r="I63" i="1"/>
  <c r="H63" i="1"/>
  <c r="G63" i="1"/>
  <c r="F63" i="1"/>
  <c r="E63" i="1"/>
  <c r="D63" i="1"/>
  <c r="C62" i="1"/>
  <c r="J61" i="1"/>
  <c r="I61" i="1"/>
  <c r="H61" i="1"/>
  <c r="G61" i="1"/>
  <c r="F61" i="1"/>
  <c r="E61" i="1"/>
  <c r="D61" i="1"/>
  <c r="C61" i="1"/>
  <c r="C60" i="1"/>
  <c r="J59" i="1"/>
  <c r="I59" i="1"/>
  <c r="H59" i="1"/>
  <c r="G59" i="1"/>
  <c r="F59" i="1"/>
  <c r="E59" i="1"/>
  <c r="D59" i="1"/>
  <c r="C59" i="1"/>
  <c r="C58" i="1"/>
  <c r="J57" i="1"/>
  <c r="I57" i="1"/>
  <c r="H57" i="1"/>
  <c r="G57" i="1"/>
  <c r="F57" i="1"/>
  <c r="E57" i="1"/>
  <c r="D57" i="1"/>
  <c r="C57" i="1"/>
  <c r="C56" i="1"/>
  <c r="J55" i="1"/>
  <c r="I55" i="1"/>
  <c r="H55" i="1"/>
  <c r="G55" i="1"/>
  <c r="F55" i="1"/>
  <c r="E55" i="1"/>
  <c r="D55" i="1"/>
  <c r="C55" i="1"/>
  <c r="C54" i="1"/>
  <c r="J53" i="1"/>
  <c r="I53" i="1"/>
  <c r="H53" i="1"/>
  <c r="G53" i="1"/>
  <c r="F53" i="1"/>
  <c r="E53" i="1"/>
  <c r="D53" i="1"/>
  <c r="C53" i="1"/>
  <c r="C52" i="1"/>
  <c r="J51" i="1"/>
  <c r="I51" i="1"/>
  <c r="H51" i="1"/>
  <c r="G51" i="1"/>
  <c r="F51" i="1"/>
  <c r="E51" i="1"/>
  <c r="D51" i="1"/>
  <c r="C51" i="1"/>
  <c r="C50" i="1"/>
  <c r="J49" i="1"/>
  <c r="I49" i="1"/>
  <c r="H49" i="1"/>
  <c r="G49" i="1"/>
  <c r="F49" i="1"/>
  <c r="E49" i="1"/>
  <c r="D49" i="1"/>
  <c r="C49" i="1"/>
  <c r="C48" i="1"/>
  <c r="C47" i="1" s="1"/>
  <c r="J47" i="1"/>
  <c r="I47" i="1"/>
  <c r="H47" i="1"/>
  <c r="G47" i="1"/>
  <c r="F47" i="1"/>
  <c r="E47" i="1"/>
  <c r="D47" i="1"/>
  <c r="C46" i="1"/>
  <c r="J45" i="1"/>
  <c r="I45" i="1"/>
  <c r="H45" i="1"/>
  <c r="G45" i="1"/>
  <c r="F45" i="1"/>
  <c r="E45" i="1"/>
  <c r="D45" i="1"/>
  <c r="C45" i="1"/>
  <c r="C44" i="1"/>
  <c r="J43" i="1"/>
  <c r="I43" i="1"/>
  <c r="H43" i="1"/>
  <c r="G43" i="1"/>
  <c r="F43" i="1"/>
  <c r="E43" i="1"/>
  <c r="D43" i="1"/>
  <c r="C43" i="1"/>
  <c r="C42" i="1"/>
  <c r="J41" i="1"/>
  <c r="I41" i="1"/>
  <c r="H41" i="1"/>
  <c r="G41" i="1"/>
  <c r="F41" i="1"/>
  <c r="E41" i="1"/>
  <c r="D41" i="1"/>
  <c r="C41" i="1"/>
  <c r="C40" i="1"/>
  <c r="C39" i="1" s="1"/>
  <c r="J39" i="1"/>
  <c r="I39" i="1"/>
  <c r="H39" i="1"/>
  <c r="G39" i="1"/>
  <c r="F39" i="1"/>
  <c r="E39" i="1"/>
  <c r="D39" i="1"/>
  <c r="C38" i="1"/>
  <c r="J37" i="1"/>
  <c r="I37" i="1"/>
  <c r="H37" i="1"/>
  <c r="G37" i="1"/>
  <c r="F37" i="1"/>
  <c r="E37" i="1"/>
  <c r="D37" i="1"/>
  <c r="C37" i="1"/>
  <c r="C36" i="1"/>
  <c r="J35" i="1"/>
  <c r="I35" i="1"/>
  <c r="H35" i="1"/>
  <c r="G35" i="1"/>
  <c r="F35" i="1"/>
  <c r="E35" i="1"/>
  <c r="D35" i="1"/>
  <c r="C35" i="1"/>
  <c r="C34" i="1"/>
  <c r="J33" i="1"/>
  <c r="I33" i="1"/>
  <c r="H33" i="1"/>
  <c r="G33" i="1"/>
  <c r="F33" i="1"/>
  <c r="E33" i="1"/>
  <c r="D33" i="1"/>
  <c r="C33" i="1"/>
  <c r="C32" i="1"/>
  <c r="C31" i="1" s="1"/>
  <c r="J31" i="1"/>
  <c r="I31" i="1"/>
  <c r="H31" i="1"/>
  <c r="G31" i="1"/>
  <c r="F31" i="1"/>
  <c r="E31" i="1"/>
  <c r="D31" i="1"/>
  <c r="C30" i="1"/>
  <c r="J29" i="1"/>
  <c r="I29" i="1"/>
  <c r="H29" i="1"/>
  <c r="G29" i="1"/>
  <c r="F29" i="1"/>
  <c r="E29" i="1"/>
  <c r="D29" i="1"/>
  <c r="C29" i="1"/>
  <c r="C28" i="1"/>
  <c r="J27" i="1"/>
  <c r="I27" i="1"/>
  <c r="H27" i="1"/>
  <c r="G27" i="1"/>
  <c r="F27" i="1"/>
  <c r="E27" i="1"/>
  <c r="D27" i="1"/>
  <c r="C27" i="1"/>
  <c r="D26" i="1"/>
  <c r="C26" i="1"/>
  <c r="C25" i="1" s="1"/>
  <c r="J25" i="1"/>
  <c r="I25" i="1"/>
  <c r="H25" i="1"/>
  <c r="G25" i="1"/>
  <c r="F25" i="1"/>
  <c r="E25" i="1"/>
  <c r="D25" i="1"/>
  <c r="C24" i="1"/>
  <c r="J23" i="1"/>
  <c r="I23" i="1"/>
  <c r="H23" i="1"/>
  <c r="G23" i="1"/>
  <c r="F23" i="1"/>
  <c r="E23" i="1"/>
  <c r="D23" i="1"/>
  <c r="C23" i="1"/>
  <c r="C22" i="1"/>
  <c r="J21" i="1"/>
  <c r="I21" i="1"/>
  <c r="H21" i="1"/>
  <c r="G21" i="1"/>
  <c r="F21" i="1"/>
  <c r="E21" i="1"/>
  <c r="D21" i="1"/>
  <c r="C21" i="1"/>
  <c r="C20" i="1"/>
  <c r="J19" i="1"/>
  <c r="I19" i="1"/>
  <c r="H19" i="1"/>
  <c r="G19" i="1"/>
  <c r="F19" i="1"/>
  <c r="E19" i="1"/>
  <c r="D19" i="1"/>
  <c r="C19" i="1"/>
  <c r="C18" i="1"/>
  <c r="C17" i="1" s="1"/>
  <c r="J17" i="1"/>
  <c r="I17" i="1"/>
  <c r="H17" i="1"/>
  <c r="G17" i="1"/>
  <c r="F17" i="1"/>
  <c r="E17" i="1"/>
  <c r="D17" i="1"/>
  <c r="C16" i="1"/>
  <c r="C12" i="1" s="1"/>
  <c r="J15" i="1"/>
  <c r="I15" i="1"/>
  <c r="H15" i="1"/>
  <c r="G15" i="1"/>
  <c r="F15" i="1"/>
  <c r="E15" i="1"/>
  <c r="D15" i="1"/>
  <c r="C15" i="1"/>
  <c r="C14" i="1"/>
  <c r="J13" i="1"/>
  <c r="I13" i="1"/>
  <c r="H13" i="1"/>
  <c r="G13" i="1"/>
  <c r="F13" i="1"/>
  <c r="E13" i="1"/>
  <c r="D13" i="1"/>
  <c r="C13" i="1"/>
  <c r="J12" i="1"/>
  <c r="J166" i="1" s="1"/>
  <c r="I12" i="1"/>
  <c r="I166" i="1" s="1"/>
  <c r="H12" i="1"/>
  <c r="H166" i="1" s="1"/>
  <c r="G12" i="1"/>
  <c r="F12" i="1"/>
  <c r="F166" i="1" s="1"/>
  <c r="E12" i="1"/>
  <c r="E166" i="1" s="1"/>
  <c r="D12" i="1"/>
  <c r="D166" i="1" s="1"/>
  <c r="J11" i="1"/>
  <c r="H11" i="1"/>
  <c r="G11" i="1"/>
  <c r="D11" i="1"/>
  <c r="F168" i="1" l="1"/>
  <c r="F165" i="1"/>
  <c r="G168" i="1"/>
  <c r="G165" i="1"/>
  <c r="C11" i="1"/>
  <c r="C166" i="1"/>
  <c r="D168" i="1"/>
  <c r="D165" i="1"/>
  <c r="H168" i="1"/>
  <c r="H165" i="1"/>
  <c r="E168" i="1"/>
  <c r="E165" i="1"/>
  <c r="I168" i="1"/>
  <c r="I165" i="1"/>
  <c r="J168" i="1"/>
  <c r="J165" i="1"/>
  <c r="E11" i="1"/>
  <c r="I11" i="1"/>
  <c r="F11" i="1"/>
  <c r="E170" i="1" l="1"/>
  <c r="E167" i="1"/>
  <c r="E169" i="1" s="1"/>
  <c r="D170" i="1"/>
  <c r="D167" i="1"/>
  <c r="D169" i="1" s="1"/>
  <c r="G170" i="1"/>
  <c r="G167" i="1"/>
  <c r="G169" i="1" s="1"/>
  <c r="J170" i="1"/>
  <c r="J167" i="1"/>
  <c r="J169" i="1" s="1"/>
  <c r="C168" i="1"/>
  <c r="C165" i="1"/>
  <c r="I170" i="1"/>
  <c r="I167" i="1"/>
  <c r="I169" i="1" s="1"/>
  <c r="H170" i="1"/>
  <c r="H167" i="1"/>
  <c r="H169" i="1" s="1"/>
  <c r="F170" i="1"/>
  <c r="F167" i="1"/>
  <c r="F169" i="1" s="1"/>
  <c r="C167" i="1" l="1"/>
  <c r="C169" i="1" s="1"/>
  <c r="C170" i="1"/>
</calcChain>
</file>

<file path=xl/sharedStrings.xml><?xml version="1.0" encoding="utf-8"?>
<sst xmlns="http://schemas.openxmlformats.org/spreadsheetml/2006/main" count="341" uniqueCount="103">
  <si>
    <t xml:space="preserve">Наименование </t>
  </si>
  <si>
    <t>Источники финансирования</t>
  </si>
  <si>
    <t>Объем финансирования (всего, руб.)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</si>
  <si>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</si>
  <si>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</si>
  <si>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</si>
  <si>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</si>
  <si>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</si>
  <si>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</si>
  <si>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</si>
  <si>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Комплексная цель программы: развитие транспортной системы города</t>
  </si>
  <si>
    <t>ДАиГ</t>
  </si>
  <si>
    <t>Подпрограмма "Дорожное хозяйство"</t>
  </si>
  <si>
    <t>Задача 3. Строительство автомобильных дорог и улиц</t>
  </si>
  <si>
    <t>- за счет средств местного бюджета</t>
  </si>
  <si>
    <t>х</t>
  </si>
  <si>
    <t>Всего по подпрограмме  "Дорожное хозяйство"</t>
  </si>
  <si>
    <t>всего, в том числе:</t>
  </si>
  <si>
    <t>за счет средств местного бюджета</t>
  </si>
  <si>
    <t>Объем финансирования соадминистратора – департамента архитектуры и градостроительства</t>
  </si>
  <si>
    <t>Мероприятие 1.1.1.
Строительство объекта "Магистральная улица 
№ 1В на участке от ул. 30 лет Победы 
до ул. Геологическая (вторая очередь)"</t>
  </si>
  <si>
    <t xml:space="preserve">Основное мероприятие 1.2. 
Строительство внутриквартальных проездов </t>
  </si>
  <si>
    <t>Мероприятие 1.2.2.
Строительство объекта "Внутриквартальный проезд от улицы Замятинская в поселке Дорожный города Сургута"</t>
  </si>
  <si>
    <t>Мероприятие 1.2.4.
Строительство объекта "Проезд с ул. Толстого 
до ул. Мечникова в г. Сургуте"</t>
  </si>
  <si>
    <t>Мероприятие 1.3.5.   
Строительство объекта "Надземный пешеходный переход через Югорский тракт в г. Сургуте"</t>
  </si>
  <si>
    <t xml:space="preserve">Основное мероприятие 1.4. 
Строительство дополнительных парковочных мест </t>
  </si>
  <si>
    <t>Мероприятие 1.4.2.   
Строительство объекта "Автомобильная парковка, расположенная на территории Ядра города Сургута"</t>
  </si>
  <si>
    <t>Основное мероприятие 1.5. 
Строительство пешеходных дорожек</t>
  </si>
  <si>
    <t>Мероприятие 1.1.3.   
Строительство объекта "Улица 4 "З" 
от Югорского тракта до автомобильной дороги 
к п. Белый Яр в г. Сургуте"</t>
  </si>
  <si>
    <t xml:space="preserve">Мероприятие 1.1.6.   
Строительство объекта "Улица 3 "З" на участке 
от Тюменского тракта до улицы 4 "З" в г. Сургуте"
</t>
  </si>
  <si>
    <t>Мероприятие 1.1.11.   
Строительство объекта "Улица 23 "З" 
от улицы 3 "З" до 5 "З"</t>
  </si>
  <si>
    <t>Мероприятие 1.1.14.   
Строительство объекта "Улица 5 "З" на участке 
от Тюменского тракта до ул. 4 "З"</t>
  </si>
  <si>
    <t>Мероприятие 1.2.12.
Строительство объекта "Проезд от дороги к СОТ "Виктория" к СНТ "Кедровый 16" в г. Сургуте"</t>
  </si>
  <si>
    <t>Мероприятие 1.2.11.
Строительство объекта "Подьездной путь к МКД 
в мкр. 44 в г. Сургуте"</t>
  </si>
  <si>
    <t>Мероприятие 1.2.13.
Строительство объекта "Подьездной путь 
от автодороги г. Сургут - г. Нижневартовск 
до СТСН "Сосновый Бор № 51", ПСК № 68 "Весеннее", СОТ 54 "Лукоморье", СТСН 46 "Урожай"</t>
  </si>
  <si>
    <t>Мероприятие 1.3.6.
Надземный пешеходный переход через проспект Пролетарский в г. Сургуте</t>
  </si>
  <si>
    <t>Мероприятие 1.1.17.   
Строительство объекта "Улица 1 "СВ" 
от ул. Университетской до ул. Ивана Захарова 
в г. Сургуте"</t>
  </si>
  <si>
    <t>Мероприятие 1.1.19.   
Строительство объекта "Улица Разведчиков 
от ул. Рыбников до ул. Щепеткина в г. Сургуте"</t>
  </si>
  <si>
    <t>Мероприятие 1.1.21.   
Строительство объекта "Улица 1 "В" от улицы Югорской до ул. Щепеткина в г. Сургуте"</t>
  </si>
  <si>
    <t>Мероприятие 1.5.1.   
Строительство объекта "Пешеходная дорожка 
по ул. Есенина от ул. Усольцева до ул. Крылова 
в г. Сургуте"</t>
  </si>
  <si>
    <t>Таблица 4</t>
  </si>
  <si>
    <t>Приложение 3                                                                       к постановлению                                                                   Администрации города                            от ______________ № _________</t>
  </si>
  <si>
    <t>Дополнительная потребность в объеме финансирования муниципальной программы                                                                                                                                                                                                «Развитие транспортной системы  города Сургута на период до 2030 года»</t>
  </si>
  <si>
    <t>В том числе по годам</t>
  </si>
  <si>
    <t>Мероприятие 1.1.4.
Реконструкция объекта "Улица Киртбая 
от пр. Ленина до ул. 1 "З" в г. Сургуте"</t>
  </si>
  <si>
    <t>Мероприятие 1.1.28.   
Строительство объекта "Автомобильная дорога 
к новому кладбищу"</t>
  </si>
  <si>
    <t>Мероприятие 1.1.29.   
Реконструкция автомобильной эстакады 
через р. Сайма по улице Мелик-Карамова 
в г. Сургуте</t>
  </si>
  <si>
    <t>Мероприятие 1.1.34. 
Строительство объекта "Автодорога по ул. Павлика Морозова в пос. Снежный в г. Сургуте"</t>
  </si>
  <si>
    <t>Мероприятие 1.1.20. 
Строительство объекта "Проезд по ул. Набережная Ивана Кайдалова до пр. Комсомольский в г. Сургуте"</t>
  </si>
  <si>
    <t>Мероприятие 1.1.21. 
Строительство объекта "Проезд по ул. Набережная Ивана Кайдалова от пр. Комсомольский до проезда Тихий в г. Сургуте"</t>
  </si>
  <si>
    <t>Мероприятие 1.1.23. 
Строительство объекта "Въезд на территорию Музейного центра (земельный участок с кад.номером 86:10:0101192:5) в г. Сургуте"</t>
  </si>
  <si>
    <t>Мероприятие 1.1.16.   
Строительство объекта "Улица 1 "З" на участке 
от улицы 39 "З" до ул. 44 "З" в г. Сургуте"</t>
  </si>
  <si>
    <t>Мероприятие 1.3.4.   
Строительство объекта "Надземный пешеходный переход через железнодороджные пути в районе п.Дорожный-СОТ "Сириус" в г. Сургуте"</t>
  </si>
  <si>
    <t>Ответственный (администратор                              или соадминистратор)</t>
  </si>
  <si>
    <t>Основное мероприятие 1.1.
Строительство (реконструкция) автомобильных дорог общего пользования местного значения,                                                                  в том числе:</t>
  </si>
  <si>
    <t>Мероприятие 1.1.2.   
Магистральная улица 1-В на участке от улицы 4-В                                           до улицы 5-В с сетями инженерного обеспечения. Реконструкция</t>
  </si>
  <si>
    <t>Мероприятие 1.1.5.   
Строительство объекта "Дорога с инженерными сетями ул. Усольцева на участке от ул. Билецкого                                                                  до ул. Аэрофлотской"</t>
  </si>
  <si>
    <t xml:space="preserve">Мероприятие 1.1.8.   
Строительство объекта "Объездная автомобильная дорога г. Сургута (Восточная объездная дорога                                                                  2 очередь). Съезд на Нижневартовское шоссе"
</t>
  </si>
  <si>
    <t xml:space="preserve">Мероприятие 1.1.9.   
Строительство объекта "Улица 33 "З" на участке                                               от ул. Александра Усольцева до ул. Крылова                                            в г. Сургуте"
</t>
  </si>
  <si>
    <t xml:space="preserve">Мероприятие 1.1.10.   
Строительство объекта "Улица 12 "В"                                            от ул. Профсоюзов до Нефтеюганского шоссе 
в г. Сургуте"
</t>
  </si>
  <si>
    <t>Мероприятие 1.1.12.   
Строительство объекта "Улица 23 "З" на участке                                                от ул. 5 "З" до Тюменского тракта"</t>
  </si>
  <si>
    <t>Мероприятие 1.1.13.   
Строительство объекта "Магистральная улица                                                    с инженерными сетями для обеспечения транспортной и инженерной инфраструктурой Северного жилого района г.Сургута"</t>
  </si>
  <si>
    <t>Мероприятие 1.1.15.   
Строительство объекта "Улица Мира на участке                                               от ул. Маяковского до ул. 30 лет Победы (четная сторона)"</t>
  </si>
  <si>
    <t>Мероприятие 1.1.18.   
Строительство объекта "Улица 39 "З" на участке                                               от улицы Контейнерной до улицы Толстого 
в городе Сургуте"</t>
  </si>
  <si>
    <t>Мероприятие 1.1.20.   
"Улица Трубная от ул. Островского                                                до ул. Индустриальная в г. Сургуте. Реконструкция"</t>
  </si>
  <si>
    <t>Мероприятие 1.1.22.   
Строительство объекта "Улица 33 «З» 
на участке от ул. Привокзальной до ул. Усольцева                                                                                         в г. Сургут"</t>
  </si>
  <si>
    <t>Мероприятие 1.1.23.   
Строительство объекта "Объездная автомобильная дорога к дачным кооперативам "Черемушки",                                                                                        "Север-1", "Север-2" в обход гидротехнических сооружений ГРЭС-1 и ГРЭС-2. Переустройство "Газопровода-отвода к Сургутской ГРЭС-2, 4 нитка"</t>
  </si>
  <si>
    <t>Мероприятие 1.1.25.   
Строительство объекта "Автодорога                                               по ул. Коммунаров в п. Снежный в г. Сургуте"</t>
  </si>
  <si>
    <t>Мероприятие 1.1.30. 
Строительство объекта "Автомобильная дорога                                                                       по улице  1 "СВ" (в перспективе ул. Бориса Проводникова) в г. Сургуте"</t>
  </si>
  <si>
    <t>Мероприятие 1.1.32. 
Строительство объекта "Автомобильная дорога                           по ул. Набережная Ивана Кайдалова                                           от пр. Пролетарский до пр. Комсомольский                                            в г. Сургуте"</t>
  </si>
  <si>
    <t>Мероприятие 1.1.33. 
Строительство объекта "Автомобильные дороги                                                                      и подъездные пути для НТЦ в г. Сургуте"</t>
  </si>
  <si>
    <t>Мероприятие 1.1.35. 
Строительство объекта "Автомобильная дорога                           по ул. Нагорная в г. Сургуте"</t>
  </si>
  <si>
    <t>Мероприятие 1.2.1.
Благоустройство мест общего пользования                                   МБДОУ № 92 "Веснушка" по ул. Югорская, 1/3 
в г. Сургуте</t>
  </si>
  <si>
    <t>Мероприятие 1.2.3.
Проезд от дома № 22 по проспекту Мира                                      до дома № 11/1 улицы Студенческой, г. Сургут. Реконструкция</t>
  </si>
  <si>
    <t>Мероприятие 1.2.5.
Устройство въезда в мкр. 16А с улицы Маяковского                                                                  в г. Сургуте</t>
  </si>
  <si>
    <t>Мероприятие 1.2.6.
Строительство объекта "Внутриквартальный проезд от Комсомольского проспекта вдоль дома № 25                                                               до улицы Первопроходцев в городе Сургуте"</t>
  </si>
  <si>
    <t>Мероприятие 1.2.7.
Строительство объекта "Подьездные пути                                     к территории жилой застройки "Марьина гора" 
в г. Сургуте. Участок 2"</t>
  </si>
  <si>
    <t>Мероприятие 1.2.8.
Строительство объекта  "Подьездные пути                                                          к территории жилой застройки "Марьина гора" 
в г. Сургуте. Участок 3"</t>
  </si>
  <si>
    <t>Мероприятие 1.2.10.
Строительство объекта "Подъездные пути к СОШ                                             в мкр. 5А г. Сургута"</t>
  </si>
  <si>
    <t>Мероприятие 1.2.15.
Строительство объекта "Проезд от ул. Сосновая                           до ул. Тюменская в г. Сургуте"</t>
  </si>
  <si>
    <t>Мероприятие 1.2.16.
Строительство объекта "Подъездной путь к зданию МКУ "УИТС" г. Сургута" в мкр. Хоззона</t>
  </si>
  <si>
    <t>Мероприятие 1.2.18.
Строительство объекта "Подъездной путь                                     к земельному участку с кадастровым номером 86:10:0101224:1045 в п. Лунный"</t>
  </si>
  <si>
    <t>Мероприятие 1.2.19.
Строительство объекта "Проезд от ул. Сосновой                          к ЖК "Марьина гора "в г. Сургуте"</t>
  </si>
  <si>
    <t>Мероприятие 1.1.22. 
Строительство объекта "Проезд с пр. Пролетарский                                                                в 24 микрорайоне"</t>
  </si>
  <si>
    <t>Мероприятие 1.1.24. 
Строительство объекта "Подъездные пути                                     к СОШ в мкр. 39 г. Сургута"</t>
  </si>
  <si>
    <t>Мероприятие 1.1.25. 
Строительство объекта "Подъездные пути                                     к СОШ в мкр. 5А г. Сургута"</t>
  </si>
  <si>
    <t>Мероприятие 1.1.26. 
Строительство объекта "Подъездные пути                                     и инженерные сети к СОШ в 35 мкр. г. Сургута"</t>
  </si>
  <si>
    <t>Мероприятие 1.1.27. 
Строительство объекта "Подъездные пути                                     и инженерные сети к СОШ в квартале Пойма-5                                                                  г. Сургута"</t>
  </si>
  <si>
    <t>Основное мероприятие 1.3.
Строительство транспортных развязок,  путепроводов, пешеходных переходов,                                             в том числе:</t>
  </si>
  <si>
    <t>Мероприятие 1.3.1.   
Строительство объекта "Транспортная развязка                            на пересечении ул. Маяковского                                            и Нефтеюганского шоссе в г. Сургуте"</t>
  </si>
  <si>
    <t>Мероприятие 1.3.2.   
Строительство объекта "Транспортная развязка                            на пересечении ул. Островского и Нефтеюганского шоссе в г. Сургуте"</t>
  </si>
  <si>
    <t>Мероприятие 1.4.1.   
Строительство объекта "Автомобильная парковка                       БУ ХМАО-Югры "СГКП № 4", ул. Саянская, 15/1, пос. Юность, г. Сургут"</t>
  </si>
  <si>
    <t>Мероприятие 1.4.3.   
Строительство объекта "Автопарковка при входе                                               в парк "За Саймой" (со стороны АО "Россети Тюмень") в г. Сургуте"</t>
  </si>
  <si>
    <t>Общий объем финансирования программы – всего,                                          в том числе:</t>
  </si>
  <si>
    <t xml:space="preserve">Мероприятие 1.1.7.   
Строительство объекта "Объездная автомобильная дорога к дачным кооперативам "Черёмушки",                                                                  "Север-1", "Север-2" в обход гидротехнических сооружений ГРЭС-1 и ГРЭС-2 (2 этап. Автодорога                                            от Восточной объездной дороги до СНТ № 49 "Черемушки". ПК54+08,16-ПК 70+66,38                                                                  (конец трассы) (1 этап)
</t>
  </si>
  <si>
    <t>Мероприятие 1.1.24.   
Строительство объекта "Объездная автомобильная дорога к дачным кооперативам "Черёмушки",                                                                                       "Север-1", "Север-2" в обход гидротехнических сооружений ГРЭС-1 и ГРЭС-2 (2 этап. Автодорога                      от Восточной объездной дороги до СНТ № 49 "Черемушки". ПК54+08,16-ПК 70+66,38                                                                                        (конец трассы)")</t>
  </si>
  <si>
    <t>Мероприятие 1.1.26.   
Строительство объекта "Объездная автомобильная дорога к дачным кооперативам "Черемушки",                     "Север-1", "Север-2" в обход гидротехнических сооружений ГРЭС-1 и ГРЭС-2 (3 этап. Автодорога                                          к СТ "Старожил-1"и  ПСОК "Многодетная семья")</t>
  </si>
  <si>
    <t xml:space="preserve">Мероприятие 1.1.27.   
Строительство объекта "Объездная автомобильная дорога к дачным кооперативам "Черемушки",                                                                "Север-1", "Север-2" в обход гидротехнических сооружений ГРЭС-1 и ГРЭС-2 (4 этап. Автодорога                                          к СОТ "Север 1" и СОТ "Север 2")" 
</t>
  </si>
  <si>
    <t>Мероприятие 1.2.9.
Строительство объекта "Подъездные пути                                                                  и инженерные сети к средней общеобразовательной школе в микрорайоне 45                                                                г. Сургута (Общеобразовательная организация                                            с универсальной безбарьерной средой)"</t>
  </si>
  <si>
    <t>Мероприятие 1.2.14.
Строительство объекта "Кольцевой проезд                                   по территории жилой застройки "Марьина гора"                                            в г. Сургуте"</t>
  </si>
  <si>
    <t>Мероприятие 1.3.3.   
Строительство объекта "Транспортная развязка                            в двух уровнях на пересечении Нефтеюганского шоссе и автодороги на Белый Яр в г. Сургуте"</t>
  </si>
  <si>
    <t>Мероприятие 1.2.17.
Строительство объекта "Внутриквартальный проезд                                                                                                          к школе № 9 вдоль МКД по ул. Усольцева, 21                                            и 23 в мкр. 39" в г. Сургуте</t>
  </si>
  <si>
    <t>Мероприятие 1.1.31. 
Строительство объекта "Улица 44 "З"                                                                   (ул. А. Бокова) от ул. И. Шидловского                                           до ул. С. Билецкого в г. Сургуте"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</si>
</sst>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##\ ###\ ###\ ###\ ##0.0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0" borderId="0" xfId="0" applyFont="1" applyFill="1"/>
    <xf numFmtId="0" fontId="1" fillId="0" borderId="8" xfId="0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3" fontId="1" fillId="0" borderId="10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3" fillId="0" borderId="0" xfId="0" applyFont="1" applyFill="1"/>
    <xf numFmtId="0" fontId="1" fillId="0" borderId="10" xfId="0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7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right" wrapText="1"/>
    </xf>
    <xf numFmtId="4" fontId="1" fillId="0" borderId="12" xfId="0" applyNumberFormat="1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3" fontId="1" fillId="0" borderId="10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11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13" xfId="0" applyNumberFormat="1" applyFont="1" applyFill="1" applyBorder="1" applyAlignment="1">
      <alignment horizontal="center" vertical="top"/>
    </xf>
    <xf numFmtId="164" fontId="1" fillId="0" borderId="17" xfId="1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/>
    </xf>
    <xf numFmtId="164" fontId="1" fillId="0" borderId="20" xfId="1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/>
    </xf>
    <xf numFmtId="4" fontId="1" fillId="0" borderId="16" xfId="0" applyNumberFormat="1" applyFont="1" applyFill="1" applyBorder="1" applyAlignment="1">
      <alignment horizontal="center" vertical="top"/>
    </xf>
    <xf numFmtId="4" fontId="1" fillId="0" borderId="15" xfId="0" applyNumberFormat="1" applyFont="1" applyFill="1" applyBorder="1" applyAlignment="1">
      <alignment horizontal="center" vertical="top"/>
    </xf>
    <xf numFmtId="164" fontId="1" fillId="0" borderId="10" xfId="1" applyNumberFormat="1" applyFont="1" applyFill="1" applyBorder="1" applyAlignment="1">
      <alignment horizontal="center" vertical="top" wrapText="1"/>
    </xf>
    <xf numFmtId="4" fontId="4" fillId="0" borderId="20" xfId="1" applyNumberFormat="1" applyFont="1" applyFill="1" applyBorder="1" applyAlignment="1">
      <alignment horizontal="center" vertical="top" wrapText="1"/>
    </xf>
    <xf numFmtId="164" fontId="4" fillId="0" borderId="17" xfId="1" applyNumberFormat="1" applyFont="1" applyFill="1" applyBorder="1" applyAlignment="1">
      <alignment horizontal="center" vertical="top" wrapText="1"/>
    </xf>
    <xf numFmtId="49" fontId="1" fillId="0" borderId="21" xfId="0" applyNumberFormat="1" applyFont="1" applyFill="1" applyBorder="1" applyAlignment="1">
      <alignment horizontal="left" vertical="top" wrapText="1"/>
    </xf>
    <xf numFmtId="3" fontId="1" fillId="0" borderId="24" xfId="0" applyNumberFormat="1" applyFont="1" applyFill="1" applyBorder="1" applyAlignment="1">
      <alignment horizontal="left" vertical="top" wrapText="1"/>
    </xf>
    <xf numFmtId="4" fontId="1" fillId="0" borderId="25" xfId="0" applyNumberFormat="1" applyFont="1" applyFill="1" applyBorder="1" applyAlignment="1">
      <alignment horizontal="center" vertical="top"/>
    </xf>
    <xf numFmtId="4" fontId="1" fillId="0" borderId="26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2" xfId="0" applyNumberFormat="1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odnova_li\&#1056;&#1072;&#1073;&#1086;&#1095;&#1080;&#1081;%20&#1089;&#1090;&#1086;&#1083;\&#1052;&#1091;&#1085;%20&#1087;&#1088;&#1086;&#1075;\&#1041;&#1102;&#1076;&#1078;&#1077;&#1090;%202024-2026\&#1087;&#1088;&#1086;&#1077;&#1082;&#1090;%20&#1073;&#1102;&#1076;&#1078;&#1077;&#1090;&#1072;\&#1044;&#1086;&#1087;%20&#1087;&#1086;&#1090;&#1088;&#1077;&#1073;&#1085;&#1086;&#1089;&#1090;&#1100;%202024-2026%2019.12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>
        <row r="17">
          <cell r="C17">
            <v>1230600</v>
          </cell>
        </row>
        <row r="24">
          <cell r="D24">
            <v>14004163.210000001</v>
          </cell>
          <cell r="E24">
            <v>222118785</v>
          </cell>
        </row>
        <row r="143">
          <cell r="C14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1"/>
  <sheetViews>
    <sheetView showZeros="0" tabSelected="1" view="pageBreakPreview" zoomScaleNormal="82" zoomScaleSheetLayoutView="100" workbookViewId="0">
      <selection activeCell="A73" sqref="A73:A74"/>
    </sheetView>
  </sheetViews>
  <sheetFormatPr defaultRowHeight="15" x14ac:dyDescent="0.25"/>
  <cols>
    <col min="1" max="1" width="49.85546875" customWidth="1"/>
    <col min="2" max="2" width="20.28515625" customWidth="1"/>
    <col min="3" max="3" width="19.7109375" customWidth="1"/>
    <col min="4" max="5" width="17.28515625" customWidth="1"/>
    <col min="6" max="6" width="20.5703125" customWidth="1"/>
    <col min="7" max="7" width="18.5703125" customWidth="1"/>
    <col min="8" max="10" width="17.28515625" customWidth="1"/>
    <col min="11" max="11" width="20.85546875" customWidth="1"/>
  </cols>
  <sheetData>
    <row r="1" spans="1:11" ht="129" customHeight="1" x14ac:dyDescent="0.4">
      <c r="A1" s="1"/>
      <c r="B1" s="1"/>
      <c r="C1" s="1"/>
      <c r="D1" s="1"/>
      <c r="E1" s="1"/>
      <c r="F1" s="1"/>
      <c r="G1" s="1"/>
      <c r="H1" s="16"/>
      <c r="I1" s="45" t="s">
        <v>41</v>
      </c>
      <c r="J1" s="45"/>
      <c r="K1" s="45"/>
    </row>
    <row r="2" spans="1:11" ht="52.5" customHeight="1" x14ac:dyDescent="0.4">
      <c r="A2" s="1"/>
      <c r="B2" s="1"/>
      <c r="C2" s="1"/>
      <c r="D2" s="1"/>
      <c r="E2" s="1"/>
      <c r="F2" s="1"/>
      <c r="G2" s="1"/>
      <c r="H2" s="16"/>
      <c r="I2" s="20"/>
      <c r="J2" s="20"/>
      <c r="K2" s="21" t="s">
        <v>40</v>
      </c>
    </row>
    <row r="3" spans="1:11" s="17" customFormat="1" ht="63.75" customHeight="1" x14ac:dyDescent="0.4">
      <c r="A3" s="63" t="s">
        <v>42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s="17" customFormat="1" ht="15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  <c r="K4" s="19"/>
    </row>
    <row r="5" spans="1:11" ht="15" customHeight="1" x14ac:dyDescent="0.25">
      <c r="A5" s="64" t="s">
        <v>0</v>
      </c>
      <c r="B5" s="64" t="s">
        <v>1</v>
      </c>
      <c r="C5" s="64" t="s">
        <v>2</v>
      </c>
      <c r="D5" s="67" t="s">
        <v>43</v>
      </c>
      <c r="E5" s="67"/>
      <c r="F5" s="67"/>
      <c r="G5" s="67"/>
      <c r="H5" s="67"/>
      <c r="I5" s="67"/>
      <c r="J5" s="67"/>
      <c r="K5" s="54" t="s">
        <v>53</v>
      </c>
    </row>
    <row r="6" spans="1:11" ht="15" customHeight="1" x14ac:dyDescent="0.25">
      <c r="A6" s="65"/>
      <c r="B6" s="65"/>
      <c r="C6" s="65"/>
      <c r="D6" s="68"/>
      <c r="E6" s="68"/>
      <c r="F6" s="68"/>
      <c r="G6" s="68"/>
      <c r="H6" s="68"/>
      <c r="I6" s="68"/>
      <c r="J6" s="68"/>
      <c r="K6" s="69"/>
    </row>
    <row r="7" spans="1:11" ht="35.25" customHeight="1" x14ac:dyDescent="0.25">
      <c r="A7" s="66"/>
      <c r="B7" s="66"/>
      <c r="C7" s="66"/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70"/>
    </row>
    <row r="8" spans="1:11" ht="17.25" customHeight="1" x14ac:dyDescent="0.25">
      <c r="A8" s="50" t="s">
        <v>10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7.25" customHeight="1" x14ac:dyDescent="0.25">
      <c r="A9" s="50" t="s">
        <v>12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20.25" customHeight="1" x14ac:dyDescent="0.25">
      <c r="A10" s="55" t="s">
        <v>13</v>
      </c>
      <c r="B10" s="56"/>
      <c r="C10" s="56"/>
      <c r="D10" s="56"/>
      <c r="E10" s="56"/>
      <c r="F10" s="56"/>
      <c r="G10" s="56"/>
      <c r="H10" s="56"/>
      <c r="I10" s="56"/>
      <c r="J10" s="56"/>
      <c r="K10" s="57"/>
    </row>
    <row r="11" spans="1:11" s="9" customFormat="1" ht="20.25" customHeight="1" x14ac:dyDescent="0.25">
      <c r="A11" s="47" t="s">
        <v>54</v>
      </c>
      <c r="B11" s="3" t="s">
        <v>17</v>
      </c>
      <c r="C11" s="26">
        <f>C12</f>
        <v>28357257940.549999</v>
      </c>
      <c r="D11" s="26">
        <f t="shared" ref="D11:J11" si="0">D12</f>
        <v>249480000</v>
      </c>
      <c r="E11" s="26">
        <f t="shared" si="0"/>
        <v>4173098377.5500002</v>
      </c>
      <c r="F11" s="26">
        <f t="shared" si="0"/>
        <v>12149833052</v>
      </c>
      <c r="G11" s="26">
        <f t="shared" si="0"/>
        <v>10775395721</v>
      </c>
      <c r="H11" s="26">
        <f t="shared" si="0"/>
        <v>859911180</v>
      </c>
      <c r="I11" s="26">
        <f t="shared" si="0"/>
        <v>149539610</v>
      </c>
      <c r="J11" s="27">
        <f t="shared" si="0"/>
        <v>0</v>
      </c>
      <c r="K11" s="49" t="s">
        <v>11</v>
      </c>
    </row>
    <row r="12" spans="1:11" s="9" customFormat="1" ht="42" customHeight="1" x14ac:dyDescent="0.25">
      <c r="A12" s="47"/>
      <c r="B12" s="4" t="s">
        <v>14</v>
      </c>
      <c r="C12" s="26">
        <f>C14+C16+C18+C20+C22+C24+C28+C30+C32+C34+C36+C38+C40+C42+C44+C46+C48+C50+C52+C54+C56+C58+C60+C64+C66+C68+C70+C62+C74+C72+C26+C76+C78+C80+C82</f>
        <v>28357257940.549999</v>
      </c>
      <c r="D12" s="26">
        <f t="shared" ref="D12:J12" si="1">D14+D16+D18+D20+D22+D24+D28+D30+D32+D34+D36+D38+D40+D42+D44+D46+D48+D50+D52+D54+D56+D58+D60+D64+D66+D68+D70+D62+D74+D72+D26+D76+D78+D80+D82</f>
        <v>249480000</v>
      </c>
      <c r="E12" s="26">
        <f t="shared" si="1"/>
        <v>4173098377.5500002</v>
      </c>
      <c r="F12" s="26">
        <f t="shared" si="1"/>
        <v>12149833052</v>
      </c>
      <c r="G12" s="26">
        <f t="shared" si="1"/>
        <v>10775395721</v>
      </c>
      <c r="H12" s="26">
        <f t="shared" si="1"/>
        <v>859911180</v>
      </c>
      <c r="I12" s="26">
        <f t="shared" si="1"/>
        <v>149539610</v>
      </c>
      <c r="J12" s="26">
        <f t="shared" si="1"/>
        <v>0</v>
      </c>
      <c r="K12" s="49"/>
    </row>
    <row r="13" spans="1:11" s="9" customFormat="1" ht="23.25" customHeight="1" x14ac:dyDescent="0.25">
      <c r="A13" s="47" t="s">
        <v>20</v>
      </c>
      <c r="B13" s="3" t="s">
        <v>17</v>
      </c>
      <c r="C13" s="26">
        <f>C14</f>
        <v>542777300</v>
      </c>
      <c r="D13" s="26">
        <f t="shared" ref="D13:J19" si="2">D14</f>
        <v>0</v>
      </c>
      <c r="E13" s="26">
        <f t="shared" si="2"/>
        <v>246809800</v>
      </c>
      <c r="F13" s="26">
        <f t="shared" si="2"/>
        <v>295967500</v>
      </c>
      <c r="G13" s="26">
        <f t="shared" si="2"/>
        <v>0</v>
      </c>
      <c r="H13" s="26">
        <f t="shared" si="2"/>
        <v>0</v>
      </c>
      <c r="I13" s="26">
        <f t="shared" si="2"/>
        <v>0</v>
      </c>
      <c r="J13" s="27">
        <f t="shared" si="2"/>
        <v>0</v>
      </c>
      <c r="K13" s="49" t="s">
        <v>11</v>
      </c>
    </row>
    <row r="14" spans="1:11" s="9" customFormat="1" ht="42" customHeight="1" x14ac:dyDescent="0.25">
      <c r="A14" s="47"/>
      <c r="B14" s="4" t="s">
        <v>14</v>
      </c>
      <c r="C14" s="26">
        <f>SUM(D14:J14)</f>
        <v>542777300</v>
      </c>
      <c r="D14" s="28"/>
      <c r="E14" s="28">
        <v>246809800</v>
      </c>
      <c r="F14" s="28">
        <v>295967500</v>
      </c>
      <c r="G14" s="28"/>
      <c r="H14" s="28"/>
      <c r="I14" s="28"/>
      <c r="J14" s="29"/>
      <c r="K14" s="49"/>
    </row>
    <row r="15" spans="1:11" s="9" customFormat="1" ht="31.5" customHeight="1" x14ac:dyDescent="0.25">
      <c r="A15" s="48" t="s">
        <v>55</v>
      </c>
      <c r="B15" s="11" t="s">
        <v>17</v>
      </c>
      <c r="C15" s="26">
        <f t="shared" ref="C15:J15" si="3">C16</f>
        <v>777777800</v>
      </c>
      <c r="D15" s="26">
        <f t="shared" si="3"/>
        <v>0</v>
      </c>
      <c r="E15" s="26">
        <f t="shared" si="3"/>
        <v>222222200</v>
      </c>
      <c r="F15" s="26">
        <f t="shared" si="3"/>
        <v>555555600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7">
        <f t="shared" si="3"/>
        <v>0</v>
      </c>
      <c r="K15" s="46" t="s">
        <v>11</v>
      </c>
    </row>
    <row r="16" spans="1:11" s="9" customFormat="1" ht="30.75" customHeight="1" x14ac:dyDescent="0.25">
      <c r="A16" s="48"/>
      <c r="B16" s="11" t="s">
        <v>14</v>
      </c>
      <c r="C16" s="26">
        <f>SUM(D16:J16)</f>
        <v>777777800</v>
      </c>
      <c r="D16" s="30"/>
      <c r="E16" s="30">
        <v>222222200</v>
      </c>
      <c r="F16" s="30">
        <v>555555600</v>
      </c>
      <c r="G16" s="30"/>
      <c r="H16" s="30"/>
      <c r="I16" s="30"/>
      <c r="J16" s="31"/>
      <c r="K16" s="46"/>
    </row>
    <row r="17" spans="1:11" s="9" customFormat="1" ht="29.25" customHeight="1" x14ac:dyDescent="0.25">
      <c r="A17" s="48" t="s">
        <v>28</v>
      </c>
      <c r="B17" s="11" t="s">
        <v>17</v>
      </c>
      <c r="C17" s="26">
        <f t="shared" ref="C17:J17" si="4">C18</f>
        <v>2471669300</v>
      </c>
      <c r="D17" s="26">
        <f t="shared" si="4"/>
        <v>0</v>
      </c>
      <c r="E17" s="26">
        <f t="shared" si="4"/>
        <v>537101100</v>
      </c>
      <c r="F17" s="26">
        <f t="shared" si="4"/>
        <v>913574000</v>
      </c>
      <c r="G17" s="26">
        <f t="shared" si="4"/>
        <v>1020994200</v>
      </c>
      <c r="H17" s="26">
        <f t="shared" si="4"/>
        <v>0</v>
      </c>
      <c r="I17" s="26">
        <f t="shared" si="4"/>
        <v>0</v>
      </c>
      <c r="J17" s="27">
        <f t="shared" si="4"/>
        <v>0</v>
      </c>
      <c r="K17" s="46" t="s">
        <v>11</v>
      </c>
    </row>
    <row r="18" spans="1:11" s="9" customFormat="1" ht="36" customHeight="1" x14ac:dyDescent="0.25">
      <c r="A18" s="48"/>
      <c r="B18" s="11" t="s">
        <v>14</v>
      </c>
      <c r="C18" s="26">
        <f>SUM(D18:J18)</f>
        <v>2471669300</v>
      </c>
      <c r="D18" s="32"/>
      <c r="E18" s="32">
        <v>537101100</v>
      </c>
      <c r="F18" s="30">
        <v>913574000</v>
      </c>
      <c r="G18" s="30">
        <v>1020994200</v>
      </c>
      <c r="H18" s="30"/>
      <c r="I18" s="30"/>
      <c r="J18" s="31"/>
      <c r="K18" s="46"/>
    </row>
    <row r="19" spans="1:11" s="9" customFormat="1" ht="21" customHeight="1" x14ac:dyDescent="0.25">
      <c r="A19" s="47" t="s">
        <v>44</v>
      </c>
      <c r="B19" s="3" t="s">
        <v>17</v>
      </c>
      <c r="C19" s="26">
        <f>C20</f>
        <v>901143000</v>
      </c>
      <c r="D19" s="26">
        <f t="shared" si="2"/>
        <v>249480000</v>
      </c>
      <c r="E19" s="26">
        <f t="shared" si="2"/>
        <v>305307000</v>
      </c>
      <c r="F19" s="26">
        <f t="shared" si="2"/>
        <v>346356000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7">
        <f t="shared" si="2"/>
        <v>0</v>
      </c>
      <c r="K19" s="49" t="s">
        <v>11</v>
      </c>
    </row>
    <row r="20" spans="1:11" s="9" customFormat="1" ht="36" customHeight="1" x14ac:dyDescent="0.25">
      <c r="A20" s="47"/>
      <c r="B20" s="4" t="s">
        <v>14</v>
      </c>
      <c r="C20" s="26">
        <f>SUM(D20:J20)</f>
        <v>901143000</v>
      </c>
      <c r="D20" s="28">
        <v>249480000</v>
      </c>
      <c r="E20" s="28">
        <v>305307000</v>
      </c>
      <c r="F20" s="28">
        <v>346356000</v>
      </c>
      <c r="G20" s="28"/>
      <c r="H20" s="28"/>
      <c r="I20" s="28"/>
      <c r="J20" s="29"/>
      <c r="K20" s="49"/>
    </row>
    <row r="21" spans="1:11" s="9" customFormat="1" ht="23.25" customHeight="1" x14ac:dyDescent="0.25">
      <c r="A21" s="48" t="s">
        <v>56</v>
      </c>
      <c r="B21" s="11" t="s">
        <v>17</v>
      </c>
      <c r="C21" s="26">
        <f>C22</f>
        <v>204647392</v>
      </c>
      <c r="D21" s="26">
        <f t="shared" ref="D21:J31" si="5">D22</f>
        <v>0</v>
      </c>
      <c r="E21" s="26">
        <f t="shared" si="5"/>
        <v>0</v>
      </c>
      <c r="F21" s="26">
        <f t="shared" si="5"/>
        <v>0</v>
      </c>
      <c r="G21" s="26">
        <f t="shared" si="5"/>
        <v>204647392</v>
      </c>
      <c r="H21" s="26">
        <f t="shared" si="5"/>
        <v>0</v>
      </c>
      <c r="I21" s="26">
        <f t="shared" si="5"/>
        <v>0</v>
      </c>
      <c r="J21" s="27">
        <f t="shared" si="5"/>
        <v>0</v>
      </c>
      <c r="K21" s="46" t="s">
        <v>11</v>
      </c>
    </row>
    <row r="22" spans="1:11" s="9" customFormat="1" ht="44.25" customHeight="1" x14ac:dyDescent="0.25">
      <c r="A22" s="60"/>
      <c r="B22" s="15" t="s">
        <v>14</v>
      </c>
      <c r="C22" s="33">
        <f>SUM(D22:J22)</f>
        <v>204647392</v>
      </c>
      <c r="D22" s="34"/>
      <c r="E22" s="35"/>
      <c r="F22" s="35"/>
      <c r="G22" s="35">
        <v>204647392</v>
      </c>
      <c r="H22" s="35"/>
      <c r="I22" s="36"/>
      <c r="J22" s="36"/>
      <c r="K22" s="58"/>
    </row>
    <row r="23" spans="1:11" s="9" customFormat="1" ht="21" customHeight="1" x14ac:dyDescent="0.25">
      <c r="A23" s="59" t="s">
        <v>29</v>
      </c>
      <c r="B23" s="23" t="s">
        <v>17</v>
      </c>
      <c r="C23" s="30">
        <f>C24</f>
        <v>1047604600</v>
      </c>
      <c r="D23" s="30">
        <f t="shared" si="5"/>
        <v>0</v>
      </c>
      <c r="E23" s="30">
        <f t="shared" si="5"/>
        <v>419041800</v>
      </c>
      <c r="F23" s="30">
        <f t="shared" si="5"/>
        <v>628562800</v>
      </c>
      <c r="G23" s="30">
        <f t="shared" si="5"/>
        <v>0</v>
      </c>
      <c r="H23" s="30">
        <f t="shared" si="5"/>
        <v>0</v>
      </c>
      <c r="I23" s="30">
        <f t="shared" si="5"/>
        <v>0</v>
      </c>
      <c r="J23" s="30">
        <f t="shared" si="5"/>
        <v>0</v>
      </c>
      <c r="K23" s="46" t="s">
        <v>11</v>
      </c>
    </row>
    <row r="24" spans="1:11" s="9" customFormat="1" ht="36.75" customHeight="1" x14ac:dyDescent="0.25">
      <c r="A24" s="59"/>
      <c r="B24" s="23" t="s">
        <v>14</v>
      </c>
      <c r="C24" s="30">
        <f>SUM(D24:J24)</f>
        <v>1047604600</v>
      </c>
      <c r="D24" s="30"/>
      <c r="E24" s="30">
        <v>419041800</v>
      </c>
      <c r="F24" s="30">
        <v>628562800</v>
      </c>
      <c r="G24" s="30"/>
      <c r="H24" s="30"/>
      <c r="I24" s="30"/>
      <c r="J24" s="30"/>
      <c r="K24" s="46"/>
    </row>
    <row r="25" spans="1:11" s="9" customFormat="1" ht="25.5" customHeight="1" x14ac:dyDescent="0.25">
      <c r="A25" s="59" t="s">
        <v>94</v>
      </c>
      <c r="B25" s="23" t="s">
        <v>17</v>
      </c>
      <c r="C25" s="30">
        <f>C26</f>
        <v>219480130</v>
      </c>
      <c r="D25" s="30">
        <f t="shared" si="5"/>
        <v>0</v>
      </c>
      <c r="E25" s="30">
        <f t="shared" si="5"/>
        <v>0</v>
      </c>
      <c r="F25" s="30">
        <f t="shared" si="5"/>
        <v>219480130</v>
      </c>
      <c r="G25" s="30">
        <f t="shared" si="5"/>
        <v>0</v>
      </c>
      <c r="H25" s="30">
        <f t="shared" si="5"/>
        <v>0</v>
      </c>
      <c r="I25" s="30">
        <f t="shared" si="5"/>
        <v>0</v>
      </c>
      <c r="J25" s="30">
        <f t="shared" si="5"/>
        <v>0</v>
      </c>
      <c r="K25" s="46" t="s">
        <v>11</v>
      </c>
    </row>
    <row r="26" spans="1:11" s="9" customFormat="1" ht="114" customHeight="1" x14ac:dyDescent="0.25">
      <c r="A26" s="59"/>
      <c r="B26" s="23" t="s">
        <v>14</v>
      </c>
      <c r="C26" s="30">
        <f>SUM(D26:J26)</f>
        <v>219480130</v>
      </c>
      <c r="D26" s="30">
        <f>[1]свод!C143</f>
        <v>0</v>
      </c>
      <c r="E26" s="30"/>
      <c r="F26" s="30">
        <v>219480130</v>
      </c>
      <c r="G26" s="30"/>
      <c r="H26" s="30"/>
      <c r="I26" s="30"/>
      <c r="J26" s="30"/>
      <c r="K26" s="46"/>
    </row>
    <row r="27" spans="1:11" s="9" customFormat="1" ht="22.5" customHeight="1" x14ac:dyDescent="0.25">
      <c r="A27" s="61" t="s">
        <v>57</v>
      </c>
      <c r="B27" s="22" t="s">
        <v>17</v>
      </c>
      <c r="C27" s="28">
        <f>C28</f>
        <v>6000783200</v>
      </c>
      <c r="D27" s="28">
        <f t="shared" si="5"/>
        <v>0</v>
      </c>
      <c r="E27" s="28">
        <f t="shared" si="5"/>
        <v>926213200</v>
      </c>
      <c r="F27" s="28">
        <f t="shared" si="5"/>
        <v>2537285000</v>
      </c>
      <c r="G27" s="28">
        <f t="shared" si="5"/>
        <v>2537285000</v>
      </c>
      <c r="H27" s="28">
        <f t="shared" si="5"/>
        <v>0</v>
      </c>
      <c r="I27" s="28">
        <f t="shared" si="5"/>
        <v>0</v>
      </c>
      <c r="J27" s="29">
        <f t="shared" si="5"/>
        <v>0</v>
      </c>
      <c r="K27" s="62" t="s">
        <v>11</v>
      </c>
    </row>
    <row r="28" spans="1:11" s="9" customFormat="1" ht="52.5" customHeight="1" x14ac:dyDescent="0.25">
      <c r="A28" s="48"/>
      <c r="B28" s="11" t="s">
        <v>14</v>
      </c>
      <c r="C28" s="26">
        <f>SUM(D28:J28)</f>
        <v>6000783200</v>
      </c>
      <c r="D28" s="32"/>
      <c r="E28" s="32">
        <v>926213200</v>
      </c>
      <c r="F28" s="30">
        <v>2537285000</v>
      </c>
      <c r="G28" s="30">
        <v>2537285000</v>
      </c>
      <c r="H28" s="30"/>
      <c r="I28" s="31"/>
      <c r="J28" s="31"/>
      <c r="K28" s="46"/>
    </row>
    <row r="29" spans="1:11" s="9" customFormat="1" ht="27.75" customHeight="1" x14ac:dyDescent="0.25">
      <c r="A29" s="48" t="s">
        <v>58</v>
      </c>
      <c r="B29" s="11" t="s">
        <v>17</v>
      </c>
      <c r="C29" s="26">
        <f>C30</f>
        <v>329192230</v>
      </c>
      <c r="D29" s="26">
        <f t="shared" si="5"/>
        <v>0</v>
      </c>
      <c r="E29" s="26">
        <f t="shared" si="5"/>
        <v>7834420</v>
      </c>
      <c r="F29" s="26">
        <f t="shared" si="5"/>
        <v>321357810</v>
      </c>
      <c r="G29" s="26">
        <f t="shared" si="5"/>
        <v>0</v>
      </c>
      <c r="H29" s="26">
        <f t="shared" si="5"/>
        <v>0</v>
      </c>
      <c r="I29" s="26">
        <f t="shared" si="5"/>
        <v>0</v>
      </c>
      <c r="J29" s="27">
        <f t="shared" si="5"/>
        <v>0</v>
      </c>
      <c r="K29" s="46" t="s">
        <v>11</v>
      </c>
    </row>
    <row r="30" spans="1:11" s="9" customFormat="1" ht="38.25" customHeight="1" x14ac:dyDescent="0.25">
      <c r="A30" s="48"/>
      <c r="B30" s="11" t="s">
        <v>14</v>
      </c>
      <c r="C30" s="26">
        <f>SUM(D30:J30)</f>
        <v>329192230</v>
      </c>
      <c r="D30" s="30"/>
      <c r="E30" s="30">
        <v>7834420</v>
      </c>
      <c r="F30" s="30">
        <v>321357810</v>
      </c>
      <c r="G30" s="30"/>
      <c r="H30" s="30"/>
      <c r="I30" s="31"/>
      <c r="J30" s="31"/>
      <c r="K30" s="46"/>
    </row>
    <row r="31" spans="1:11" s="9" customFormat="1" ht="21.75" customHeight="1" x14ac:dyDescent="0.25">
      <c r="A31" s="48" t="s">
        <v>59</v>
      </c>
      <c r="B31" s="11" t="s">
        <v>17</v>
      </c>
      <c r="C31" s="26">
        <f>C32</f>
        <v>161944958.55000001</v>
      </c>
      <c r="D31" s="26">
        <f t="shared" si="5"/>
        <v>0</v>
      </c>
      <c r="E31" s="26">
        <f t="shared" si="5"/>
        <v>4874277.55</v>
      </c>
      <c r="F31" s="26">
        <f t="shared" si="5"/>
        <v>157070681</v>
      </c>
      <c r="G31" s="26">
        <f t="shared" si="5"/>
        <v>0</v>
      </c>
      <c r="H31" s="26">
        <f t="shared" si="5"/>
        <v>0</v>
      </c>
      <c r="I31" s="26">
        <f t="shared" si="5"/>
        <v>0</v>
      </c>
      <c r="J31" s="27">
        <f t="shared" si="5"/>
        <v>0</v>
      </c>
      <c r="K31" s="46" t="s">
        <v>11</v>
      </c>
    </row>
    <row r="32" spans="1:11" s="9" customFormat="1" ht="46.5" customHeight="1" x14ac:dyDescent="0.25">
      <c r="A32" s="48"/>
      <c r="B32" s="11" t="s">
        <v>14</v>
      </c>
      <c r="C32" s="26">
        <f>SUM(D32:J32)</f>
        <v>161944958.55000001</v>
      </c>
      <c r="D32" s="30"/>
      <c r="E32" s="30">
        <v>4874277.55</v>
      </c>
      <c r="F32" s="30">
        <v>157070681</v>
      </c>
      <c r="G32" s="30"/>
      <c r="H32" s="30"/>
      <c r="I32" s="31"/>
      <c r="J32" s="31"/>
      <c r="K32" s="46"/>
    </row>
    <row r="33" spans="1:11" s="9" customFormat="1" ht="23.25" customHeight="1" x14ac:dyDescent="0.25">
      <c r="A33" s="48" t="s">
        <v>30</v>
      </c>
      <c r="B33" s="11" t="s">
        <v>17</v>
      </c>
      <c r="C33" s="26">
        <f t="shared" ref="C33:J33" si="6">C34</f>
        <v>712633200</v>
      </c>
      <c r="D33" s="26">
        <f t="shared" si="6"/>
        <v>0</v>
      </c>
      <c r="E33" s="26">
        <f t="shared" si="6"/>
        <v>0</v>
      </c>
      <c r="F33" s="26">
        <f t="shared" si="6"/>
        <v>285053300</v>
      </c>
      <c r="G33" s="26">
        <f t="shared" si="6"/>
        <v>427579900</v>
      </c>
      <c r="H33" s="26">
        <f t="shared" si="6"/>
        <v>0</v>
      </c>
      <c r="I33" s="26">
        <f t="shared" si="6"/>
        <v>0</v>
      </c>
      <c r="J33" s="27">
        <f t="shared" si="6"/>
        <v>0</v>
      </c>
      <c r="K33" s="46" t="s">
        <v>11</v>
      </c>
    </row>
    <row r="34" spans="1:11" s="9" customFormat="1" ht="31.5" customHeight="1" x14ac:dyDescent="0.25">
      <c r="A34" s="48"/>
      <c r="B34" s="11" t="s">
        <v>14</v>
      </c>
      <c r="C34" s="26">
        <f>SUM(D34:J34)</f>
        <v>712633200</v>
      </c>
      <c r="D34" s="30"/>
      <c r="E34" s="30"/>
      <c r="F34" s="30">
        <v>285053300</v>
      </c>
      <c r="G34" s="30">
        <v>427579900</v>
      </c>
      <c r="H34" s="30"/>
      <c r="I34" s="31"/>
      <c r="J34" s="31"/>
      <c r="K34" s="46"/>
    </row>
    <row r="35" spans="1:11" s="9" customFormat="1" ht="24.75" customHeight="1" x14ac:dyDescent="0.25">
      <c r="A35" s="48" t="s">
        <v>60</v>
      </c>
      <c r="B35" s="11" t="s">
        <v>17</v>
      </c>
      <c r="C35" s="26">
        <f t="shared" ref="C35:J35" si="7">C36</f>
        <v>398720190</v>
      </c>
      <c r="D35" s="26">
        <f t="shared" si="7"/>
        <v>0</v>
      </c>
      <c r="E35" s="26">
        <f t="shared" si="7"/>
        <v>163140870</v>
      </c>
      <c r="F35" s="26">
        <f t="shared" si="7"/>
        <v>235579320</v>
      </c>
      <c r="G35" s="26">
        <f t="shared" si="7"/>
        <v>0</v>
      </c>
      <c r="H35" s="26">
        <f t="shared" si="7"/>
        <v>0</v>
      </c>
      <c r="I35" s="26">
        <f t="shared" si="7"/>
        <v>0</v>
      </c>
      <c r="J35" s="27">
        <f t="shared" si="7"/>
        <v>0</v>
      </c>
      <c r="K35" s="46" t="s">
        <v>11</v>
      </c>
    </row>
    <row r="36" spans="1:11" s="9" customFormat="1" ht="30" customHeight="1" x14ac:dyDescent="0.25">
      <c r="A36" s="48"/>
      <c r="B36" s="11" t="s">
        <v>14</v>
      </c>
      <c r="C36" s="26">
        <f>SUM(D36:J36)</f>
        <v>398720190</v>
      </c>
      <c r="D36" s="32"/>
      <c r="E36" s="32">
        <v>163140870</v>
      </c>
      <c r="F36" s="30">
        <v>235579320</v>
      </c>
      <c r="G36" s="30"/>
      <c r="H36" s="30"/>
      <c r="I36" s="30"/>
      <c r="J36" s="31"/>
      <c r="K36" s="46"/>
    </row>
    <row r="37" spans="1:11" s="9" customFormat="1" ht="27.75" customHeight="1" x14ac:dyDescent="0.25">
      <c r="A37" s="48" t="s">
        <v>61</v>
      </c>
      <c r="B37" s="11" t="s">
        <v>17</v>
      </c>
      <c r="C37" s="26">
        <f t="shared" ref="C37:J39" si="8">C38</f>
        <v>1921200230</v>
      </c>
      <c r="D37" s="26">
        <f t="shared" si="8"/>
        <v>0</v>
      </c>
      <c r="E37" s="26">
        <f t="shared" si="8"/>
        <v>20630230</v>
      </c>
      <c r="F37" s="26">
        <f t="shared" si="8"/>
        <v>760228000</v>
      </c>
      <c r="G37" s="26">
        <f t="shared" si="8"/>
        <v>1140342000</v>
      </c>
      <c r="H37" s="26">
        <f t="shared" si="8"/>
        <v>0</v>
      </c>
      <c r="I37" s="26">
        <f t="shared" si="8"/>
        <v>0</v>
      </c>
      <c r="J37" s="27">
        <f t="shared" si="8"/>
        <v>0</v>
      </c>
      <c r="K37" s="46" t="s">
        <v>11</v>
      </c>
    </row>
    <row r="38" spans="1:11" s="9" customFormat="1" ht="54" customHeight="1" x14ac:dyDescent="0.25">
      <c r="A38" s="48"/>
      <c r="B38" s="11" t="s">
        <v>14</v>
      </c>
      <c r="C38" s="26">
        <f>SUM(D38:J38)</f>
        <v>1921200230</v>
      </c>
      <c r="D38" s="30"/>
      <c r="E38" s="30">
        <v>20630230</v>
      </c>
      <c r="F38" s="30">
        <v>760228000</v>
      </c>
      <c r="G38" s="30">
        <v>1140342000</v>
      </c>
      <c r="H38" s="30"/>
      <c r="I38" s="30"/>
      <c r="J38" s="30"/>
      <c r="K38" s="46"/>
    </row>
    <row r="39" spans="1:11" s="9" customFormat="1" ht="22.5" customHeight="1" x14ac:dyDescent="0.25">
      <c r="A39" s="48" t="s">
        <v>31</v>
      </c>
      <c r="B39" s="11" t="s">
        <v>17</v>
      </c>
      <c r="C39" s="26">
        <f t="shared" si="8"/>
        <v>1027256500</v>
      </c>
      <c r="D39" s="26">
        <f t="shared" si="8"/>
        <v>0</v>
      </c>
      <c r="E39" s="26">
        <f t="shared" si="8"/>
        <v>0</v>
      </c>
      <c r="F39" s="26">
        <f t="shared" si="8"/>
        <v>410902600</v>
      </c>
      <c r="G39" s="26">
        <f t="shared" si="8"/>
        <v>616353900</v>
      </c>
      <c r="H39" s="26">
        <f t="shared" si="8"/>
        <v>0</v>
      </c>
      <c r="I39" s="26">
        <f t="shared" si="8"/>
        <v>0</v>
      </c>
      <c r="J39" s="27">
        <f t="shared" si="8"/>
        <v>0</v>
      </c>
      <c r="K39" s="46" t="s">
        <v>11</v>
      </c>
    </row>
    <row r="40" spans="1:11" s="9" customFormat="1" ht="36.75" customHeight="1" x14ac:dyDescent="0.25">
      <c r="A40" s="48"/>
      <c r="B40" s="11" t="s">
        <v>14</v>
      </c>
      <c r="C40" s="26">
        <f>SUM(D40:J40)</f>
        <v>1027256500</v>
      </c>
      <c r="D40" s="30"/>
      <c r="E40" s="30"/>
      <c r="F40" s="30">
        <v>410902600</v>
      </c>
      <c r="G40" s="30">
        <v>616353900</v>
      </c>
      <c r="H40" s="30"/>
      <c r="I40" s="31"/>
      <c r="J40" s="31"/>
      <c r="K40" s="46"/>
    </row>
    <row r="41" spans="1:11" s="9" customFormat="1" ht="21.75" customHeight="1" x14ac:dyDescent="0.25">
      <c r="A41" s="48" t="s">
        <v>62</v>
      </c>
      <c r="B41" s="11" t="s">
        <v>17</v>
      </c>
      <c r="C41" s="26">
        <f t="shared" ref="C41:J41" si="9">C42</f>
        <v>810514840</v>
      </c>
      <c r="D41" s="26">
        <f t="shared" si="9"/>
        <v>0</v>
      </c>
      <c r="E41" s="26">
        <f t="shared" si="9"/>
        <v>15107470</v>
      </c>
      <c r="F41" s="26">
        <f t="shared" si="9"/>
        <v>238622211</v>
      </c>
      <c r="G41" s="26">
        <f t="shared" si="9"/>
        <v>556785159</v>
      </c>
      <c r="H41" s="26">
        <f t="shared" si="9"/>
        <v>0</v>
      </c>
      <c r="I41" s="26">
        <f t="shared" si="9"/>
        <v>0</v>
      </c>
      <c r="J41" s="27">
        <f t="shared" si="9"/>
        <v>0</v>
      </c>
      <c r="K41" s="46" t="s">
        <v>11</v>
      </c>
    </row>
    <row r="42" spans="1:11" s="9" customFormat="1" ht="42.75" customHeight="1" x14ac:dyDescent="0.25">
      <c r="A42" s="48"/>
      <c r="B42" s="11" t="s">
        <v>14</v>
      </c>
      <c r="C42" s="26">
        <f>SUM(D42:J42)</f>
        <v>810514840</v>
      </c>
      <c r="D42" s="30"/>
      <c r="E42" s="27">
        <v>15107470</v>
      </c>
      <c r="F42" s="30">
        <v>238622211</v>
      </c>
      <c r="G42" s="30">
        <v>556785159</v>
      </c>
      <c r="H42" s="30"/>
      <c r="I42" s="30"/>
      <c r="J42" s="31"/>
      <c r="K42" s="46"/>
    </row>
    <row r="43" spans="1:11" s="9" customFormat="1" ht="24.75" customHeight="1" x14ac:dyDescent="0.25">
      <c r="A43" s="48" t="s">
        <v>51</v>
      </c>
      <c r="B43" s="11" t="s">
        <v>17</v>
      </c>
      <c r="C43" s="26">
        <f t="shared" ref="C43:J43" si="10">C44</f>
        <v>807666220</v>
      </c>
      <c r="D43" s="26">
        <f t="shared" si="10"/>
        <v>0</v>
      </c>
      <c r="E43" s="26">
        <f t="shared" si="10"/>
        <v>312380220</v>
      </c>
      <c r="F43" s="26">
        <f t="shared" si="10"/>
        <v>495286000</v>
      </c>
      <c r="G43" s="26">
        <f t="shared" si="10"/>
        <v>0</v>
      </c>
      <c r="H43" s="26">
        <f t="shared" si="10"/>
        <v>0</v>
      </c>
      <c r="I43" s="26">
        <f t="shared" si="10"/>
        <v>0</v>
      </c>
      <c r="J43" s="27">
        <f t="shared" si="10"/>
        <v>0</v>
      </c>
      <c r="K43" s="46" t="s">
        <v>11</v>
      </c>
    </row>
    <row r="44" spans="1:11" s="9" customFormat="1" ht="38.25" customHeight="1" x14ac:dyDescent="0.25">
      <c r="A44" s="48"/>
      <c r="B44" s="11" t="s">
        <v>14</v>
      </c>
      <c r="C44" s="26">
        <f>SUM(D44:J44)</f>
        <v>807666220</v>
      </c>
      <c r="D44" s="30"/>
      <c r="E44" s="30">
        <v>312380220</v>
      </c>
      <c r="F44" s="30">
        <v>495286000</v>
      </c>
      <c r="G44" s="30"/>
      <c r="H44" s="30"/>
      <c r="I44" s="30"/>
      <c r="J44" s="31"/>
      <c r="K44" s="46"/>
    </row>
    <row r="45" spans="1:11" s="9" customFormat="1" ht="22.5" customHeight="1" x14ac:dyDescent="0.25">
      <c r="A45" s="48" t="s">
        <v>36</v>
      </c>
      <c r="B45" s="11" t="s">
        <v>17</v>
      </c>
      <c r="C45" s="26">
        <f t="shared" ref="C45:J45" si="11">C46</f>
        <v>86245470</v>
      </c>
      <c r="D45" s="26">
        <f t="shared" si="11"/>
        <v>0</v>
      </c>
      <c r="E45" s="26">
        <f t="shared" si="11"/>
        <v>0</v>
      </c>
      <c r="F45" s="26">
        <f t="shared" si="11"/>
        <v>3326480</v>
      </c>
      <c r="G45" s="26">
        <f t="shared" si="11"/>
        <v>82918990</v>
      </c>
      <c r="H45" s="26">
        <f t="shared" si="11"/>
        <v>0</v>
      </c>
      <c r="I45" s="26">
        <f t="shared" si="11"/>
        <v>0</v>
      </c>
      <c r="J45" s="27">
        <f t="shared" si="11"/>
        <v>0</v>
      </c>
      <c r="K45" s="46" t="s">
        <v>11</v>
      </c>
    </row>
    <row r="46" spans="1:11" s="9" customFormat="1" ht="42" customHeight="1" x14ac:dyDescent="0.25">
      <c r="A46" s="60"/>
      <c r="B46" s="15" t="s">
        <v>14</v>
      </c>
      <c r="C46" s="33">
        <f>SUM(D46:J46)</f>
        <v>86245470</v>
      </c>
      <c r="D46" s="35"/>
      <c r="E46" s="35"/>
      <c r="F46" s="35">
        <v>3326480</v>
      </c>
      <c r="G46" s="35">
        <v>82918990</v>
      </c>
      <c r="H46" s="35"/>
      <c r="I46" s="35"/>
      <c r="J46" s="36"/>
      <c r="K46" s="58"/>
    </row>
    <row r="47" spans="1:11" s="9" customFormat="1" ht="21.75" customHeight="1" x14ac:dyDescent="0.25">
      <c r="A47" s="59" t="s">
        <v>63</v>
      </c>
      <c r="B47" s="23" t="s">
        <v>17</v>
      </c>
      <c r="C47" s="30">
        <f t="shared" ref="C47:J47" si="12">C48</f>
        <v>337499590</v>
      </c>
      <c r="D47" s="30">
        <f t="shared" si="12"/>
        <v>0</v>
      </c>
      <c r="E47" s="30">
        <f t="shared" si="12"/>
        <v>17998890</v>
      </c>
      <c r="F47" s="30">
        <f t="shared" si="12"/>
        <v>90000000</v>
      </c>
      <c r="G47" s="30">
        <f t="shared" si="12"/>
        <v>229500700</v>
      </c>
      <c r="H47" s="30">
        <f t="shared" si="12"/>
        <v>0</v>
      </c>
      <c r="I47" s="30">
        <f t="shared" si="12"/>
        <v>0</v>
      </c>
      <c r="J47" s="30">
        <f t="shared" si="12"/>
        <v>0</v>
      </c>
      <c r="K47" s="46" t="s">
        <v>11</v>
      </c>
    </row>
    <row r="48" spans="1:11" s="9" customFormat="1" ht="43.5" customHeight="1" x14ac:dyDescent="0.25">
      <c r="A48" s="59"/>
      <c r="B48" s="23" t="s">
        <v>14</v>
      </c>
      <c r="C48" s="30">
        <f>SUM(D48:J48)</f>
        <v>337499590</v>
      </c>
      <c r="D48" s="30"/>
      <c r="E48" s="30">
        <v>17998890</v>
      </c>
      <c r="F48" s="30">
        <v>90000000</v>
      </c>
      <c r="G48" s="30">
        <v>229500700</v>
      </c>
      <c r="H48" s="30"/>
      <c r="I48" s="30"/>
      <c r="J48" s="30"/>
      <c r="K48" s="46"/>
    </row>
    <row r="49" spans="1:11" s="9" customFormat="1" ht="22.5" customHeight="1" x14ac:dyDescent="0.25">
      <c r="A49" s="59" t="s">
        <v>37</v>
      </c>
      <c r="B49" s="23" t="s">
        <v>17</v>
      </c>
      <c r="C49" s="30">
        <f t="shared" ref="C49:J49" si="13">C50</f>
        <v>379800480</v>
      </c>
      <c r="D49" s="30">
        <f t="shared" si="13"/>
        <v>0</v>
      </c>
      <c r="E49" s="30">
        <f t="shared" si="13"/>
        <v>11167700</v>
      </c>
      <c r="F49" s="30">
        <f t="shared" si="13"/>
        <v>368632780</v>
      </c>
      <c r="G49" s="30">
        <f t="shared" si="13"/>
        <v>0</v>
      </c>
      <c r="H49" s="30">
        <f t="shared" si="13"/>
        <v>0</v>
      </c>
      <c r="I49" s="30">
        <f t="shared" si="13"/>
        <v>0</v>
      </c>
      <c r="J49" s="30">
        <f t="shared" si="13"/>
        <v>0</v>
      </c>
      <c r="K49" s="46" t="s">
        <v>11</v>
      </c>
    </row>
    <row r="50" spans="1:11" s="9" customFormat="1" ht="34.5" customHeight="1" x14ac:dyDescent="0.25">
      <c r="A50" s="59"/>
      <c r="B50" s="23" t="s">
        <v>14</v>
      </c>
      <c r="C50" s="30">
        <f>SUM(D50:J50)</f>
        <v>379800480</v>
      </c>
      <c r="D50" s="30"/>
      <c r="E50" s="30">
        <v>11167700</v>
      </c>
      <c r="F50" s="30">
        <v>368632780</v>
      </c>
      <c r="G50" s="30"/>
      <c r="H50" s="30"/>
      <c r="I50" s="30"/>
      <c r="J50" s="30"/>
      <c r="K50" s="46"/>
    </row>
    <row r="51" spans="1:11" s="9" customFormat="1" ht="22.5" customHeight="1" x14ac:dyDescent="0.25">
      <c r="A51" s="61" t="s">
        <v>64</v>
      </c>
      <c r="B51" s="22" t="s">
        <v>17</v>
      </c>
      <c r="C51" s="28">
        <f t="shared" ref="C51:J51" si="14">C52</f>
        <v>235247380</v>
      </c>
      <c r="D51" s="28">
        <f t="shared" si="14"/>
        <v>0</v>
      </c>
      <c r="E51" s="28">
        <f t="shared" si="14"/>
        <v>6442400</v>
      </c>
      <c r="F51" s="28">
        <f t="shared" si="14"/>
        <v>228804980</v>
      </c>
      <c r="G51" s="28">
        <f t="shared" si="14"/>
        <v>0</v>
      </c>
      <c r="H51" s="28">
        <f t="shared" si="14"/>
        <v>0</v>
      </c>
      <c r="I51" s="28">
        <f t="shared" si="14"/>
        <v>0</v>
      </c>
      <c r="J51" s="29">
        <f t="shared" si="14"/>
        <v>0</v>
      </c>
      <c r="K51" s="62" t="s">
        <v>11</v>
      </c>
    </row>
    <row r="52" spans="1:11" s="9" customFormat="1" ht="36.75" customHeight="1" x14ac:dyDescent="0.25">
      <c r="A52" s="48"/>
      <c r="B52" s="11" t="s">
        <v>14</v>
      </c>
      <c r="C52" s="26">
        <f>SUM(D52:J52)</f>
        <v>235247380</v>
      </c>
      <c r="D52" s="30"/>
      <c r="E52" s="30">
        <v>6442400</v>
      </c>
      <c r="F52" s="30">
        <v>228804980</v>
      </c>
      <c r="G52" s="30"/>
      <c r="H52" s="30"/>
      <c r="I52" s="30"/>
      <c r="J52" s="31"/>
      <c r="K52" s="46"/>
    </row>
    <row r="53" spans="1:11" s="9" customFormat="1" ht="23.25" customHeight="1" x14ac:dyDescent="0.25">
      <c r="A53" s="48" t="s">
        <v>38</v>
      </c>
      <c r="B53" s="11" t="s">
        <v>17</v>
      </c>
      <c r="C53" s="26">
        <f t="shared" ref="C53:J55" si="15">C54</f>
        <v>160934300</v>
      </c>
      <c r="D53" s="26">
        <f t="shared" si="15"/>
        <v>0</v>
      </c>
      <c r="E53" s="26">
        <f t="shared" si="15"/>
        <v>0</v>
      </c>
      <c r="F53" s="26">
        <f t="shared" si="15"/>
        <v>0</v>
      </c>
      <c r="G53" s="26">
        <f t="shared" si="15"/>
        <v>0</v>
      </c>
      <c r="H53" s="26">
        <f t="shared" si="15"/>
        <v>11394690</v>
      </c>
      <c r="I53" s="26">
        <f t="shared" si="15"/>
        <v>149539610</v>
      </c>
      <c r="J53" s="27">
        <f t="shared" si="15"/>
        <v>0</v>
      </c>
      <c r="K53" s="46" t="s">
        <v>11</v>
      </c>
    </row>
    <row r="54" spans="1:11" s="9" customFormat="1" ht="34.5" customHeight="1" x14ac:dyDescent="0.25">
      <c r="A54" s="48"/>
      <c r="B54" s="11" t="s">
        <v>14</v>
      </c>
      <c r="C54" s="26">
        <f>SUM(D54:J54)</f>
        <v>160934300</v>
      </c>
      <c r="D54" s="30"/>
      <c r="E54" s="30"/>
      <c r="F54" s="30"/>
      <c r="G54" s="30"/>
      <c r="H54" s="30">
        <v>11394690</v>
      </c>
      <c r="I54" s="30">
        <v>149539610</v>
      </c>
      <c r="J54" s="31"/>
      <c r="K54" s="46"/>
    </row>
    <row r="55" spans="1:11" s="9" customFormat="1" ht="34.5" customHeight="1" x14ac:dyDescent="0.25">
      <c r="A55" s="48" t="s">
        <v>65</v>
      </c>
      <c r="B55" s="11" t="s">
        <v>17</v>
      </c>
      <c r="C55" s="26">
        <f t="shared" si="15"/>
        <v>219225800</v>
      </c>
      <c r="D55" s="26">
        <f t="shared" si="15"/>
        <v>0</v>
      </c>
      <c r="E55" s="26">
        <f t="shared" si="15"/>
        <v>0</v>
      </c>
      <c r="F55" s="26">
        <f t="shared" si="15"/>
        <v>0</v>
      </c>
      <c r="G55" s="26">
        <f t="shared" si="15"/>
        <v>13807240</v>
      </c>
      <c r="H55" s="26">
        <f t="shared" si="15"/>
        <v>205418560</v>
      </c>
      <c r="I55" s="26">
        <f t="shared" si="15"/>
        <v>0</v>
      </c>
      <c r="J55" s="27">
        <f t="shared" si="15"/>
        <v>0</v>
      </c>
      <c r="K55" s="46" t="s">
        <v>11</v>
      </c>
    </row>
    <row r="56" spans="1:11" s="9" customFormat="1" ht="34.5" customHeight="1" x14ac:dyDescent="0.25">
      <c r="A56" s="48"/>
      <c r="B56" s="11" t="s">
        <v>14</v>
      </c>
      <c r="C56" s="26">
        <f>SUM(D56:J56)</f>
        <v>219225800</v>
      </c>
      <c r="D56" s="32"/>
      <c r="E56" s="32"/>
      <c r="F56" s="30"/>
      <c r="G56" s="30">
        <v>13807240</v>
      </c>
      <c r="H56" s="30">
        <v>205418560</v>
      </c>
      <c r="I56" s="30"/>
      <c r="J56" s="31"/>
      <c r="K56" s="46"/>
    </row>
    <row r="57" spans="1:11" s="9" customFormat="1" ht="15.75" x14ac:dyDescent="0.25">
      <c r="A57" s="48" t="s">
        <v>66</v>
      </c>
      <c r="B57" s="11" t="s">
        <v>17</v>
      </c>
      <c r="C57" s="33">
        <f>C58</f>
        <v>308350700</v>
      </c>
      <c r="D57" s="33">
        <f t="shared" ref="D57:J57" si="16">D58</f>
        <v>0</v>
      </c>
      <c r="E57" s="33">
        <f t="shared" si="16"/>
        <v>123340300</v>
      </c>
      <c r="F57" s="33">
        <f t="shared" si="16"/>
        <v>185010400</v>
      </c>
      <c r="G57" s="33">
        <f t="shared" si="16"/>
        <v>0</v>
      </c>
      <c r="H57" s="33">
        <f t="shared" si="16"/>
        <v>0</v>
      </c>
      <c r="I57" s="33">
        <f t="shared" si="16"/>
        <v>0</v>
      </c>
      <c r="J57" s="37">
        <f t="shared" si="16"/>
        <v>0</v>
      </c>
      <c r="K57" s="46" t="s">
        <v>11</v>
      </c>
    </row>
    <row r="58" spans="1:11" s="9" customFormat="1" ht="87.75" customHeight="1" x14ac:dyDescent="0.25">
      <c r="A58" s="60"/>
      <c r="B58" s="12" t="s">
        <v>14</v>
      </c>
      <c r="C58" s="33">
        <f>SUM(D58:J58)</f>
        <v>308350700</v>
      </c>
      <c r="D58" s="35"/>
      <c r="E58" s="37">
        <v>123340300</v>
      </c>
      <c r="F58" s="35">
        <v>185010400</v>
      </c>
      <c r="G58" s="35"/>
      <c r="H58" s="35"/>
      <c r="I58" s="36"/>
      <c r="J58" s="31"/>
      <c r="K58" s="46"/>
    </row>
    <row r="59" spans="1:11" s="9" customFormat="1" ht="15.75" x14ac:dyDescent="0.25">
      <c r="A59" s="48" t="s">
        <v>95</v>
      </c>
      <c r="B59" s="11" t="s">
        <v>17</v>
      </c>
      <c r="C59" s="26">
        <f>C60</f>
        <v>587912000</v>
      </c>
      <c r="D59" s="26">
        <f t="shared" ref="D59:J59" si="17">D60</f>
        <v>0</v>
      </c>
      <c r="E59" s="26">
        <f t="shared" si="17"/>
        <v>235164800</v>
      </c>
      <c r="F59" s="26">
        <f t="shared" si="17"/>
        <v>352747200</v>
      </c>
      <c r="G59" s="26">
        <f t="shared" si="17"/>
        <v>0</v>
      </c>
      <c r="H59" s="26">
        <f t="shared" si="17"/>
        <v>0</v>
      </c>
      <c r="I59" s="26">
        <f t="shared" si="17"/>
        <v>0</v>
      </c>
      <c r="J59" s="27">
        <f t="shared" si="17"/>
        <v>0</v>
      </c>
      <c r="K59" s="46" t="s">
        <v>11</v>
      </c>
    </row>
    <row r="60" spans="1:11" s="9" customFormat="1" ht="126" customHeight="1" x14ac:dyDescent="0.25">
      <c r="A60" s="48"/>
      <c r="B60" s="11" t="s">
        <v>14</v>
      </c>
      <c r="C60" s="26">
        <f>SUM(D60:J60)</f>
        <v>587912000</v>
      </c>
      <c r="D60" s="32"/>
      <c r="E60" s="32">
        <v>235164800</v>
      </c>
      <c r="F60" s="30">
        <v>352747200</v>
      </c>
      <c r="G60" s="30"/>
      <c r="H60" s="30"/>
      <c r="I60" s="31"/>
      <c r="J60" s="31"/>
      <c r="K60" s="46"/>
    </row>
    <row r="61" spans="1:11" s="9" customFormat="1" ht="22.5" customHeight="1" x14ac:dyDescent="0.25">
      <c r="A61" s="48" t="s">
        <v>67</v>
      </c>
      <c r="B61" s="11" t="s">
        <v>17</v>
      </c>
      <c r="C61" s="26">
        <f>C62</f>
        <v>166058190</v>
      </c>
      <c r="D61" s="26">
        <f t="shared" ref="D61:J63" si="18">D62</f>
        <v>0</v>
      </c>
      <c r="E61" s="26">
        <f t="shared" si="18"/>
        <v>4523680</v>
      </c>
      <c r="F61" s="26">
        <f t="shared" si="18"/>
        <v>161534510</v>
      </c>
      <c r="G61" s="26">
        <f t="shared" si="18"/>
        <v>0</v>
      </c>
      <c r="H61" s="26">
        <f t="shared" si="18"/>
        <v>0</v>
      </c>
      <c r="I61" s="26">
        <f t="shared" si="18"/>
        <v>0</v>
      </c>
      <c r="J61" s="27">
        <f t="shared" si="18"/>
        <v>0</v>
      </c>
      <c r="K61" s="46" t="s">
        <v>11</v>
      </c>
    </row>
    <row r="62" spans="1:11" s="9" customFormat="1" ht="40.5" customHeight="1" x14ac:dyDescent="0.25">
      <c r="A62" s="48"/>
      <c r="B62" s="11" t="s">
        <v>14</v>
      </c>
      <c r="C62" s="26">
        <f>SUM(D62:J62)</f>
        <v>166058190</v>
      </c>
      <c r="D62" s="27"/>
      <c r="E62" s="27">
        <v>4523680</v>
      </c>
      <c r="F62" s="27">
        <v>161534510</v>
      </c>
      <c r="G62" s="30"/>
      <c r="H62" s="30"/>
      <c r="I62" s="31"/>
      <c r="J62" s="31"/>
      <c r="K62" s="46"/>
    </row>
    <row r="63" spans="1:11" s="9" customFormat="1" ht="18.75" customHeight="1" x14ac:dyDescent="0.25">
      <c r="A63" s="48" t="s">
        <v>96</v>
      </c>
      <c r="B63" s="11" t="s">
        <v>17</v>
      </c>
      <c r="C63" s="26">
        <f>C64</f>
        <v>347908670</v>
      </c>
      <c r="D63" s="26">
        <f t="shared" si="18"/>
        <v>0</v>
      </c>
      <c r="E63" s="26">
        <f t="shared" si="18"/>
        <v>0</v>
      </c>
      <c r="F63" s="26">
        <f t="shared" si="18"/>
        <v>0</v>
      </c>
      <c r="G63" s="26">
        <f t="shared" si="18"/>
        <v>347908670</v>
      </c>
      <c r="H63" s="26">
        <f t="shared" si="18"/>
        <v>0</v>
      </c>
      <c r="I63" s="26">
        <f t="shared" si="18"/>
        <v>0</v>
      </c>
      <c r="J63" s="27">
        <f t="shared" si="18"/>
        <v>0</v>
      </c>
      <c r="K63" s="46" t="s">
        <v>11</v>
      </c>
    </row>
    <row r="64" spans="1:11" s="9" customFormat="1" ht="93" customHeight="1" x14ac:dyDescent="0.25">
      <c r="A64" s="48"/>
      <c r="B64" s="11" t="s">
        <v>14</v>
      </c>
      <c r="C64" s="26">
        <f>SUM(D64:J64)</f>
        <v>347908670</v>
      </c>
      <c r="D64" s="27"/>
      <c r="E64" s="27"/>
      <c r="F64" s="27"/>
      <c r="G64" s="30">
        <v>347908670</v>
      </c>
      <c r="H64" s="30"/>
      <c r="I64" s="31"/>
      <c r="J64" s="31"/>
      <c r="K64" s="46"/>
    </row>
    <row r="65" spans="1:11" s="9" customFormat="1" ht="17.25" customHeight="1" x14ac:dyDescent="0.25">
      <c r="A65" s="48" t="s">
        <v>97</v>
      </c>
      <c r="B65" s="11" t="s">
        <v>17</v>
      </c>
      <c r="C65" s="26">
        <f>C66</f>
        <v>514302970</v>
      </c>
      <c r="D65" s="26">
        <f t="shared" ref="D65:J65" si="19">D66</f>
        <v>0</v>
      </c>
      <c r="E65" s="26">
        <f t="shared" si="19"/>
        <v>0</v>
      </c>
      <c r="F65" s="26">
        <f t="shared" si="19"/>
        <v>0</v>
      </c>
      <c r="G65" s="26">
        <f t="shared" si="19"/>
        <v>514302970</v>
      </c>
      <c r="H65" s="26">
        <f t="shared" si="19"/>
        <v>0</v>
      </c>
      <c r="I65" s="26">
        <f t="shared" si="19"/>
        <v>0</v>
      </c>
      <c r="J65" s="27">
        <f t="shared" si="19"/>
        <v>0</v>
      </c>
      <c r="K65" s="46" t="s">
        <v>11</v>
      </c>
    </row>
    <row r="66" spans="1:11" s="9" customFormat="1" ht="98.25" customHeight="1" x14ac:dyDescent="0.25">
      <c r="A66" s="48"/>
      <c r="B66" s="11" t="s">
        <v>14</v>
      </c>
      <c r="C66" s="26">
        <f>SUM(D66:J66)</f>
        <v>514302970</v>
      </c>
      <c r="D66" s="27"/>
      <c r="E66" s="27"/>
      <c r="F66" s="27"/>
      <c r="G66" s="27">
        <v>514302970</v>
      </c>
      <c r="H66" s="30"/>
      <c r="I66" s="31"/>
      <c r="J66" s="31"/>
      <c r="K66" s="46"/>
    </row>
    <row r="67" spans="1:11" s="9" customFormat="1" ht="20.25" customHeight="1" x14ac:dyDescent="0.25">
      <c r="A67" s="48" t="s">
        <v>45</v>
      </c>
      <c r="B67" s="11" t="s">
        <v>17</v>
      </c>
      <c r="C67" s="26">
        <f>C68</f>
        <v>2762246100</v>
      </c>
      <c r="D67" s="26">
        <f t="shared" ref="D67:J69" si="20">D68</f>
        <v>0</v>
      </c>
      <c r="E67" s="26">
        <f t="shared" si="20"/>
        <v>524851000</v>
      </c>
      <c r="F67" s="26">
        <f t="shared" si="20"/>
        <v>1102195700</v>
      </c>
      <c r="G67" s="26">
        <f t="shared" si="20"/>
        <v>1135199400</v>
      </c>
      <c r="H67" s="26">
        <f t="shared" si="20"/>
        <v>0</v>
      </c>
      <c r="I67" s="26">
        <f t="shared" si="20"/>
        <v>0</v>
      </c>
      <c r="J67" s="27">
        <f t="shared" si="20"/>
        <v>0</v>
      </c>
      <c r="K67" s="46" t="s">
        <v>11</v>
      </c>
    </row>
    <row r="68" spans="1:11" s="9" customFormat="1" ht="38.25" customHeight="1" x14ac:dyDescent="0.25">
      <c r="A68" s="60"/>
      <c r="B68" s="15" t="s">
        <v>14</v>
      </c>
      <c r="C68" s="33">
        <f>SUM(D68:J68)</f>
        <v>2762246100</v>
      </c>
      <c r="D68" s="37"/>
      <c r="E68" s="35">
        <v>524851000</v>
      </c>
      <c r="F68" s="35">
        <v>1102195700</v>
      </c>
      <c r="G68" s="35">
        <v>1135199400</v>
      </c>
      <c r="H68" s="35"/>
      <c r="I68" s="35"/>
      <c r="J68" s="36"/>
      <c r="K68" s="58"/>
    </row>
    <row r="69" spans="1:11" s="9" customFormat="1" ht="22.5" customHeight="1" x14ac:dyDescent="0.25">
      <c r="A69" s="59" t="s">
        <v>46</v>
      </c>
      <c r="B69" s="23" t="s">
        <v>17</v>
      </c>
      <c r="C69" s="30">
        <f>C70</f>
        <v>414836380</v>
      </c>
      <c r="D69" s="30">
        <f t="shared" si="20"/>
        <v>0</v>
      </c>
      <c r="E69" s="30">
        <f t="shared" si="20"/>
        <v>13514830</v>
      </c>
      <c r="F69" s="30">
        <f t="shared" si="20"/>
        <v>401321550</v>
      </c>
      <c r="G69" s="30">
        <f t="shared" si="20"/>
        <v>0</v>
      </c>
      <c r="H69" s="30">
        <f t="shared" si="20"/>
        <v>0</v>
      </c>
      <c r="I69" s="30">
        <f t="shared" si="20"/>
        <v>0</v>
      </c>
      <c r="J69" s="30">
        <f t="shared" si="20"/>
        <v>0</v>
      </c>
      <c r="K69" s="46" t="s">
        <v>11</v>
      </c>
    </row>
    <row r="70" spans="1:11" s="9" customFormat="1" ht="42" customHeight="1" x14ac:dyDescent="0.25">
      <c r="A70" s="59"/>
      <c r="B70" s="23" t="s">
        <v>14</v>
      </c>
      <c r="C70" s="30">
        <f>SUM(D70:J70)</f>
        <v>414836380</v>
      </c>
      <c r="D70" s="30"/>
      <c r="E70" s="30">
        <v>13514830</v>
      </c>
      <c r="F70" s="30">
        <v>401321550</v>
      </c>
      <c r="G70" s="30"/>
      <c r="H70" s="30"/>
      <c r="I70" s="30"/>
      <c r="J70" s="30"/>
      <c r="K70" s="46"/>
    </row>
    <row r="71" spans="1:11" s="9" customFormat="1" ht="27.75" customHeight="1" x14ac:dyDescent="0.25">
      <c r="A71" s="59" t="s">
        <v>68</v>
      </c>
      <c r="B71" s="23" t="s">
        <v>17</v>
      </c>
      <c r="C71" s="30">
        <f>C72</f>
        <v>186401760</v>
      </c>
      <c r="D71" s="30">
        <f t="shared" ref="D71:J81" si="21">D72</f>
        <v>0</v>
      </c>
      <c r="E71" s="30">
        <f t="shared" si="21"/>
        <v>8979120</v>
      </c>
      <c r="F71" s="30">
        <f t="shared" si="21"/>
        <v>177422640</v>
      </c>
      <c r="G71" s="30">
        <f t="shared" si="21"/>
        <v>0</v>
      </c>
      <c r="H71" s="30">
        <f t="shared" si="21"/>
        <v>0</v>
      </c>
      <c r="I71" s="30">
        <f t="shared" si="21"/>
        <v>0</v>
      </c>
      <c r="J71" s="30">
        <f t="shared" si="21"/>
        <v>0</v>
      </c>
      <c r="K71" s="46" t="s">
        <v>11</v>
      </c>
    </row>
    <row r="72" spans="1:11" s="9" customFormat="1" ht="39.75" customHeight="1" x14ac:dyDescent="0.25">
      <c r="A72" s="59"/>
      <c r="B72" s="23" t="s">
        <v>14</v>
      </c>
      <c r="C72" s="30">
        <f>SUM(D72:J72)</f>
        <v>186401760</v>
      </c>
      <c r="D72" s="38"/>
      <c r="E72" s="30">
        <v>8979120</v>
      </c>
      <c r="F72" s="30">
        <v>177422640</v>
      </c>
      <c r="G72" s="30"/>
      <c r="H72" s="30"/>
      <c r="I72" s="30"/>
      <c r="J72" s="30"/>
      <c r="K72" s="46"/>
    </row>
    <row r="73" spans="1:11" s="9" customFormat="1" ht="34.5" customHeight="1" x14ac:dyDescent="0.25">
      <c r="A73" s="61" t="s">
        <v>102</v>
      </c>
      <c r="B73" s="22" t="s">
        <v>17</v>
      </c>
      <c r="C73" s="28">
        <f>C74</f>
        <v>713039490</v>
      </c>
      <c r="D73" s="28">
        <f t="shared" si="21"/>
        <v>0</v>
      </c>
      <c r="E73" s="28">
        <f t="shared" si="21"/>
        <v>0</v>
      </c>
      <c r="F73" s="28">
        <f t="shared" si="21"/>
        <v>16714490</v>
      </c>
      <c r="G73" s="28">
        <f t="shared" si="21"/>
        <v>696325000</v>
      </c>
      <c r="H73" s="28">
        <f t="shared" si="21"/>
        <v>0</v>
      </c>
      <c r="I73" s="28">
        <f t="shared" si="21"/>
        <v>0</v>
      </c>
      <c r="J73" s="29">
        <f t="shared" si="21"/>
        <v>0</v>
      </c>
      <c r="K73" s="62" t="s">
        <v>11</v>
      </c>
    </row>
    <row r="74" spans="1:11" s="9" customFormat="1" ht="45" customHeight="1" x14ac:dyDescent="0.25">
      <c r="A74" s="48"/>
      <c r="B74" s="11" t="s">
        <v>14</v>
      </c>
      <c r="C74" s="26">
        <f>SUM(D74:J74)</f>
        <v>713039490</v>
      </c>
      <c r="D74" s="32"/>
      <c r="E74" s="32"/>
      <c r="F74" s="30">
        <v>16714490</v>
      </c>
      <c r="G74" s="30">
        <v>696325000</v>
      </c>
      <c r="H74" s="30"/>
      <c r="I74" s="31"/>
      <c r="J74" s="31"/>
      <c r="K74" s="46"/>
    </row>
    <row r="75" spans="1:11" s="9" customFormat="1" ht="34.5" customHeight="1" x14ac:dyDescent="0.25">
      <c r="A75" s="48" t="s">
        <v>69</v>
      </c>
      <c r="B75" s="11" t="s">
        <v>17</v>
      </c>
      <c r="C75" s="26">
        <f>C76</f>
        <v>231340360</v>
      </c>
      <c r="D75" s="26">
        <f t="shared" si="21"/>
        <v>0</v>
      </c>
      <c r="E75" s="26">
        <f t="shared" si="21"/>
        <v>10178580</v>
      </c>
      <c r="F75" s="26">
        <f t="shared" si="21"/>
        <v>0</v>
      </c>
      <c r="G75" s="26">
        <f t="shared" si="21"/>
        <v>221161780</v>
      </c>
      <c r="H75" s="26">
        <f t="shared" si="21"/>
        <v>0</v>
      </c>
      <c r="I75" s="26">
        <f t="shared" si="21"/>
        <v>0</v>
      </c>
      <c r="J75" s="27">
        <f t="shared" si="21"/>
        <v>0</v>
      </c>
      <c r="K75" s="46" t="s">
        <v>11</v>
      </c>
    </row>
    <row r="76" spans="1:11" s="9" customFormat="1" ht="44.25" customHeight="1" x14ac:dyDescent="0.25">
      <c r="A76" s="48"/>
      <c r="B76" s="11" t="s">
        <v>14</v>
      </c>
      <c r="C76" s="26">
        <f>SUM(D76:J76)</f>
        <v>231340360</v>
      </c>
      <c r="D76" s="32"/>
      <c r="E76" s="32">
        <v>10178580</v>
      </c>
      <c r="F76" s="30"/>
      <c r="G76" s="30">
        <v>221161780</v>
      </c>
      <c r="H76" s="30"/>
      <c r="I76" s="31"/>
      <c r="J76" s="31"/>
      <c r="K76" s="46"/>
    </row>
    <row r="77" spans="1:11" s="9" customFormat="1" ht="29.25" customHeight="1" x14ac:dyDescent="0.25">
      <c r="A77" s="48" t="s">
        <v>70</v>
      </c>
      <c r="B77" s="11" t="s">
        <v>17</v>
      </c>
      <c r="C77" s="26">
        <f>C78</f>
        <v>1965568280</v>
      </c>
      <c r="D77" s="26">
        <f t="shared" si="21"/>
        <v>0</v>
      </c>
      <c r="E77" s="26">
        <f t="shared" si="21"/>
        <v>36274490</v>
      </c>
      <c r="F77" s="26">
        <f t="shared" si="21"/>
        <v>643097930</v>
      </c>
      <c r="G77" s="26">
        <f t="shared" si="21"/>
        <v>643097930</v>
      </c>
      <c r="H77" s="26">
        <f t="shared" si="21"/>
        <v>643097930</v>
      </c>
      <c r="I77" s="26">
        <f t="shared" si="21"/>
        <v>0</v>
      </c>
      <c r="J77" s="27">
        <f t="shared" si="21"/>
        <v>0</v>
      </c>
      <c r="K77" s="46" t="s">
        <v>11</v>
      </c>
    </row>
    <row r="78" spans="1:11" s="9" customFormat="1" ht="33.75" customHeight="1" x14ac:dyDescent="0.25">
      <c r="A78" s="48"/>
      <c r="B78" s="11" t="s">
        <v>14</v>
      </c>
      <c r="C78" s="26">
        <f>SUM(D78:J78)</f>
        <v>1965568280</v>
      </c>
      <c r="D78" s="32"/>
      <c r="E78" s="32">
        <v>36274490</v>
      </c>
      <c r="F78" s="30">
        <v>643097930</v>
      </c>
      <c r="G78" s="30">
        <v>643097930</v>
      </c>
      <c r="H78" s="30">
        <v>643097930</v>
      </c>
      <c r="I78" s="31"/>
      <c r="J78" s="31"/>
      <c r="K78" s="46"/>
    </row>
    <row r="79" spans="1:11" s="9" customFormat="1" ht="22.5" customHeight="1" x14ac:dyDescent="0.25">
      <c r="A79" s="48" t="s">
        <v>47</v>
      </c>
      <c r="B79" s="11" t="s">
        <v>17</v>
      </c>
      <c r="C79" s="26">
        <f>C80</f>
        <v>130657090</v>
      </c>
      <c r="D79" s="26">
        <f t="shared" si="21"/>
        <v>0</v>
      </c>
      <c r="E79" s="26">
        <f t="shared" si="21"/>
        <v>0</v>
      </c>
      <c r="F79" s="26">
        <f t="shared" si="21"/>
        <v>3375440</v>
      </c>
      <c r="G79" s="26">
        <f t="shared" si="21"/>
        <v>127281650</v>
      </c>
      <c r="H79" s="26">
        <f t="shared" si="21"/>
        <v>0</v>
      </c>
      <c r="I79" s="26">
        <f t="shared" si="21"/>
        <v>0</v>
      </c>
      <c r="J79" s="27">
        <f t="shared" si="21"/>
        <v>0</v>
      </c>
      <c r="K79" s="46" t="s">
        <v>11</v>
      </c>
    </row>
    <row r="80" spans="1:11" s="9" customFormat="1" ht="38.25" customHeight="1" x14ac:dyDescent="0.25">
      <c r="A80" s="48"/>
      <c r="B80" s="11" t="s">
        <v>14</v>
      </c>
      <c r="C80" s="26">
        <f>SUM(D80:J80)</f>
        <v>130657090</v>
      </c>
      <c r="D80" s="32"/>
      <c r="E80" s="32"/>
      <c r="F80" s="30">
        <v>3375440</v>
      </c>
      <c r="G80" s="30">
        <v>127281650</v>
      </c>
      <c r="H80" s="30"/>
      <c r="I80" s="31"/>
      <c r="J80" s="31"/>
      <c r="K80" s="46"/>
    </row>
    <row r="81" spans="1:11" s="9" customFormat="1" ht="24.75" customHeight="1" x14ac:dyDescent="0.25">
      <c r="A81" s="48" t="s">
        <v>71</v>
      </c>
      <c r="B81" s="11" t="s">
        <v>17</v>
      </c>
      <c r="C81" s="26">
        <f>C82</f>
        <v>274671840</v>
      </c>
      <c r="D81" s="26">
        <f t="shared" si="21"/>
        <v>0</v>
      </c>
      <c r="E81" s="26">
        <f t="shared" si="21"/>
        <v>0</v>
      </c>
      <c r="F81" s="26">
        <f t="shared" si="21"/>
        <v>14768000</v>
      </c>
      <c r="G81" s="26">
        <f t="shared" si="21"/>
        <v>259903840</v>
      </c>
      <c r="H81" s="26">
        <f t="shared" si="21"/>
        <v>0</v>
      </c>
      <c r="I81" s="26">
        <f t="shared" si="21"/>
        <v>0</v>
      </c>
      <c r="J81" s="27">
        <f t="shared" si="21"/>
        <v>0</v>
      </c>
      <c r="K81" s="46" t="s">
        <v>11</v>
      </c>
    </row>
    <row r="82" spans="1:11" s="9" customFormat="1" ht="33.75" customHeight="1" x14ac:dyDescent="0.25">
      <c r="A82" s="48"/>
      <c r="B82" s="11" t="s">
        <v>14</v>
      </c>
      <c r="C82" s="26">
        <f>SUM(D82:J82)</f>
        <v>274671840</v>
      </c>
      <c r="D82" s="32"/>
      <c r="E82" s="32"/>
      <c r="F82" s="30">
        <v>14768000</v>
      </c>
      <c r="G82" s="30">
        <v>259903840</v>
      </c>
      <c r="H82" s="30"/>
      <c r="I82" s="31"/>
      <c r="J82" s="31"/>
      <c r="K82" s="46"/>
    </row>
    <row r="83" spans="1:11" s="9" customFormat="1" ht="20.25" customHeight="1" x14ac:dyDescent="0.25">
      <c r="A83" s="47" t="s">
        <v>21</v>
      </c>
      <c r="B83" s="3" t="s">
        <v>17</v>
      </c>
      <c r="C83" s="26">
        <f>C84</f>
        <v>2470327608.21</v>
      </c>
      <c r="D83" s="26">
        <f t="shared" ref="D83:J121" si="22">D84</f>
        <v>0</v>
      </c>
      <c r="E83" s="26">
        <f t="shared" si="22"/>
        <v>114781183.21000001</v>
      </c>
      <c r="F83" s="26">
        <f t="shared" si="22"/>
        <v>1082128205</v>
      </c>
      <c r="G83" s="26">
        <v>0</v>
      </c>
      <c r="H83" s="26">
        <f t="shared" si="22"/>
        <v>135762890</v>
      </c>
      <c r="I83" s="26">
        <f t="shared" si="22"/>
        <v>46050880</v>
      </c>
      <c r="J83" s="27">
        <f t="shared" si="22"/>
        <v>0</v>
      </c>
      <c r="K83" s="49" t="s">
        <v>11</v>
      </c>
    </row>
    <row r="84" spans="1:11" s="9" customFormat="1" ht="33" customHeight="1" x14ac:dyDescent="0.25">
      <c r="A84" s="47"/>
      <c r="B84" s="4" t="s">
        <v>14</v>
      </c>
      <c r="C84" s="26">
        <f>C86+C88+C90+C92+C94+C96+C98+C100+C102+C110+C104+C106+C108+C112+C114+C116+C118+C120+C122+C124+C126+C128+C130+C132+C134+C136+C138</f>
        <v>2470327608.21</v>
      </c>
      <c r="D84" s="26">
        <f t="shared" ref="D84:J84" si="23">D86+D88+D90+D92+D94+D96+D98+D100+D102+D110+D104+D106+D108+D112+D114+D116+D118+D120+D122+D124+D126+D128+D130+D132+D134+D136+D138</f>
        <v>0</v>
      </c>
      <c r="E84" s="26">
        <f t="shared" si="23"/>
        <v>114781183.21000001</v>
      </c>
      <c r="F84" s="26">
        <f t="shared" si="23"/>
        <v>1082128205</v>
      </c>
      <c r="G84" s="26">
        <f t="shared" si="23"/>
        <v>1091604450</v>
      </c>
      <c r="H84" s="26">
        <f t="shared" si="23"/>
        <v>135762890</v>
      </c>
      <c r="I84" s="26">
        <f t="shared" si="23"/>
        <v>46050880</v>
      </c>
      <c r="J84" s="26">
        <f t="shared" si="23"/>
        <v>0</v>
      </c>
      <c r="K84" s="49"/>
    </row>
    <row r="85" spans="1:11" s="9" customFormat="1" ht="15.75" x14ac:dyDescent="0.25">
      <c r="A85" s="47" t="s">
        <v>72</v>
      </c>
      <c r="B85" s="3" t="s">
        <v>17</v>
      </c>
      <c r="C85" s="26">
        <f>C86</f>
        <v>15764820</v>
      </c>
      <c r="D85" s="26">
        <f t="shared" si="22"/>
        <v>0</v>
      </c>
      <c r="E85" s="26">
        <f t="shared" si="22"/>
        <v>0</v>
      </c>
      <c r="F85" s="26">
        <f t="shared" si="22"/>
        <v>1487140</v>
      </c>
      <c r="G85" s="26">
        <f t="shared" si="22"/>
        <v>14277680</v>
      </c>
      <c r="H85" s="26">
        <f t="shared" si="22"/>
        <v>0</v>
      </c>
      <c r="I85" s="26">
        <f t="shared" si="22"/>
        <v>0</v>
      </c>
      <c r="J85" s="27">
        <f t="shared" si="22"/>
        <v>0</v>
      </c>
      <c r="K85" s="49" t="s">
        <v>11</v>
      </c>
    </row>
    <row r="86" spans="1:11" s="9" customFormat="1" ht="50.25" customHeight="1" x14ac:dyDescent="0.25">
      <c r="A86" s="47"/>
      <c r="B86" s="4" t="s">
        <v>14</v>
      </c>
      <c r="C86" s="26">
        <f>D86+E86+F86+G86+H86+I86+J86</f>
        <v>15764820</v>
      </c>
      <c r="D86" s="26"/>
      <c r="E86" s="26"/>
      <c r="F86" s="26">
        <v>1487140</v>
      </c>
      <c r="G86" s="26">
        <v>14277680</v>
      </c>
      <c r="H86" s="26"/>
      <c r="I86" s="26"/>
      <c r="J86" s="26"/>
      <c r="K86" s="49"/>
    </row>
    <row r="87" spans="1:11" s="9" customFormat="1" ht="15.75" x14ac:dyDescent="0.25">
      <c r="A87" s="47" t="s">
        <v>22</v>
      </c>
      <c r="B87" s="3" t="s">
        <v>17</v>
      </c>
      <c r="C87" s="26">
        <f>C88</f>
        <v>28596640</v>
      </c>
      <c r="D87" s="26">
        <f t="shared" si="22"/>
        <v>0</v>
      </c>
      <c r="E87" s="26">
        <f t="shared" si="22"/>
        <v>0</v>
      </c>
      <c r="F87" s="26">
        <f t="shared" si="22"/>
        <v>3601070</v>
      </c>
      <c r="G87" s="26">
        <f t="shared" si="22"/>
        <v>24995570</v>
      </c>
      <c r="H87" s="26">
        <f t="shared" si="22"/>
        <v>0</v>
      </c>
      <c r="I87" s="26">
        <f t="shared" si="22"/>
        <v>0</v>
      </c>
      <c r="J87" s="27">
        <f t="shared" si="22"/>
        <v>0</v>
      </c>
      <c r="K87" s="49" t="s">
        <v>11</v>
      </c>
    </row>
    <row r="88" spans="1:11" s="9" customFormat="1" ht="49.5" customHeight="1" x14ac:dyDescent="0.25">
      <c r="A88" s="47"/>
      <c r="B88" s="4" t="s">
        <v>14</v>
      </c>
      <c r="C88" s="26">
        <f>D88+E88+F88+G88+H88+I88+J88</f>
        <v>28596640</v>
      </c>
      <c r="D88" s="26"/>
      <c r="E88" s="26"/>
      <c r="F88" s="26">
        <v>3601070</v>
      </c>
      <c r="G88" s="26">
        <v>24995570</v>
      </c>
      <c r="H88" s="26"/>
      <c r="I88" s="26"/>
      <c r="J88" s="26"/>
      <c r="K88" s="49"/>
    </row>
    <row r="89" spans="1:11" s="9" customFormat="1" ht="15.75" x14ac:dyDescent="0.25">
      <c r="A89" s="47" t="s">
        <v>73</v>
      </c>
      <c r="B89" s="3" t="s">
        <v>17</v>
      </c>
      <c r="C89" s="26">
        <f>C90</f>
        <v>58431820</v>
      </c>
      <c r="D89" s="26">
        <f t="shared" si="22"/>
        <v>0</v>
      </c>
      <c r="E89" s="26">
        <f t="shared" si="22"/>
        <v>0</v>
      </c>
      <c r="F89" s="26">
        <f t="shared" si="22"/>
        <v>4399990</v>
      </c>
      <c r="G89" s="26">
        <f t="shared" si="22"/>
        <v>54031830</v>
      </c>
      <c r="H89" s="26">
        <f t="shared" si="22"/>
        <v>0</v>
      </c>
      <c r="I89" s="26">
        <f t="shared" si="22"/>
        <v>0</v>
      </c>
      <c r="J89" s="27">
        <f t="shared" si="22"/>
        <v>0</v>
      </c>
      <c r="K89" s="49" t="s">
        <v>11</v>
      </c>
    </row>
    <row r="90" spans="1:11" s="9" customFormat="1" ht="51.75" customHeight="1" x14ac:dyDescent="0.25">
      <c r="A90" s="47"/>
      <c r="B90" s="4" t="s">
        <v>14</v>
      </c>
      <c r="C90" s="26">
        <f>D90+E90+F90+G90+H90+I90+J90</f>
        <v>58431820</v>
      </c>
      <c r="D90" s="26"/>
      <c r="E90" s="26"/>
      <c r="F90" s="26">
        <v>4399990</v>
      </c>
      <c r="G90" s="26">
        <v>54031830</v>
      </c>
      <c r="H90" s="26"/>
      <c r="I90" s="26"/>
      <c r="J90" s="26"/>
      <c r="K90" s="49"/>
    </row>
    <row r="91" spans="1:11" s="9" customFormat="1" ht="18.75" customHeight="1" x14ac:dyDescent="0.25">
      <c r="A91" s="47" t="s">
        <v>23</v>
      </c>
      <c r="B91" s="3" t="s">
        <v>17</v>
      </c>
      <c r="C91" s="26">
        <f>C92</f>
        <v>128160060</v>
      </c>
      <c r="D91" s="26">
        <f t="shared" si="22"/>
        <v>0</v>
      </c>
      <c r="E91" s="26">
        <f t="shared" si="22"/>
        <v>0</v>
      </c>
      <c r="F91" s="26">
        <f t="shared" si="22"/>
        <v>3552800</v>
      </c>
      <c r="G91" s="26">
        <f t="shared" si="22"/>
        <v>124607260</v>
      </c>
      <c r="H91" s="26">
        <f t="shared" si="22"/>
        <v>0</v>
      </c>
      <c r="I91" s="26">
        <f t="shared" si="22"/>
        <v>0</v>
      </c>
      <c r="J91" s="27">
        <f t="shared" si="22"/>
        <v>0</v>
      </c>
      <c r="K91" s="49" t="s">
        <v>11</v>
      </c>
    </row>
    <row r="92" spans="1:11" s="9" customFormat="1" ht="34.5" customHeight="1" x14ac:dyDescent="0.25">
      <c r="A92" s="47"/>
      <c r="B92" s="4" t="s">
        <v>14</v>
      </c>
      <c r="C92" s="26">
        <f>D92+E92+F92+G92+H92+I92+J92</f>
        <v>128160060</v>
      </c>
      <c r="D92" s="26"/>
      <c r="E92" s="26"/>
      <c r="F92" s="26">
        <v>3552800</v>
      </c>
      <c r="G92" s="26">
        <v>124607260</v>
      </c>
      <c r="H92" s="26"/>
      <c r="I92" s="26"/>
      <c r="J92" s="26"/>
      <c r="K92" s="49"/>
    </row>
    <row r="93" spans="1:11" s="9" customFormat="1" ht="18" customHeight="1" x14ac:dyDescent="0.25">
      <c r="A93" s="47" t="s">
        <v>74</v>
      </c>
      <c r="B93" s="3" t="s">
        <v>17</v>
      </c>
      <c r="C93" s="26">
        <f>C94</f>
        <v>131817560</v>
      </c>
      <c r="D93" s="26">
        <f t="shared" si="22"/>
        <v>0</v>
      </c>
      <c r="E93" s="26">
        <f t="shared" si="22"/>
        <v>0</v>
      </c>
      <c r="F93" s="26">
        <f t="shared" si="22"/>
        <v>6747920</v>
      </c>
      <c r="G93" s="26">
        <f t="shared" si="22"/>
        <v>125069640</v>
      </c>
      <c r="H93" s="26">
        <f t="shared" si="22"/>
        <v>0</v>
      </c>
      <c r="I93" s="26">
        <f t="shared" si="22"/>
        <v>0</v>
      </c>
      <c r="J93" s="27">
        <f t="shared" si="22"/>
        <v>0</v>
      </c>
      <c r="K93" s="49" t="s">
        <v>11</v>
      </c>
    </row>
    <row r="94" spans="1:11" s="9" customFormat="1" ht="37.5" customHeight="1" x14ac:dyDescent="0.25">
      <c r="A94" s="53"/>
      <c r="B94" s="24" t="s">
        <v>14</v>
      </c>
      <c r="C94" s="33">
        <f>D94+E94+F94+G94+H94+I94+J94</f>
        <v>131817560</v>
      </c>
      <c r="D94" s="39"/>
      <c r="E94" s="39"/>
      <c r="F94" s="33">
        <v>6747920</v>
      </c>
      <c r="G94" s="33">
        <v>125069640</v>
      </c>
      <c r="H94" s="33"/>
      <c r="I94" s="33"/>
      <c r="J94" s="33"/>
      <c r="K94" s="54"/>
    </row>
    <row r="95" spans="1:11" s="9" customFormat="1" ht="21.75" customHeight="1" x14ac:dyDescent="0.25">
      <c r="A95" s="50" t="s">
        <v>75</v>
      </c>
      <c r="B95" s="25" t="s">
        <v>17</v>
      </c>
      <c r="C95" s="30">
        <f>C96</f>
        <v>43298670</v>
      </c>
      <c r="D95" s="30">
        <f t="shared" si="22"/>
        <v>0</v>
      </c>
      <c r="E95" s="30">
        <f t="shared" si="22"/>
        <v>0</v>
      </c>
      <c r="F95" s="30">
        <f t="shared" si="22"/>
        <v>1954180</v>
      </c>
      <c r="G95" s="30">
        <f t="shared" si="22"/>
        <v>41344490</v>
      </c>
      <c r="H95" s="30">
        <f t="shared" si="22"/>
        <v>0</v>
      </c>
      <c r="I95" s="30">
        <f t="shared" si="22"/>
        <v>0</v>
      </c>
      <c r="J95" s="30">
        <f t="shared" si="22"/>
        <v>0</v>
      </c>
      <c r="K95" s="49" t="s">
        <v>11</v>
      </c>
    </row>
    <row r="96" spans="1:11" s="9" customFormat="1" ht="50.25" customHeight="1" x14ac:dyDescent="0.25">
      <c r="A96" s="50"/>
      <c r="B96" s="14" t="s">
        <v>14</v>
      </c>
      <c r="C96" s="30">
        <f>D96+E96+F96+G96+H96+I96+J96</f>
        <v>43298670</v>
      </c>
      <c r="D96" s="30"/>
      <c r="E96" s="30"/>
      <c r="F96" s="30">
        <v>1954180</v>
      </c>
      <c r="G96" s="30">
        <v>41344490</v>
      </c>
      <c r="H96" s="30"/>
      <c r="I96" s="30"/>
      <c r="J96" s="30"/>
      <c r="K96" s="49"/>
    </row>
    <row r="97" spans="1:11" s="9" customFormat="1" ht="21.75" customHeight="1" x14ac:dyDescent="0.25">
      <c r="A97" s="50" t="s">
        <v>76</v>
      </c>
      <c r="B97" s="25" t="s">
        <v>17</v>
      </c>
      <c r="C97" s="30">
        <f>C98</f>
        <v>14070020</v>
      </c>
      <c r="D97" s="30">
        <f t="shared" si="22"/>
        <v>0</v>
      </c>
      <c r="E97" s="30">
        <f t="shared" si="22"/>
        <v>0</v>
      </c>
      <c r="F97" s="30">
        <f t="shared" si="22"/>
        <v>0</v>
      </c>
      <c r="G97" s="30">
        <f t="shared" si="22"/>
        <v>2415060</v>
      </c>
      <c r="H97" s="30">
        <f t="shared" si="22"/>
        <v>11654960</v>
      </c>
      <c r="I97" s="30">
        <f t="shared" si="22"/>
        <v>0</v>
      </c>
      <c r="J97" s="30">
        <f t="shared" si="22"/>
        <v>0</v>
      </c>
      <c r="K97" s="49" t="s">
        <v>11</v>
      </c>
    </row>
    <row r="98" spans="1:11" s="9" customFormat="1" ht="44.25" customHeight="1" x14ac:dyDescent="0.25">
      <c r="A98" s="50"/>
      <c r="B98" s="14" t="s">
        <v>14</v>
      </c>
      <c r="C98" s="30">
        <f>D98+E98+F98+G98+H98+I98+J98</f>
        <v>14070020</v>
      </c>
      <c r="D98" s="30"/>
      <c r="E98" s="30"/>
      <c r="F98" s="30"/>
      <c r="G98" s="30">
        <v>2415060</v>
      </c>
      <c r="H98" s="30">
        <v>11654960</v>
      </c>
      <c r="I98" s="30"/>
      <c r="J98" s="30"/>
      <c r="K98" s="49"/>
    </row>
    <row r="99" spans="1:11" s="9" customFormat="1" ht="19.5" customHeight="1" x14ac:dyDescent="0.25">
      <c r="A99" s="51" t="s">
        <v>77</v>
      </c>
      <c r="B99" s="42" t="s">
        <v>17</v>
      </c>
      <c r="C99" s="43">
        <f>C100</f>
        <v>133033020</v>
      </c>
      <c r="D99" s="43">
        <f t="shared" si="22"/>
        <v>0</v>
      </c>
      <c r="E99" s="43">
        <f t="shared" si="22"/>
        <v>0</v>
      </c>
      <c r="F99" s="43">
        <f t="shared" si="22"/>
        <v>0</v>
      </c>
      <c r="G99" s="43">
        <f t="shared" si="22"/>
        <v>8925090</v>
      </c>
      <c r="H99" s="43">
        <f t="shared" si="22"/>
        <v>124107930</v>
      </c>
      <c r="I99" s="43">
        <f t="shared" si="22"/>
        <v>0</v>
      </c>
      <c r="J99" s="44">
        <f t="shared" si="22"/>
        <v>0</v>
      </c>
      <c r="K99" s="49" t="s">
        <v>11</v>
      </c>
    </row>
    <row r="100" spans="1:11" s="9" customFormat="1" ht="49.5" customHeight="1" x14ac:dyDescent="0.25">
      <c r="A100" s="52"/>
      <c r="B100" s="41" t="s">
        <v>14</v>
      </c>
      <c r="C100" s="28">
        <f>D100+E100+F100+G100+H100+I100+J100</f>
        <v>133033020</v>
      </c>
      <c r="D100" s="28"/>
      <c r="E100" s="28"/>
      <c r="F100" s="28"/>
      <c r="G100" s="28">
        <v>8925090</v>
      </c>
      <c r="H100" s="28">
        <v>124107930</v>
      </c>
      <c r="I100" s="28"/>
      <c r="J100" s="29"/>
      <c r="K100" s="49"/>
    </row>
    <row r="101" spans="1:11" s="9" customFormat="1" ht="24" customHeight="1" x14ac:dyDescent="0.25">
      <c r="A101" s="71" t="s">
        <v>98</v>
      </c>
      <c r="B101" s="3" t="s">
        <v>17</v>
      </c>
      <c r="C101" s="26">
        <f>C102</f>
        <v>46050880</v>
      </c>
      <c r="D101" s="26">
        <f t="shared" si="22"/>
        <v>0</v>
      </c>
      <c r="E101" s="26">
        <f t="shared" si="22"/>
        <v>0</v>
      </c>
      <c r="F101" s="26">
        <f t="shared" si="22"/>
        <v>0</v>
      </c>
      <c r="G101" s="26">
        <f t="shared" si="22"/>
        <v>0</v>
      </c>
      <c r="H101" s="26">
        <f t="shared" si="22"/>
        <v>0</v>
      </c>
      <c r="I101" s="26">
        <f t="shared" si="22"/>
        <v>46050880</v>
      </c>
      <c r="J101" s="27">
        <f t="shared" si="22"/>
        <v>0</v>
      </c>
      <c r="K101" s="49" t="s">
        <v>11</v>
      </c>
    </row>
    <row r="102" spans="1:11" s="9" customFormat="1" ht="83.25" customHeight="1" x14ac:dyDescent="0.25">
      <c r="A102" s="47"/>
      <c r="B102" s="4" t="s">
        <v>14</v>
      </c>
      <c r="C102" s="26">
        <f>G107+E102+F102+G102+H102+I102+J102</f>
        <v>46050880</v>
      </c>
      <c r="D102" s="26"/>
      <c r="E102" s="26"/>
      <c r="F102" s="26"/>
      <c r="G102" s="26"/>
      <c r="H102" s="26"/>
      <c r="I102" s="26">
        <v>46050880</v>
      </c>
      <c r="J102" s="26"/>
      <c r="K102" s="49"/>
    </row>
    <row r="103" spans="1:11" s="9" customFormat="1" ht="21.75" customHeight="1" x14ac:dyDescent="0.25">
      <c r="A103" s="47" t="s">
        <v>78</v>
      </c>
      <c r="B103" s="3" t="s">
        <v>17</v>
      </c>
      <c r="C103" s="26">
        <f>C104</f>
        <v>114965210</v>
      </c>
      <c r="D103" s="26">
        <f t="shared" ref="D103:J107" si="24">D104</f>
        <v>0</v>
      </c>
      <c r="E103" s="26">
        <f t="shared" si="24"/>
        <v>5055930</v>
      </c>
      <c r="F103" s="26">
        <f t="shared" si="24"/>
        <v>109909280</v>
      </c>
      <c r="G103" s="26">
        <f t="shared" si="24"/>
        <v>0</v>
      </c>
      <c r="H103" s="26">
        <f t="shared" si="24"/>
        <v>0</v>
      </c>
      <c r="I103" s="26">
        <f t="shared" si="24"/>
        <v>0</v>
      </c>
      <c r="J103" s="27">
        <f t="shared" si="24"/>
        <v>0</v>
      </c>
      <c r="K103" s="49" t="s">
        <v>11</v>
      </c>
    </row>
    <row r="104" spans="1:11" s="9" customFormat="1" ht="38.25" customHeight="1" x14ac:dyDescent="0.25">
      <c r="A104" s="47"/>
      <c r="B104" s="4" t="s">
        <v>14</v>
      </c>
      <c r="C104" s="26">
        <f>D104+E104+F104+G104+H104+I104+J104</f>
        <v>114965210</v>
      </c>
      <c r="D104" s="26"/>
      <c r="E104" s="26">
        <v>5055930</v>
      </c>
      <c r="F104" s="26">
        <v>109909280</v>
      </c>
      <c r="G104" s="26"/>
      <c r="H104" s="26"/>
      <c r="I104" s="26"/>
      <c r="J104" s="26"/>
      <c r="K104" s="49"/>
    </row>
    <row r="105" spans="1:11" s="9" customFormat="1" ht="18.75" customHeight="1" x14ac:dyDescent="0.25">
      <c r="A105" s="47" t="s">
        <v>33</v>
      </c>
      <c r="B105" s="3" t="s">
        <v>17</v>
      </c>
      <c r="C105" s="26">
        <f>C106</f>
        <v>40570200</v>
      </c>
      <c r="D105" s="26">
        <f t="shared" si="24"/>
        <v>0</v>
      </c>
      <c r="E105" s="26">
        <f t="shared" si="24"/>
        <v>40570200</v>
      </c>
      <c r="F105" s="26">
        <f t="shared" si="24"/>
        <v>0</v>
      </c>
      <c r="G105" s="26">
        <f t="shared" si="24"/>
        <v>0</v>
      </c>
      <c r="H105" s="26">
        <f t="shared" si="24"/>
        <v>0</v>
      </c>
      <c r="I105" s="26">
        <f t="shared" si="24"/>
        <v>0</v>
      </c>
      <c r="J105" s="27">
        <f t="shared" si="24"/>
        <v>0</v>
      </c>
      <c r="K105" s="49" t="s">
        <v>11</v>
      </c>
    </row>
    <row r="106" spans="1:11" s="9" customFormat="1" ht="33.75" customHeight="1" x14ac:dyDescent="0.25">
      <c r="A106" s="47"/>
      <c r="B106" s="4" t="s">
        <v>14</v>
      </c>
      <c r="C106" s="26">
        <f>D106+E106+F106+G106+H106+I106+J106</f>
        <v>40570200</v>
      </c>
      <c r="D106" s="26"/>
      <c r="E106" s="26">
        <v>40570200</v>
      </c>
      <c r="F106" s="26"/>
      <c r="G106" s="26"/>
      <c r="H106" s="26"/>
      <c r="I106" s="26"/>
      <c r="J106" s="26"/>
      <c r="K106" s="49"/>
    </row>
    <row r="107" spans="1:11" s="9" customFormat="1" ht="19.5" customHeight="1" x14ac:dyDescent="0.25">
      <c r="A107" s="47" t="s">
        <v>32</v>
      </c>
      <c r="B107" s="3" t="s">
        <v>17</v>
      </c>
      <c r="C107" s="26">
        <f>C108</f>
        <v>112675780</v>
      </c>
      <c r="D107" s="26">
        <f t="shared" si="24"/>
        <v>0</v>
      </c>
      <c r="E107" s="26">
        <f t="shared" si="24"/>
        <v>0</v>
      </c>
      <c r="F107" s="26">
        <f t="shared" si="24"/>
        <v>112675780</v>
      </c>
      <c r="G107" s="26">
        <f t="shared" si="24"/>
        <v>0</v>
      </c>
      <c r="H107" s="26">
        <f t="shared" si="24"/>
        <v>0</v>
      </c>
      <c r="I107" s="26">
        <f t="shared" si="24"/>
        <v>0</v>
      </c>
      <c r="J107" s="27">
        <f t="shared" si="24"/>
        <v>0</v>
      </c>
      <c r="K107" s="49" t="s">
        <v>11</v>
      </c>
    </row>
    <row r="108" spans="1:11" s="9" customFormat="1" ht="38.25" customHeight="1" x14ac:dyDescent="0.25">
      <c r="A108" s="47"/>
      <c r="B108" s="4" t="s">
        <v>14</v>
      </c>
      <c r="C108" s="26">
        <f>D108+E108+F108+G108+H108+I108+J108</f>
        <v>112675780</v>
      </c>
      <c r="D108" s="26"/>
      <c r="E108" s="26"/>
      <c r="F108" s="26">
        <v>112675780</v>
      </c>
      <c r="G108" s="26"/>
      <c r="H108" s="26"/>
      <c r="I108" s="26"/>
      <c r="J108" s="26"/>
      <c r="K108" s="49"/>
    </row>
    <row r="109" spans="1:11" s="9" customFormat="1" ht="21.75" customHeight="1" x14ac:dyDescent="0.25">
      <c r="A109" s="47" t="s">
        <v>34</v>
      </c>
      <c r="B109" s="3" t="s">
        <v>17</v>
      </c>
      <c r="C109" s="26">
        <f>C110</f>
        <v>270349910</v>
      </c>
      <c r="D109" s="26">
        <f t="shared" si="22"/>
        <v>0</v>
      </c>
      <c r="E109" s="26">
        <f t="shared" si="22"/>
        <v>0</v>
      </c>
      <c r="F109" s="26">
        <f t="shared" si="22"/>
        <v>3244530</v>
      </c>
      <c r="G109" s="26">
        <f t="shared" si="22"/>
        <v>267105380</v>
      </c>
      <c r="H109" s="26">
        <f t="shared" si="22"/>
        <v>0</v>
      </c>
      <c r="I109" s="26">
        <f t="shared" si="22"/>
        <v>0</v>
      </c>
      <c r="J109" s="27">
        <f t="shared" si="22"/>
        <v>0</v>
      </c>
      <c r="K109" s="49" t="s">
        <v>11</v>
      </c>
    </row>
    <row r="110" spans="1:11" s="9" customFormat="1" ht="72" customHeight="1" x14ac:dyDescent="0.25">
      <c r="A110" s="47"/>
      <c r="B110" s="4" t="s">
        <v>14</v>
      </c>
      <c r="C110" s="26">
        <f>D110+E110+F110+G110+H110+I110+J110</f>
        <v>270349910</v>
      </c>
      <c r="D110" s="26"/>
      <c r="E110" s="26"/>
      <c r="F110" s="26">
        <v>3244530</v>
      </c>
      <c r="G110" s="26">
        <v>267105380</v>
      </c>
      <c r="H110" s="26"/>
      <c r="I110" s="26"/>
      <c r="J110" s="26"/>
      <c r="K110" s="49"/>
    </row>
    <row r="111" spans="1:11" s="9" customFormat="1" ht="18.75" customHeight="1" x14ac:dyDescent="0.25">
      <c r="A111" s="47" t="s">
        <v>99</v>
      </c>
      <c r="B111" s="3" t="s">
        <v>17</v>
      </c>
      <c r="C111" s="26">
        <f>C112</f>
        <v>236122948.21000001</v>
      </c>
      <c r="D111" s="26">
        <f t="shared" si="22"/>
        <v>0</v>
      </c>
      <c r="E111" s="26">
        <f t="shared" si="22"/>
        <v>14004163.210000001</v>
      </c>
      <c r="F111" s="26">
        <f t="shared" si="22"/>
        <v>222118785</v>
      </c>
      <c r="G111" s="26">
        <f t="shared" si="22"/>
        <v>0</v>
      </c>
      <c r="H111" s="26">
        <f t="shared" si="22"/>
        <v>0</v>
      </c>
      <c r="I111" s="26">
        <f t="shared" si="22"/>
        <v>0</v>
      </c>
      <c r="J111" s="27">
        <f t="shared" si="22"/>
        <v>0</v>
      </c>
      <c r="K111" s="49" t="s">
        <v>11</v>
      </c>
    </row>
    <row r="112" spans="1:11" s="9" customFormat="1" ht="45" customHeight="1" x14ac:dyDescent="0.25">
      <c r="A112" s="47"/>
      <c r="B112" s="4" t="s">
        <v>14</v>
      </c>
      <c r="C112" s="26">
        <f>D112+E112+F112+G112+H112+I112+J112</f>
        <v>236122948.21000001</v>
      </c>
      <c r="D112" s="26"/>
      <c r="E112" s="26">
        <f>[1]свод!D24</f>
        <v>14004163.210000001</v>
      </c>
      <c r="F112" s="26">
        <f>[1]свод!E24</f>
        <v>222118785</v>
      </c>
      <c r="G112" s="26"/>
      <c r="H112" s="26"/>
      <c r="I112" s="26"/>
      <c r="J112" s="26"/>
      <c r="K112" s="49"/>
    </row>
    <row r="113" spans="1:11" s="9" customFormat="1" ht="19.5" customHeight="1" x14ac:dyDescent="0.25">
      <c r="A113" s="47" t="s">
        <v>79</v>
      </c>
      <c r="B113" s="3" t="s">
        <v>17</v>
      </c>
      <c r="C113" s="26">
        <f>C114</f>
        <v>92995090</v>
      </c>
      <c r="D113" s="26">
        <f t="shared" si="22"/>
        <v>0</v>
      </c>
      <c r="E113" s="26">
        <f t="shared" si="22"/>
        <v>4301800</v>
      </c>
      <c r="F113" s="26">
        <f t="shared" si="22"/>
        <v>88693290</v>
      </c>
      <c r="G113" s="26">
        <f t="shared" si="22"/>
        <v>0</v>
      </c>
      <c r="H113" s="26">
        <f t="shared" si="22"/>
        <v>0</v>
      </c>
      <c r="I113" s="26">
        <f t="shared" si="22"/>
        <v>0</v>
      </c>
      <c r="J113" s="27">
        <f t="shared" si="22"/>
        <v>0</v>
      </c>
      <c r="K113" s="49" t="s">
        <v>11</v>
      </c>
    </row>
    <row r="114" spans="1:11" s="9" customFormat="1" ht="35.25" customHeight="1" x14ac:dyDescent="0.25">
      <c r="A114" s="47"/>
      <c r="B114" s="4" t="s">
        <v>14</v>
      </c>
      <c r="C114" s="26">
        <f>D114+E114+F114+G114+H114+I114+J114</f>
        <v>92995090</v>
      </c>
      <c r="D114" s="26"/>
      <c r="E114" s="40">
        <v>4301800</v>
      </c>
      <c r="F114" s="40">
        <v>88693290</v>
      </c>
      <c r="G114" s="26"/>
      <c r="H114" s="26"/>
      <c r="I114" s="26"/>
      <c r="J114" s="26"/>
      <c r="K114" s="49"/>
    </row>
    <row r="115" spans="1:11" s="9" customFormat="1" ht="22.5" customHeight="1" x14ac:dyDescent="0.25">
      <c r="A115" s="47" t="s">
        <v>80</v>
      </c>
      <c r="B115" s="3" t="s">
        <v>17</v>
      </c>
      <c r="C115" s="26">
        <f>C116</f>
        <v>16134820</v>
      </c>
      <c r="D115" s="26">
        <f t="shared" si="22"/>
        <v>0</v>
      </c>
      <c r="E115" s="26">
        <f t="shared" si="22"/>
        <v>3019400</v>
      </c>
      <c r="F115" s="26">
        <f t="shared" si="22"/>
        <v>13115420</v>
      </c>
      <c r="G115" s="26">
        <f t="shared" si="22"/>
        <v>0</v>
      </c>
      <c r="H115" s="26">
        <f t="shared" si="22"/>
        <v>0</v>
      </c>
      <c r="I115" s="26">
        <f t="shared" si="22"/>
        <v>0</v>
      </c>
      <c r="J115" s="27">
        <f t="shared" si="22"/>
        <v>0</v>
      </c>
      <c r="K115" s="49" t="s">
        <v>11</v>
      </c>
    </row>
    <row r="116" spans="1:11" s="9" customFormat="1" ht="44.25" customHeight="1" x14ac:dyDescent="0.25">
      <c r="A116" s="47"/>
      <c r="B116" s="4" t="s">
        <v>14</v>
      </c>
      <c r="C116" s="26">
        <f>D116+E116+F116+G116+H116+I116+J116</f>
        <v>16134820</v>
      </c>
      <c r="D116" s="26"/>
      <c r="E116" s="32">
        <v>3019400</v>
      </c>
      <c r="F116" s="32">
        <v>13115420</v>
      </c>
      <c r="G116" s="26"/>
      <c r="H116" s="26"/>
      <c r="I116" s="26"/>
      <c r="J116" s="26"/>
      <c r="K116" s="49"/>
    </row>
    <row r="117" spans="1:11" s="9" customFormat="1" ht="18.75" customHeight="1" x14ac:dyDescent="0.25">
      <c r="A117" s="47" t="s">
        <v>101</v>
      </c>
      <c r="B117" s="3" t="s">
        <v>17</v>
      </c>
      <c r="C117" s="26">
        <f>C118</f>
        <v>182018400</v>
      </c>
      <c r="D117" s="26">
        <f t="shared" si="22"/>
        <v>0</v>
      </c>
      <c r="E117" s="26">
        <f t="shared" si="22"/>
        <v>0</v>
      </c>
      <c r="F117" s="26">
        <f t="shared" si="22"/>
        <v>7768240</v>
      </c>
      <c r="G117" s="26">
        <f t="shared" si="22"/>
        <v>174250160</v>
      </c>
      <c r="H117" s="26">
        <f t="shared" si="22"/>
        <v>0</v>
      </c>
      <c r="I117" s="26">
        <f t="shared" si="22"/>
        <v>0</v>
      </c>
      <c r="J117" s="27">
        <f t="shared" si="22"/>
        <v>0</v>
      </c>
      <c r="K117" s="49" t="s">
        <v>11</v>
      </c>
    </row>
    <row r="118" spans="1:11" s="9" customFormat="1" ht="51" customHeight="1" x14ac:dyDescent="0.25">
      <c r="A118" s="47"/>
      <c r="B118" s="4" t="s">
        <v>14</v>
      </c>
      <c r="C118" s="26">
        <f>D118+E118+F118+G118+H118+I118+J118</f>
        <v>182018400</v>
      </c>
      <c r="D118" s="26"/>
      <c r="E118" s="32"/>
      <c r="F118" s="32">
        <v>7768240</v>
      </c>
      <c r="G118" s="26">
        <v>174250160</v>
      </c>
      <c r="H118" s="26"/>
      <c r="I118" s="26"/>
      <c r="J118" s="26"/>
      <c r="K118" s="49"/>
    </row>
    <row r="119" spans="1:11" s="9" customFormat="1" ht="24.75" customHeight="1" x14ac:dyDescent="0.25">
      <c r="A119" s="47" t="s">
        <v>81</v>
      </c>
      <c r="B119" s="3" t="s">
        <v>17</v>
      </c>
      <c r="C119" s="26">
        <f>C120</f>
        <v>10207480</v>
      </c>
      <c r="D119" s="26">
        <f t="shared" si="22"/>
        <v>0</v>
      </c>
      <c r="E119" s="26">
        <f t="shared" si="22"/>
        <v>2390250</v>
      </c>
      <c r="F119" s="26">
        <f t="shared" si="22"/>
        <v>7817230</v>
      </c>
      <c r="G119" s="26">
        <f t="shared" si="22"/>
        <v>0</v>
      </c>
      <c r="H119" s="26">
        <f t="shared" si="22"/>
        <v>0</v>
      </c>
      <c r="I119" s="26">
        <f t="shared" si="22"/>
        <v>0</v>
      </c>
      <c r="J119" s="27">
        <f t="shared" si="22"/>
        <v>0</v>
      </c>
      <c r="K119" s="49" t="s">
        <v>11</v>
      </c>
    </row>
    <row r="120" spans="1:11" s="9" customFormat="1" ht="39" customHeight="1" x14ac:dyDescent="0.25">
      <c r="A120" s="47"/>
      <c r="B120" s="4" t="s">
        <v>14</v>
      </c>
      <c r="C120" s="26">
        <f>D120+E120+F120+G120+H120+I120+J120</f>
        <v>10207480</v>
      </c>
      <c r="D120" s="26"/>
      <c r="E120" s="32">
        <v>2390250</v>
      </c>
      <c r="F120" s="32">
        <v>7817230</v>
      </c>
      <c r="G120" s="26"/>
      <c r="H120" s="26"/>
      <c r="I120" s="26"/>
      <c r="J120" s="26"/>
      <c r="K120" s="49"/>
    </row>
    <row r="121" spans="1:11" s="9" customFormat="1" ht="26.25" customHeight="1" x14ac:dyDescent="0.25">
      <c r="A121" s="47" t="s">
        <v>82</v>
      </c>
      <c r="B121" s="3" t="s">
        <v>17</v>
      </c>
      <c r="C121" s="26">
        <f>C122</f>
        <v>254582290</v>
      </c>
      <c r="D121" s="26">
        <f t="shared" si="22"/>
        <v>0</v>
      </c>
      <c r="E121" s="26">
        <f t="shared" si="22"/>
        <v>0</v>
      </c>
      <c r="F121" s="26">
        <f t="shared" si="22"/>
        <v>0</v>
      </c>
      <c r="G121" s="26">
        <f t="shared" si="22"/>
        <v>254582290</v>
      </c>
      <c r="H121" s="26">
        <f t="shared" si="22"/>
        <v>0</v>
      </c>
      <c r="I121" s="26">
        <f t="shared" si="22"/>
        <v>0</v>
      </c>
      <c r="J121" s="27">
        <f t="shared" si="22"/>
        <v>0</v>
      </c>
      <c r="K121" s="49" t="s">
        <v>11</v>
      </c>
    </row>
    <row r="122" spans="1:11" s="9" customFormat="1" ht="33" customHeight="1" x14ac:dyDescent="0.25">
      <c r="A122" s="47"/>
      <c r="B122" s="4" t="s">
        <v>14</v>
      </c>
      <c r="C122" s="26">
        <f>D122+E122+F122+G122+H122+I122+J122</f>
        <v>254582290</v>
      </c>
      <c r="D122" s="26"/>
      <c r="E122" s="32"/>
      <c r="F122" s="32"/>
      <c r="G122" s="26">
        <v>254582290</v>
      </c>
      <c r="H122" s="26"/>
      <c r="I122" s="26"/>
      <c r="J122" s="26"/>
      <c r="K122" s="49"/>
    </row>
    <row r="123" spans="1:11" s="9" customFormat="1" ht="24" customHeight="1" x14ac:dyDescent="0.25">
      <c r="A123" s="48" t="s">
        <v>48</v>
      </c>
      <c r="B123" s="11" t="s">
        <v>17</v>
      </c>
      <c r="C123" s="26">
        <f>C124</f>
        <v>114366080</v>
      </c>
      <c r="D123" s="26">
        <f t="shared" ref="D123:J137" si="25">D124</f>
        <v>0</v>
      </c>
      <c r="E123" s="26">
        <f t="shared" si="25"/>
        <v>6776550</v>
      </c>
      <c r="F123" s="26">
        <f t="shared" si="25"/>
        <v>107589530</v>
      </c>
      <c r="G123" s="26">
        <f t="shared" si="25"/>
        <v>0</v>
      </c>
      <c r="H123" s="26">
        <f t="shared" si="25"/>
        <v>0</v>
      </c>
      <c r="I123" s="26">
        <f t="shared" si="25"/>
        <v>0</v>
      </c>
      <c r="J123" s="27">
        <f t="shared" si="25"/>
        <v>0</v>
      </c>
      <c r="K123" s="46" t="s">
        <v>11</v>
      </c>
    </row>
    <row r="124" spans="1:11" s="9" customFormat="1" ht="46.5" customHeight="1" x14ac:dyDescent="0.25">
      <c r="A124" s="48"/>
      <c r="B124" s="11" t="s">
        <v>14</v>
      </c>
      <c r="C124" s="26">
        <f>SUM(D124:J124)</f>
        <v>114366080</v>
      </c>
      <c r="D124" s="32"/>
      <c r="E124" s="32">
        <v>6776550</v>
      </c>
      <c r="F124" s="30">
        <v>107589530</v>
      </c>
      <c r="G124" s="30"/>
      <c r="H124" s="30"/>
      <c r="I124" s="31"/>
      <c r="J124" s="31"/>
      <c r="K124" s="46"/>
    </row>
    <row r="125" spans="1:11" s="9" customFormat="1" ht="24" customHeight="1" x14ac:dyDescent="0.25">
      <c r="A125" s="48" t="s">
        <v>49</v>
      </c>
      <c r="B125" s="11" t="s">
        <v>17</v>
      </c>
      <c r="C125" s="26">
        <f>C126</f>
        <v>72841190</v>
      </c>
      <c r="D125" s="26">
        <f t="shared" si="25"/>
        <v>0</v>
      </c>
      <c r="E125" s="26">
        <f t="shared" si="25"/>
        <v>7006330</v>
      </c>
      <c r="F125" s="26">
        <f t="shared" si="25"/>
        <v>65834860</v>
      </c>
      <c r="G125" s="26">
        <f t="shared" si="25"/>
        <v>0</v>
      </c>
      <c r="H125" s="26">
        <f t="shared" si="25"/>
        <v>0</v>
      </c>
      <c r="I125" s="26">
        <f t="shared" si="25"/>
        <v>0</v>
      </c>
      <c r="J125" s="27">
        <f t="shared" si="25"/>
        <v>0</v>
      </c>
      <c r="K125" s="46" t="s">
        <v>11</v>
      </c>
    </row>
    <row r="126" spans="1:11" s="9" customFormat="1" ht="41.25" customHeight="1" x14ac:dyDescent="0.25">
      <c r="A126" s="48"/>
      <c r="B126" s="11" t="s">
        <v>14</v>
      </c>
      <c r="C126" s="26">
        <f>SUM(D126:J126)</f>
        <v>72841190</v>
      </c>
      <c r="D126" s="32"/>
      <c r="E126" s="32">
        <v>7006330</v>
      </c>
      <c r="F126" s="30">
        <v>65834860</v>
      </c>
      <c r="G126" s="30"/>
      <c r="H126" s="30"/>
      <c r="I126" s="31"/>
      <c r="J126" s="31"/>
      <c r="K126" s="46"/>
    </row>
    <row r="127" spans="1:11" s="9" customFormat="1" ht="19.5" customHeight="1" x14ac:dyDescent="0.25">
      <c r="A127" s="48" t="s">
        <v>83</v>
      </c>
      <c r="B127" s="11" t="s">
        <v>17</v>
      </c>
      <c r="C127" s="26">
        <f>C128</f>
        <v>128476350</v>
      </c>
      <c r="D127" s="26">
        <f t="shared" si="25"/>
        <v>0</v>
      </c>
      <c r="E127" s="26">
        <f t="shared" si="25"/>
        <v>9513600</v>
      </c>
      <c r="F127" s="26">
        <f t="shared" si="25"/>
        <v>118962750</v>
      </c>
      <c r="G127" s="26">
        <f t="shared" si="25"/>
        <v>0</v>
      </c>
      <c r="H127" s="26">
        <f t="shared" si="25"/>
        <v>0</v>
      </c>
      <c r="I127" s="26">
        <f t="shared" si="25"/>
        <v>0</v>
      </c>
      <c r="J127" s="27">
        <f t="shared" si="25"/>
        <v>0</v>
      </c>
      <c r="K127" s="46" t="s">
        <v>11</v>
      </c>
    </row>
    <row r="128" spans="1:11" s="9" customFormat="1" ht="30.75" customHeight="1" x14ac:dyDescent="0.25">
      <c r="A128" s="48"/>
      <c r="B128" s="11" t="s">
        <v>14</v>
      </c>
      <c r="C128" s="26">
        <f>SUM(D128:J128)</f>
        <v>128476350</v>
      </c>
      <c r="D128" s="32"/>
      <c r="E128" s="32">
        <v>9513600</v>
      </c>
      <c r="F128" s="30">
        <v>118962750</v>
      </c>
      <c r="G128" s="30"/>
      <c r="H128" s="30"/>
      <c r="I128" s="31"/>
      <c r="J128" s="31"/>
      <c r="K128" s="46"/>
    </row>
    <row r="129" spans="1:11" s="9" customFormat="1" ht="25.5" customHeight="1" x14ac:dyDescent="0.25">
      <c r="A129" s="48" t="s">
        <v>50</v>
      </c>
      <c r="B129" s="11" t="s">
        <v>17</v>
      </c>
      <c r="C129" s="26">
        <f>C130</f>
        <v>3300990</v>
      </c>
      <c r="D129" s="26">
        <f t="shared" si="25"/>
        <v>0</v>
      </c>
      <c r="E129" s="26">
        <f t="shared" si="25"/>
        <v>766640</v>
      </c>
      <c r="F129" s="26">
        <f t="shared" si="25"/>
        <v>2534350</v>
      </c>
      <c r="G129" s="26">
        <f t="shared" si="25"/>
        <v>0</v>
      </c>
      <c r="H129" s="26">
        <f t="shared" si="25"/>
        <v>0</v>
      </c>
      <c r="I129" s="26">
        <f t="shared" si="25"/>
        <v>0</v>
      </c>
      <c r="J129" s="27">
        <f t="shared" si="25"/>
        <v>0</v>
      </c>
      <c r="K129" s="46" t="s">
        <v>11</v>
      </c>
    </row>
    <row r="130" spans="1:11" s="9" customFormat="1" ht="38.25" customHeight="1" x14ac:dyDescent="0.25">
      <c r="A130" s="48"/>
      <c r="B130" s="11" t="s">
        <v>14</v>
      </c>
      <c r="C130" s="26">
        <f>SUM(D130:J130)</f>
        <v>3300990</v>
      </c>
      <c r="D130" s="32"/>
      <c r="E130" s="32">
        <v>766640</v>
      </c>
      <c r="F130" s="30">
        <v>2534350</v>
      </c>
      <c r="G130" s="30"/>
      <c r="H130" s="30"/>
      <c r="I130" s="31"/>
      <c r="J130" s="31"/>
      <c r="K130" s="46"/>
    </row>
    <row r="131" spans="1:11" s="9" customFormat="1" ht="22.5" customHeight="1" x14ac:dyDescent="0.25">
      <c r="A131" s="48" t="s">
        <v>84</v>
      </c>
      <c r="B131" s="11" t="s">
        <v>17</v>
      </c>
      <c r="C131" s="26">
        <f>C132</f>
        <v>67396270</v>
      </c>
      <c r="D131" s="26">
        <f t="shared" si="25"/>
        <v>0</v>
      </c>
      <c r="E131" s="26">
        <f t="shared" si="25"/>
        <v>4582290</v>
      </c>
      <c r="F131" s="26">
        <f t="shared" si="25"/>
        <v>62813980</v>
      </c>
      <c r="G131" s="26">
        <f t="shared" si="25"/>
        <v>0</v>
      </c>
      <c r="H131" s="26">
        <f t="shared" si="25"/>
        <v>0</v>
      </c>
      <c r="I131" s="26">
        <f t="shared" si="25"/>
        <v>0</v>
      </c>
      <c r="J131" s="27">
        <f t="shared" si="25"/>
        <v>0</v>
      </c>
      <c r="K131" s="46" t="s">
        <v>11</v>
      </c>
    </row>
    <row r="132" spans="1:11" s="9" customFormat="1" ht="34.5" customHeight="1" x14ac:dyDescent="0.25">
      <c r="A132" s="48"/>
      <c r="B132" s="11" t="s">
        <v>14</v>
      </c>
      <c r="C132" s="26">
        <f>SUM(D132:J132)</f>
        <v>67396270</v>
      </c>
      <c r="D132" s="32"/>
      <c r="E132" s="32">
        <v>4582290</v>
      </c>
      <c r="F132" s="30">
        <v>62813980</v>
      </c>
      <c r="G132" s="30"/>
      <c r="H132" s="30"/>
      <c r="I132" s="31"/>
      <c r="J132" s="31"/>
      <c r="K132" s="46"/>
    </row>
    <row r="133" spans="1:11" s="9" customFormat="1" ht="21" customHeight="1" x14ac:dyDescent="0.25">
      <c r="A133" s="48" t="s">
        <v>85</v>
      </c>
      <c r="B133" s="11" t="s">
        <v>17</v>
      </c>
      <c r="C133" s="26">
        <f>C134</f>
        <v>117979450</v>
      </c>
      <c r="D133" s="26">
        <f t="shared" si="25"/>
        <v>0</v>
      </c>
      <c r="E133" s="26">
        <f t="shared" si="25"/>
        <v>7151660</v>
      </c>
      <c r="F133" s="26">
        <f t="shared" si="25"/>
        <v>110827790</v>
      </c>
      <c r="G133" s="26">
        <f t="shared" si="25"/>
        <v>0</v>
      </c>
      <c r="H133" s="26">
        <f t="shared" si="25"/>
        <v>0</v>
      </c>
      <c r="I133" s="26">
        <f t="shared" si="25"/>
        <v>0</v>
      </c>
      <c r="J133" s="27">
        <f t="shared" si="25"/>
        <v>0</v>
      </c>
      <c r="K133" s="46" t="s">
        <v>11</v>
      </c>
    </row>
    <row r="134" spans="1:11" s="9" customFormat="1" ht="31.5" customHeight="1" x14ac:dyDescent="0.25">
      <c r="A134" s="48"/>
      <c r="B134" s="11" t="s">
        <v>14</v>
      </c>
      <c r="C134" s="26">
        <f>SUM(D134:J134)</f>
        <v>117979450</v>
      </c>
      <c r="D134" s="32"/>
      <c r="E134" s="32">
        <v>7151660</v>
      </c>
      <c r="F134" s="30">
        <v>110827790</v>
      </c>
      <c r="G134" s="30"/>
      <c r="H134" s="30"/>
      <c r="I134" s="31"/>
      <c r="J134" s="31"/>
      <c r="K134" s="46"/>
    </row>
    <row r="135" spans="1:11" s="9" customFormat="1" ht="21" customHeight="1" x14ac:dyDescent="0.25">
      <c r="A135" s="48" t="s">
        <v>86</v>
      </c>
      <c r="B135" s="11" t="s">
        <v>17</v>
      </c>
      <c r="C135" s="26">
        <f>C136</f>
        <v>9642370</v>
      </c>
      <c r="D135" s="26">
        <f t="shared" si="25"/>
        <v>0</v>
      </c>
      <c r="E135" s="26">
        <f t="shared" si="25"/>
        <v>9642370</v>
      </c>
      <c r="F135" s="26">
        <f t="shared" si="25"/>
        <v>0</v>
      </c>
      <c r="G135" s="26">
        <f t="shared" si="25"/>
        <v>0</v>
      </c>
      <c r="H135" s="26">
        <f t="shared" si="25"/>
        <v>0</v>
      </c>
      <c r="I135" s="26">
        <f t="shared" si="25"/>
        <v>0</v>
      </c>
      <c r="J135" s="27">
        <f t="shared" si="25"/>
        <v>0</v>
      </c>
      <c r="K135" s="46" t="s">
        <v>11</v>
      </c>
    </row>
    <row r="136" spans="1:11" s="9" customFormat="1" ht="33" customHeight="1" x14ac:dyDescent="0.25">
      <c r="A136" s="48"/>
      <c r="B136" s="11" t="s">
        <v>14</v>
      </c>
      <c r="C136" s="26">
        <f>SUM(D136:J136)</f>
        <v>9642370</v>
      </c>
      <c r="D136" s="32"/>
      <c r="E136" s="32">
        <v>9642370</v>
      </c>
      <c r="F136" s="30"/>
      <c r="G136" s="30"/>
      <c r="H136" s="30"/>
      <c r="I136" s="31"/>
      <c r="J136" s="31"/>
      <c r="K136" s="46"/>
    </row>
    <row r="137" spans="1:11" s="9" customFormat="1" ht="22.5" customHeight="1" x14ac:dyDescent="0.25">
      <c r="A137" s="48" t="s">
        <v>87</v>
      </c>
      <c r="B137" s="13" t="s">
        <v>17</v>
      </c>
      <c r="C137" s="26">
        <f>C138</f>
        <v>26479290</v>
      </c>
      <c r="D137" s="26">
        <f t="shared" si="25"/>
        <v>0</v>
      </c>
      <c r="E137" s="26">
        <f t="shared" si="25"/>
        <v>0</v>
      </c>
      <c r="F137" s="26">
        <f t="shared" si="25"/>
        <v>26479290</v>
      </c>
      <c r="G137" s="26">
        <f t="shared" si="25"/>
        <v>0</v>
      </c>
      <c r="H137" s="26">
        <f t="shared" si="25"/>
        <v>0</v>
      </c>
      <c r="I137" s="26">
        <f t="shared" si="25"/>
        <v>0</v>
      </c>
      <c r="J137" s="27">
        <f t="shared" si="25"/>
        <v>0</v>
      </c>
      <c r="K137" s="46" t="s">
        <v>11</v>
      </c>
    </row>
    <row r="138" spans="1:11" s="9" customFormat="1" ht="43.5" customHeight="1" x14ac:dyDescent="0.25">
      <c r="A138" s="48"/>
      <c r="B138" s="13" t="s">
        <v>14</v>
      </c>
      <c r="C138" s="26">
        <f>SUM(D138:J138)</f>
        <v>26479290</v>
      </c>
      <c r="D138" s="32"/>
      <c r="E138" s="32"/>
      <c r="F138" s="30">
        <v>26479290</v>
      </c>
      <c r="G138" s="30"/>
      <c r="H138" s="30"/>
      <c r="I138" s="31"/>
      <c r="J138" s="31"/>
      <c r="K138" s="46"/>
    </row>
    <row r="139" spans="1:11" s="9" customFormat="1" ht="24.75" customHeight="1" x14ac:dyDescent="0.25">
      <c r="A139" s="47" t="s">
        <v>88</v>
      </c>
      <c r="B139" s="3" t="s">
        <v>17</v>
      </c>
      <c r="C139" s="26">
        <f>C140</f>
        <v>16592729630</v>
      </c>
      <c r="D139" s="26">
        <f t="shared" ref="D139:J139" si="26">D140</f>
        <v>0</v>
      </c>
      <c r="E139" s="26">
        <f t="shared" si="26"/>
        <v>915388800</v>
      </c>
      <c r="F139" s="26">
        <f t="shared" si="26"/>
        <v>2558990930</v>
      </c>
      <c r="G139" s="26">
        <f t="shared" si="26"/>
        <v>2858406470</v>
      </c>
      <c r="H139" s="26">
        <f t="shared" si="26"/>
        <v>5779131530</v>
      </c>
      <c r="I139" s="26">
        <f t="shared" si="26"/>
        <v>4480811900</v>
      </c>
      <c r="J139" s="27">
        <f t="shared" si="26"/>
        <v>0</v>
      </c>
      <c r="K139" s="49" t="s">
        <v>11</v>
      </c>
    </row>
    <row r="140" spans="1:11" s="9" customFormat="1" ht="40.5" customHeight="1" x14ac:dyDescent="0.25">
      <c r="A140" s="47"/>
      <c r="B140" s="4" t="s">
        <v>14</v>
      </c>
      <c r="C140" s="26">
        <f>C142+C144+C146+C148+C150+C152</f>
        <v>16592729630</v>
      </c>
      <c r="D140" s="26">
        <f t="shared" ref="D140:J140" si="27">D142+D144+D146+D148+D150+D152</f>
        <v>0</v>
      </c>
      <c r="E140" s="26">
        <f t="shared" si="27"/>
        <v>915388800</v>
      </c>
      <c r="F140" s="26">
        <f t="shared" si="27"/>
        <v>2558990930</v>
      </c>
      <c r="G140" s="26">
        <f t="shared" si="27"/>
        <v>2858406470</v>
      </c>
      <c r="H140" s="26">
        <f t="shared" si="27"/>
        <v>5779131530</v>
      </c>
      <c r="I140" s="26">
        <f t="shared" si="27"/>
        <v>4480811900</v>
      </c>
      <c r="J140" s="26">
        <f t="shared" si="27"/>
        <v>0</v>
      </c>
      <c r="K140" s="49"/>
    </row>
    <row r="141" spans="1:11" s="9" customFormat="1" ht="26.25" customHeight="1" x14ac:dyDescent="0.25">
      <c r="A141" s="48" t="s">
        <v>89</v>
      </c>
      <c r="B141" s="11" t="s">
        <v>17</v>
      </c>
      <c r="C141" s="26">
        <f t="shared" ref="C141:J141" si="28">C142</f>
        <v>1826494800</v>
      </c>
      <c r="D141" s="26">
        <f t="shared" si="28"/>
        <v>0</v>
      </c>
      <c r="E141" s="26">
        <f t="shared" si="28"/>
        <v>444444400</v>
      </c>
      <c r="F141" s="26">
        <f t="shared" si="28"/>
        <v>444444400</v>
      </c>
      <c r="G141" s="26">
        <f t="shared" si="28"/>
        <v>468803000</v>
      </c>
      <c r="H141" s="26">
        <f t="shared" si="28"/>
        <v>468803000</v>
      </c>
      <c r="I141" s="26">
        <f t="shared" si="28"/>
        <v>0</v>
      </c>
      <c r="J141" s="27">
        <f t="shared" si="28"/>
        <v>0</v>
      </c>
      <c r="K141" s="46" t="s">
        <v>11</v>
      </c>
    </row>
    <row r="142" spans="1:11" s="9" customFormat="1" ht="37.5" customHeight="1" x14ac:dyDescent="0.25">
      <c r="A142" s="48"/>
      <c r="B142" s="11" t="s">
        <v>14</v>
      </c>
      <c r="C142" s="26">
        <f>SUM(D142:J142)</f>
        <v>1826494800</v>
      </c>
      <c r="D142" s="26"/>
      <c r="E142" s="30">
        <v>444444400</v>
      </c>
      <c r="F142" s="30">
        <v>444444400</v>
      </c>
      <c r="G142" s="30">
        <v>468803000</v>
      </c>
      <c r="H142" s="30">
        <v>468803000</v>
      </c>
      <c r="I142" s="30"/>
      <c r="J142" s="31"/>
      <c r="K142" s="46"/>
    </row>
    <row r="143" spans="1:11" s="9" customFormat="1" ht="24" customHeight="1" x14ac:dyDescent="0.25">
      <c r="A143" s="48" t="s">
        <v>90</v>
      </c>
      <c r="B143" s="11" t="s">
        <v>17</v>
      </c>
      <c r="C143" s="26">
        <f>C144</f>
        <v>1960160800</v>
      </c>
      <c r="D143" s="26">
        <f t="shared" ref="D143:J149" si="29">D144</f>
        <v>0</v>
      </c>
      <c r="E143" s="26">
        <f t="shared" si="29"/>
        <v>444444400</v>
      </c>
      <c r="F143" s="26">
        <f t="shared" si="29"/>
        <v>444444400</v>
      </c>
      <c r="G143" s="26">
        <f t="shared" si="29"/>
        <v>535636000</v>
      </c>
      <c r="H143" s="26">
        <f t="shared" si="29"/>
        <v>535636000</v>
      </c>
      <c r="I143" s="26">
        <f t="shared" si="29"/>
        <v>0</v>
      </c>
      <c r="J143" s="27">
        <f t="shared" si="29"/>
        <v>0</v>
      </c>
      <c r="K143" s="46" t="s">
        <v>11</v>
      </c>
    </row>
    <row r="144" spans="1:11" s="9" customFormat="1" ht="40.5" customHeight="1" x14ac:dyDescent="0.25">
      <c r="A144" s="48"/>
      <c r="B144" s="11" t="s">
        <v>14</v>
      </c>
      <c r="C144" s="26">
        <f>SUM(D144:J144)</f>
        <v>1960160800</v>
      </c>
      <c r="D144" s="26"/>
      <c r="E144" s="30">
        <v>444444400</v>
      </c>
      <c r="F144" s="30">
        <v>444444400</v>
      </c>
      <c r="G144" s="30">
        <v>535636000</v>
      </c>
      <c r="H144" s="30">
        <v>535636000</v>
      </c>
      <c r="I144" s="30"/>
      <c r="J144" s="31"/>
      <c r="K144" s="46"/>
    </row>
    <row r="145" spans="1:11" s="9" customFormat="1" ht="32.25" customHeight="1" x14ac:dyDescent="0.25">
      <c r="A145" s="48" t="s">
        <v>100</v>
      </c>
      <c r="B145" s="11" t="s">
        <v>17</v>
      </c>
      <c r="C145" s="26">
        <f>C146</f>
        <v>12321457200</v>
      </c>
      <c r="D145" s="26">
        <f t="shared" si="29"/>
        <v>0</v>
      </c>
      <c r="E145" s="26">
        <f t="shared" si="29"/>
        <v>26500000</v>
      </c>
      <c r="F145" s="26">
        <f t="shared" si="29"/>
        <v>1666666700</v>
      </c>
      <c r="G145" s="26">
        <f t="shared" si="29"/>
        <v>1666666700</v>
      </c>
      <c r="H145" s="26">
        <f t="shared" si="29"/>
        <v>4480811900</v>
      </c>
      <c r="I145" s="26">
        <f t="shared" si="29"/>
        <v>4480811900</v>
      </c>
      <c r="J145" s="27">
        <f t="shared" si="29"/>
        <v>0</v>
      </c>
      <c r="K145" s="46" t="s">
        <v>11</v>
      </c>
    </row>
    <row r="146" spans="1:11" s="9" customFormat="1" ht="46.5" customHeight="1" x14ac:dyDescent="0.25">
      <c r="A146" s="48"/>
      <c r="B146" s="11" t="s">
        <v>14</v>
      </c>
      <c r="C146" s="26">
        <f>SUM(D146:J146)</f>
        <v>12321457200</v>
      </c>
      <c r="D146" s="30"/>
      <c r="E146" s="30">
        <v>26500000</v>
      </c>
      <c r="F146" s="26">
        <v>1666666700</v>
      </c>
      <c r="G146" s="26">
        <v>1666666700</v>
      </c>
      <c r="H146" s="30">
        <v>4480811900</v>
      </c>
      <c r="I146" s="30">
        <v>4480811900</v>
      </c>
      <c r="J146" s="31"/>
      <c r="K146" s="46"/>
    </row>
    <row r="147" spans="1:11" s="9" customFormat="1" ht="15.75" x14ac:dyDescent="0.25">
      <c r="A147" s="48" t="s">
        <v>52</v>
      </c>
      <c r="B147" s="11" t="s">
        <v>17</v>
      </c>
      <c r="C147" s="26">
        <f>C148</f>
        <v>109203720</v>
      </c>
      <c r="D147" s="26">
        <f t="shared" si="29"/>
        <v>0</v>
      </c>
      <c r="E147" s="26">
        <f t="shared" si="29"/>
        <v>0</v>
      </c>
      <c r="F147" s="26">
        <f t="shared" si="29"/>
        <v>1428280</v>
      </c>
      <c r="G147" s="26">
        <f t="shared" si="29"/>
        <v>107775440</v>
      </c>
      <c r="H147" s="26">
        <f t="shared" si="29"/>
        <v>0</v>
      </c>
      <c r="I147" s="26">
        <f t="shared" si="29"/>
        <v>0</v>
      </c>
      <c r="J147" s="27">
        <f t="shared" si="29"/>
        <v>0</v>
      </c>
      <c r="K147" s="46" t="s">
        <v>11</v>
      </c>
    </row>
    <row r="148" spans="1:11" s="9" customFormat="1" ht="50.25" customHeight="1" x14ac:dyDescent="0.25">
      <c r="A148" s="48"/>
      <c r="B148" s="11" t="s">
        <v>14</v>
      </c>
      <c r="C148" s="26">
        <f>SUM(D148:J148)</f>
        <v>109203720</v>
      </c>
      <c r="D148" s="30"/>
      <c r="E148" s="30"/>
      <c r="F148" s="26">
        <v>1428280</v>
      </c>
      <c r="G148" s="30">
        <v>107775440</v>
      </c>
      <c r="H148" s="30"/>
      <c r="I148" s="30"/>
      <c r="J148" s="31"/>
      <c r="K148" s="46"/>
    </row>
    <row r="149" spans="1:11" s="9" customFormat="1" ht="15.75" x14ac:dyDescent="0.25">
      <c r="A149" s="48" t="s">
        <v>24</v>
      </c>
      <c r="B149" s="11" t="s">
        <v>17</v>
      </c>
      <c r="C149" s="26">
        <f>C150</f>
        <v>78692720</v>
      </c>
      <c r="D149" s="26">
        <f t="shared" si="29"/>
        <v>0</v>
      </c>
      <c r="E149" s="26">
        <f t="shared" si="29"/>
        <v>0</v>
      </c>
      <c r="F149" s="26">
        <f t="shared" si="29"/>
        <v>2007150</v>
      </c>
      <c r="G149" s="26">
        <f t="shared" si="29"/>
        <v>76685570</v>
      </c>
      <c r="H149" s="26">
        <f t="shared" si="29"/>
        <v>0</v>
      </c>
      <c r="I149" s="26">
        <f t="shared" si="29"/>
        <v>0</v>
      </c>
      <c r="J149" s="27">
        <f t="shared" si="29"/>
        <v>0</v>
      </c>
      <c r="K149" s="46" t="s">
        <v>11</v>
      </c>
    </row>
    <row r="150" spans="1:11" s="9" customFormat="1" ht="37.5" customHeight="1" x14ac:dyDescent="0.25">
      <c r="A150" s="48"/>
      <c r="B150" s="11" t="s">
        <v>14</v>
      </c>
      <c r="C150" s="26">
        <f>SUM(D150:J150)</f>
        <v>78692720</v>
      </c>
      <c r="D150" s="26"/>
      <c r="E150" s="26"/>
      <c r="F150" s="30">
        <v>2007150</v>
      </c>
      <c r="G150" s="30">
        <v>76685570</v>
      </c>
      <c r="H150" s="30"/>
      <c r="I150" s="30"/>
      <c r="J150" s="31"/>
      <c r="K150" s="46"/>
    </row>
    <row r="151" spans="1:11" s="9" customFormat="1" ht="21" customHeight="1" x14ac:dyDescent="0.25">
      <c r="A151" s="47" t="s">
        <v>35</v>
      </c>
      <c r="B151" s="3" t="s">
        <v>17</v>
      </c>
      <c r="C151" s="26">
        <f>C152</f>
        <v>296720390</v>
      </c>
      <c r="D151" s="26">
        <f t="shared" ref="D151:J151" si="30">D152</f>
        <v>0</v>
      </c>
      <c r="E151" s="26">
        <f t="shared" si="30"/>
        <v>0</v>
      </c>
      <c r="F151" s="26">
        <f t="shared" si="30"/>
        <v>0</v>
      </c>
      <c r="G151" s="26">
        <f t="shared" si="30"/>
        <v>2839760</v>
      </c>
      <c r="H151" s="26">
        <f t="shared" si="30"/>
        <v>293880630</v>
      </c>
      <c r="I151" s="26">
        <f t="shared" si="30"/>
        <v>0</v>
      </c>
      <c r="J151" s="27">
        <f t="shared" si="30"/>
        <v>0</v>
      </c>
      <c r="K151" s="49" t="s">
        <v>11</v>
      </c>
    </row>
    <row r="152" spans="1:11" s="9" customFormat="1" ht="37.5" customHeight="1" x14ac:dyDescent="0.25">
      <c r="A152" s="47"/>
      <c r="B152" s="4" t="s">
        <v>14</v>
      </c>
      <c r="C152" s="26">
        <f>SUM(D152:J152)</f>
        <v>296720390</v>
      </c>
      <c r="D152" s="28"/>
      <c r="E152" s="28"/>
      <c r="F152" s="28"/>
      <c r="G152" s="28">
        <v>2839760</v>
      </c>
      <c r="H152" s="28">
        <v>293880630</v>
      </c>
      <c r="I152" s="28"/>
      <c r="J152" s="29"/>
      <c r="K152" s="49"/>
    </row>
    <row r="153" spans="1:11" s="9" customFormat="1" ht="22.5" customHeight="1" x14ac:dyDescent="0.25">
      <c r="A153" s="47" t="s">
        <v>25</v>
      </c>
      <c r="B153" s="3" t="s">
        <v>17</v>
      </c>
      <c r="C153" s="26">
        <f>C154</f>
        <v>59822660</v>
      </c>
      <c r="D153" s="26">
        <f t="shared" ref="D153:J153" si="31">D154</f>
        <v>0</v>
      </c>
      <c r="E153" s="26">
        <f t="shared" si="31"/>
        <v>46020300</v>
      </c>
      <c r="F153" s="26">
        <f t="shared" si="31"/>
        <v>13802360</v>
      </c>
      <c r="G153" s="26">
        <f t="shared" si="31"/>
        <v>0</v>
      </c>
      <c r="H153" s="26">
        <f t="shared" si="31"/>
        <v>0</v>
      </c>
      <c r="I153" s="26">
        <f t="shared" si="31"/>
        <v>0</v>
      </c>
      <c r="J153" s="27">
        <f t="shared" si="31"/>
        <v>0</v>
      </c>
      <c r="K153" s="49" t="s">
        <v>11</v>
      </c>
    </row>
    <row r="154" spans="1:11" s="9" customFormat="1" ht="33.75" customHeight="1" x14ac:dyDescent="0.25">
      <c r="A154" s="47"/>
      <c r="B154" s="4" t="s">
        <v>14</v>
      </c>
      <c r="C154" s="26">
        <f>C156+C158+C160</f>
        <v>59822660</v>
      </c>
      <c r="D154" s="26">
        <f t="shared" ref="D154:J154" si="32">D156+D158+D160</f>
        <v>0</v>
      </c>
      <c r="E154" s="26">
        <f t="shared" si="32"/>
        <v>46020300</v>
      </c>
      <c r="F154" s="26">
        <f t="shared" si="32"/>
        <v>13802360</v>
      </c>
      <c r="G154" s="26">
        <f t="shared" si="32"/>
        <v>0</v>
      </c>
      <c r="H154" s="26">
        <f t="shared" si="32"/>
        <v>0</v>
      </c>
      <c r="I154" s="26">
        <f t="shared" si="32"/>
        <v>0</v>
      </c>
      <c r="J154" s="26">
        <f t="shared" si="32"/>
        <v>0</v>
      </c>
      <c r="K154" s="49"/>
    </row>
    <row r="155" spans="1:11" s="9" customFormat="1" ht="23.25" customHeight="1" x14ac:dyDescent="0.25">
      <c r="A155" s="48" t="s">
        <v>91</v>
      </c>
      <c r="B155" s="11" t="s">
        <v>17</v>
      </c>
      <c r="C155" s="26">
        <f>C156</f>
        <v>8539280</v>
      </c>
      <c r="D155" s="26">
        <f t="shared" ref="D155:J159" si="33">D156</f>
        <v>0</v>
      </c>
      <c r="E155" s="26">
        <f t="shared" si="33"/>
        <v>8539280</v>
      </c>
      <c r="F155" s="26">
        <f t="shared" si="33"/>
        <v>0</v>
      </c>
      <c r="G155" s="26">
        <f t="shared" si="33"/>
        <v>0</v>
      </c>
      <c r="H155" s="26">
        <f t="shared" si="33"/>
        <v>0</v>
      </c>
      <c r="I155" s="26">
        <f t="shared" si="33"/>
        <v>0</v>
      </c>
      <c r="J155" s="27">
        <f t="shared" si="33"/>
        <v>0</v>
      </c>
      <c r="K155" s="46" t="s">
        <v>11</v>
      </c>
    </row>
    <row r="156" spans="1:11" s="9" customFormat="1" ht="43.5" customHeight="1" x14ac:dyDescent="0.25">
      <c r="A156" s="48"/>
      <c r="B156" s="11" t="s">
        <v>14</v>
      </c>
      <c r="C156" s="26">
        <f>SUM(D156:J156)</f>
        <v>8539280</v>
      </c>
      <c r="D156" s="32"/>
      <c r="E156" s="30">
        <v>8539280</v>
      </c>
      <c r="F156" s="30"/>
      <c r="G156" s="30"/>
      <c r="H156" s="30"/>
      <c r="I156" s="30"/>
      <c r="J156" s="31"/>
      <c r="K156" s="46"/>
    </row>
    <row r="157" spans="1:11" s="9" customFormat="1" ht="21" customHeight="1" x14ac:dyDescent="0.25">
      <c r="A157" s="48" t="s">
        <v>26</v>
      </c>
      <c r="B157" s="11" t="s">
        <v>17</v>
      </c>
      <c r="C157" s="26">
        <f>C158</f>
        <v>36339560</v>
      </c>
      <c r="D157" s="26">
        <f t="shared" si="33"/>
        <v>0</v>
      </c>
      <c r="E157" s="26">
        <f t="shared" si="33"/>
        <v>36339560</v>
      </c>
      <c r="F157" s="26">
        <f t="shared" si="33"/>
        <v>0</v>
      </c>
      <c r="G157" s="26">
        <f t="shared" si="33"/>
        <v>0</v>
      </c>
      <c r="H157" s="26">
        <f t="shared" si="33"/>
        <v>0</v>
      </c>
      <c r="I157" s="26">
        <f t="shared" si="33"/>
        <v>0</v>
      </c>
      <c r="J157" s="27">
        <f t="shared" si="33"/>
        <v>0</v>
      </c>
      <c r="K157" s="46" t="s">
        <v>11</v>
      </c>
    </row>
    <row r="158" spans="1:11" s="9" customFormat="1" ht="43.5" customHeight="1" x14ac:dyDescent="0.25">
      <c r="A158" s="48"/>
      <c r="B158" s="11" t="s">
        <v>14</v>
      </c>
      <c r="C158" s="26">
        <f>SUM(D158:J158)</f>
        <v>36339560</v>
      </c>
      <c r="D158" s="30"/>
      <c r="E158" s="30">
        <v>36339560</v>
      </c>
      <c r="F158" s="30"/>
      <c r="G158" s="30"/>
      <c r="H158" s="30"/>
      <c r="I158" s="30"/>
      <c r="J158" s="31"/>
      <c r="K158" s="46"/>
    </row>
    <row r="159" spans="1:11" s="9" customFormat="1" ht="19.5" customHeight="1" x14ac:dyDescent="0.25">
      <c r="A159" s="48" t="s">
        <v>92</v>
      </c>
      <c r="B159" s="11" t="s">
        <v>17</v>
      </c>
      <c r="C159" s="26">
        <f>C160</f>
        <v>14943820</v>
      </c>
      <c r="D159" s="26">
        <f t="shared" si="33"/>
        <v>0</v>
      </c>
      <c r="E159" s="26">
        <f t="shared" si="33"/>
        <v>1141460</v>
      </c>
      <c r="F159" s="26">
        <f t="shared" si="33"/>
        <v>13802360</v>
      </c>
      <c r="G159" s="26">
        <f t="shared" si="33"/>
        <v>0</v>
      </c>
      <c r="H159" s="26">
        <f t="shared" si="33"/>
        <v>0</v>
      </c>
      <c r="I159" s="26">
        <f t="shared" si="33"/>
        <v>0</v>
      </c>
      <c r="J159" s="27">
        <f t="shared" si="33"/>
        <v>0</v>
      </c>
      <c r="K159" s="46" t="s">
        <v>11</v>
      </c>
    </row>
    <row r="160" spans="1:11" s="9" customFormat="1" ht="48" customHeight="1" x14ac:dyDescent="0.25">
      <c r="A160" s="48"/>
      <c r="B160" s="11" t="s">
        <v>14</v>
      </c>
      <c r="C160" s="26">
        <f>SUM(D160:J160)</f>
        <v>14943820</v>
      </c>
      <c r="D160" s="30"/>
      <c r="E160" s="30">
        <v>1141460</v>
      </c>
      <c r="F160" s="30">
        <v>13802360</v>
      </c>
      <c r="G160" s="30"/>
      <c r="H160" s="30"/>
      <c r="I160" s="30"/>
      <c r="J160" s="31"/>
      <c r="K160" s="46"/>
    </row>
    <row r="161" spans="1:11" s="9" customFormat="1" ht="24" customHeight="1" x14ac:dyDescent="0.25">
      <c r="A161" s="47" t="s">
        <v>27</v>
      </c>
      <c r="B161" s="3" t="s">
        <v>17</v>
      </c>
      <c r="C161" s="26">
        <f>C162</f>
        <v>32582330</v>
      </c>
      <c r="D161" s="26">
        <f t="shared" ref="D161:J161" si="34">D162</f>
        <v>0</v>
      </c>
      <c r="E161" s="26">
        <f t="shared" si="34"/>
        <v>560180</v>
      </c>
      <c r="F161" s="26">
        <f t="shared" si="34"/>
        <v>32022150</v>
      </c>
      <c r="G161" s="26">
        <f t="shared" si="34"/>
        <v>0</v>
      </c>
      <c r="H161" s="26">
        <f t="shared" si="34"/>
        <v>0</v>
      </c>
      <c r="I161" s="26">
        <f t="shared" si="34"/>
        <v>0</v>
      </c>
      <c r="J161" s="27">
        <f t="shared" si="34"/>
        <v>0</v>
      </c>
      <c r="K161" s="49" t="s">
        <v>11</v>
      </c>
    </row>
    <row r="162" spans="1:11" s="9" customFormat="1" ht="31.5" customHeight="1" x14ac:dyDescent="0.25">
      <c r="A162" s="47"/>
      <c r="B162" s="4" t="s">
        <v>14</v>
      </c>
      <c r="C162" s="26">
        <f>C164</f>
        <v>32582330</v>
      </c>
      <c r="D162" s="26">
        <f t="shared" ref="D162:J162" si="35">D164</f>
        <v>0</v>
      </c>
      <c r="E162" s="26">
        <f t="shared" si="35"/>
        <v>560180</v>
      </c>
      <c r="F162" s="26">
        <f t="shared" si="35"/>
        <v>32022150</v>
      </c>
      <c r="G162" s="26">
        <f t="shared" si="35"/>
        <v>0</v>
      </c>
      <c r="H162" s="26">
        <f t="shared" si="35"/>
        <v>0</v>
      </c>
      <c r="I162" s="26">
        <f t="shared" si="35"/>
        <v>0</v>
      </c>
      <c r="J162" s="26">
        <f t="shared" si="35"/>
        <v>0</v>
      </c>
      <c r="K162" s="49"/>
    </row>
    <row r="163" spans="1:11" s="9" customFormat="1" ht="24.75" customHeight="1" x14ac:dyDescent="0.25">
      <c r="A163" s="48" t="s">
        <v>39</v>
      </c>
      <c r="B163" s="11" t="s">
        <v>17</v>
      </c>
      <c r="C163" s="26">
        <f>C164</f>
        <v>32582330</v>
      </c>
      <c r="D163" s="26">
        <f t="shared" ref="D163:J163" si="36">D164</f>
        <v>0</v>
      </c>
      <c r="E163" s="26">
        <f t="shared" si="36"/>
        <v>560180</v>
      </c>
      <c r="F163" s="26">
        <f t="shared" si="36"/>
        <v>32022150</v>
      </c>
      <c r="G163" s="26">
        <f t="shared" si="36"/>
        <v>0</v>
      </c>
      <c r="H163" s="26">
        <f t="shared" si="36"/>
        <v>0</v>
      </c>
      <c r="I163" s="26">
        <f t="shared" si="36"/>
        <v>0</v>
      </c>
      <c r="J163" s="27">
        <f t="shared" si="36"/>
        <v>0</v>
      </c>
      <c r="K163" s="46" t="s">
        <v>11</v>
      </c>
    </row>
    <row r="164" spans="1:11" s="9" customFormat="1" ht="41.25" customHeight="1" x14ac:dyDescent="0.25">
      <c r="A164" s="48"/>
      <c r="B164" s="11" t="s">
        <v>14</v>
      </c>
      <c r="C164" s="26">
        <f>SUM(D164:J164)</f>
        <v>32582330</v>
      </c>
      <c r="D164" s="32"/>
      <c r="E164" s="32">
        <v>560180</v>
      </c>
      <c r="F164" s="30">
        <v>32022150</v>
      </c>
      <c r="G164" s="30"/>
      <c r="H164" s="30"/>
      <c r="I164" s="30"/>
      <c r="J164" s="31"/>
      <c r="K164" s="46"/>
    </row>
    <row r="165" spans="1:11" s="9" customFormat="1" ht="23.25" customHeight="1" x14ac:dyDescent="0.25">
      <c r="A165" s="72" t="s">
        <v>16</v>
      </c>
      <c r="B165" s="5" t="s">
        <v>17</v>
      </c>
      <c r="C165" s="26">
        <f>C166</f>
        <v>47512720168.759995</v>
      </c>
      <c r="D165" s="26">
        <f t="shared" ref="D165:J165" si="37">D166</f>
        <v>249480000</v>
      </c>
      <c r="E165" s="26">
        <f t="shared" si="37"/>
        <v>5249848840.7600002</v>
      </c>
      <c r="F165" s="26">
        <f t="shared" si="37"/>
        <v>15836776697</v>
      </c>
      <c r="G165" s="26">
        <f t="shared" si="37"/>
        <v>14725406641</v>
      </c>
      <c r="H165" s="26">
        <f t="shared" si="37"/>
        <v>6774805600</v>
      </c>
      <c r="I165" s="26">
        <f t="shared" si="37"/>
        <v>4676402390</v>
      </c>
      <c r="J165" s="27">
        <f t="shared" si="37"/>
        <v>0</v>
      </c>
      <c r="K165" s="6" t="s">
        <v>15</v>
      </c>
    </row>
    <row r="166" spans="1:11" s="9" customFormat="1" ht="39" customHeight="1" x14ac:dyDescent="0.25">
      <c r="A166" s="72"/>
      <c r="B166" s="7" t="s">
        <v>18</v>
      </c>
      <c r="C166" s="26">
        <f t="shared" ref="C166:J166" si="38">C12+C84+C140+C154+C162</f>
        <v>47512720168.759995</v>
      </c>
      <c r="D166" s="26">
        <f t="shared" si="38"/>
        <v>249480000</v>
      </c>
      <c r="E166" s="26">
        <f t="shared" si="38"/>
        <v>5249848840.7600002</v>
      </c>
      <c r="F166" s="26">
        <f t="shared" si="38"/>
        <v>15836776697</v>
      </c>
      <c r="G166" s="26">
        <f t="shared" si="38"/>
        <v>14725406641</v>
      </c>
      <c r="H166" s="26">
        <f t="shared" si="38"/>
        <v>6774805600</v>
      </c>
      <c r="I166" s="26">
        <f t="shared" si="38"/>
        <v>4676402390</v>
      </c>
      <c r="J166" s="26">
        <f t="shared" si="38"/>
        <v>0</v>
      </c>
      <c r="K166" s="6" t="s">
        <v>15</v>
      </c>
    </row>
    <row r="167" spans="1:11" s="9" customFormat="1" ht="21.75" customHeight="1" x14ac:dyDescent="0.25">
      <c r="A167" s="72" t="s">
        <v>93</v>
      </c>
      <c r="B167" s="5" t="s">
        <v>17</v>
      </c>
      <c r="C167" s="26">
        <f>C168</f>
        <v>47512720168.759995</v>
      </c>
      <c r="D167" s="26">
        <f t="shared" ref="D167:J167" si="39">D168</f>
        <v>249480000</v>
      </c>
      <c r="E167" s="26">
        <f t="shared" si="39"/>
        <v>5249848840.7600002</v>
      </c>
      <c r="F167" s="26">
        <f t="shared" si="39"/>
        <v>15836776697</v>
      </c>
      <c r="G167" s="26">
        <f t="shared" si="39"/>
        <v>14725406641</v>
      </c>
      <c r="H167" s="26">
        <f t="shared" si="39"/>
        <v>6774805600</v>
      </c>
      <c r="I167" s="26">
        <f t="shared" si="39"/>
        <v>4676402390</v>
      </c>
      <c r="J167" s="27">
        <f t="shared" si="39"/>
        <v>0</v>
      </c>
      <c r="K167" s="6" t="s">
        <v>15</v>
      </c>
    </row>
    <row r="168" spans="1:11" s="9" customFormat="1" ht="36.75" customHeight="1" x14ac:dyDescent="0.25">
      <c r="A168" s="72"/>
      <c r="B168" s="7" t="s">
        <v>18</v>
      </c>
      <c r="C168" s="26">
        <f t="shared" ref="C168:J170" si="40">C166</f>
        <v>47512720168.759995</v>
      </c>
      <c r="D168" s="26">
        <f t="shared" si="40"/>
        <v>249480000</v>
      </c>
      <c r="E168" s="26">
        <f t="shared" si="40"/>
        <v>5249848840.7600002</v>
      </c>
      <c r="F168" s="26">
        <f t="shared" si="40"/>
        <v>15836776697</v>
      </c>
      <c r="G168" s="26">
        <f t="shared" si="40"/>
        <v>14725406641</v>
      </c>
      <c r="H168" s="26">
        <f t="shared" si="40"/>
        <v>6774805600</v>
      </c>
      <c r="I168" s="26">
        <f t="shared" si="40"/>
        <v>4676402390</v>
      </c>
      <c r="J168" s="27">
        <f t="shared" si="40"/>
        <v>0</v>
      </c>
      <c r="K168" s="6" t="s">
        <v>15</v>
      </c>
    </row>
    <row r="169" spans="1:11" s="9" customFormat="1" ht="24" customHeight="1" x14ac:dyDescent="0.25">
      <c r="A169" s="72" t="s">
        <v>19</v>
      </c>
      <c r="B169" s="3" t="s">
        <v>17</v>
      </c>
      <c r="C169" s="26">
        <f t="shared" si="40"/>
        <v>47512720168.759995</v>
      </c>
      <c r="D169" s="26">
        <f t="shared" si="40"/>
        <v>249480000</v>
      </c>
      <c r="E169" s="26">
        <f t="shared" si="40"/>
        <v>5249848840.7600002</v>
      </c>
      <c r="F169" s="26">
        <f t="shared" si="40"/>
        <v>15836776697</v>
      </c>
      <c r="G169" s="26">
        <f t="shared" si="40"/>
        <v>14725406641</v>
      </c>
      <c r="H169" s="26">
        <f t="shared" si="40"/>
        <v>6774805600</v>
      </c>
      <c r="I169" s="26">
        <f t="shared" si="40"/>
        <v>4676402390</v>
      </c>
      <c r="J169" s="27">
        <f t="shared" si="40"/>
        <v>0</v>
      </c>
      <c r="K169" s="10" t="s">
        <v>15</v>
      </c>
    </row>
    <row r="170" spans="1:11" s="9" customFormat="1" ht="39" customHeight="1" x14ac:dyDescent="0.25">
      <c r="A170" s="72"/>
      <c r="B170" s="4" t="s">
        <v>14</v>
      </c>
      <c r="C170" s="26">
        <f>C168</f>
        <v>47512720168.759995</v>
      </c>
      <c r="D170" s="26">
        <f t="shared" si="40"/>
        <v>249480000</v>
      </c>
      <c r="E170" s="26">
        <f t="shared" si="40"/>
        <v>5249848840.7600002</v>
      </c>
      <c r="F170" s="26">
        <f t="shared" si="40"/>
        <v>15836776697</v>
      </c>
      <c r="G170" s="26">
        <f t="shared" si="40"/>
        <v>14725406641</v>
      </c>
      <c r="H170" s="26">
        <f t="shared" si="40"/>
        <v>6774805600</v>
      </c>
      <c r="I170" s="26">
        <f t="shared" si="40"/>
        <v>4676402390</v>
      </c>
      <c r="J170" s="27">
        <f t="shared" si="40"/>
        <v>0</v>
      </c>
      <c r="K170" s="10" t="s">
        <v>15</v>
      </c>
    </row>
    <row r="171" spans="1:11" s="8" customFormat="1" x14ac:dyDescent="0.25"/>
  </sheetData>
  <mergeCells count="167">
    <mergeCell ref="K47:K48"/>
    <mergeCell ref="A53:A54"/>
    <mergeCell ref="K53:K54"/>
    <mergeCell ref="A43:A44"/>
    <mergeCell ref="K43:K44"/>
    <mergeCell ref="A45:A46"/>
    <mergeCell ref="K63:K64"/>
    <mergeCell ref="A65:A66"/>
    <mergeCell ref="A129:A130"/>
    <mergeCell ref="K129:K130"/>
    <mergeCell ref="A75:A76"/>
    <mergeCell ref="K75:K76"/>
    <mergeCell ref="A77:A78"/>
    <mergeCell ref="K77:K78"/>
    <mergeCell ref="A79:A80"/>
    <mergeCell ref="K79:K80"/>
    <mergeCell ref="A81:A82"/>
    <mergeCell ref="K81:K82"/>
    <mergeCell ref="A67:A68"/>
    <mergeCell ref="K67:K68"/>
    <mergeCell ref="A69:A70"/>
    <mergeCell ref="K69:K70"/>
    <mergeCell ref="K85:K86"/>
    <mergeCell ref="A73:A74"/>
    <mergeCell ref="A165:A166"/>
    <mergeCell ref="A167:A168"/>
    <mergeCell ref="A169:A170"/>
    <mergeCell ref="A143:A144"/>
    <mergeCell ref="K143:K144"/>
    <mergeCell ref="A153:A154"/>
    <mergeCell ref="K153:K154"/>
    <mergeCell ref="A149:A150"/>
    <mergeCell ref="K149:K150"/>
    <mergeCell ref="A161:A162"/>
    <mergeCell ref="K161:K162"/>
    <mergeCell ref="A163:A164"/>
    <mergeCell ref="K163:K164"/>
    <mergeCell ref="A157:A158"/>
    <mergeCell ref="K157:K158"/>
    <mergeCell ref="A159:A160"/>
    <mergeCell ref="K159:K160"/>
    <mergeCell ref="A155:A156"/>
    <mergeCell ref="K155:K156"/>
    <mergeCell ref="A151:A152"/>
    <mergeCell ref="K147:K148"/>
    <mergeCell ref="K151:K152"/>
    <mergeCell ref="A147:A148"/>
    <mergeCell ref="A145:A146"/>
    <mergeCell ref="K145:K146"/>
    <mergeCell ref="A85:A86"/>
    <mergeCell ref="A71:A72"/>
    <mergeCell ref="K71:K72"/>
    <mergeCell ref="K91:K92"/>
    <mergeCell ref="A111:A112"/>
    <mergeCell ref="K111:K112"/>
    <mergeCell ref="A113:A114"/>
    <mergeCell ref="K113:K114"/>
    <mergeCell ref="A141:A142"/>
    <mergeCell ref="K141:K142"/>
    <mergeCell ref="K115:K116"/>
    <mergeCell ref="A119:A120"/>
    <mergeCell ref="K119:K120"/>
    <mergeCell ref="A101:A102"/>
    <mergeCell ref="K101:K102"/>
    <mergeCell ref="A109:A110"/>
    <mergeCell ref="K109:K110"/>
    <mergeCell ref="A107:A108"/>
    <mergeCell ref="K107:K108"/>
    <mergeCell ref="K127:K128"/>
    <mergeCell ref="A103:A104"/>
    <mergeCell ref="K103:K104"/>
    <mergeCell ref="A131:A132"/>
    <mergeCell ref="A3:K3"/>
    <mergeCell ref="A5:A7"/>
    <mergeCell ref="B5:B7"/>
    <mergeCell ref="C5:C7"/>
    <mergeCell ref="D5:J6"/>
    <mergeCell ref="K5:K7"/>
    <mergeCell ref="A13:A14"/>
    <mergeCell ref="K13:K14"/>
    <mergeCell ref="A27:A28"/>
    <mergeCell ref="K27:K28"/>
    <mergeCell ref="A23:A24"/>
    <mergeCell ref="K23:K24"/>
    <mergeCell ref="A21:A22"/>
    <mergeCell ref="K21:K22"/>
    <mergeCell ref="A15:A16"/>
    <mergeCell ref="K15:K16"/>
    <mergeCell ref="A17:A18"/>
    <mergeCell ref="K17:K18"/>
    <mergeCell ref="A19:A20"/>
    <mergeCell ref="K19:K20"/>
    <mergeCell ref="A8:K8"/>
    <mergeCell ref="A9:K9"/>
    <mergeCell ref="K11:K12"/>
    <mergeCell ref="A25:A26"/>
    <mergeCell ref="A89:A90"/>
    <mergeCell ref="K49:K50"/>
    <mergeCell ref="A51:A52"/>
    <mergeCell ref="K51:K52"/>
    <mergeCell ref="K131:K132"/>
    <mergeCell ref="A133:A134"/>
    <mergeCell ref="K133:K134"/>
    <mergeCell ref="K73:K74"/>
    <mergeCell ref="A83:A84"/>
    <mergeCell ref="K95:K96"/>
    <mergeCell ref="A139:A140"/>
    <mergeCell ref="K139:K140"/>
    <mergeCell ref="A117:A118"/>
    <mergeCell ref="K117:K118"/>
    <mergeCell ref="A115:A116"/>
    <mergeCell ref="A123:A124"/>
    <mergeCell ref="K123:K124"/>
    <mergeCell ref="A127:A128"/>
    <mergeCell ref="K125:K126"/>
    <mergeCell ref="A125:A126"/>
    <mergeCell ref="A135:A136"/>
    <mergeCell ref="K135:K136"/>
    <mergeCell ref="A121:A122"/>
    <mergeCell ref="A10:K10"/>
    <mergeCell ref="A11:A12"/>
    <mergeCell ref="A61:A62"/>
    <mergeCell ref="K61:K62"/>
    <mergeCell ref="A33:A34"/>
    <mergeCell ref="K33:K34"/>
    <mergeCell ref="K45:K46"/>
    <mergeCell ref="A47:A48"/>
    <mergeCell ref="K25:K26"/>
    <mergeCell ref="A35:A36"/>
    <mergeCell ref="K35:K36"/>
    <mergeCell ref="A39:A40"/>
    <mergeCell ref="K39:K40"/>
    <mergeCell ref="A37:A38"/>
    <mergeCell ref="K37:K38"/>
    <mergeCell ref="A59:A60"/>
    <mergeCell ref="K59:K60"/>
    <mergeCell ref="A55:A56"/>
    <mergeCell ref="K55:K56"/>
    <mergeCell ref="A57:A58"/>
    <mergeCell ref="K57:K58"/>
    <mergeCell ref="A41:A42"/>
    <mergeCell ref="K41:K42"/>
    <mergeCell ref="A49:A50"/>
    <mergeCell ref="I1:K1"/>
    <mergeCell ref="K65:K66"/>
    <mergeCell ref="A87:A88"/>
    <mergeCell ref="A137:A138"/>
    <mergeCell ref="K137:K138"/>
    <mergeCell ref="A63:A64"/>
    <mergeCell ref="A29:A30"/>
    <mergeCell ref="K29:K30"/>
    <mergeCell ref="A31:A32"/>
    <mergeCell ref="K31:K32"/>
    <mergeCell ref="K121:K122"/>
    <mergeCell ref="A105:A106"/>
    <mergeCell ref="K105:K106"/>
    <mergeCell ref="K83:K84"/>
    <mergeCell ref="K87:K88"/>
    <mergeCell ref="K89:K90"/>
    <mergeCell ref="A97:A98"/>
    <mergeCell ref="K97:K98"/>
    <mergeCell ref="A99:A100"/>
    <mergeCell ref="K99:K100"/>
    <mergeCell ref="A91:A92"/>
    <mergeCell ref="A93:A94"/>
    <mergeCell ref="K93:K94"/>
    <mergeCell ref="A95:A96"/>
  </mergeCells>
  <pageMargins left="0.70866141732283472" right="0.70866141732283472" top="1.1811023622047245" bottom="0.39370078740157483" header="0.31496062992125984" footer="0.31496062992125984"/>
  <pageSetup paperSize="8" scale="81" firstPageNumber="14" fitToHeight="0" orientation="landscape" useFirstPageNumber="1" r:id="rId1"/>
  <headerFooter>
    <oddHeader>&amp;C&amp;"Times New Roman,обычный"&amp;14&amp;P</oddHeader>
  </headerFooter>
  <rowBreaks count="4" manualBreakCount="4">
    <brk id="24" max="16383" man="1"/>
    <brk id="48" max="16383" man="1"/>
    <brk id="98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2024-12-05T09:11:04Z</dcterms:modified>
</cp:coreProperties>
</file>