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ИТОГ" sheetId="1" r:id="rId1"/>
  </sheets>
  <definedNames>
    <definedName name="_xlnm._FilterDatabase" localSheetId="0" hidden="1">'ИТОГ'!$A$6:$N$42</definedName>
  </definedNames>
  <calcPr fullCalcOnLoad="1"/>
</workbook>
</file>

<file path=xl/sharedStrings.xml><?xml version="1.0" encoding="utf-8"?>
<sst xmlns="http://schemas.openxmlformats.org/spreadsheetml/2006/main" count="415" uniqueCount="164">
  <si>
    <t>1.</t>
  </si>
  <si>
    <t>2.</t>
  </si>
  <si>
    <t>Наименование налогового расхода</t>
  </si>
  <si>
    <t>социальные налоговые расходы</t>
  </si>
  <si>
    <t>стимулирующие налоговые расходы</t>
  </si>
  <si>
    <t>Налоговые расходы, соответствующие целям муниципальных программ города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</si>
  <si>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</si>
  <si>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</si>
  <si>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</si>
  <si>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</si>
  <si>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</si>
  <si>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</si>
  <si>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</si>
  <si>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</si>
  <si>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</si>
  <si>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</si>
  <si>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</si>
  <si>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</si>
  <si>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</si>
  <si>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</si>
  <si>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</si>
  <si>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Решение городской Думы от 26.10.2005 № 505-III ГД "Об установлении земельного налога"
(преференция установлена РДГ от 29.11.2019 № 357-VI ДГ)</t>
  </si>
  <si>
    <t>Предоставление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парков.</t>
  </si>
  <si>
    <t>Целевая категория налогового расхода</t>
  </si>
  <si>
    <t>№
п/п</t>
  </si>
  <si>
    <t xml:space="preserve">Решение городской Думы от 26.10.2005 № 505-III ГД "Об установлении земельного налога"
(преференция установлена РДГ от 01.07.2021 № 780-VI ДГ) 
</t>
  </si>
  <si>
    <t xml:space="preserve">Предоставление налоговой льготы в виде освобождения от уплаты земельного налога в размере 50% организаций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строительства, подтверждённого выданным разрешением на строительство, до ввода объекта в эксплуатацию, но не более трёх лет.
</t>
  </si>
  <si>
    <t>18.</t>
  </si>
  <si>
    <t>Оценка целесообразности налогового расхода</t>
  </si>
  <si>
    <t>Соответствие налогового расхода целям муниципальных программ и (или) целям социально-экономической политики города</t>
  </si>
  <si>
    <t>Востребованность плательщиками предоставленных льгот</t>
  </si>
  <si>
    <t>Общий вывод о целесообразности налогового расхода</t>
  </si>
  <si>
    <t>Оценка результативности налогового расхода</t>
  </si>
  <si>
    <t>Оценка бюджетной эффективности</t>
  </si>
  <si>
    <t>Наличие альтернативного механизма достижения целей муниципальных программ и (или) целей социально-экономической политики города
да/нет</t>
  </si>
  <si>
    <t>Объем льготы, предоставленной плательщикам (объем налогового расхода) тыс. рублей</t>
  </si>
  <si>
    <t>Общий вывод о результативности налогового расхода</t>
  </si>
  <si>
    <t>Итоги оценки эффективности налогового расхода</t>
  </si>
  <si>
    <t>Предложения о необходимости сохранения, корректировки или отмены налогового расхода</t>
  </si>
  <si>
    <t>Льгота востребована</t>
  </si>
  <si>
    <t>Предлагается сохранить льготу (налоговый расход) в действующей редакции</t>
  </si>
  <si>
    <t>Льгота соответствует цели социально-экономической политики города и может быть востребована в последующие периоды</t>
  </si>
  <si>
    <t>-</t>
  </si>
  <si>
    <t>нет</t>
  </si>
  <si>
    <t xml:space="preserve">Предоставление налоговой льготы представителям коренных малочисленных народов Севера, проживающих на территории города,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</si>
  <si>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 xml:space="preserve">Предоставление налоговой льготы  детям-сиротам и  детям, оставшимся без попечения родителей, а также лицам из числа детей-сирот и детей, оставшихся без попечения родителей, обучающихся по очной форме в профессиональных образовательных организациях или образовательных организациях высшего образования,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</si>
  <si>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>Предоставление налоговой льготы   неработающим трудоспособным лицам, осуществляющим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</si>
  <si>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неработающим инвалидам III группы инвалидности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</si>
  <si>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одиноким матерям, воспитывающим детей в возрасте до 18 лет, отцам, воспитывающим детей в возрасте до 18 лет без матери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</si>
  <si>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по земельному налогу Героям Советского Союза, Героям Российской Федерации, полным кавалерам ордена Славы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</si>
  <si>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по земельному налогу  ветеранам и инвалидам Великой Отечественной войны, ветеранам и инвалидам боевых действий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</si>
  <si>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 по земельному налогу инвалидам I и II группы, а также неработающим инвалидам III группы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</si>
  <si>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по земельному налогу  инвалидам с детства в размере 100%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</si>
  <si>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по земельному налогу лицам, имеющим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№ 3061-1), в соответствии с Федеральным законом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№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  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</si>
  <si>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Предоставление налоговой льготы 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объектах,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</si>
  <si>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Предоставление налоговой льготы по земельному налогу 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</si>
  <si>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Предоставление налоговой льготы по земельному налогу членам многодетных семей в размере 50%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</si>
  <si>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создание условий для осуществления жизнедеятельности и труда жителей города Сургута в соответствии с нормами и нормативами, установленными действующим законодательством, в том числе в рамках реализации переданных государственных полномочий</t>
  </si>
  <si>
    <t>Предлагается сохранить налоговый расход</t>
  </si>
  <si>
    <t>Налоговый расход предлагается сохранить  в действующей редакции, так как  соответствует цели стратегии социально-экономического развития муниципального образования городской округ Сургут Ханты-Мансийского автономного округа – Югры и будет в последующем востребован субъектами предпринимательской и инвестиционной деятельности.</t>
  </si>
  <si>
    <t>да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</si>
  <si>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объектов торговли, общественного питания, бытового обслуживания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</si>
  <si>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гостиниц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</si>
  <si>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офисных зданий делового и коммерческого назначения</t>
  </si>
  <si>
    <t xml:space="preserve">Решение городской Думы от 26.10.2005 № 505-III ГД "Об установлении земельного налога"
(преференция установлена РДГ от 05.10.2022 № 191-VII ДГ) 
</t>
  </si>
  <si>
    <t>Предоставление налоговой льготы в виде освобождения от уплаты   земельного налога в размере 50 % аккредитованных организаций, осуществляющих деятельность в области информационных технологий и признаваемых налогоплательщиками в соответствии со статьей 388 Налогового кодекса Российской Федерации, 
в отношении земельных участков, предназначенных и используемых для размещения объектов связи и центров обработки данных, на период с 01.01.2022 по 31.12.2024</t>
  </si>
  <si>
    <t>30.</t>
  </si>
  <si>
    <t>33.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</si>
  <si>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</si>
  <si>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создание условий для устойчивого экономического развития на базе привлечения инвестиций, формирования "умной" экономики посредством внедрения инновационных технологий, развития предпринимательства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</si>
  <si>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</si>
  <si>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расширение возможностей развития человеческого капитала</t>
  </si>
  <si>
    <t>31.</t>
  </si>
  <si>
    <t>32.</t>
  </si>
  <si>
    <t>Предоставление налоговой преференции в форме установления пониженной ставки земельного налога в отношении земельных участков улиц, проспектов, площадей, шоссе, аллей, бульваров, застав, переулков, проездов, тупиков, земельных участков земель резерва, земельных участков, занятых водными объектами, изъятыми из оборота или ограниченными в обороте в соответствии с законодательством Российской Федерации, земельных участков под полосами отвода водоемов, каналов и коллекторов, набережные</t>
  </si>
  <si>
    <t xml:space="preserve"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формирование комфортной среды проживания горожан, обеспечивающей повышение качества жизни на всей территории города </t>
  </si>
  <si>
    <t>Налоговые расходы, соответствующие целям социально-экономической политики города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</si>
  <si>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формирование комфортной среды проживания горожан, обеспечивающей повышение качества жизни на всей территории города</t>
  </si>
  <si>
    <t>26.</t>
  </si>
  <si>
    <t xml:space="preserve"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домов среднеэтажной и многоэтажной жилой застройки, за исключением земельных участков, входящих в состав общего имущества многоквартирного дома : в отношении доли  в праве на земельный участок, приходящийся на объект, не относящийся к жилищному фонду и к объектам инженерной инфраструктуры жилищно-коммунального комплекса  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</si>
  <si>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2030 - создание оптимальной системы градостроительного планирования территорий с учетом развития инженерной, транспортной, социальной инфраструктуры для обеспечения благоприятных условий проживания, труда и отдыха населения города Сургута, и развития агломерации Сургут-Нефтеюганск</t>
  </si>
  <si>
    <t>27.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</si>
  <si>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гаражей и автостоянок</t>
  </si>
  <si>
    <t>29.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</si>
  <si>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объектов рекреационного и лечебно-оздоровительного назначения</t>
  </si>
  <si>
    <t>19.</t>
  </si>
  <si>
    <t>20.</t>
  </si>
  <si>
    <t>21.</t>
  </si>
  <si>
    <t>22.</t>
  </si>
  <si>
    <t>23.</t>
  </si>
  <si>
    <t>24.</t>
  </si>
  <si>
    <t>28.</t>
  </si>
  <si>
    <t>25.</t>
  </si>
  <si>
    <t>Предоставление налоговой преференции в форме установления пониженной ставки земельного налога  в отношении земельных участков, находящихся в составе садоводческих и огороднических некоммерческих товариществ (земли сельскохозяйственного назначения)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</si>
  <si>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строительства объектов капитального строительства на садовых земельных участках, земельные участки, приобретённые (предоставленные) для личного подсобного хозяйства, садоводства или огородничества, а также земельные участки общего назначения, предусмотренные Федеральным законом от 29.07.2017 N 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</si>
  <si>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 xml:space="preserve"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формирование благоприятного инвестиционного климата, способствующего притоку инвестиций, развитию инноваций в интересах устойчивого социально-экономического развития города 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</si>
  <si>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домов малоэтажной жилой застройки, в том числе индивидуальной жилой застройки</t>
  </si>
  <si>
    <t>Оценка вклада предусмотренных для плательщиков льгот в изменение значения показателя</t>
  </si>
  <si>
    <t>Решение городской Думы от 26.10.2005 № 505-III ГД "Об установлении земельного налога"(строка 2.1 пункта 2.1 раздела 2 Положения о земельном налоге)</t>
  </si>
  <si>
    <t>Решение городской Думы от 26.10.2005 № 505-III ГД "Об установлении земельного налога"(строка 2.2 пункта 2.1 раздела 2 Положения о земельном налоге)</t>
  </si>
  <si>
    <t>Решение городской Думы от 26.10.2005 № 505-III ГД "Об установлении земельного налога"(строка 2.5 пункта 2.1 раздела 2 Положения о земельном налоге)</t>
  </si>
  <si>
    <t>Решение городской Думы от 26.10.2005 № 505-III ГД "Об установлении земельного налога"(строка 2.6 пункта 2.1 раздела 2 Положения о земельном налоге)</t>
  </si>
  <si>
    <t>Решение городской Думы от 26.10.2005 № 505-III ГД "Об установлении земельного налога"(строка 2.7 пункта 2.1 раздела 2 Положения о земельном налоге)</t>
  </si>
  <si>
    <t xml:space="preserve">Решение Думы г. Сургута от 30.10.2014 № 601-VДГ "О введении налога на имущество физических лиц на территории города Сургута"(п. 1 части 1 ст. 3 Положения о налоге на имущество физических лиц)
</t>
  </si>
  <si>
    <t>Решение Думы г. Сургута от 30.10.2014 № 601-VДГ "О введении налога на имущество физических лиц на территории города Сургута"
(п. 3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</si>
  <si>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 4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</si>
  <si>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 5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</si>
  <si>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(п.7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</si>
  <si>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(п.8 части 1 ст. 3 Положения о налоге на имущество физических лиц)</t>
  </si>
  <si>
    <t>Решение городской Думы от 26.10.2005 № 505-III ГД "Об установлении земельного налога"(пп.1 п.5.2. раздела 5 Положения о земельном налоге)</t>
  </si>
  <si>
    <t>Решение городской Думы от 26.10.2005 № 505-III ГД "Об установлении земельного налога"(пп.2 п.5.2. раздела 5 Положения о земельном налоге)</t>
  </si>
  <si>
    <t>Решение городской Думы от 26.10.2005 № 505-III ГД "Об установлении земельного налога"(пп.3 п.5.2. раздела 5 Положения о земельном налоге)</t>
  </si>
  <si>
    <t>Решение городской Думы от 26.10.2005 № 505-III ГД "Об установлении земельного налога"(пп.4 п.5.2. раздела 5 Положения о земельном налоге)</t>
  </si>
  <si>
    <t>Решение городской Думы от 26.10.2005 № 505-III ГД "Об установлении земельного налога"(пп.5 п.5.2. раздела 5 Положения о земельном налоге)</t>
  </si>
  <si>
    <t>Решение городской Думы от 26.10.2005 № 505-III ГД "Об установлении земельного налога"(пп.6 п.5.2. раздела 5 Положения о земельном налоге)</t>
  </si>
  <si>
    <t>Решение городской Думы от 26.10.2005 № 505-III ГД "Об установлении земельного налога"(пп.7 п.5.2. раздела 5 Положения о земельном налоге)</t>
  </si>
  <si>
    <t>Решение городской Думы от 26.10.2005 № 505-III ГД "Об установлении земельного налога"(пп. 2 п.5.3. раздела 5 Положения о земельном налоге)</t>
  </si>
  <si>
    <t>Решение городской Думы от 26.10.2005 № 505-III ГД "Об установлении земельного налога"(строка 1.2 пункта 2.1 раздела 2 Положения о земельном налоге)</t>
  </si>
  <si>
    <t xml:space="preserve">Решение городской Думы от 26.10.2005 № 505-III ГД "Об установлении земельного налога"(строка 2.1 пункта 2.1 раздела 2 Положения о земельном налоге)
</t>
  </si>
  <si>
    <t>Решение городской Думы от 26.10.2005 № 505-III ГД "Об установлении земельного налога"(строка 2.3 пункта 2.1 раздела 2 Положения о земельном налоге)</t>
  </si>
  <si>
    <t>Решение городской Думы от 26.10.2005 № 505-III ГД "Об установлении земельного налога"(строка 2.4 пункта 2.1 раздела 2 Положения о земельном налоге)</t>
  </si>
  <si>
    <t>Решение городской Думы от 26.10.2005 № 505-III ГД "Об установлении земельного налога"(строка 2.8 пункта 2.1 раздела 2 Положения о земельном налоге)</t>
  </si>
  <si>
    <t>Решение городской Думы от 26.10.2005 № 505-III ГД "Об установлении земельного налога"(строка 2.9 пункта 2.1 раздела 2 Положения о земельном налоге)</t>
  </si>
  <si>
    <t>Решение городской Думы от 26.10.2005 № 505-III ГД "Об установлении земельного налога"(строка 2.13 пункта 2.1 раздела 2 Положения о земельном налоге)</t>
  </si>
  <si>
    <t>Решение городской Думы от 26.10.2005 № 505-III ГД "Об установлении земельного налога"(строка 2.16 пункта 2.1 раздела 2 Положения о земельном налоге)</t>
  </si>
  <si>
    <t>Решение городской Думы от 26.10.2005 № 505-III ГД "Об установлении земельного налога"(строка 2.17 пункта 2.1 раздела 2 Положения о земельном налоге)</t>
  </si>
  <si>
    <r>
      <t>Решение Думы г. Сургута от 30.10.2014 № 601-VДГ "О введении налога на имущество физических лиц на территории города Сургута" (п.</t>
    </r>
    <r>
      <rPr>
        <sz val="12"/>
        <color indexed="8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части 2 статьи 2 Положения о налоге на имущество физических лиц)</t>
    </r>
  </si>
  <si>
    <t>Предоставление налоговой льготы лицам, воспитывающим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поддержки, а также несовершеннолетние лица в возрасте до 18 лет, являющиеся членами многодетной семьи и проживающие совместно с родителями (родителем), иными законными представителями из числа граждан Российской Федерации,постоянно проживающих в Ханты-Мансийском автономном округе-Югре 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</si>
  <si>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Вклад 100 %.Оказывает влияние на целевой показатель -количество налоговых преференций, установленных решениями Думы города о местных налогах в целях поддержки и стимулирования инвестиционной деятельности</t>
  </si>
  <si>
    <t>Оказывает влияние на целевой показатель "Соотношение прожиточного минимума и среднедушевого дохода, коэффициент" - вклад 0,01%</t>
  </si>
  <si>
    <t>ввиду отсутствия значения налогового расхода расчет не производился</t>
  </si>
  <si>
    <t>Решение городской Думы от 26.10.2005 № 505-III ГД "Об установлении земельного налога"
(пункта 5.4 раздела 5 Положения о земельном налоге)</t>
  </si>
  <si>
    <t>Сводный отчет об оценке налоговых расходов города Сургута за 2023 год</t>
  </si>
  <si>
    <t>Действие налогового расхода в 2023 году признано результативным</t>
  </si>
  <si>
    <t>Действие налогового расхода в 2023 году признано эффективным</t>
  </si>
  <si>
    <t>Действие налогового расхода в 2023 году признано целесообразным</t>
  </si>
  <si>
    <t>Оказывает влияние на целевой показатель "Количество категорий граждан, которым предоставлены налоговые льготы в соответствии с решениями Думы города о местных налогах" - вклад 7,14 %.</t>
  </si>
  <si>
    <t>Результативность не определена ввиду отсутствия востребованности и потерь бюджета города в 2023 году</t>
  </si>
  <si>
    <t>Льгота не востребована в 2023 году</t>
  </si>
  <si>
    <t xml:space="preserve">Льгота соответствует цели социально-экономической политики города 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</si>
  <si>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разработки полезных ископаемых, размещения железно-дорожных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</t>
  </si>
  <si>
    <t xml:space="preserve">Оказывает влияние на  показатель "Замена ветхих инженерных сетей путем проведения работ по реконструкции, модернизации и капитальному ремонту инженерных сетей   теплоснабжения, водоснаб-жения, водоотведения, км" -вклад 0,4 %. </t>
  </si>
  <si>
    <t xml:space="preserve">Оказывает влияние на  показатель "Прирост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 " - вклад 0,3 %. </t>
  </si>
  <si>
    <t>Соответствует цели муниципальной программы муниципальной программы "Развитие жилищной сферы на период до 2030 года"- создание условий для развития жилищного строительства  и обеспечение жильём отдельных категорий граждан</t>
  </si>
  <si>
    <t>Оказывает влияние на целевой показатель "Объём жилищного строительства" - вклад 0,04 %.</t>
  </si>
  <si>
    <t>Оказывает влияние на целевой показатель "Объём жилищного строительства" - вклад 0,006 %.</t>
  </si>
  <si>
    <t>Оказывает влияние на целевой показатель "Объём жилищного строительства" -вклад 0,056 %.</t>
  </si>
  <si>
    <t>Оказывает влияние на целевой показатель "Объем инвестиций в основной капитал за счет всех источников финансирования в ценах соответствующих лет по крупным и средним организациям" -вклад 0,07073%.</t>
  </si>
  <si>
    <t>Оказывает влияние на целевой показатель "Объем инвестиций в основной капитал за счет всех источников финансирования в ценах соответствующих лет по крупным и средним организациям" -вклад 0,04677%.</t>
  </si>
  <si>
    <t>Оказывает влияние на целевой показатель "Оборот малого бизнеса в ценах соответствующих лет" - вклад 0,005868 %.</t>
  </si>
  <si>
    <t>Оказывает влияние на целевой показатель "Оборот малого бизнеса в ценах соответствующих лет"-вклад 0,00013699 %.</t>
  </si>
  <si>
    <t>Соответствует цели муниципальной программы "Развитие малого и среднего предпринимательства в городе Сургуте на период до 2030 года"- создание условий для развития предпринимательства на территории города, в том числе в целях удовлетворения потребностей предприятий и жителей города в товарах, работах, услугах, а также гостей города в рамках развития туристского сектора</t>
  </si>
  <si>
    <t>Оказывает влияние на целевой показатель "Оборот малого бизнеса в ценах соответствующих лет" -вклад 0,00015 %</t>
  </si>
  <si>
    <t xml:space="preserve">Решением Думы города на 2024 год налоговая преференция не предусмотрена, поскольку была установлена для поддержки субъектов малого и среднего предпринимательства на период пандемии новой коронавирусной инфекции   </t>
  </si>
  <si>
    <t>Оказывает влияние на целевой показатель "Оборот малого бизнеса в ценах соответствующих лет" - вклад 0,0225165 %.</t>
  </si>
  <si>
    <t>Оказывает влияние на  показатель "Количество благоустроенных общественных территорий" (в том числе: парков, скверов) -вклад 6,0%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</si>
  <si>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домов среднеэтажной и многоэтажной жилой застройки, за исключением земельных участков, входящих в состав общего имущества многоквартирного дома: занятые жилищным фондом и объектами инженерной инфраструктуры жилищно-коммунального комплекса или приобретённые (предоставленные) для жилищного строительства</t>
  </si>
  <si>
    <t>Льгота соответствует цели социально-экономической политики города</t>
  </si>
  <si>
    <t>Предоставление налоговой преференции в виде установления пониженной налоговой ставки по налогу на имущество физических лиц в размере 1,5% в отношении объектов недвижимости, включенных в Перечень, определяемый в соответствии с пунктом 7 статьи 378.2 Налогового кодекса Российской Федерации</t>
  </si>
  <si>
    <t xml:space="preserve">Реквизиты решения Думы города, устанавливающего налоговую преференцию, обуславливающую налоговый расход 
</t>
  </si>
  <si>
    <t>Налоговый расход предлагается сохранить, так как льгота соответствует цели социально-экономической политики города, предназначена для поддержки отдельных категорий граждан, нуждающихся в социальной защите и может быть востребован в последующие периоды</t>
  </si>
  <si>
    <t xml:space="preserve">Предоставление налоговой преференции в виде права применения соответствующей льготы по земельному налогу  садоводческим или огородническим некоммерческим товариществам и гаражным кооперативам в отношении земельных участков, которые находятся в пользовании или владении льготных категорий налогоплательщиков, указанных в пунктах 5.2 (льгота 100%), 5.3 (льгота 50%) раздела 5 приложения к решению </t>
  </si>
  <si>
    <t>С 01.01.2024 в соответствии с действующей редакцией решения Думы города применяются ставки в размерах, установленных Налоговым кодексом Российской Федерации.</t>
  </si>
  <si>
    <t>Налоговый расход предлагается сохранить  в действующей редакции, так как  соответствует цели стратегии социально-экономического развития муниципального образования городской округ Сургут Ханты-Мансийского автономного округа – Югры и может быть  востребован.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</si>
</sst>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justify" vertical="center" wrapText="1"/>
    </xf>
    <xf numFmtId="0" fontId="50" fillId="33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/>
    </xf>
    <xf numFmtId="174" fontId="1" fillId="33" borderId="0" xfId="0" applyNumberFormat="1" applyFont="1" applyFill="1" applyAlignment="1">
      <alignment horizontal="right" vertical="center" wrapText="1"/>
    </xf>
    <xf numFmtId="174" fontId="1" fillId="33" borderId="0" xfId="0" applyNumberFormat="1" applyFont="1" applyFill="1" applyAlignment="1">
      <alignment horizontal="justify"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174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3" fontId="1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7.25390625" style="12" customWidth="1"/>
    <col min="2" max="2" width="32.25390625" style="13" customWidth="1"/>
    <col min="3" max="3" width="67.125" style="14" customWidth="1"/>
    <col min="4" max="4" width="18.00390625" style="13" customWidth="1"/>
    <col min="5" max="5" width="46.875" style="13" customWidth="1"/>
    <col min="6" max="6" width="20.75390625" style="13" customWidth="1"/>
    <col min="7" max="7" width="19.00390625" style="13" customWidth="1"/>
    <col min="8" max="8" width="29.25390625" style="13" customWidth="1"/>
    <col min="9" max="10" width="19.75390625" style="13" customWidth="1"/>
    <col min="11" max="11" width="19.625" style="13" customWidth="1"/>
    <col min="12" max="12" width="17.875" style="13" customWidth="1"/>
    <col min="13" max="13" width="27.625" style="13" customWidth="1"/>
    <col min="14" max="14" width="10.375" style="10" customWidth="1"/>
    <col min="15" max="16384" width="9.125" style="10" customWidth="1"/>
  </cols>
  <sheetData>
    <row r="1" spans="1:13" s="1" customFormat="1" ht="38.25" customHeight="1">
      <c r="A1" s="42" t="s">
        <v>132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20.25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35.25" customHeight="1">
      <c r="A3" s="44" t="s">
        <v>24</v>
      </c>
      <c r="B3" s="46" t="s">
        <v>159</v>
      </c>
      <c r="C3" s="46" t="s">
        <v>2</v>
      </c>
      <c r="D3" s="44" t="s">
        <v>23</v>
      </c>
      <c r="E3" s="50" t="s">
        <v>28</v>
      </c>
      <c r="F3" s="51"/>
      <c r="G3" s="52"/>
      <c r="H3" s="38" t="s">
        <v>32</v>
      </c>
      <c r="I3" s="53"/>
      <c r="J3" s="53"/>
      <c r="K3" s="54"/>
      <c r="L3" s="55" t="s">
        <v>37</v>
      </c>
      <c r="M3" s="55" t="s">
        <v>38</v>
      </c>
    </row>
    <row r="4" spans="1:13" s="5" customFormat="1" ht="35.25" customHeight="1">
      <c r="A4" s="44"/>
      <c r="B4" s="47"/>
      <c r="C4" s="47"/>
      <c r="D4" s="44"/>
      <c r="E4" s="34" t="s">
        <v>29</v>
      </c>
      <c r="F4" s="34" t="s">
        <v>30</v>
      </c>
      <c r="G4" s="36" t="s">
        <v>31</v>
      </c>
      <c r="H4" s="34" t="s">
        <v>97</v>
      </c>
      <c r="I4" s="38" t="s">
        <v>33</v>
      </c>
      <c r="J4" s="39"/>
      <c r="K4" s="34" t="s">
        <v>36</v>
      </c>
      <c r="L4" s="56"/>
      <c r="M4" s="56"/>
    </row>
    <row r="5" spans="1:13" s="5" customFormat="1" ht="162" customHeight="1">
      <c r="A5" s="45"/>
      <c r="B5" s="48"/>
      <c r="C5" s="49"/>
      <c r="D5" s="45"/>
      <c r="E5" s="35"/>
      <c r="F5" s="35"/>
      <c r="G5" s="37"/>
      <c r="H5" s="35"/>
      <c r="I5" s="6" t="s">
        <v>35</v>
      </c>
      <c r="J5" s="7" t="s">
        <v>34</v>
      </c>
      <c r="K5" s="35"/>
      <c r="L5" s="49"/>
      <c r="M5" s="49"/>
    </row>
    <row r="6" spans="1:13" s="5" customFormat="1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9" customFormat="1" ht="15.7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9" customFormat="1" ht="173.25">
      <c r="A8" s="18" t="s">
        <v>0</v>
      </c>
      <c r="B8" s="19" t="s">
        <v>126</v>
      </c>
      <c r="C8" s="19" t="s">
        <v>158</v>
      </c>
      <c r="D8" s="20" t="s">
        <v>4</v>
      </c>
      <c r="E8" s="20" t="s">
        <v>151</v>
      </c>
      <c r="F8" s="20" t="s">
        <v>39</v>
      </c>
      <c r="G8" s="20" t="s">
        <v>135</v>
      </c>
      <c r="H8" s="20" t="s">
        <v>154</v>
      </c>
      <c r="I8" s="21">
        <f>60896856/1000</f>
        <v>60896.856</v>
      </c>
      <c r="J8" s="22" t="s">
        <v>60</v>
      </c>
      <c r="K8" s="20" t="s">
        <v>133</v>
      </c>
      <c r="L8" s="20" t="s">
        <v>134</v>
      </c>
      <c r="M8" s="19" t="s">
        <v>153</v>
      </c>
    </row>
    <row r="9" spans="1:13" ht="141.75">
      <c r="A9" s="23" t="s">
        <v>1</v>
      </c>
      <c r="B9" s="19" t="s">
        <v>98</v>
      </c>
      <c r="C9" s="19" t="s">
        <v>156</v>
      </c>
      <c r="D9" s="20" t="s">
        <v>4</v>
      </c>
      <c r="E9" s="24" t="s">
        <v>143</v>
      </c>
      <c r="F9" s="20" t="s">
        <v>39</v>
      </c>
      <c r="G9" s="20" t="s">
        <v>135</v>
      </c>
      <c r="H9" s="20" t="s">
        <v>144</v>
      </c>
      <c r="I9" s="21">
        <f>3184998/1000</f>
        <v>3184.998</v>
      </c>
      <c r="J9" s="22" t="s">
        <v>43</v>
      </c>
      <c r="K9" s="20" t="s">
        <v>133</v>
      </c>
      <c r="L9" s="20" t="s">
        <v>134</v>
      </c>
      <c r="M9" s="24" t="s">
        <v>162</v>
      </c>
    </row>
    <row r="10" spans="1:13" ht="126">
      <c r="A10" s="23" t="s">
        <v>6</v>
      </c>
      <c r="B10" s="19" t="s">
        <v>99</v>
      </c>
      <c r="C10" s="19" t="s">
        <v>96</v>
      </c>
      <c r="D10" s="20" t="s">
        <v>4</v>
      </c>
      <c r="E10" s="24" t="s">
        <v>143</v>
      </c>
      <c r="F10" s="20" t="s">
        <v>39</v>
      </c>
      <c r="G10" s="20" t="s">
        <v>135</v>
      </c>
      <c r="H10" s="20" t="s">
        <v>145</v>
      </c>
      <c r="I10" s="21">
        <f>472457/1000</f>
        <v>472.457</v>
      </c>
      <c r="J10" s="22" t="s">
        <v>43</v>
      </c>
      <c r="K10" s="20" t="s">
        <v>133</v>
      </c>
      <c r="L10" s="20" t="s">
        <v>134</v>
      </c>
      <c r="M10" s="24" t="s">
        <v>162</v>
      </c>
    </row>
    <row r="11" spans="1:13" ht="157.5">
      <c r="A11" s="23" t="s">
        <v>7</v>
      </c>
      <c r="B11" s="19" t="s">
        <v>100</v>
      </c>
      <c r="C11" s="19" t="s">
        <v>61</v>
      </c>
      <c r="D11" s="20" t="s">
        <v>4</v>
      </c>
      <c r="E11" s="20" t="s">
        <v>151</v>
      </c>
      <c r="F11" s="20" t="s">
        <v>39</v>
      </c>
      <c r="G11" s="20" t="s">
        <v>135</v>
      </c>
      <c r="H11" s="20" t="s">
        <v>149</v>
      </c>
      <c r="I11" s="21">
        <f>15874259/1000</f>
        <v>15874.259</v>
      </c>
      <c r="J11" s="22" t="s">
        <v>60</v>
      </c>
      <c r="K11" s="20" t="s">
        <v>133</v>
      </c>
      <c r="L11" s="20" t="s">
        <v>134</v>
      </c>
      <c r="M11" s="24" t="s">
        <v>162</v>
      </c>
    </row>
    <row r="12" spans="1:13" ht="157.5">
      <c r="A12" s="23" t="s">
        <v>8</v>
      </c>
      <c r="B12" s="19" t="s">
        <v>101</v>
      </c>
      <c r="C12" s="19" t="s">
        <v>62</v>
      </c>
      <c r="D12" s="20" t="s">
        <v>4</v>
      </c>
      <c r="E12" s="20" t="s">
        <v>151</v>
      </c>
      <c r="F12" s="20" t="s">
        <v>39</v>
      </c>
      <c r="G12" s="20" t="s">
        <v>135</v>
      </c>
      <c r="H12" s="20" t="s">
        <v>150</v>
      </c>
      <c r="I12" s="21">
        <f>369704/1000</f>
        <v>369.704</v>
      </c>
      <c r="J12" s="22" t="s">
        <v>60</v>
      </c>
      <c r="K12" s="20" t="s">
        <v>133</v>
      </c>
      <c r="L12" s="20" t="s">
        <v>134</v>
      </c>
      <c r="M12" s="24" t="s">
        <v>162</v>
      </c>
    </row>
    <row r="13" spans="1:13" ht="157.5">
      <c r="A13" s="23" t="s">
        <v>9</v>
      </c>
      <c r="B13" s="19" t="s">
        <v>102</v>
      </c>
      <c r="C13" s="19" t="s">
        <v>63</v>
      </c>
      <c r="D13" s="20" t="s">
        <v>4</v>
      </c>
      <c r="E13" s="20" t="s">
        <v>151</v>
      </c>
      <c r="F13" s="20" t="s">
        <v>39</v>
      </c>
      <c r="G13" s="20" t="s">
        <v>135</v>
      </c>
      <c r="H13" s="20" t="s">
        <v>152</v>
      </c>
      <c r="I13" s="21">
        <f>397385/1000</f>
        <v>397.385</v>
      </c>
      <c r="J13" s="22" t="s">
        <v>60</v>
      </c>
      <c r="K13" s="20" t="s">
        <v>133</v>
      </c>
      <c r="L13" s="20" t="s">
        <v>134</v>
      </c>
      <c r="M13" s="24" t="s">
        <v>162</v>
      </c>
    </row>
    <row r="14" spans="1:13" ht="15.75">
      <c r="A14" s="31" t="s">
        <v>76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7.5">
      <c r="A15" s="23" t="s">
        <v>10</v>
      </c>
      <c r="B15" s="25" t="s">
        <v>21</v>
      </c>
      <c r="C15" s="19" t="s">
        <v>22</v>
      </c>
      <c r="D15" s="24" t="s">
        <v>4</v>
      </c>
      <c r="E15" s="24" t="s">
        <v>95</v>
      </c>
      <c r="F15" s="20" t="s">
        <v>39</v>
      </c>
      <c r="G15" s="20" t="s">
        <v>135</v>
      </c>
      <c r="H15" s="24" t="s">
        <v>128</v>
      </c>
      <c r="I15" s="21">
        <f>698218/1000</f>
        <v>698.218</v>
      </c>
      <c r="J15" s="22" t="s">
        <v>43</v>
      </c>
      <c r="K15" s="20" t="s">
        <v>133</v>
      </c>
      <c r="L15" s="20" t="s">
        <v>134</v>
      </c>
      <c r="M15" s="24" t="s">
        <v>40</v>
      </c>
    </row>
    <row r="16" spans="1:13" ht="204.75">
      <c r="A16" s="26" t="s">
        <v>11</v>
      </c>
      <c r="B16" s="25" t="s">
        <v>25</v>
      </c>
      <c r="C16" s="19" t="s">
        <v>26</v>
      </c>
      <c r="D16" s="24" t="s">
        <v>4</v>
      </c>
      <c r="E16" s="24" t="s">
        <v>95</v>
      </c>
      <c r="F16" s="20" t="s">
        <v>138</v>
      </c>
      <c r="G16" s="20" t="s">
        <v>41</v>
      </c>
      <c r="H16" s="27" t="s">
        <v>130</v>
      </c>
      <c r="I16" s="21">
        <v>0</v>
      </c>
      <c r="J16" s="22" t="s">
        <v>43</v>
      </c>
      <c r="K16" s="24" t="s">
        <v>137</v>
      </c>
      <c r="L16" s="27" t="s">
        <v>42</v>
      </c>
      <c r="M16" s="24" t="s">
        <v>163</v>
      </c>
    </row>
    <row r="17" spans="1:13" ht="267.75">
      <c r="A17" s="26" t="s">
        <v>12</v>
      </c>
      <c r="B17" s="25" t="s">
        <v>64</v>
      </c>
      <c r="C17" s="28" t="s">
        <v>65</v>
      </c>
      <c r="D17" s="24" t="s">
        <v>4</v>
      </c>
      <c r="E17" s="24" t="s">
        <v>95</v>
      </c>
      <c r="F17" s="20" t="s">
        <v>138</v>
      </c>
      <c r="G17" s="20" t="s">
        <v>41</v>
      </c>
      <c r="H17" s="27" t="s">
        <v>130</v>
      </c>
      <c r="I17" s="21">
        <v>0</v>
      </c>
      <c r="J17" s="22" t="s">
        <v>43</v>
      </c>
      <c r="K17" s="24" t="s">
        <v>137</v>
      </c>
      <c r="L17" s="27" t="s">
        <v>42</v>
      </c>
      <c r="M17" s="24" t="s">
        <v>59</v>
      </c>
    </row>
    <row r="18" spans="1:14" ht="207.75" customHeight="1">
      <c r="A18" s="23" t="s">
        <v>13</v>
      </c>
      <c r="B18" s="25" t="s">
        <v>103</v>
      </c>
      <c r="C18" s="19" t="s">
        <v>44</v>
      </c>
      <c r="D18" s="24" t="s">
        <v>3</v>
      </c>
      <c r="E18" s="24" t="s">
        <v>57</v>
      </c>
      <c r="F18" s="24" t="s">
        <v>39</v>
      </c>
      <c r="G18" s="20" t="s">
        <v>135</v>
      </c>
      <c r="H18" s="24" t="s">
        <v>136</v>
      </c>
      <c r="I18" s="21">
        <f>200209/1000</f>
        <v>200.209</v>
      </c>
      <c r="J18" s="22" t="s">
        <v>43</v>
      </c>
      <c r="K18" s="20" t="s">
        <v>133</v>
      </c>
      <c r="L18" s="20" t="s">
        <v>134</v>
      </c>
      <c r="M18" s="24" t="s">
        <v>58</v>
      </c>
      <c r="N18" s="15"/>
    </row>
    <row r="19" spans="1:13" ht="198" customHeight="1">
      <c r="A19" s="23" t="s">
        <v>14</v>
      </c>
      <c r="B19" s="25" t="s">
        <v>104</v>
      </c>
      <c r="C19" s="19" t="s">
        <v>45</v>
      </c>
      <c r="D19" s="24" t="s">
        <v>3</v>
      </c>
      <c r="E19" s="24" t="s">
        <v>57</v>
      </c>
      <c r="F19" s="24" t="s">
        <v>39</v>
      </c>
      <c r="G19" s="20" t="s">
        <v>135</v>
      </c>
      <c r="H19" s="24" t="s">
        <v>136</v>
      </c>
      <c r="I19" s="21">
        <f>2016/1000</f>
        <v>2.016</v>
      </c>
      <c r="J19" s="22" t="s">
        <v>43</v>
      </c>
      <c r="K19" s="20" t="s">
        <v>133</v>
      </c>
      <c r="L19" s="20" t="s">
        <v>134</v>
      </c>
      <c r="M19" s="24" t="s">
        <v>58</v>
      </c>
    </row>
    <row r="20" spans="1:13" ht="206.25" customHeight="1">
      <c r="A20" s="23" t="s">
        <v>15</v>
      </c>
      <c r="B20" s="25" t="s">
        <v>105</v>
      </c>
      <c r="C20" s="19" t="s">
        <v>46</v>
      </c>
      <c r="D20" s="24" t="s">
        <v>3</v>
      </c>
      <c r="E20" s="24" t="s">
        <v>57</v>
      </c>
      <c r="F20" s="24" t="s">
        <v>39</v>
      </c>
      <c r="G20" s="20" t="s">
        <v>135</v>
      </c>
      <c r="H20" s="24" t="s">
        <v>136</v>
      </c>
      <c r="I20" s="21">
        <f>67537/1000</f>
        <v>67.537</v>
      </c>
      <c r="J20" s="22" t="s">
        <v>43</v>
      </c>
      <c r="K20" s="20" t="s">
        <v>133</v>
      </c>
      <c r="L20" s="20" t="s">
        <v>134</v>
      </c>
      <c r="M20" s="24" t="s">
        <v>58</v>
      </c>
    </row>
    <row r="21" spans="1:13" ht="201.75" customHeight="1">
      <c r="A21" s="23" t="s">
        <v>16</v>
      </c>
      <c r="B21" s="25" t="s">
        <v>106</v>
      </c>
      <c r="C21" s="19" t="s">
        <v>47</v>
      </c>
      <c r="D21" s="24" t="s">
        <v>3</v>
      </c>
      <c r="E21" s="24" t="s">
        <v>57</v>
      </c>
      <c r="F21" s="24" t="s">
        <v>39</v>
      </c>
      <c r="G21" s="20" t="s">
        <v>135</v>
      </c>
      <c r="H21" s="24" t="s">
        <v>136</v>
      </c>
      <c r="I21" s="21">
        <f>194620/1000</f>
        <v>194.62</v>
      </c>
      <c r="J21" s="22" t="s">
        <v>43</v>
      </c>
      <c r="K21" s="20" t="s">
        <v>133</v>
      </c>
      <c r="L21" s="20" t="s">
        <v>134</v>
      </c>
      <c r="M21" s="24" t="s">
        <v>58</v>
      </c>
    </row>
    <row r="22" spans="1:13" ht="198" customHeight="1">
      <c r="A22" s="23" t="s">
        <v>17</v>
      </c>
      <c r="B22" s="25" t="s">
        <v>107</v>
      </c>
      <c r="C22" s="19" t="s">
        <v>48</v>
      </c>
      <c r="D22" s="24" t="s">
        <v>3</v>
      </c>
      <c r="E22" s="24" t="s">
        <v>57</v>
      </c>
      <c r="F22" s="24" t="s">
        <v>39</v>
      </c>
      <c r="G22" s="20" t="s">
        <v>135</v>
      </c>
      <c r="H22" s="24" t="s">
        <v>136</v>
      </c>
      <c r="I22" s="21">
        <f>131907/1000</f>
        <v>131.907</v>
      </c>
      <c r="J22" s="22" t="s">
        <v>43</v>
      </c>
      <c r="K22" s="20" t="s">
        <v>133</v>
      </c>
      <c r="L22" s="20" t="s">
        <v>134</v>
      </c>
      <c r="M22" s="24" t="s">
        <v>58</v>
      </c>
    </row>
    <row r="23" spans="1:13" ht="273" customHeight="1">
      <c r="A23" s="23" t="s">
        <v>18</v>
      </c>
      <c r="B23" s="25" t="s">
        <v>108</v>
      </c>
      <c r="C23" s="19" t="s">
        <v>127</v>
      </c>
      <c r="D23" s="24" t="s">
        <v>3</v>
      </c>
      <c r="E23" s="24" t="s">
        <v>57</v>
      </c>
      <c r="F23" s="24" t="s">
        <v>39</v>
      </c>
      <c r="G23" s="20" t="s">
        <v>135</v>
      </c>
      <c r="H23" s="24" t="s">
        <v>136</v>
      </c>
      <c r="I23" s="21">
        <f>6317840/1000</f>
        <v>6317.84</v>
      </c>
      <c r="J23" s="22" t="s">
        <v>43</v>
      </c>
      <c r="K23" s="20" t="s">
        <v>133</v>
      </c>
      <c r="L23" s="20" t="s">
        <v>134</v>
      </c>
      <c r="M23" s="24" t="s">
        <v>58</v>
      </c>
    </row>
    <row r="24" spans="1:13" ht="220.5" customHeight="1">
      <c r="A24" s="23" t="s">
        <v>19</v>
      </c>
      <c r="B24" s="25" t="s">
        <v>109</v>
      </c>
      <c r="C24" s="19" t="s">
        <v>49</v>
      </c>
      <c r="D24" s="24" t="s">
        <v>3</v>
      </c>
      <c r="E24" s="24" t="s">
        <v>57</v>
      </c>
      <c r="F24" s="24" t="s">
        <v>138</v>
      </c>
      <c r="G24" s="24" t="s">
        <v>41</v>
      </c>
      <c r="H24" s="27" t="s">
        <v>130</v>
      </c>
      <c r="I24" s="21">
        <v>0</v>
      </c>
      <c r="J24" s="22" t="s">
        <v>43</v>
      </c>
      <c r="K24" s="24" t="s">
        <v>137</v>
      </c>
      <c r="L24" s="27" t="s">
        <v>42</v>
      </c>
      <c r="M24" s="24" t="s">
        <v>160</v>
      </c>
    </row>
    <row r="25" spans="1:13" ht="199.5" customHeight="1">
      <c r="A25" s="23" t="s">
        <v>20</v>
      </c>
      <c r="B25" s="25" t="s">
        <v>110</v>
      </c>
      <c r="C25" s="19" t="s">
        <v>50</v>
      </c>
      <c r="D25" s="24" t="s">
        <v>3</v>
      </c>
      <c r="E25" s="24" t="s">
        <v>57</v>
      </c>
      <c r="F25" s="24" t="s">
        <v>39</v>
      </c>
      <c r="G25" s="20" t="s">
        <v>135</v>
      </c>
      <c r="H25" s="24" t="s">
        <v>136</v>
      </c>
      <c r="I25" s="21">
        <f>7227/1000</f>
        <v>7.227</v>
      </c>
      <c r="J25" s="22" t="s">
        <v>43</v>
      </c>
      <c r="K25" s="20" t="s">
        <v>133</v>
      </c>
      <c r="L25" s="20" t="s">
        <v>134</v>
      </c>
      <c r="M25" s="24" t="s">
        <v>58</v>
      </c>
    </row>
    <row r="26" spans="1:13" ht="185.25" customHeight="1">
      <c r="A26" s="23" t="s">
        <v>27</v>
      </c>
      <c r="B26" s="25" t="s">
        <v>111</v>
      </c>
      <c r="C26" s="19" t="s">
        <v>51</v>
      </c>
      <c r="D26" s="24" t="s">
        <v>3</v>
      </c>
      <c r="E26" s="24" t="s">
        <v>57</v>
      </c>
      <c r="F26" s="24" t="s">
        <v>39</v>
      </c>
      <c r="G26" s="20" t="s">
        <v>135</v>
      </c>
      <c r="H26" s="24" t="s">
        <v>136</v>
      </c>
      <c r="I26" s="21">
        <f>27951/1000</f>
        <v>27.951</v>
      </c>
      <c r="J26" s="22" t="s">
        <v>43</v>
      </c>
      <c r="K26" s="20" t="s">
        <v>133</v>
      </c>
      <c r="L26" s="20" t="s">
        <v>134</v>
      </c>
      <c r="M26" s="24" t="s">
        <v>58</v>
      </c>
    </row>
    <row r="27" spans="1:13" ht="199.5" customHeight="1">
      <c r="A27" s="23" t="s">
        <v>85</v>
      </c>
      <c r="B27" s="25" t="s">
        <v>112</v>
      </c>
      <c r="C27" s="19" t="s">
        <v>52</v>
      </c>
      <c r="D27" s="24" t="s">
        <v>3</v>
      </c>
      <c r="E27" s="24" t="s">
        <v>57</v>
      </c>
      <c r="F27" s="24" t="s">
        <v>39</v>
      </c>
      <c r="G27" s="20" t="s">
        <v>135</v>
      </c>
      <c r="H27" s="24" t="s">
        <v>136</v>
      </c>
      <c r="I27" s="21">
        <f>669/1000</f>
        <v>0.669</v>
      </c>
      <c r="J27" s="22" t="s">
        <v>43</v>
      </c>
      <c r="K27" s="20" t="s">
        <v>133</v>
      </c>
      <c r="L27" s="20" t="s">
        <v>134</v>
      </c>
      <c r="M27" s="24" t="s">
        <v>58</v>
      </c>
    </row>
    <row r="28" spans="1:13" ht="364.5" customHeight="1">
      <c r="A28" s="23" t="s">
        <v>86</v>
      </c>
      <c r="B28" s="25" t="s">
        <v>113</v>
      </c>
      <c r="C28" s="19" t="s">
        <v>53</v>
      </c>
      <c r="D28" s="25" t="s">
        <v>3</v>
      </c>
      <c r="E28" s="24" t="s">
        <v>57</v>
      </c>
      <c r="F28" s="24" t="s">
        <v>39</v>
      </c>
      <c r="G28" s="20" t="s">
        <v>135</v>
      </c>
      <c r="H28" s="24" t="s">
        <v>136</v>
      </c>
      <c r="I28" s="21">
        <f>5647/1000</f>
        <v>5.647</v>
      </c>
      <c r="J28" s="22" t="s">
        <v>43</v>
      </c>
      <c r="K28" s="20" t="s">
        <v>133</v>
      </c>
      <c r="L28" s="20" t="s">
        <v>134</v>
      </c>
      <c r="M28" s="24" t="s">
        <v>58</v>
      </c>
    </row>
    <row r="29" spans="1:13" ht="198.75" customHeight="1">
      <c r="A29" s="23" t="s">
        <v>87</v>
      </c>
      <c r="B29" s="25" t="s">
        <v>114</v>
      </c>
      <c r="C29" s="19" t="s">
        <v>54</v>
      </c>
      <c r="D29" s="24" t="s">
        <v>3</v>
      </c>
      <c r="E29" s="24" t="s">
        <v>57</v>
      </c>
      <c r="F29" s="24" t="s">
        <v>138</v>
      </c>
      <c r="G29" s="24" t="s">
        <v>41</v>
      </c>
      <c r="H29" s="27" t="s">
        <v>130</v>
      </c>
      <c r="I29" s="21">
        <v>0</v>
      </c>
      <c r="J29" s="22" t="s">
        <v>43</v>
      </c>
      <c r="K29" s="24" t="s">
        <v>137</v>
      </c>
      <c r="L29" s="27" t="s">
        <v>42</v>
      </c>
      <c r="M29" s="24" t="s">
        <v>160</v>
      </c>
    </row>
    <row r="30" spans="1:13" ht="216.75" customHeight="1">
      <c r="A30" s="23" t="s">
        <v>88</v>
      </c>
      <c r="B30" s="25" t="s">
        <v>115</v>
      </c>
      <c r="C30" s="19" t="s">
        <v>55</v>
      </c>
      <c r="D30" s="24" t="s">
        <v>3</v>
      </c>
      <c r="E30" s="24" t="s">
        <v>57</v>
      </c>
      <c r="F30" s="24" t="s">
        <v>138</v>
      </c>
      <c r="G30" s="24" t="s">
        <v>41</v>
      </c>
      <c r="H30" s="27" t="s">
        <v>130</v>
      </c>
      <c r="I30" s="21">
        <v>0</v>
      </c>
      <c r="J30" s="22" t="s">
        <v>43</v>
      </c>
      <c r="K30" s="24" t="s">
        <v>137</v>
      </c>
      <c r="L30" s="27" t="s">
        <v>42</v>
      </c>
      <c r="M30" s="24" t="s">
        <v>160</v>
      </c>
    </row>
    <row r="31" spans="1:13" ht="216.75" customHeight="1">
      <c r="A31" s="26" t="s">
        <v>89</v>
      </c>
      <c r="B31" s="25" t="s">
        <v>116</v>
      </c>
      <c r="C31" s="19" t="s">
        <v>56</v>
      </c>
      <c r="D31" s="24" t="s">
        <v>3</v>
      </c>
      <c r="E31" s="24" t="s">
        <v>57</v>
      </c>
      <c r="F31" s="24" t="s">
        <v>39</v>
      </c>
      <c r="G31" s="20" t="s">
        <v>135</v>
      </c>
      <c r="H31" s="24" t="s">
        <v>136</v>
      </c>
      <c r="I31" s="21">
        <f>49341/1000</f>
        <v>49.341</v>
      </c>
      <c r="J31" s="22" t="s">
        <v>43</v>
      </c>
      <c r="K31" s="20" t="s">
        <v>133</v>
      </c>
      <c r="L31" s="20" t="s">
        <v>134</v>
      </c>
      <c r="M31" s="24" t="s">
        <v>58</v>
      </c>
    </row>
    <row r="32" spans="1:14" ht="173.25">
      <c r="A32" s="26" t="s">
        <v>90</v>
      </c>
      <c r="B32" s="25" t="s">
        <v>117</v>
      </c>
      <c r="C32" s="20" t="s">
        <v>93</v>
      </c>
      <c r="D32" s="24" t="s">
        <v>3</v>
      </c>
      <c r="E32" s="24" t="s">
        <v>57</v>
      </c>
      <c r="F32" s="24" t="s">
        <v>138</v>
      </c>
      <c r="G32" s="24" t="s">
        <v>139</v>
      </c>
      <c r="H32" s="27" t="s">
        <v>130</v>
      </c>
      <c r="I32" s="21">
        <v>0</v>
      </c>
      <c r="J32" s="22" t="s">
        <v>43</v>
      </c>
      <c r="K32" s="24" t="s">
        <v>137</v>
      </c>
      <c r="L32" s="27" t="s">
        <v>42</v>
      </c>
      <c r="M32" s="24" t="s">
        <v>162</v>
      </c>
      <c r="N32" s="11"/>
    </row>
    <row r="33" spans="1:13" ht="189">
      <c r="A33" s="26" t="s">
        <v>92</v>
      </c>
      <c r="B33" s="25" t="s">
        <v>118</v>
      </c>
      <c r="C33" s="28" t="s">
        <v>79</v>
      </c>
      <c r="D33" s="24" t="s">
        <v>4</v>
      </c>
      <c r="E33" s="24" t="s">
        <v>80</v>
      </c>
      <c r="F33" s="20" t="s">
        <v>138</v>
      </c>
      <c r="G33" s="20" t="s">
        <v>157</v>
      </c>
      <c r="H33" s="27" t="s">
        <v>130</v>
      </c>
      <c r="I33" s="21">
        <v>0</v>
      </c>
      <c r="J33" s="22" t="s">
        <v>43</v>
      </c>
      <c r="K33" s="24" t="s">
        <v>137</v>
      </c>
      <c r="L33" s="27" t="s">
        <v>42</v>
      </c>
      <c r="M33" s="24" t="s">
        <v>162</v>
      </c>
    </row>
    <row r="34" spans="1:13" ht="126">
      <c r="A34" s="23" t="s">
        <v>78</v>
      </c>
      <c r="B34" s="19" t="s">
        <v>119</v>
      </c>
      <c r="C34" s="19" t="s">
        <v>82</v>
      </c>
      <c r="D34" s="20" t="s">
        <v>4</v>
      </c>
      <c r="E34" s="24" t="s">
        <v>77</v>
      </c>
      <c r="F34" s="20" t="s">
        <v>39</v>
      </c>
      <c r="G34" s="20" t="s">
        <v>135</v>
      </c>
      <c r="H34" s="20" t="s">
        <v>146</v>
      </c>
      <c r="I34" s="21">
        <f>4582284/1000</f>
        <v>4582.284</v>
      </c>
      <c r="J34" s="22" t="s">
        <v>43</v>
      </c>
      <c r="K34" s="20" t="s">
        <v>133</v>
      </c>
      <c r="L34" s="20" t="s">
        <v>134</v>
      </c>
      <c r="M34" s="24" t="s">
        <v>162</v>
      </c>
    </row>
    <row r="35" spans="1:13" ht="173.25">
      <c r="A35" s="23" t="s">
        <v>81</v>
      </c>
      <c r="B35" s="25" t="s">
        <v>120</v>
      </c>
      <c r="C35" s="19" t="s">
        <v>94</v>
      </c>
      <c r="D35" s="24" t="s">
        <v>3</v>
      </c>
      <c r="E35" s="24" t="s">
        <v>71</v>
      </c>
      <c r="F35" s="20" t="s">
        <v>39</v>
      </c>
      <c r="G35" s="20" t="s">
        <v>135</v>
      </c>
      <c r="H35" s="20" t="s">
        <v>129</v>
      </c>
      <c r="I35" s="21">
        <f>2518838/1000</f>
        <v>2518.838</v>
      </c>
      <c r="J35" s="22" t="s">
        <v>43</v>
      </c>
      <c r="K35" s="20" t="s">
        <v>133</v>
      </c>
      <c r="L35" s="20" t="s">
        <v>134</v>
      </c>
      <c r="M35" s="24" t="s">
        <v>162</v>
      </c>
    </row>
    <row r="36" spans="1:13" ht="126">
      <c r="A36" s="23" t="s">
        <v>91</v>
      </c>
      <c r="B36" s="19" t="s">
        <v>121</v>
      </c>
      <c r="C36" s="19" t="s">
        <v>84</v>
      </c>
      <c r="D36" s="20" t="s">
        <v>3</v>
      </c>
      <c r="E36" s="24" t="s">
        <v>77</v>
      </c>
      <c r="F36" s="20" t="s">
        <v>39</v>
      </c>
      <c r="G36" s="20" t="s">
        <v>135</v>
      </c>
      <c r="H36" s="20" t="s">
        <v>155</v>
      </c>
      <c r="I36" s="21">
        <f>8811402/1000</f>
        <v>8811.402</v>
      </c>
      <c r="J36" s="22" t="s">
        <v>43</v>
      </c>
      <c r="K36" s="20" t="s">
        <v>133</v>
      </c>
      <c r="L36" s="20" t="s">
        <v>134</v>
      </c>
      <c r="M36" s="24" t="s">
        <v>162</v>
      </c>
    </row>
    <row r="37" spans="1:13" ht="157.5">
      <c r="A37" s="26" t="s">
        <v>83</v>
      </c>
      <c r="B37" s="25" t="s">
        <v>122</v>
      </c>
      <c r="C37" s="20" t="s">
        <v>68</v>
      </c>
      <c r="D37" s="20" t="s">
        <v>4</v>
      </c>
      <c r="E37" s="24" t="s">
        <v>69</v>
      </c>
      <c r="F37" s="20" t="s">
        <v>39</v>
      </c>
      <c r="G37" s="20" t="s">
        <v>135</v>
      </c>
      <c r="H37" s="29" t="s">
        <v>148</v>
      </c>
      <c r="I37" s="21">
        <f>26352376/1000</f>
        <v>26352.376</v>
      </c>
      <c r="J37" s="22" t="s">
        <v>43</v>
      </c>
      <c r="K37" s="20" t="s">
        <v>133</v>
      </c>
      <c r="L37" s="20" t="s">
        <v>134</v>
      </c>
      <c r="M37" s="24" t="s">
        <v>162</v>
      </c>
    </row>
    <row r="38" spans="1:13" ht="252">
      <c r="A38" s="26" t="s">
        <v>66</v>
      </c>
      <c r="B38" s="25" t="s">
        <v>123</v>
      </c>
      <c r="C38" s="20" t="s">
        <v>140</v>
      </c>
      <c r="D38" s="20" t="s">
        <v>4</v>
      </c>
      <c r="E38" s="24" t="s">
        <v>75</v>
      </c>
      <c r="F38" s="20" t="s">
        <v>39</v>
      </c>
      <c r="G38" s="20" t="s">
        <v>135</v>
      </c>
      <c r="H38" s="24" t="s">
        <v>141</v>
      </c>
      <c r="I38" s="21">
        <f>3352842/1000</f>
        <v>3352.842</v>
      </c>
      <c r="J38" s="22" t="s">
        <v>43</v>
      </c>
      <c r="K38" s="20" t="s">
        <v>133</v>
      </c>
      <c r="L38" s="20" t="s">
        <v>134</v>
      </c>
      <c r="M38" s="24" t="s">
        <v>162</v>
      </c>
    </row>
    <row r="39" spans="1:13" ht="220.5">
      <c r="A39" s="26" t="s">
        <v>72</v>
      </c>
      <c r="B39" s="25" t="s">
        <v>124</v>
      </c>
      <c r="C39" s="20" t="s">
        <v>74</v>
      </c>
      <c r="D39" s="20" t="s">
        <v>4</v>
      </c>
      <c r="E39" s="24" t="s">
        <v>57</v>
      </c>
      <c r="F39" s="24" t="s">
        <v>39</v>
      </c>
      <c r="G39" s="20" t="s">
        <v>135</v>
      </c>
      <c r="H39" s="24" t="s">
        <v>142</v>
      </c>
      <c r="I39" s="21">
        <f>1699979/1000</f>
        <v>1699.979</v>
      </c>
      <c r="J39" s="22" t="s">
        <v>43</v>
      </c>
      <c r="K39" s="20" t="s">
        <v>133</v>
      </c>
      <c r="L39" s="20" t="s">
        <v>134</v>
      </c>
      <c r="M39" s="24" t="s">
        <v>162</v>
      </c>
    </row>
    <row r="40" spans="1:13" ht="157.5">
      <c r="A40" s="26" t="s">
        <v>73</v>
      </c>
      <c r="B40" s="25" t="s">
        <v>125</v>
      </c>
      <c r="C40" s="20" t="s">
        <v>70</v>
      </c>
      <c r="D40" s="20" t="s">
        <v>3</v>
      </c>
      <c r="E40" s="24" t="s">
        <v>71</v>
      </c>
      <c r="F40" s="20" t="s">
        <v>39</v>
      </c>
      <c r="G40" s="20" t="s">
        <v>135</v>
      </c>
      <c r="H40" s="29" t="s">
        <v>147</v>
      </c>
      <c r="I40" s="21">
        <f>39852978/1000</f>
        <v>39852.978</v>
      </c>
      <c r="J40" s="22" t="s">
        <v>43</v>
      </c>
      <c r="K40" s="20" t="s">
        <v>133</v>
      </c>
      <c r="L40" s="20" t="s">
        <v>134</v>
      </c>
      <c r="M40" s="24" t="s">
        <v>162</v>
      </c>
    </row>
    <row r="41" spans="1:13" ht="204.75">
      <c r="A41" s="26" t="s">
        <v>67</v>
      </c>
      <c r="B41" s="25" t="s">
        <v>131</v>
      </c>
      <c r="C41" s="25" t="s">
        <v>161</v>
      </c>
      <c r="D41" s="20" t="s">
        <v>3</v>
      </c>
      <c r="E41" s="24" t="s">
        <v>71</v>
      </c>
      <c r="F41" s="24" t="s">
        <v>41</v>
      </c>
      <c r="G41" s="20" t="s">
        <v>157</v>
      </c>
      <c r="H41" s="22" t="s">
        <v>130</v>
      </c>
      <c r="I41" s="21">
        <v>0</v>
      </c>
      <c r="J41" s="22" t="s">
        <v>43</v>
      </c>
      <c r="K41" s="20" t="s">
        <v>137</v>
      </c>
      <c r="L41" s="22" t="s">
        <v>42</v>
      </c>
      <c r="M41" s="30" t="s">
        <v>160</v>
      </c>
    </row>
    <row r="42" ht="15.75">
      <c r="I42" s="16"/>
    </row>
    <row r="43" ht="15.75">
      <c r="I43" s="17"/>
    </row>
    <row r="44" ht="15.75">
      <c r="I44" s="17"/>
    </row>
    <row r="45" ht="15.75">
      <c r="I45" s="17"/>
    </row>
    <row r="46" ht="15.75">
      <c r="I46" s="17"/>
    </row>
  </sheetData>
  <sheetProtection/>
  <autoFilter ref="A6:N42"/>
  <mergeCells count="17">
    <mergeCell ref="A1:M1"/>
    <mergeCell ref="A3:A5"/>
    <mergeCell ref="B3:B5"/>
    <mergeCell ref="C3:C5"/>
    <mergeCell ref="D3:D5"/>
    <mergeCell ref="E3:G3"/>
    <mergeCell ref="H3:K3"/>
    <mergeCell ref="L3:L5"/>
    <mergeCell ref="M3:M5"/>
    <mergeCell ref="E4:E5"/>
    <mergeCell ref="A14:M14"/>
    <mergeCell ref="F4:F5"/>
    <mergeCell ref="G4:G5"/>
    <mergeCell ref="H4:H5"/>
    <mergeCell ref="I4:J4"/>
    <mergeCell ref="K4:K5"/>
    <mergeCell ref="A7:M7"/>
  </mergeCell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Евсеева Анна Михайловна</cp:lastModifiedBy>
  <cp:lastPrinted>2023-06-01T04:40:18Z</cp:lastPrinted>
  <dcterms:created xsi:type="dcterms:W3CDTF">2008-08-13T05:00:39Z</dcterms:created>
  <dcterms:modified xsi:type="dcterms:W3CDTF">2024-06-05T12:09:36Z</dcterms:modified>
  <cp:category/>
  <cp:version/>
  <cp:contentType/>
  <cp:contentStatus/>
</cp:coreProperties>
</file>