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3\Исполнение за 2023 год\на портал для размещения\"/>
    </mc:Choice>
  </mc:AlternateContent>
  <bookViews>
    <workbookView xWindow="0" yWindow="0" windowWidth="28800" windowHeight="11100"/>
  </bookViews>
  <sheets>
    <sheet name="Сведения о внесенных изменениях" sheetId="1" r:id="rId1"/>
  </sheets>
  <definedNames>
    <definedName name="Z_0C9F33EF_B07C_4B83_95C8_03209A11FF27_.wvu.PrintArea" localSheetId="0" hidden="1">'Сведения о внесенных изменениях'!$A$1:$J$123</definedName>
    <definedName name="Z_0C9F33EF_B07C_4B83_95C8_03209A11FF27_.wvu.PrintTitles" localSheetId="0" hidden="1">'Сведения о внесенных изменениях'!$3:$5</definedName>
    <definedName name="Z_2CB1DD55_51F8_4F3D_8AFF_4246AA9B75BA_.wvu.PrintArea" localSheetId="0" hidden="1">'Сведения о внесенных изменениях'!$A$1:$J$122</definedName>
    <definedName name="Z_2CB1DD55_51F8_4F3D_8AFF_4246AA9B75BA_.wvu.PrintTitles" localSheetId="0" hidden="1">'Сведения о внесенных изменениях'!$3:$5</definedName>
    <definedName name="Z_50B7E7B7_8494_44F2_BD0C_CCED84D93D32_.wvu.PrintArea" localSheetId="0" hidden="1">'Сведения о внесенных изменениях'!$A$1:$J$124</definedName>
    <definedName name="Z_50B7E7B7_8494_44F2_BD0C_CCED84D93D32_.wvu.PrintTitles" localSheetId="0" hidden="1">'Сведения о внесенных изменениях'!$3:$5</definedName>
    <definedName name="Z_50B7E7B7_8494_44F2_BD0C_CCED84D93D32_.wvu.Rows" localSheetId="0" hidden="1">'Сведения о внесенных изменениях'!#REF!</definedName>
    <definedName name="Z_676E128E_8DDF_4C49_8F96_E9C34A002CCC_.wvu.PrintArea" localSheetId="0" hidden="1">'Сведения о внесенных изменениях'!$A$1:$J$123</definedName>
    <definedName name="Z_676E128E_8DDF_4C49_8F96_E9C34A002CCC_.wvu.PrintTitles" localSheetId="0" hidden="1">'Сведения о внесенных изменениях'!$3:$5</definedName>
    <definedName name="Z_8E2AAEB1_D37F_4E7F_A006_9241D5BDCCFB_.wvu.PrintArea" localSheetId="0" hidden="1">'Сведения о внесенных изменениях'!$A$1:$J$123</definedName>
    <definedName name="Z_8E2AAEB1_D37F_4E7F_A006_9241D5BDCCFB_.wvu.PrintTitles" localSheetId="0" hidden="1">'Сведения о внесенных изменениях'!$3:$5</definedName>
    <definedName name="Z_9527C26E_DD64_46FD_8F16_E66E599490B1_.wvu.PrintArea" localSheetId="0" hidden="1">'Сведения о внесенных изменениях'!$A$1:$J$123</definedName>
    <definedName name="Z_9527C26E_DD64_46FD_8F16_E66E599490B1_.wvu.PrintTitles" localSheetId="0" hidden="1">'Сведения о внесенных изменениях'!$3:$5</definedName>
    <definedName name="Z_9E2FE053_30F2_4C2A_A7C1_B2F0888000A9_.wvu.PrintArea" localSheetId="0" hidden="1">'Сведения о внесенных изменениях'!$A$1:$J$123</definedName>
    <definedName name="Z_9E2FE053_30F2_4C2A_A7C1_B2F0888000A9_.wvu.PrintTitles" localSheetId="0" hidden="1">'Сведения о внесенных изменениях'!$3:$5</definedName>
    <definedName name="_xlnm.Print_Titles" localSheetId="0">'Сведения о внесенных изменениях'!$3:$5</definedName>
    <definedName name="_xlnm.Print_Area" localSheetId="0">'Сведения о внесенных изменениях'!$A$1:$J$124</definedName>
  </definedNames>
  <calcPr calcId="162913"/>
  <customWorkbookViews>
    <customWorkbookView name="Рудакова Ирина Ивановна - Личное представление" guid="{2CB1DD55-51F8-4F3D-8AFF-4246AA9B75BA}" mergeInterval="0" personalView="1" maximized="1" xWindow="-8" yWindow="-8" windowWidth="1296" windowHeight="1000" activeSheetId="1"/>
    <customWorkbookView name="Губарь Альбина Маратовна - Личное представление" guid="{8E2AAEB1-D37F-4E7F-A006-9241D5BDCCFB}" mergeInterval="0" personalView="1" maximized="1" xWindow="-8" yWindow="-8" windowWidth="1296" windowHeight="1000" activeSheetId="1"/>
    <customWorkbookView name="Фаткулина Альфия Анваровна - Личное представление" guid="{9E2FE053-30F2-4C2A-A7C1-B2F0888000A9}" mergeInterval="0" personalView="1" maximized="1" xWindow="-8" yWindow="-8" windowWidth="1616" windowHeight="876" activeSheetId="1"/>
    <customWorkbookView name="Минакова Оксана Сергеевна - Личное представление" guid="{9527C26E-DD64-46FD-8F16-E66E599490B1}" mergeInterval="0" personalView="1" maximized="1" xWindow="-8" yWindow="-8" windowWidth="1296" windowHeight="1000" activeSheetId="1"/>
    <customWorkbookView name="Сайгушкина Татьяна Анатольевна - Личное представление" guid="{0C9F33EF-B07C-4B83-95C8-03209A11FF27}" mergeInterval="0" personalView="1" maximized="1" windowWidth="1276" windowHeight="779" activeSheetId="1"/>
    <customWorkbookView name="Евсеева Анна Михайловна - Личное представление" guid="{676E128E-8DDF-4C49-8F96-E9C34A002CCC}" mergeInterval="0" personalView="1" maximized="1" xWindow="-8" yWindow="-8" windowWidth="1296" windowHeight="979" activeSheetId="1"/>
    <customWorkbookView name="Фаткуллина Альфия Анваровна - Личное представление" guid="{50B7E7B7-8494-44F2-BD0C-CCED84D93D32}" mergeInterval="0" personalView="1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J124" i="1" l="1"/>
  <c r="J122" i="1"/>
  <c r="J120" i="1"/>
  <c r="J119" i="1"/>
  <c r="J118" i="1"/>
  <c r="J117" i="1"/>
  <c r="J115" i="1"/>
  <c r="J114" i="1"/>
  <c r="J113" i="1"/>
  <c r="J112" i="1"/>
  <c r="J110" i="1"/>
  <c r="J108" i="1"/>
  <c r="J107" i="1"/>
  <c r="J105" i="1"/>
  <c r="J104" i="1"/>
  <c r="J103" i="1"/>
  <c r="J102" i="1"/>
  <c r="J101" i="1"/>
  <c r="J99" i="1"/>
  <c r="J98" i="1"/>
  <c r="J96" i="1"/>
  <c r="J95" i="1"/>
  <c r="J94" i="1"/>
  <c r="J93" i="1"/>
  <c r="J91" i="1"/>
  <c r="J90" i="1"/>
  <c r="J89" i="1"/>
  <c r="J88" i="1"/>
  <c r="J87" i="1"/>
  <c r="J86" i="1"/>
  <c r="J85" i="1"/>
  <c r="J84" i="1"/>
  <c r="J82" i="1"/>
  <c r="J81" i="1"/>
  <c r="J80" i="1"/>
  <c r="J79" i="1"/>
  <c r="J71" i="1"/>
  <c r="J72" i="1"/>
  <c r="J73" i="1"/>
  <c r="J74" i="1"/>
  <c r="J75" i="1"/>
  <c r="J76" i="1"/>
  <c r="J77" i="1"/>
  <c r="J70" i="1"/>
  <c r="J65" i="1"/>
  <c r="J9" i="1" l="1"/>
  <c r="J11" i="1"/>
  <c r="I62" i="1" l="1"/>
  <c r="I55" i="1"/>
  <c r="I51" i="1"/>
  <c r="I44" i="1"/>
  <c r="I38" i="1"/>
  <c r="I27" i="1"/>
  <c r="I7" i="1" s="1"/>
  <c r="J25" i="1"/>
  <c r="J26" i="1"/>
  <c r="J24" i="1"/>
  <c r="H38" i="1"/>
  <c r="H54" i="1"/>
  <c r="H7" i="1"/>
  <c r="F54" i="1" l="1"/>
  <c r="F6" i="1" s="1"/>
  <c r="F38" i="1"/>
  <c r="F7" i="1"/>
  <c r="J13" i="1" l="1"/>
  <c r="J14" i="1"/>
  <c r="J15" i="1"/>
  <c r="J16" i="1"/>
  <c r="J18" i="1"/>
  <c r="J19" i="1"/>
  <c r="J20" i="1"/>
  <c r="J22" i="1"/>
  <c r="J23" i="1"/>
  <c r="J28" i="1"/>
  <c r="J29" i="1"/>
  <c r="J30" i="1"/>
  <c r="J31" i="1"/>
  <c r="J32" i="1"/>
  <c r="J34" i="1"/>
  <c r="J36" i="1"/>
  <c r="J37" i="1"/>
  <c r="J39" i="1"/>
  <c r="J40" i="1"/>
  <c r="J41" i="1"/>
  <c r="J42" i="1"/>
  <c r="J43" i="1"/>
  <c r="J45" i="1"/>
  <c r="J46" i="1"/>
  <c r="J47" i="1"/>
  <c r="J48" i="1"/>
  <c r="J49" i="1"/>
  <c r="J50" i="1"/>
  <c r="J52" i="1"/>
  <c r="J53" i="1"/>
  <c r="J56" i="1"/>
  <c r="J57" i="1"/>
  <c r="J58" i="1"/>
  <c r="J59" i="1"/>
  <c r="J61" i="1"/>
  <c r="J62" i="1"/>
  <c r="J63" i="1"/>
  <c r="J67" i="1"/>
  <c r="I123" i="1" l="1"/>
  <c r="H123" i="1"/>
  <c r="G123" i="1"/>
  <c r="F123" i="1"/>
  <c r="E123" i="1"/>
  <c r="I121" i="1"/>
  <c r="H121" i="1"/>
  <c r="G121" i="1"/>
  <c r="F121" i="1"/>
  <c r="E121" i="1"/>
  <c r="I116" i="1"/>
  <c r="H116" i="1"/>
  <c r="G116" i="1"/>
  <c r="F116" i="1"/>
  <c r="E116" i="1"/>
  <c r="I111" i="1"/>
  <c r="H111" i="1"/>
  <c r="G111" i="1"/>
  <c r="F111" i="1"/>
  <c r="E111" i="1"/>
  <c r="I109" i="1"/>
  <c r="H109" i="1"/>
  <c r="G109" i="1"/>
  <c r="F109" i="1"/>
  <c r="E109" i="1"/>
  <c r="I106" i="1"/>
  <c r="H106" i="1"/>
  <c r="G106" i="1"/>
  <c r="F106" i="1"/>
  <c r="E106" i="1"/>
  <c r="I100" i="1"/>
  <c r="H100" i="1"/>
  <c r="G100" i="1"/>
  <c r="F100" i="1"/>
  <c r="E100" i="1"/>
  <c r="I97" i="1"/>
  <c r="H97" i="1"/>
  <c r="G97" i="1"/>
  <c r="F97" i="1"/>
  <c r="E97" i="1"/>
  <c r="I92" i="1"/>
  <c r="H92" i="1"/>
  <c r="G92" i="1"/>
  <c r="F92" i="1"/>
  <c r="E92" i="1"/>
  <c r="I83" i="1"/>
  <c r="H83" i="1"/>
  <c r="G83" i="1"/>
  <c r="F83" i="1"/>
  <c r="E83" i="1"/>
  <c r="I78" i="1"/>
  <c r="H78" i="1"/>
  <c r="G78" i="1"/>
  <c r="F78" i="1"/>
  <c r="E78" i="1"/>
  <c r="I69" i="1"/>
  <c r="I68" i="1" s="1"/>
  <c r="H69" i="1"/>
  <c r="G69" i="1"/>
  <c r="F69" i="1"/>
  <c r="E69" i="1"/>
  <c r="J123" i="1"/>
  <c r="J121" i="1"/>
  <c r="J116" i="1"/>
  <c r="J111" i="1"/>
  <c r="J109" i="1"/>
  <c r="J106" i="1"/>
  <c r="J100" i="1"/>
  <c r="J97" i="1"/>
  <c r="J92" i="1"/>
  <c r="J83" i="1"/>
  <c r="J78" i="1"/>
  <c r="J69" i="1"/>
  <c r="G68" i="1" l="1"/>
  <c r="E68" i="1"/>
  <c r="F68" i="1"/>
  <c r="H68" i="1"/>
  <c r="J68" i="1"/>
  <c r="F60" i="1"/>
  <c r="G60" i="1"/>
  <c r="H60" i="1"/>
  <c r="I60" i="1"/>
  <c r="J60" i="1" s="1"/>
  <c r="E60" i="1"/>
  <c r="G51" i="1"/>
  <c r="H51" i="1"/>
  <c r="J51" i="1" l="1"/>
  <c r="F51" i="1"/>
  <c r="E27" i="1"/>
  <c r="E51" i="1"/>
  <c r="E17" i="1" l="1"/>
  <c r="H35" i="1" l="1"/>
  <c r="F33" i="1"/>
  <c r="G33" i="1"/>
  <c r="H33" i="1"/>
  <c r="J33" i="1" s="1"/>
  <c r="I33" i="1"/>
  <c r="E33" i="1"/>
  <c r="G38" i="1"/>
  <c r="J38" i="1"/>
  <c r="E38" i="1"/>
  <c r="F66" i="1"/>
  <c r="G66" i="1"/>
  <c r="H66" i="1"/>
  <c r="I66" i="1"/>
  <c r="F64" i="1"/>
  <c r="G64" i="1"/>
  <c r="H64" i="1"/>
  <c r="I64" i="1"/>
  <c r="J64" i="1" s="1"/>
  <c r="F55" i="1"/>
  <c r="G55" i="1"/>
  <c r="H55" i="1"/>
  <c r="F44" i="1"/>
  <c r="G44" i="1"/>
  <c r="H44" i="1"/>
  <c r="F35" i="1"/>
  <c r="G35" i="1"/>
  <c r="I35" i="1"/>
  <c r="F27" i="1"/>
  <c r="G27" i="1"/>
  <c r="H27" i="1"/>
  <c r="J27" i="1" s="1"/>
  <c r="F21" i="1"/>
  <c r="G21" i="1"/>
  <c r="H21" i="1"/>
  <c r="I21" i="1"/>
  <c r="F17" i="1"/>
  <c r="G17" i="1"/>
  <c r="H17" i="1"/>
  <c r="I17" i="1"/>
  <c r="J17" i="1" s="1"/>
  <c r="F12" i="1"/>
  <c r="G12" i="1"/>
  <c r="H12" i="1"/>
  <c r="I12" i="1"/>
  <c r="J12" i="1" s="1"/>
  <c r="F10" i="1"/>
  <c r="G10" i="1"/>
  <c r="H10" i="1"/>
  <c r="I10" i="1"/>
  <c r="F8" i="1"/>
  <c r="G8" i="1"/>
  <c r="H8" i="1"/>
  <c r="I8" i="1"/>
  <c r="E8" i="1"/>
  <c r="E10" i="1"/>
  <c r="J10" i="1" s="1"/>
  <c r="E12" i="1"/>
  <c r="E21" i="1"/>
  <c r="E35" i="1"/>
  <c r="E44" i="1"/>
  <c r="E55" i="1"/>
  <c r="E64" i="1"/>
  <c r="E66" i="1"/>
  <c r="J66" i="1" l="1"/>
  <c r="I54" i="1"/>
  <c r="J44" i="1"/>
  <c r="J35" i="1"/>
  <c r="J21" i="1"/>
  <c r="J8" i="1"/>
  <c r="G54" i="1"/>
  <c r="J55" i="1"/>
  <c r="E54" i="1"/>
  <c r="G7" i="1"/>
  <c r="E7" i="1"/>
  <c r="J54" i="1" l="1"/>
  <c r="J7" i="1"/>
  <c r="G6" i="1"/>
  <c r="H6" i="1"/>
  <c r="E6" i="1"/>
  <c r="I6" i="1"/>
  <c r="J6" i="1" l="1"/>
</calcChain>
</file>

<file path=xl/sharedStrings.xml><?xml version="1.0" encoding="utf-8"?>
<sst xmlns="http://schemas.openxmlformats.org/spreadsheetml/2006/main" count="431" uniqueCount="288">
  <si>
    <t>Раздел</t>
  </si>
  <si>
    <t>Подраздел</t>
  </si>
  <si>
    <t>№ п/п</t>
  </si>
  <si>
    <t>Наименование</t>
  </si>
  <si>
    <t/>
  </si>
  <si>
    <t>1.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</si>
  <si>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</si>
  <si>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</si>
  <si>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</si>
  <si>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</si>
  <si>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</si>
  <si>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</si>
  <si>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</si>
  <si>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</si>
  <si>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</si>
  <si>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</si>
  <si>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</si>
  <si>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</si>
  <si>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</si>
  <si>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</si>
  <si>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</si>
  <si>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</si>
  <si>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</si>
  <si>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</si>
  <si>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07</t>
  </si>
  <si>
    <t>1.7.</t>
  </si>
  <si>
    <t>Резервные фонды</t>
  </si>
  <si>
    <t>11</t>
  </si>
  <si>
    <t>Другие общегосударственные вопросы</t>
  </si>
  <si>
    <t>13</t>
  </si>
  <si>
    <t>2.</t>
  </si>
  <si>
    <t>2.1.</t>
  </si>
  <si>
    <t>Органы юстиции</t>
  </si>
  <si>
    <t>2.2.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</si>
  <si>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</si>
  <si>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</si>
  <si>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</si>
  <si>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</si>
  <si>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</si>
  <si>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3.1.</t>
  </si>
  <si>
    <t>3.2.</t>
  </si>
  <si>
    <t>Сельское хозяйство и рыболовство</t>
  </si>
  <si>
    <t>3.3.</t>
  </si>
  <si>
    <t>Лесное хозяйство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</si>
  <si>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</si>
  <si>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</si>
  <si>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</si>
  <si>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</si>
  <si>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</si>
  <si>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</si>
  <si>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</si>
  <si>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</si>
  <si>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Другие вопросы в области национальной экономики</t>
  </si>
  <si>
    <t>12</t>
  </si>
  <si>
    <t>4.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</si>
  <si>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</si>
  <si>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</si>
  <si>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</si>
  <si>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</si>
  <si>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</si>
  <si>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</si>
  <si>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</si>
  <si>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</si>
  <si>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</si>
  <si>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</si>
  <si>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</si>
  <si>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</si>
  <si>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</si>
  <si>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</si>
  <si>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6.1.</t>
  </si>
  <si>
    <t>Дошкольное образование</t>
  </si>
  <si>
    <t>6.2.</t>
  </si>
  <si>
    <t>Общее образование</t>
  </si>
  <si>
    <t>6.3.</t>
  </si>
  <si>
    <t>6.4.</t>
  </si>
  <si>
    <t>Другие вопросы в области образования</t>
  </si>
  <si>
    <t>7.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</si>
  <si>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</si>
  <si>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</si>
  <si>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</si>
  <si>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</si>
  <si>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</si>
  <si>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8.1.</t>
  </si>
  <si>
    <t>Другие вопросы в области здравоохранения</t>
  </si>
  <si>
    <t>9.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</si>
  <si>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</si>
  <si>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</si>
  <si>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</si>
  <si>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</si>
  <si>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</si>
  <si>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</si>
  <si>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</si>
  <si>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</si>
  <si>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</si>
  <si>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10.1.</t>
  </si>
  <si>
    <t>Массовый спорт</t>
  </si>
  <si>
    <t>10.2.</t>
  </si>
  <si>
    <t>Другие вопросы в области физической культуры и спорта</t>
  </si>
  <si>
    <t>11.</t>
  </si>
  <si>
    <t>11.1.</t>
  </si>
  <si>
    <t>Периодическая печать и издательства</t>
  </si>
  <si>
    <t>12.</t>
  </si>
  <si>
    <t>12.1.</t>
  </si>
  <si>
    <t>(рублей)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</si>
  <si>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</si>
  <si>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</si>
  <si>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</si>
  <si>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</si>
  <si>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</si>
  <si>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</si>
  <si>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</si>
  <si>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</si>
  <si>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</si>
  <si>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</si>
  <si>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</si>
  <si>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</si>
  <si>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</si>
  <si>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</si>
  <si>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</si>
  <si>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</si>
  <si>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</si>
  <si>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</si>
  <si>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</si>
  <si>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</si>
  <si>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</si>
  <si>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</si>
  <si>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</si>
  <si>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</si>
  <si>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</si>
  <si>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</si>
  <si>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</si>
  <si>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</si>
  <si>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</si>
  <si>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</si>
  <si>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</si>
  <si>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</si>
  <si>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</si>
  <si>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</si>
  <si>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</si>
  <si>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</si>
  <si>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</si>
  <si>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</si>
  <si>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</si>
  <si>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</si>
  <si>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</si>
  <si>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</si>
  <si>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13.</t>
  </si>
  <si>
    <t>14.</t>
  </si>
  <si>
    <t>Доходы бюджетов городских округов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</si>
  <si>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</si>
  <si>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</si>
  <si>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</si>
  <si>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</si>
  <si>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</si>
  <si>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</si>
  <si>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 xml:space="preserve"> 000 1 01 02000 01 0000 110</t>
  </si>
  <si>
    <t>000 1 03 00000 00 0000 000</t>
  </si>
  <si>
    <t xml:space="preserve"> 000 1 03 02000 01 0000 110</t>
  </si>
  <si>
    <t>000 1 05 00000 00 0000 000</t>
  </si>
  <si>
    <t xml:space="preserve"> 000 1 05 01000 00 0000 110</t>
  </si>
  <si>
    <t>000 1 05 02000 02 0000 110</t>
  </si>
  <si>
    <t xml:space="preserve"> 000 1 05 03000 01 0000 110</t>
  </si>
  <si>
    <t>000 1 06 00000 00 0000 000</t>
  </si>
  <si>
    <t xml:space="preserve"> 000 1 06 01000 00 0000 110</t>
  </si>
  <si>
    <t>000 1 06 06000 00 0000 110</t>
  </si>
  <si>
    <t>000 1 08 00000 00 0000 000</t>
  </si>
  <si>
    <t xml:space="preserve"> 000 1 08 03000 01 0000 110</t>
  </si>
  <si>
    <t>000 1 08 07000 01 0000 110</t>
  </si>
  <si>
    <t>000 1 11 00000 00 0000 000</t>
  </si>
  <si>
    <t xml:space="preserve"> 000 1 11 01000 00 0000 120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</si>
  <si>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</si>
  <si>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</si>
  <si>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</si>
  <si>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</si>
  <si>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</si>
  <si>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</si>
  <si>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</si>
  <si>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</si>
  <si>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</si>
  <si>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000 1 14 01000 00 0000 410</t>
  </si>
  <si>
    <t>000 1 14 02000 00 0000 000</t>
  </si>
  <si>
    <t xml:space="preserve"> 000 1 14 06000 00 0000 430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</si>
  <si>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</si>
  <si>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</si>
  <si>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</si>
  <si>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</si>
  <si>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</si>
  <si>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</si>
  <si>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</si>
  <si>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ВСЕГО</t>
  </si>
  <si>
    <t>Дополнительное образование детей</t>
  </si>
  <si>
    <t>Молодежная политика</t>
  </si>
  <si>
    <t>6.5.</t>
  </si>
  <si>
    <t>Физическая культура</t>
  </si>
  <si>
    <t>10.3.</t>
  </si>
  <si>
    <t xml:space="preserve"> 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</si>
  <si>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</si>
  <si>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10.4.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</si>
  <si>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</si>
  <si>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</si>
  <si>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</si>
  <si>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</si>
  <si>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</si>
  <si>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</si>
  <si>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</si>
  <si>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</si>
  <si>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</si>
  <si>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</si>
  <si>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Спорт высших достижений</t>
  </si>
  <si>
    <t>СРЕДСТВА МАССОВОЙ ИНФОРМАЦИИ</t>
  </si>
  <si>
    <t>ОБСЛУЖИВАНИЕ ГОСУДАРСТВЕННОГО И МУНИЦИПАЛЬНОГО ДОЛГА</t>
  </si>
  <si>
    <t>Общеэкономические вопросы</t>
  </si>
  <si>
    <t>3.7.</t>
  </si>
  <si>
    <t xml:space="preserve"> 000 2 02 1000 00 0000 150</t>
  </si>
  <si>
    <t>000 2 02 20000 00 0000 150</t>
  </si>
  <si>
    <t>000 2 02 30000 00 0000 150</t>
  </si>
  <si>
    <t>000 2 02 40000 00 0000 150</t>
  </si>
  <si>
    <t>000 2 18 04000 04 0000 150</t>
  </si>
  <si>
    <t xml:space="preserve"> 000 2 19 00000 04 0000 150</t>
  </si>
  <si>
    <t>Транспортный налог</t>
  </si>
  <si>
    <t>000 1 06 0400 02 0000 110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</si>
  <si>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</si>
  <si>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</si>
  <si>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</si>
  <si>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</si>
  <si>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</si>
  <si>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</si>
  <si>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</si>
  <si>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</si>
  <si>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</si>
  <si>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</si>
  <si>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8.2.</t>
  </si>
  <si>
    <t>10.5.</t>
  </si>
  <si>
    <t>12.2.</t>
  </si>
  <si>
    <t>12.3.</t>
  </si>
  <si>
    <t>13.1.</t>
  </si>
  <si>
    <t>14.1.</t>
  </si>
  <si>
    <t>Инициативные платежи</t>
  </si>
  <si>
    <t>000 1 17 15000 00 0000 150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</si>
  <si>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</si>
  <si>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</si>
  <si>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0,00</t>
  </si>
  <si>
    <t>Прочие безвозмездные поступления</t>
  </si>
  <si>
    <t>000 2 07 00000 00 0000 000</t>
  </si>
  <si>
    <t>15.</t>
  </si>
  <si>
    <t>15.1.</t>
  </si>
  <si>
    <t>Безвозмездные поступления от государственных (муниципальных) организаций</t>
  </si>
  <si>
    <t>000 2 03 00000 00  0000 000</t>
  </si>
  <si>
    <t>Безвозмездные поступления от государственных (муниципальных) организаций в бюджеты городских округов</t>
  </si>
  <si>
    <t>000 2 03 04000 04 0000 150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</si>
  <si>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</si>
  <si>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</si>
  <si>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</si>
  <si>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000 1 16 01300 01 0000 140</t>
  </si>
  <si>
    <t>9.5.</t>
  </si>
  <si>
    <t>10.6.</t>
  </si>
  <si>
    <t>12.4.</t>
  </si>
  <si>
    <t>16.</t>
  </si>
  <si>
    <t>16.1.</t>
  </si>
  <si>
    <t>Прочие безвозмездные поступления в бюджеты городских округов</t>
  </si>
  <si>
    <t>000 2 07 04000 04 0000 150</t>
  </si>
  <si>
    <t>11.2.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</si>
  <si>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</si>
  <si>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</si>
  <si>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2.4.</t>
  </si>
  <si>
    <t>Обслуживание государственного (муниципального) внутреннего долга</t>
  </si>
  <si>
    <t>Утвержденный бюджет города на 2023 год решением Думы города от 26.12.2022 № 250-VII ДГ</t>
  </si>
  <si>
    <t>Сведения о внесенных изменениях в решение Думы города от 26.12.2022 № 250-VII ДГ ДГ  "О бюджете городского округа город Сургут на 2023 год и плановый период 2024 – 2025 годов"  за 2023 год</t>
  </si>
  <si>
    <t>Внесенные изменения в бюджет города в соответствии с решением Думы города от 20.12.2023 
№ 483-VII ДГ</t>
  </si>
  <si>
    <t>-9063209,14</t>
  </si>
  <si>
    <t>-10 172 015,99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</si>
  <si>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</si>
  <si>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</si>
  <si>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</si>
  <si>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000 1 09 04000 00 0000 110</t>
  </si>
  <si>
    <t>000 1 09 07000 00 0000 110</t>
  </si>
  <si>
    <t>7</t>
  </si>
  <si>
    <t>7.3.</t>
  </si>
  <si>
    <t>7.4.</t>
  </si>
  <si>
    <t>7.5.</t>
  </si>
  <si>
    <t>Утвержденный бюджет города на 2023 год в соответствии с решением Думы города от 20.12.2023 
№ 483-VII ДГ</t>
  </si>
  <si>
    <t>Обеспечение проведения выборов и референдумов</t>
  </si>
  <si>
    <t>Прикладные научные исследования в области национальной экономики</t>
  </si>
  <si>
    <t>3.8.</t>
  </si>
  <si>
    <t>1.8.</t>
  </si>
  <si>
    <t>Внесенные изменения в бюджет города в соответствии с решением Думы города от 06.03.2023 
№ 281-VII ДГ</t>
  </si>
  <si>
    <t>Внесенные  изменения в бюджет города в соответствии с решением Думы города от 31.05.2023 
№ 353-VII ДГ</t>
  </si>
  <si>
    <t>Внесенные  изменения в бюджет города в соответствии с решением Думы города от 05.10.2023 
№ 423-VII ДГ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</si>
</sst>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justify" wrapText="1"/>
    </xf>
    <xf numFmtId="4" fontId="3" fillId="3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Border="1"/>
    <xf numFmtId="2" fontId="4" fillId="0" borderId="0" xfId="0" applyNumberFormat="1" applyFont="1"/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4" fontId="0" fillId="0" borderId="0" xfId="0" applyNumberFormat="1" applyFont="1"/>
    <xf numFmtId="4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justify" wrapText="1"/>
    </xf>
    <xf numFmtId="49" fontId="3" fillId="4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justify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justify" vertical="center" wrapText="1"/>
    </xf>
    <xf numFmtId="49" fontId="2" fillId="4" borderId="1" xfId="0" applyNumberFormat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2"/>
  <sheetViews>
    <sheetView tabSelected="1" view="pageBreakPreview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J3" sqref="J3:J5"/>
    </sheetView>
  </sheetViews>
  <sheetFormatPr defaultRowHeight="12.75" x14ac:dyDescent="0.2"/>
  <cols>
    <col min="1" max="1" width="6" customWidth="1"/>
    <col min="2" max="2" width="49.5703125" customWidth="1"/>
    <col min="3" max="3" width="11.28515625" customWidth="1"/>
    <col min="4" max="4" width="15.5703125" customWidth="1"/>
    <col min="5" max="5" width="17.28515625" style="5" customWidth="1"/>
    <col min="6" max="6" width="15.42578125" style="5" customWidth="1"/>
    <col min="7" max="7" width="15.7109375" style="5" customWidth="1"/>
    <col min="8" max="9" width="15.5703125" style="5" customWidth="1"/>
    <col min="10" max="10" width="16.7109375" style="5" customWidth="1" collapsed="1"/>
    <col min="11" max="11" width="13.28515625" customWidth="1"/>
    <col min="12" max="12" width="12.7109375" bestFit="1" customWidth="1"/>
  </cols>
  <sheetData>
    <row r="1" spans="1:11" ht="38.25" customHeight="1" x14ac:dyDescent="0.2">
      <c r="A1" s="54" t="s">
        <v>267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ht="21.75" customHeight="1" x14ac:dyDescent="0.2">
      <c r="A2" s="1" t="s">
        <v>4</v>
      </c>
      <c r="B2" s="1"/>
      <c r="C2" s="1" t="s">
        <v>4</v>
      </c>
      <c r="D2" s="1" t="s">
        <v>4</v>
      </c>
      <c r="F2" s="23"/>
      <c r="G2" s="24"/>
      <c r="H2" s="25"/>
      <c r="I2" s="25"/>
      <c r="J2" s="2" t="s">
        <v>103</v>
      </c>
    </row>
    <row r="3" spans="1:11" s="5" customFormat="1" ht="12.75" customHeight="1" x14ac:dyDescent="0.2">
      <c r="A3" s="55" t="s">
        <v>2</v>
      </c>
      <c r="B3" s="55" t="s">
        <v>3</v>
      </c>
      <c r="C3" s="46" t="s">
        <v>151</v>
      </c>
      <c r="D3" s="47"/>
      <c r="E3" s="55" t="s">
        <v>266</v>
      </c>
      <c r="F3" s="55" t="s">
        <v>285</v>
      </c>
      <c r="G3" s="55" t="s">
        <v>286</v>
      </c>
      <c r="H3" s="55" t="s">
        <v>287</v>
      </c>
      <c r="I3" s="55" t="s">
        <v>268</v>
      </c>
      <c r="J3" s="55" t="s">
        <v>280</v>
      </c>
    </row>
    <row r="4" spans="1:11" s="5" customFormat="1" ht="42.75" customHeight="1" x14ac:dyDescent="0.2">
      <c r="A4" s="56"/>
      <c r="B4" s="56"/>
      <c r="C4" s="48"/>
      <c r="D4" s="49"/>
      <c r="E4" s="56"/>
      <c r="F4" s="56"/>
      <c r="G4" s="56"/>
      <c r="H4" s="56"/>
      <c r="I4" s="56"/>
      <c r="J4" s="56"/>
    </row>
    <row r="5" spans="1:11" s="5" customFormat="1" ht="52.5" customHeight="1" x14ac:dyDescent="0.2">
      <c r="A5" s="57"/>
      <c r="B5" s="57"/>
      <c r="C5" s="50"/>
      <c r="D5" s="51"/>
      <c r="E5" s="57"/>
      <c r="F5" s="57"/>
      <c r="G5" s="57"/>
      <c r="H5" s="57"/>
      <c r="I5" s="57"/>
      <c r="J5" s="57"/>
    </row>
    <row r="6" spans="1:11" s="5" customFormat="1" ht="15.75" customHeight="1" x14ac:dyDescent="0.2">
      <c r="A6" s="7" t="s">
        <v>4</v>
      </c>
      <c r="B6" s="10" t="s">
        <v>104</v>
      </c>
      <c r="C6" s="52"/>
      <c r="D6" s="53"/>
      <c r="E6" s="11">
        <f>E7+E54</f>
        <v>39901256781.739998</v>
      </c>
      <c r="F6" s="11">
        <f>F7+F54</f>
        <v>18438523.580000006</v>
      </c>
      <c r="G6" s="11">
        <f>G7+G54</f>
        <v>60861232.049999952</v>
      </c>
      <c r="H6" s="11">
        <f>H7+H54</f>
        <v>620818524.03999996</v>
      </c>
      <c r="I6" s="11">
        <f>I7+I54</f>
        <v>-303746633.25</v>
      </c>
      <c r="J6" s="11">
        <f t="shared" ref="J6:J11" si="0">E6+F6+G6+H6+I6</f>
        <v>40297628428.160004</v>
      </c>
      <c r="K6" s="33"/>
    </row>
    <row r="7" spans="1:11" s="5" customFormat="1" ht="24.75" customHeight="1" x14ac:dyDescent="0.2">
      <c r="A7" s="8"/>
      <c r="B7" s="12" t="s">
        <v>105</v>
      </c>
      <c r="C7" s="43" t="s">
        <v>153</v>
      </c>
      <c r="D7" s="44"/>
      <c r="E7" s="13">
        <f>E8+E10+E12+E17+E21+E27+E33+E35+E38+E44+E51</f>
        <v>14702168421.629999</v>
      </c>
      <c r="F7" s="13">
        <f>F8+F10+F12+F17+F21+F27+F33+F35+F38+F44+F51</f>
        <v>6043712.6200000048</v>
      </c>
      <c r="G7" s="13">
        <f>G8+G10+G12+G17+G21+G27+G33+G35+G38+G44+G51</f>
        <v>0</v>
      </c>
      <c r="H7" s="13">
        <f>H8+H10+H12+H17+H21+H27+H33+H35+H38+H44+H51</f>
        <v>495934093.86999995</v>
      </c>
      <c r="I7" s="13">
        <f>I8+I10+I12+I17+I21+I27+I33+I35+I38+I44+I51+I24</f>
        <v>619774297.58000004</v>
      </c>
      <c r="J7" s="13">
        <f t="shared" si="0"/>
        <v>15823920525.700001</v>
      </c>
    </row>
    <row r="8" spans="1:11" s="5" customFormat="1" ht="26.25" customHeight="1" x14ac:dyDescent="0.2">
      <c r="A8" s="14" t="s">
        <v>5</v>
      </c>
      <c r="B8" s="12" t="s">
        <v>106</v>
      </c>
      <c r="C8" s="43" t="s">
        <v>154</v>
      </c>
      <c r="D8" s="44"/>
      <c r="E8" s="13">
        <f>E9</f>
        <v>10171996775.68</v>
      </c>
      <c r="F8" s="13">
        <f t="shared" ref="F8:I8" si="1">F9</f>
        <v>-28234266.27</v>
      </c>
      <c r="G8" s="13">
        <f t="shared" si="1"/>
        <v>0</v>
      </c>
      <c r="H8" s="13">
        <f t="shared" si="1"/>
        <v>339661934.83999997</v>
      </c>
      <c r="I8" s="13">
        <f t="shared" si="1"/>
        <v>414086956.47000003</v>
      </c>
      <c r="J8" s="13">
        <f t="shared" si="0"/>
        <v>10897511400.719999</v>
      </c>
    </row>
    <row r="9" spans="1:11" s="5" customFormat="1" ht="17.25" customHeight="1" x14ac:dyDescent="0.2">
      <c r="A9" s="15" t="s">
        <v>8</v>
      </c>
      <c r="B9" s="16" t="s">
        <v>107</v>
      </c>
      <c r="C9" s="38" t="s">
        <v>155</v>
      </c>
      <c r="D9" s="42"/>
      <c r="E9" s="17">
        <v>10171996775.68</v>
      </c>
      <c r="F9" s="17">
        <v>-28234266.27</v>
      </c>
      <c r="G9" s="17">
        <v>0</v>
      </c>
      <c r="H9" s="17">
        <v>339661934.83999997</v>
      </c>
      <c r="I9" s="17">
        <v>414086956.47000003</v>
      </c>
      <c r="J9" s="17">
        <f t="shared" si="0"/>
        <v>10897511400.719999</v>
      </c>
    </row>
    <row r="10" spans="1:11" s="5" customFormat="1" ht="25.5" customHeight="1" x14ac:dyDescent="0.2">
      <c r="A10" s="14" t="s">
        <v>108</v>
      </c>
      <c r="B10" s="12" t="s">
        <v>109</v>
      </c>
      <c r="C10" s="43" t="s">
        <v>156</v>
      </c>
      <c r="D10" s="44"/>
      <c r="E10" s="13">
        <f>E11</f>
        <v>54246220</v>
      </c>
      <c r="F10" s="13">
        <f t="shared" ref="F10:I10" si="2">F11</f>
        <v>700880</v>
      </c>
      <c r="G10" s="13">
        <f t="shared" si="2"/>
        <v>0</v>
      </c>
      <c r="H10" s="13">
        <f t="shared" si="2"/>
        <v>0</v>
      </c>
      <c r="I10" s="13">
        <f t="shared" si="2"/>
        <v>6521280</v>
      </c>
      <c r="J10" s="35">
        <f t="shared" si="0"/>
        <v>61468380</v>
      </c>
    </row>
    <row r="11" spans="1:11" s="5" customFormat="1" ht="32.25" customHeight="1" x14ac:dyDescent="0.2">
      <c r="A11" s="15" t="s">
        <v>31</v>
      </c>
      <c r="B11" s="16" t="s">
        <v>110</v>
      </c>
      <c r="C11" s="38" t="s">
        <v>157</v>
      </c>
      <c r="D11" s="42"/>
      <c r="E11" s="17">
        <v>54246220</v>
      </c>
      <c r="F11" s="17">
        <v>700880</v>
      </c>
      <c r="G11" s="17">
        <v>0</v>
      </c>
      <c r="H11" s="17">
        <v>0</v>
      </c>
      <c r="I11" s="17">
        <v>6521280</v>
      </c>
      <c r="J11" s="37">
        <f t="shared" si="0"/>
        <v>61468380</v>
      </c>
    </row>
    <row r="12" spans="1:11" s="5" customFormat="1" ht="22.5" customHeight="1" x14ac:dyDescent="0.2">
      <c r="A12" s="14" t="s">
        <v>111</v>
      </c>
      <c r="B12" s="12" t="s">
        <v>112</v>
      </c>
      <c r="C12" s="43" t="s">
        <v>158</v>
      </c>
      <c r="D12" s="44"/>
      <c r="E12" s="13">
        <f>SUM(E13:E16)</f>
        <v>2149328098.0700002</v>
      </c>
      <c r="F12" s="13">
        <f t="shared" ref="F12:I12" si="3">SUM(F13:F16)</f>
        <v>0</v>
      </c>
      <c r="G12" s="13">
        <f t="shared" si="3"/>
        <v>0</v>
      </c>
      <c r="H12" s="13">
        <f t="shared" si="3"/>
        <v>0</v>
      </c>
      <c r="I12" s="13">
        <f t="shared" si="3"/>
        <v>190686786.90000001</v>
      </c>
      <c r="J12" s="35">
        <f t="shared" ref="J12:J67" si="4">E12+F12+G12+H12+I12</f>
        <v>2340014884.9700003</v>
      </c>
    </row>
    <row r="13" spans="1:11" s="5" customFormat="1" ht="27.75" customHeight="1" x14ac:dyDescent="0.2">
      <c r="A13" s="15" t="s">
        <v>39</v>
      </c>
      <c r="B13" s="16" t="s">
        <v>113</v>
      </c>
      <c r="C13" s="38" t="s">
        <v>159</v>
      </c>
      <c r="D13" s="42"/>
      <c r="E13" s="17">
        <v>2055017769.54</v>
      </c>
      <c r="F13" s="17">
        <v>0</v>
      </c>
      <c r="G13" s="17">
        <v>0</v>
      </c>
      <c r="H13" s="17">
        <v>0</v>
      </c>
      <c r="I13" s="17">
        <v>268604961.13999999</v>
      </c>
      <c r="J13" s="37">
        <f t="shared" si="4"/>
        <v>2323622730.6799998</v>
      </c>
    </row>
    <row r="14" spans="1:11" s="5" customFormat="1" ht="25.5" customHeight="1" x14ac:dyDescent="0.2">
      <c r="A14" s="15" t="s">
        <v>40</v>
      </c>
      <c r="B14" s="16" t="s">
        <v>114</v>
      </c>
      <c r="C14" s="38" t="s">
        <v>160</v>
      </c>
      <c r="D14" s="42"/>
      <c r="E14" s="17">
        <v>0</v>
      </c>
      <c r="F14" s="17">
        <v>0</v>
      </c>
      <c r="G14" s="17">
        <v>0</v>
      </c>
      <c r="H14" s="17">
        <v>0</v>
      </c>
      <c r="I14" s="17">
        <v>-4172181.91</v>
      </c>
      <c r="J14" s="37">
        <f t="shared" si="4"/>
        <v>-4172181.91</v>
      </c>
    </row>
    <row r="15" spans="1:11" s="5" customFormat="1" ht="20.25" customHeight="1" x14ac:dyDescent="0.2">
      <c r="A15" s="15" t="s">
        <v>42</v>
      </c>
      <c r="B15" s="16" t="s">
        <v>115</v>
      </c>
      <c r="C15" s="38" t="s">
        <v>161</v>
      </c>
      <c r="D15" s="42"/>
      <c r="E15" s="17">
        <v>432980.94</v>
      </c>
      <c r="F15" s="17">
        <v>0</v>
      </c>
      <c r="G15" s="17">
        <v>0</v>
      </c>
      <c r="H15" s="17">
        <v>0</v>
      </c>
      <c r="I15" s="17">
        <v>101936.61</v>
      </c>
      <c r="J15" s="37">
        <f t="shared" si="4"/>
        <v>534917.55000000005</v>
      </c>
    </row>
    <row r="16" spans="1:11" s="5" customFormat="1" ht="26.25" customHeight="1" x14ac:dyDescent="0.2">
      <c r="A16" s="18" t="s">
        <v>44</v>
      </c>
      <c r="B16" s="16" t="s">
        <v>116</v>
      </c>
      <c r="C16" s="38" t="s">
        <v>161</v>
      </c>
      <c r="D16" s="42"/>
      <c r="E16" s="17">
        <v>93877347.590000004</v>
      </c>
      <c r="F16" s="17">
        <v>0</v>
      </c>
      <c r="G16" s="17">
        <v>0</v>
      </c>
      <c r="H16" s="17">
        <v>0</v>
      </c>
      <c r="I16" s="17">
        <v>-73847928.939999998</v>
      </c>
      <c r="J16" s="37">
        <f t="shared" si="4"/>
        <v>20029418.650000006</v>
      </c>
    </row>
    <row r="17" spans="1:10" s="5" customFormat="1" ht="21" customHeight="1" x14ac:dyDescent="0.2">
      <c r="A17" s="14" t="s">
        <v>54</v>
      </c>
      <c r="B17" s="12" t="s">
        <v>117</v>
      </c>
      <c r="C17" s="43" t="s">
        <v>162</v>
      </c>
      <c r="D17" s="44"/>
      <c r="E17" s="13">
        <f>SUM(E18:E20)</f>
        <v>1147651196.8699999</v>
      </c>
      <c r="F17" s="13">
        <f t="shared" ref="F17:I17" si="5">SUM(F18:F20)</f>
        <v>0</v>
      </c>
      <c r="G17" s="13">
        <f t="shared" si="5"/>
        <v>0</v>
      </c>
      <c r="H17" s="13">
        <f t="shared" si="5"/>
        <v>0</v>
      </c>
      <c r="I17" s="13">
        <f t="shared" si="5"/>
        <v>-13614378.069999998</v>
      </c>
      <c r="J17" s="35">
        <f t="shared" si="4"/>
        <v>1134036818.8</v>
      </c>
    </row>
    <row r="18" spans="1:10" s="5" customFormat="1" ht="22.5" customHeight="1" x14ac:dyDescent="0.2">
      <c r="A18" s="15" t="s">
        <v>55</v>
      </c>
      <c r="B18" s="16" t="s">
        <v>118</v>
      </c>
      <c r="C18" s="38" t="s">
        <v>163</v>
      </c>
      <c r="D18" s="42"/>
      <c r="E18" s="17">
        <v>275527141.5</v>
      </c>
      <c r="F18" s="17">
        <v>0</v>
      </c>
      <c r="G18" s="17">
        <v>0</v>
      </c>
      <c r="H18" s="17">
        <v>0</v>
      </c>
      <c r="I18" s="17">
        <v>0</v>
      </c>
      <c r="J18" s="37">
        <f t="shared" si="4"/>
        <v>275527141.5</v>
      </c>
    </row>
    <row r="19" spans="1:10" s="5" customFormat="1" ht="22.5" customHeight="1" x14ac:dyDescent="0.2">
      <c r="A19" s="15" t="s">
        <v>57</v>
      </c>
      <c r="B19" s="16" t="s">
        <v>219</v>
      </c>
      <c r="C19" s="38" t="s">
        <v>220</v>
      </c>
      <c r="D19" s="42"/>
      <c r="E19" s="17">
        <v>223011654.94999999</v>
      </c>
      <c r="F19" s="17">
        <v>0</v>
      </c>
      <c r="G19" s="17">
        <v>0</v>
      </c>
      <c r="H19" s="17">
        <v>0</v>
      </c>
      <c r="I19" s="17">
        <v>7055513.4000000004</v>
      </c>
      <c r="J19" s="37">
        <f t="shared" si="4"/>
        <v>230067168.34999999</v>
      </c>
    </row>
    <row r="20" spans="1:10" s="5" customFormat="1" ht="19.5" customHeight="1" x14ac:dyDescent="0.2">
      <c r="A20" s="15" t="s">
        <v>59</v>
      </c>
      <c r="B20" s="16" t="s">
        <v>119</v>
      </c>
      <c r="C20" s="38" t="s">
        <v>164</v>
      </c>
      <c r="D20" s="42"/>
      <c r="E20" s="17">
        <v>649112400.41999996</v>
      </c>
      <c r="F20" s="17">
        <v>0</v>
      </c>
      <c r="G20" s="17">
        <v>0</v>
      </c>
      <c r="H20" s="17">
        <v>0</v>
      </c>
      <c r="I20" s="17">
        <v>-20669891.469999999</v>
      </c>
      <c r="J20" s="37">
        <f t="shared" si="4"/>
        <v>628442508.94999993</v>
      </c>
    </row>
    <row r="21" spans="1:10" s="5" customFormat="1" ht="20.25" customHeight="1" x14ac:dyDescent="0.2">
      <c r="A21" s="14" t="s">
        <v>63</v>
      </c>
      <c r="B21" s="12" t="s">
        <v>120</v>
      </c>
      <c r="C21" s="43" t="s">
        <v>165</v>
      </c>
      <c r="D21" s="44"/>
      <c r="E21" s="13">
        <f>SUM(E22:E23)</f>
        <v>105093782.84999999</v>
      </c>
      <c r="F21" s="13">
        <f t="shared" ref="F21:I21" si="6">SUM(F22:F23)</f>
        <v>0</v>
      </c>
      <c r="G21" s="13">
        <f t="shared" si="6"/>
        <v>0</v>
      </c>
      <c r="H21" s="13">
        <f t="shared" si="6"/>
        <v>-3003201</v>
      </c>
      <c r="I21" s="13">
        <f t="shared" si="6"/>
        <v>-10906108.76</v>
      </c>
      <c r="J21" s="35">
        <f t="shared" si="4"/>
        <v>91184473.089999989</v>
      </c>
    </row>
    <row r="22" spans="1:10" s="5" customFormat="1" ht="29.25" customHeight="1" x14ac:dyDescent="0.2">
      <c r="A22" s="15" t="s">
        <v>64</v>
      </c>
      <c r="B22" s="16" t="s">
        <v>121</v>
      </c>
      <c r="C22" s="38" t="s">
        <v>166</v>
      </c>
      <c r="D22" s="42"/>
      <c r="E22" s="17">
        <v>102213582.84999999</v>
      </c>
      <c r="F22" s="17">
        <v>0</v>
      </c>
      <c r="G22" s="17">
        <v>0</v>
      </c>
      <c r="H22" s="17">
        <v>0</v>
      </c>
      <c r="I22" s="17">
        <v>-10906108.76</v>
      </c>
      <c r="J22" s="37">
        <f t="shared" si="4"/>
        <v>91307474.089999989</v>
      </c>
    </row>
    <row r="23" spans="1:10" s="5" customFormat="1" ht="39.75" customHeight="1" x14ac:dyDescent="0.2">
      <c r="A23" s="15" t="s">
        <v>66</v>
      </c>
      <c r="B23" s="16" t="s">
        <v>122</v>
      </c>
      <c r="C23" s="38" t="s">
        <v>167</v>
      </c>
      <c r="D23" s="42"/>
      <c r="E23" s="17">
        <v>2880200</v>
      </c>
      <c r="F23" s="17">
        <v>0</v>
      </c>
      <c r="G23" s="17">
        <v>0</v>
      </c>
      <c r="H23" s="17">
        <v>-3003201</v>
      </c>
      <c r="I23" s="17">
        <v>0</v>
      </c>
      <c r="J23" s="37">
        <f t="shared" si="4"/>
        <v>-123001</v>
      </c>
    </row>
    <row r="24" spans="1:10" s="5" customFormat="1" ht="39.75" customHeight="1" x14ac:dyDescent="0.2">
      <c r="A24" s="36" t="s">
        <v>68</v>
      </c>
      <c r="B24" s="12" t="s">
        <v>271</v>
      </c>
      <c r="C24" s="43" t="s">
        <v>272</v>
      </c>
      <c r="D24" s="45"/>
      <c r="E24" s="32">
        <v>0</v>
      </c>
      <c r="F24" s="32">
        <v>0</v>
      </c>
      <c r="G24" s="32">
        <v>0</v>
      </c>
      <c r="H24" s="32">
        <v>0</v>
      </c>
      <c r="I24" s="32">
        <v>-161.51</v>
      </c>
      <c r="J24" s="35">
        <f t="shared" si="4"/>
        <v>-161.51</v>
      </c>
    </row>
    <row r="25" spans="1:10" s="5" customFormat="1" ht="39.75" customHeight="1" x14ac:dyDescent="0.2">
      <c r="A25" s="19" t="s">
        <v>69</v>
      </c>
      <c r="B25" s="20" t="s">
        <v>117</v>
      </c>
      <c r="C25" s="38" t="s">
        <v>274</v>
      </c>
      <c r="D25" s="39"/>
      <c r="E25" s="21">
        <v>0</v>
      </c>
      <c r="F25" s="21">
        <v>0</v>
      </c>
      <c r="G25" s="21">
        <v>0</v>
      </c>
      <c r="H25" s="21">
        <v>0</v>
      </c>
      <c r="I25" s="21">
        <v>38.49</v>
      </c>
      <c r="J25" s="37">
        <f t="shared" si="4"/>
        <v>38.49</v>
      </c>
    </row>
    <row r="26" spans="1:10" s="5" customFormat="1" ht="39.75" customHeight="1" x14ac:dyDescent="0.2">
      <c r="A26" s="19" t="s">
        <v>71</v>
      </c>
      <c r="B26" s="20" t="s">
        <v>273</v>
      </c>
      <c r="C26" s="38" t="s">
        <v>275</v>
      </c>
      <c r="D26" s="39"/>
      <c r="E26" s="21">
        <v>0</v>
      </c>
      <c r="F26" s="21">
        <v>0</v>
      </c>
      <c r="G26" s="21">
        <v>0</v>
      </c>
      <c r="H26" s="21">
        <v>0</v>
      </c>
      <c r="I26" s="21">
        <v>-200</v>
      </c>
      <c r="J26" s="37">
        <f t="shared" si="4"/>
        <v>-200</v>
      </c>
    </row>
    <row r="27" spans="1:10" s="5" customFormat="1" ht="41.25" customHeight="1" x14ac:dyDescent="0.2">
      <c r="A27" s="14" t="s">
        <v>276</v>
      </c>
      <c r="B27" s="12" t="s">
        <v>123</v>
      </c>
      <c r="C27" s="43" t="s">
        <v>168</v>
      </c>
      <c r="D27" s="44"/>
      <c r="E27" s="13">
        <f t="shared" ref="E27:H27" si="7">SUM(E28:E32)</f>
        <v>759413477</v>
      </c>
      <c r="F27" s="13">
        <f t="shared" si="7"/>
        <v>-1580949.92</v>
      </c>
      <c r="G27" s="13">
        <f t="shared" si="7"/>
        <v>0</v>
      </c>
      <c r="H27" s="13">
        <f t="shared" si="7"/>
        <v>25633946.240000002</v>
      </c>
      <c r="I27" s="13">
        <f>SUM(I28:I32)</f>
        <v>-31743695.379999999</v>
      </c>
      <c r="J27" s="35">
        <f t="shared" si="4"/>
        <v>751722777.94000006</v>
      </c>
    </row>
    <row r="28" spans="1:10" s="5" customFormat="1" ht="64.5" customHeight="1" x14ac:dyDescent="0.2">
      <c r="A28" s="15" t="s">
        <v>77</v>
      </c>
      <c r="B28" s="16" t="s">
        <v>124</v>
      </c>
      <c r="C28" s="38" t="s">
        <v>169</v>
      </c>
      <c r="D28" s="42"/>
      <c r="E28" s="17">
        <v>16847677.07</v>
      </c>
      <c r="F28" s="17">
        <v>-170087.75</v>
      </c>
      <c r="G28" s="17">
        <v>0</v>
      </c>
      <c r="H28" s="17">
        <v>0</v>
      </c>
      <c r="I28" s="17">
        <v>-5016287.0199999996</v>
      </c>
      <c r="J28" s="37">
        <f t="shared" si="4"/>
        <v>11661302.300000001</v>
      </c>
    </row>
    <row r="29" spans="1:10" s="5" customFormat="1" ht="82.5" customHeight="1" x14ac:dyDescent="0.2">
      <c r="A29" s="15" t="s">
        <v>79</v>
      </c>
      <c r="B29" s="16" t="s">
        <v>125</v>
      </c>
      <c r="C29" s="38" t="s">
        <v>170</v>
      </c>
      <c r="D29" s="42"/>
      <c r="E29" s="17">
        <v>670195191.42999995</v>
      </c>
      <c r="F29" s="17">
        <v>-65412</v>
      </c>
      <c r="G29" s="17">
        <v>0</v>
      </c>
      <c r="H29" s="17">
        <v>15459130</v>
      </c>
      <c r="I29" s="17">
        <v>-30000000</v>
      </c>
      <c r="J29" s="37">
        <f t="shared" si="4"/>
        <v>655588909.42999995</v>
      </c>
    </row>
    <row r="30" spans="1:10" s="5" customFormat="1" ht="43.5" customHeight="1" x14ac:dyDescent="0.2">
      <c r="A30" s="15" t="s">
        <v>277</v>
      </c>
      <c r="B30" s="16" t="s">
        <v>239</v>
      </c>
      <c r="C30" s="38" t="s">
        <v>240</v>
      </c>
      <c r="D30" s="39"/>
      <c r="E30" s="17">
        <v>424376.43</v>
      </c>
      <c r="F30" s="17">
        <v>0</v>
      </c>
      <c r="G30" s="17">
        <v>0</v>
      </c>
      <c r="H30" s="17">
        <v>0</v>
      </c>
      <c r="I30" s="17">
        <v>-109547.25</v>
      </c>
      <c r="J30" s="37">
        <f t="shared" si="4"/>
        <v>314829.18</v>
      </c>
    </row>
    <row r="31" spans="1:10" s="5" customFormat="1" ht="29.25" customHeight="1" x14ac:dyDescent="0.2">
      <c r="A31" s="15" t="s">
        <v>278</v>
      </c>
      <c r="B31" s="16" t="s">
        <v>126</v>
      </c>
      <c r="C31" s="38" t="s">
        <v>171</v>
      </c>
      <c r="D31" s="42"/>
      <c r="E31" s="17">
        <v>10783679.09</v>
      </c>
      <c r="F31" s="17">
        <v>0</v>
      </c>
      <c r="G31" s="17">
        <v>0</v>
      </c>
      <c r="H31" s="17">
        <v>0</v>
      </c>
      <c r="I31" s="17">
        <v>3373805.56</v>
      </c>
      <c r="J31" s="37">
        <f t="shared" si="4"/>
        <v>14157484.65</v>
      </c>
    </row>
    <row r="32" spans="1:10" s="5" customFormat="1" ht="78.75" customHeight="1" x14ac:dyDescent="0.2">
      <c r="A32" s="18" t="s">
        <v>279</v>
      </c>
      <c r="B32" s="16" t="s">
        <v>127</v>
      </c>
      <c r="C32" s="38" t="s">
        <v>172</v>
      </c>
      <c r="D32" s="42"/>
      <c r="E32" s="17">
        <v>61162552.979999997</v>
      </c>
      <c r="F32" s="17">
        <v>-1345450.17</v>
      </c>
      <c r="G32" s="17">
        <v>0</v>
      </c>
      <c r="H32" s="17">
        <v>10174816.24</v>
      </c>
      <c r="I32" s="17">
        <v>8333.33</v>
      </c>
      <c r="J32" s="37">
        <f t="shared" si="4"/>
        <v>70000252.379999995</v>
      </c>
    </row>
    <row r="33" spans="1:12" s="5" customFormat="1" ht="22.5" customHeight="1" x14ac:dyDescent="0.2">
      <c r="A33" s="14" t="s">
        <v>76</v>
      </c>
      <c r="B33" s="12" t="s">
        <v>128</v>
      </c>
      <c r="C33" s="43" t="s">
        <v>173</v>
      </c>
      <c r="D33" s="44"/>
      <c r="E33" s="13">
        <f>E34</f>
        <v>18772277.140000001</v>
      </c>
      <c r="F33" s="13" t="str">
        <f t="shared" ref="F33:I33" si="8">F34</f>
        <v>0,00</v>
      </c>
      <c r="G33" s="13" t="str">
        <f t="shared" si="8"/>
        <v>0,00</v>
      </c>
      <c r="H33" s="13">
        <f t="shared" si="8"/>
        <v>-39602246.859999999</v>
      </c>
      <c r="I33" s="13">
        <f t="shared" si="8"/>
        <v>5032568.4400000004</v>
      </c>
      <c r="J33" s="35">
        <f t="shared" si="4"/>
        <v>-15797401.279999997</v>
      </c>
    </row>
    <row r="34" spans="1:12" s="5" customFormat="1" ht="21.75" customHeight="1" x14ac:dyDescent="0.2">
      <c r="A34" s="15" t="s">
        <v>77</v>
      </c>
      <c r="B34" s="16" t="s">
        <v>129</v>
      </c>
      <c r="C34" s="38" t="s">
        <v>174</v>
      </c>
      <c r="D34" s="42"/>
      <c r="E34" s="17">
        <v>18772277.140000001</v>
      </c>
      <c r="F34" s="9" t="s">
        <v>241</v>
      </c>
      <c r="G34" s="9" t="s">
        <v>241</v>
      </c>
      <c r="H34" s="17">
        <v>-39602246.859999999</v>
      </c>
      <c r="I34" s="17">
        <v>5032568.4400000004</v>
      </c>
      <c r="J34" s="37">
        <f t="shared" si="4"/>
        <v>-15797401.279999997</v>
      </c>
    </row>
    <row r="35" spans="1:12" s="5" customFormat="1" ht="28.5" customHeight="1" x14ac:dyDescent="0.2">
      <c r="A35" s="14" t="s">
        <v>81</v>
      </c>
      <c r="B35" s="12" t="s">
        <v>130</v>
      </c>
      <c r="C35" s="43" t="s">
        <v>175</v>
      </c>
      <c r="D35" s="44"/>
      <c r="E35" s="13">
        <f>SUM(E36:E37)</f>
        <v>61355931.099999994</v>
      </c>
      <c r="F35" s="13">
        <f t="shared" ref="F35:I35" si="9">SUM(F36:F37)</f>
        <v>0</v>
      </c>
      <c r="G35" s="13">
        <f t="shared" si="9"/>
        <v>0</v>
      </c>
      <c r="H35" s="13">
        <f>H36+H37</f>
        <v>128237688.64</v>
      </c>
      <c r="I35" s="13">
        <f t="shared" si="9"/>
        <v>45833003.009999998</v>
      </c>
      <c r="J35" s="35">
        <f t="shared" si="4"/>
        <v>235426622.75</v>
      </c>
    </row>
    <row r="36" spans="1:12" s="5" customFormat="1" ht="27" customHeight="1" x14ac:dyDescent="0.2">
      <c r="A36" s="15" t="s">
        <v>82</v>
      </c>
      <c r="B36" s="16" t="s">
        <v>131</v>
      </c>
      <c r="C36" s="38" t="s">
        <v>176</v>
      </c>
      <c r="D36" s="42"/>
      <c r="E36" s="17">
        <v>23582906.129999999</v>
      </c>
      <c r="F36" s="17">
        <v>0</v>
      </c>
      <c r="G36" s="17">
        <v>0</v>
      </c>
      <c r="H36" s="17">
        <v>-50000</v>
      </c>
      <c r="I36" s="17">
        <v>0</v>
      </c>
      <c r="J36" s="37">
        <f t="shared" si="4"/>
        <v>23532906.129999999</v>
      </c>
    </row>
    <row r="37" spans="1:12" s="5" customFormat="1" ht="24" customHeight="1" x14ac:dyDescent="0.2">
      <c r="A37" s="18" t="s">
        <v>231</v>
      </c>
      <c r="B37" s="16" t="s">
        <v>132</v>
      </c>
      <c r="C37" s="38" t="s">
        <v>177</v>
      </c>
      <c r="D37" s="42"/>
      <c r="E37" s="17">
        <v>37773024.969999999</v>
      </c>
      <c r="F37" s="17">
        <v>0</v>
      </c>
      <c r="G37" s="17">
        <v>0</v>
      </c>
      <c r="H37" s="17">
        <v>128287688.64</v>
      </c>
      <c r="I37" s="17">
        <v>45833003.009999998</v>
      </c>
      <c r="J37" s="37">
        <f t="shared" si="4"/>
        <v>211893716.62</v>
      </c>
    </row>
    <row r="38" spans="1:12" s="5" customFormat="1" ht="24.75" customHeight="1" x14ac:dyDescent="0.2">
      <c r="A38" s="14" t="s">
        <v>84</v>
      </c>
      <c r="B38" s="12" t="s">
        <v>133</v>
      </c>
      <c r="C38" s="43" t="s">
        <v>178</v>
      </c>
      <c r="D38" s="44"/>
      <c r="E38" s="13">
        <f>SUM(E39:E42)</f>
        <v>104022166.76000001</v>
      </c>
      <c r="F38" s="13">
        <f>SUM(F39:F43)</f>
        <v>44221257.950000003</v>
      </c>
      <c r="G38" s="13">
        <f t="shared" ref="G38" si="10">SUM(G39:G42)</f>
        <v>0</v>
      </c>
      <c r="H38" s="13">
        <f>SUM(H39:H43)</f>
        <v>8104695.4399999995</v>
      </c>
      <c r="I38" s="13">
        <f>SUM(I39:I43)</f>
        <v>9431934.5099999998</v>
      </c>
      <c r="J38" s="35">
        <f t="shared" si="4"/>
        <v>165780054.66</v>
      </c>
    </row>
    <row r="39" spans="1:12" s="5" customFormat="1" ht="22.5" customHeight="1" x14ac:dyDescent="0.2">
      <c r="A39" s="15" t="s">
        <v>85</v>
      </c>
      <c r="B39" s="16" t="s">
        <v>134</v>
      </c>
      <c r="C39" s="38" t="s">
        <v>179</v>
      </c>
      <c r="D39" s="42"/>
      <c r="E39" s="17">
        <v>17598562.420000002</v>
      </c>
      <c r="F39" s="17">
        <v>0</v>
      </c>
      <c r="G39" s="17">
        <v>0</v>
      </c>
      <c r="H39" s="17">
        <v>3174245.44</v>
      </c>
      <c r="I39" s="17">
        <v>7867301.21</v>
      </c>
      <c r="J39" s="37">
        <f t="shared" si="4"/>
        <v>28640109.070000004</v>
      </c>
    </row>
    <row r="40" spans="1:12" s="5" customFormat="1" ht="78" customHeight="1" x14ac:dyDescent="0.2">
      <c r="A40" s="18" t="s">
        <v>87</v>
      </c>
      <c r="B40" s="16" t="s">
        <v>135</v>
      </c>
      <c r="C40" s="38" t="s">
        <v>180</v>
      </c>
      <c r="D40" s="42"/>
      <c r="E40" s="17">
        <v>19903693.93</v>
      </c>
      <c r="F40" s="17">
        <v>0</v>
      </c>
      <c r="G40" s="17">
        <v>0</v>
      </c>
      <c r="H40" s="17">
        <v>156450</v>
      </c>
      <c r="I40" s="17">
        <v>-685366.7</v>
      </c>
      <c r="J40" s="37">
        <f t="shared" si="4"/>
        <v>19374777.23</v>
      </c>
    </row>
    <row r="41" spans="1:12" s="5" customFormat="1" ht="30" customHeight="1" x14ac:dyDescent="0.2">
      <c r="A41" s="15" t="s">
        <v>89</v>
      </c>
      <c r="B41" s="16" t="s">
        <v>136</v>
      </c>
      <c r="C41" s="38" t="s">
        <v>181</v>
      </c>
      <c r="D41" s="42"/>
      <c r="E41" s="17">
        <v>56150624.259999998</v>
      </c>
      <c r="F41" s="17">
        <v>7561880</v>
      </c>
      <c r="G41" s="17">
        <v>0</v>
      </c>
      <c r="H41" s="17">
        <v>0</v>
      </c>
      <c r="I41" s="17">
        <v>0</v>
      </c>
      <c r="J41" s="37">
        <f t="shared" si="4"/>
        <v>63712504.259999998</v>
      </c>
    </row>
    <row r="42" spans="1:12" s="5" customFormat="1" ht="72" customHeight="1" x14ac:dyDescent="0.2">
      <c r="A42" s="19" t="s">
        <v>91</v>
      </c>
      <c r="B42" s="20" t="s">
        <v>196</v>
      </c>
      <c r="C42" s="38" t="s">
        <v>195</v>
      </c>
      <c r="D42" s="42"/>
      <c r="E42" s="21">
        <v>10369286.15</v>
      </c>
      <c r="F42" s="17">
        <v>0</v>
      </c>
      <c r="G42" s="17">
        <v>0</v>
      </c>
      <c r="H42" s="17">
        <v>0</v>
      </c>
      <c r="I42" s="17">
        <v>0</v>
      </c>
      <c r="J42" s="37">
        <f t="shared" si="4"/>
        <v>10369286.15</v>
      </c>
    </row>
    <row r="43" spans="1:12" s="5" customFormat="1" ht="72" customHeight="1" x14ac:dyDescent="0.2">
      <c r="A43" s="19" t="s">
        <v>254</v>
      </c>
      <c r="B43" s="20" t="s">
        <v>250</v>
      </c>
      <c r="C43" s="38" t="s">
        <v>251</v>
      </c>
      <c r="D43" s="39"/>
      <c r="E43" s="21">
        <v>0</v>
      </c>
      <c r="F43" s="21">
        <v>36659377.950000003</v>
      </c>
      <c r="G43" s="21">
        <v>0</v>
      </c>
      <c r="H43" s="21">
        <v>4774000</v>
      </c>
      <c r="I43" s="21">
        <v>2250000</v>
      </c>
      <c r="J43" s="37">
        <f t="shared" si="4"/>
        <v>43683377.950000003</v>
      </c>
    </row>
    <row r="44" spans="1:12" s="5" customFormat="1" ht="20.25" customHeight="1" x14ac:dyDescent="0.2">
      <c r="A44" s="14" t="s">
        <v>93</v>
      </c>
      <c r="B44" s="12" t="s">
        <v>137</v>
      </c>
      <c r="C44" s="43" t="s">
        <v>182</v>
      </c>
      <c r="D44" s="44"/>
      <c r="E44" s="13">
        <f t="shared" ref="E44:H44" si="11">SUM(E45:E50)</f>
        <v>92301817.530000001</v>
      </c>
      <c r="F44" s="13">
        <f t="shared" si="11"/>
        <v>0</v>
      </c>
      <c r="G44" s="13">
        <f t="shared" si="11"/>
        <v>0</v>
      </c>
      <c r="H44" s="13">
        <f t="shared" si="11"/>
        <v>46986292.559999995</v>
      </c>
      <c r="I44" s="13">
        <f>SUM(I45:I50)</f>
        <v>4017745.32</v>
      </c>
      <c r="J44" s="35">
        <f t="shared" si="4"/>
        <v>143305855.41</v>
      </c>
    </row>
    <row r="45" spans="1:12" s="5" customFormat="1" ht="39.75" customHeight="1" x14ac:dyDescent="0.2">
      <c r="A45" s="15" t="s">
        <v>94</v>
      </c>
      <c r="B45" s="16" t="s">
        <v>222</v>
      </c>
      <c r="C45" s="38" t="s">
        <v>221</v>
      </c>
      <c r="D45" s="42"/>
      <c r="E45" s="17">
        <v>19662904.739999998</v>
      </c>
      <c r="F45" s="17">
        <v>0</v>
      </c>
      <c r="G45" s="17">
        <v>0</v>
      </c>
      <c r="H45" s="17">
        <v>2916422.29</v>
      </c>
      <c r="I45" s="17">
        <v>-2713959.59</v>
      </c>
      <c r="J45" s="37">
        <f t="shared" si="4"/>
        <v>19865367.439999998</v>
      </c>
      <c r="K45" s="6"/>
      <c r="L45" s="34"/>
    </row>
    <row r="46" spans="1:12" s="5" customFormat="1" ht="106.5" customHeight="1" x14ac:dyDescent="0.2">
      <c r="A46" s="15" t="s">
        <v>96</v>
      </c>
      <c r="B46" s="16" t="s">
        <v>252</v>
      </c>
      <c r="C46" s="38" t="s">
        <v>253</v>
      </c>
      <c r="D46" s="39"/>
      <c r="E46" s="17">
        <v>1417400</v>
      </c>
      <c r="F46" s="17">
        <v>0</v>
      </c>
      <c r="G46" s="17">
        <v>0</v>
      </c>
      <c r="H46" s="17">
        <v>1071230.19</v>
      </c>
      <c r="I46" s="17">
        <v>403.55</v>
      </c>
      <c r="J46" s="37">
        <f t="shared" si="4"/>
        <v>2489033.7399999998</v>
      </c>
      <c r="K46" s="6"/>
    </row>
    <row r="47" spans="1:12" s="5" customFormat="1" ht="47.25" customHeight="1" x14ac:dyDescent="0.2">
      <c r="A47" s="15" t="s">
        <v>194</v>
      </c>
      <c r="B47" s="16" t="s">
        <v>224</v>
      </c>
      <c r="C47" s="38" t="s">
        <v>223</v>
      </c>
      <c r="D47" s="42"/>
      <c r="E47" s="17">
        <v>2673500</v>
      </c>
      <c r="F47" s="17">
        <v>0</v>
      </c>
      <c r="G47" s="17">
        <v>0</v>
      </c>
      <c r="H47" s="17">
        <v>0</v>
      </c>
      <c r="I47" s="17">
        <v>-18974.7</v>
      </c>
      <c r="J47" s="37">
        <f t="shared" si="4"/>
        <v>2654525.2999999998</v>
      </c>
      <c r="K47" s="6"/>
    </row>
    <row r="48" spans="1:12" s="5" customFormat="1" ht="101.25" customHeight="1" x14ac:dyDescent="0.2">
      <c r="A48" s="18" t="s">
        <v>197</v>
      </c>
      <c r="B48" s="16" t="s">
        <v>226</v>
      </c>
      <c r="C48" s="38" t="s">
        <v>225</v>
      </c>
      <c r="D48" s="42"/>
      <c r="E48" s="17">
        <v>50605395.240000002</v>
      </c>
      <c r="F48" s="17">
        <v>0</v>
      </c>
      <c r="G48" s="17">
        <v>0</v>
      </c>
      <c r="H48" s="17">
        <v>42323381.189999998</v>
      </c>
      <c r="I48" s="17">
        <v>3026753.19</v>
      </c>
      <c r="J48" s="37">
        <f t="shared" si="4"/>
        <v>95955529.620000005</v>
      </c>
      <c r="K48" s="6"/>
      <c r="L48" s="34"/>
    </row>
    <row r="49" spans="1:12" s="5" customFormat="1" ht="30.75" customHeight="1" x14ac:dyDescent="0.2">
      <c r="A49" s="15" t="s">
        <v>232</v>
      </c>
      <c r="B49" s="16" t="s">
        <v>228</v>
      </c>
      <c r="C49" s="38" t="s">
        <v>227</v>
      </c>
      <c r="D49" s="42"/>
      <c r="E49" s="17">
        <v>2328894.94</v>
      </c>
      <c r="F49" s="17">
        <v>0</v>
      </c>
      <c r="G49" s="17">
        <v>0</v>
      </c>
      <c r="H49" s="17">
        <v>675258.89</v>
      </c>
      <c r="I49" s="17">
        <v>3723522.87</v>
      </c>
      <c r="J49" s="37">
        <f t="shared" si="4"/>
        <v>6727676.7000000002</v>
      </c>
      <c r="K49" s="6"/>
      <c r="L49" s="34"/>
    </row>
    <row r="50" spans="1:12" s="5" customFormat="1" ht="33.75" customHeight="1" x14ac:dyDescent="0.2">
      <c r="A50" s="18" t="s">
        <v>255</v>
      </c>
      <c r="B50" s="16" t="s">
        <v>230</v>
      </c>
      <c r="C50" s="38" t="s">
        <v>229</v>
      </c>
      <c r="D50" s="42"/>
      <c r="E50" s="17">
        <v>15613722.609999999</v>
      </c>
      <c r="F50" s="17">
        <v>0</v>
      </c>
      <c r="G50" s="17">
        <v>0</v>
      </c>
      <c r="H50" s="17">
        <v>0</v>
      </c>
      <c r="I50" s="17">
        <v>0</v>
      </c>
      <c r="J50" s="37">
        <f t="shared" si="4"/>
        <v>15613722.609999999</v>
      </c>
      <c r="K50" s="6"/>
      <c r="L50" s="34"/>
    </row>
    <row r="51" spans="1:12" s="5" customFormat="1" ht="23.25" customHeight="1" x14ac:dyDescent="0.2">
      <c r="A51" s="14" t="s">
        <v>98</v>
      </c>
      <c r="B51" s="12" t="s">
        <v>138</v>
      </c>
      <c r="C51" s="43" t="s">
        <v>183</v>
      </c>
      <c r="D51" s="44"/>
      <c r="E51" s="13">
        <f>E52+E53</f>
        <v>37986678.630000003</v>
      </c>
      <c r="F51" s="13">
        <f>F52+F53</f>
        <v>-9063209.1400000006</v>
      </c>
      <c r="G51" s="13">
        <f t="shared" ref="G51:H51" si="12">G52+G53</f>
        <v>0</v>
      </c>
      <c r="H51" s="13">
        <f t="shared" si="12"/>
        <v>-10085015.99</v>
      </c>
      <c r="I51" s="13">
        <f>I52+I53</f>
        <v>428366.65</v>
      </c>
      <c r="J51" s="35">
        <f t="shared" si="4"/>
        <v>19266820.149999999</v>
      </c>
    </row>
    <row r="52" spans="1:12" s="5" customFormat="1" ht="21.75" customHeight="1" x14ac:dyDescent="0.2">
      <c r="A52" s="15" t="s">
        <v>99</v>
      </c>
      <c r="B52" s="16" t="s">
        <v>139</v>
      </c>
      <c r="C52" s="38" t="s">
        <v>184</v>
      </c>
      <c r="D52" s="42"/>
      <c r="E52" s="17">
        <v>37986678.630000003</v>
      </c>
      <c r="F52" s="9" t="s">
        <v>269</v>
      </c>
      <c r="G52" s="29" t="s">
        <v>241</v>
      </c>
      <c r="H52" s="29" t="s">
        <v>270</v>
      </c>
      <c r="I52" s="17">
        <v>424366.65</v>
      </c>
      <c r="J52" s="37">
        <f t="shared" si="4"/>
        <v>19175820.149999999</v>
      </c>
    </row>
    <row r="53" spans="1:12" s="5" customFormat="1" ht="21.75" customHeight="1" x14ac:dyDescent="0.2">
      <c r="A53" s="15" t="s">
        <v>261</v>
      </c>
      <c r="B53" s="20" t="s">
        <v>237</v>
      </c>
      <c r="C53" s="38" t="s">
        <v>238</v>
      </c>
      <c r="D53" s="39"/>
      <c r="E53" s="21">
        <v>0</v>
      </c>
      <c r="F53" s="21">
        <v>0</v>
      </c>
      <c r="G53" s="27" t="s">
        <v>241</v>
      </c>
      <c r="H53" s="21">
        <v>87000</v>
      </c>
      <c r="I53" s="21">
        <v>4000</v>
      </c>
      <c r="J53" s="37">
        <f t="shared" si="4"/>
        <v>91000</v>
      </c>
    </row>
    <row r="54" spans="1:12" s="5" customFormat="1" ht="23.25" customHeight="1" x14ac:dyDescent="0.2">
      <c r="A54" s="8"/>
      <c r="B54" s="12" t="s">
        <v>140</v>
      </c>
      <c r="C54" s="43" t="s">
        <v>185</v>
      </c>
      <c r="D54" s="44"/>
      <c r="E54" s="13">
        <f>E55+E64+E66+E60+E62</f>
        <v>25199088360.110001</v>
      </c>
      <c r="F54" s="13">
        <f>F55+F64+F66+F60+F62</f>
        <v>12394810.960000001</v>
      </c>
      <c r="G54" s="13">
        <f t="shared" ref="G54:I54" si="13">G55+G64+G66+G60+G62</f>
        <v>60861232.049999952</v>
      </c>
      <c r="H54" s="13">
        <f>H55+H64+H66+H60+H62</f>
        <v>124884430.17</v>
      </c>
      <c r="I54" s="13">
        <f t="shared" si="13"/>
        <v>-923520930.83000004</v>
      </c>
      <c r="J54" s="35">
        <f t="shared" si="4"/>
        <v>24473707902.459995</v>
      </c>
    </row>
    <row r="55" spans="1:12" s="5" customFormat="1" ht="28.5" customHeight="1" x14ac:dyDescent="0.2">
      <c r="A55" s="14" t="s">
        <v>101</v>
      </c>
      <c r="B55" s="12" t="s">
        <v>141</v>
      </c>
      <c r="C55" s="43" t="s">
        <v>186</v>
      </c>
      <c r="D55" s="44"/>
      <c r="E55" s="13">
        <f>E56+E57+E58+E59</f>
        <v>24998547700</v>
      </c>
      <c r="F55" s="13">
        <f t="shared" ref="F55:H55" si="14">F56+F57+F58+F59</f>
        <v>27778680</v>
      </c>
      <c r="G55" s="13">
        <f t="shared" si="14"/>
        <v>60861232.049999952</v>
      </c>
      <c r="H55" s="13">
        <f t="shared" si="14"/>
        <v>229448060.69</v>
      </c>
      <c r="I55" s="13">
        <f>I56+I57+I58+I59</f>
        <v>-879186672.69000006</v>
      </c>
      <c r="J55" s="35">
        <f t="shared" si="4"/>
        <v>24437449000.049999</v>
      </c>
    </row>
    <row r="56" spans="1:12" s="5" customFormat="1" ht="33.75" customHeight="1" x14ac:dyDescent="0.2">
      <c r="A56" s="18" t="s">
        <v>102</v>
      </c>
      <c r="B56" s="16" t="s">
        <v>142</v>
      </c>
      <c r="C56" s="58" t="s">
        <v>213</v>
      </c>
      <c r="D56" s="59"/>
      <c r="E56" s="17">
        <v>505943700</v>
      </c>
      <c r="F56" s="17">
        <v>0</v>
      </c>
      <c r="G56" s="17">
        <v>139373700</v>
      </c>
      <c r="H56" s="17">
        <v>65327200</v>
      </c>
      <c r="I56" s="17">
        <v>15156500</v>
      </c>
      <c r="J56" s="37">
        <f t="shared" si="4"/>
        <v>725801100</v>
      </c>
    </row>
    <row r="57" spans="1:12" s="5" customFormat="1" ht="33" customHeight="1" x14ac:dyDescent="0.2">
      <c r="A57" s="15" t="s">
        <v>233</v>
      </c>
      <c r="B57" s="16" t="s">
        <v>143</v>
      </c>
      <c r="C57" s="58" t="s">
        <v>214</v>
      </c>
      <c r="D57" s="59"/>
      <c r="E57" s="17">
        <v>8201494300</v>
      </c>
      <c r="F57" s="17">
        <v>0</v>
      </c>
      <c r="G57" s="17">
        <v>-669175079.95000005</v>
      </c>
      <c r="H57" s="17">
        <v>144697778.69</v>
      </c>
      <c r="I57" s="17">
        <v>-926331762.69000006</v>
      </c>
      <c r="J57" s="37">
        <f t="shared" si="4"/>
        <v>6750685236.0499992</v>
      </c>
    </row>
    <row r="58" spans="1:12" s="5" customFormat="1" ht="28.5" customHeight="1" x14ac:dyDescent="0.2">
      <c r="A58" s="15" t="s">
        <v>234</v>
      </c>
      <c r="B58" s="16" t="s">
        <v>144</v>
      </c>
      <c r="C58" s="58" t="s">
        <v>215</v>
      </c>
      <c r="D58" s="59"/>
      <c r="E58" s="17">
        <v>15881080300</v>
      </c>
      <c r="F58" s="17">
        <v>0</v>
      </c>
      <c r="G58" s="22">
        <v>560782300</v>
      </c>
      <c r="H58" s="17">
        <v>-1500000</v>
      </c>
      <c r="I58" s="17">
        <v>1948400</v>
      </c>
      <c r="J58" s="37">
        <f t="shared" si="4"/>
        <v>16442311000</v>
      </c>
    </row>
    <row r="59" spans="1:12" s="5" customFormat="1" ht="24" customHeight="1" x14ac:dyDescent="0.2">
      <c r="A59" s="15" t="s">
        <v>256</v>
      </c>
      <c r="B59" s="16" t="s">
        <v>145</v>
      </c>
      <c r="C59" s="58" t="s">
        <v>216</v>
      </c>
      <c r="D59" s="59"/>
      <c r="E59" s="17">
        <v>410029400</v>
      </c>
      <c r="F59" s="17">
        <v>27778680</v>
      </c>
      <c r="G59" s="17">
        <v>29880312</v>
      </c>
      <c r="H59" s="17">
        <v>20923082</v>
      </c>
      <c r="I59" s="17">
        <v>30040190</v>
      </c>
      <c r="J59" s="37">
        <f t="shared" si="4"/>
        <v>518651664</v>
      </c>
    </row>
    <row r="60" spans="1:12" s="5" customFormat="1" ht="33.75" customHeight="1" x14ac:dyDescent="0.2">
      <c r="A60" s="28" t="s">
        <v>146</v>
      </c>
      <c r="B60" s="12" t="s">
        <v>246</v>
      </c>
      <c r="C60" s="62" t="s">
        <v>247</v>
      </c>
      <c r="D60" s="63"/>
      <c r="E60" s="32">
        <f>E61</f>
        <v>193117247.34</v>
      </c>
      <c r="F60" s="32">
        <f t="shared" ref="F60:I60" si="15">F61</f>
        <v>0</v>
      </c>
      <c r="G60" s="32">
        <f t="shared" si="15"/>
        <v>0</v>
      </c>
      <c r="H60" s="32">
        <f t="shared" si="15"/>
        <v>0</v>
      </c>
      <c r="I60" s="32">
        <f t="shared" si="15"/>
        <v>-708018.47</v>
      </c>
      <c r="J60" s="35">
        <f t="shared" si="4"/>
        <v>192409228.87</v>
      </c>
    </row>
    <row r="61" spans="1:12" s="5" customFormat="1" ht="51" customHeight="1" x14ac:dyDescent="0.2">
      <c r="A61" s="19" t="s">
        <v>235</v>
      </c>
      <c r="B61" s="20" t="s">
        <v>248</v>
      </c>
      <c r="C61" s="64" t="s">
        <v>249</v>
      </c>
      <c r="D61" s="39"/>
      <c r="E61" s="21">
        <v>193117247.34</v>
      </c>
      <c r="F61" s="21">
        <v>0</v>
      </c>
      <c r="G61" s="21">
        <v>0</v>
      </c>
      <c r="H61" s="21">
        <v>0</v>
      </c>
      <c r="I61" s="21">
        <v>-708018.47</v>
      </c>
      <c r="J61" s="37">
        <f t="shared" si="4"/>
        <v>192409228.87</v>
      </c>
    </row>
    <row r="62" spans="1:12" s="5" customFormat="1" ht="24" customHeight="1" x14ac:dyDescent="0.2">
      <c r="A62" s="28" t="s">
        <v>147</v>
      </c>
      <c r="B62" s="12" t="s">
        <v>242</v>
      </c>
      <c r="C62" s="40" t="s">
        <v>243</v>
      </c>
      <c r="D62" s="41"/>
      <c r="E62" s="32">
        <v>0</v>
      </c>
      <c r="F62" s="32">
        <v>0</v>
      </c>
      <c r="G62" s="32">
        <v>0</v>
      </c>
      <c r="H62" s="32">
        <v>0</v>
      </c>
      <c r="I62" s="32">
        <f>I63</f>
        <v>6732.02</v>
      </c>
      <c r="J62" s="35">
        <f t="shared" si="4"/>
        <v>6732.02</v>
      </c>
    </row>
    <row r="63" spans="1:12" s="5" customFormat="1" ht="24" customHeight="1" x14ac:dyDescent="0.2">
      <c r="A63" s="26" t="s">
        <v>236</v>
      </c>
      <c r="B63" s="30" t="s">
        <v>259</v>
      </c>
      <c r="C63" s="60" t="s">
        <v>260</v>
      </c>
      <c r="D63" s="61"/>
      <c r="E63" s="31">
        <v>0</v>
      </c>
      <c r="F63" s="31">
        <v>0</v>
      </c>
      <c r="G63" s="31">
        <v>0</v>
      </c>
      <c r="H63" s="31">
        <v>0</v>
      </c>
      <c r="I63" s="31">
        <v>6732.02</v>
      </c>
      <c r="J63" s="37">
        <f t="shared" si="4"/>
        <v>6732.02</v>
      </c>
    </row>
    <row r="64" spans="1:12" s="5" customFormat="1" ht="66.75" customHeight="1" x14ac:dyDescent="0.2">
      <c r="A64" s="14" t="s">
        <v>244</v>
      </c>
      <c r="B64" s="12" t="s">
        <v>149</v>
      </c>
      <c r="C64" s="43" t="s">
        <v>187</v>
      </c>
      <c r="D64" s="44"/>
      <c r="E64" s="13">
        <f>E65</f>
        <v>18187052.609999999</v>
      </c>
      <c r="F64" s="13">
        <f t="shared" ref="F64:I64" si="16">F65</f>
        <v>0</v>
      </c>
      <c r="G64" s="13">
        <f t="shared" si="16"/>
        <v>0</v>
      </c>
      <c r="H64" s="13">
        <f t="shared" si="16"/>
        <v>0</v>
      </c>
      <c r="I64" s="13">
        <f t="shared" si="16"/>
        <v>-21371.52</v>
      </c>
      <c r="J64" s="35">
        <f t="shared" si="4"/>
        <v>18165681.09</v>
      </c>
    </row>
    <row r="65" spans="1:10" s="5" customFormat="1" ht="27.75" customHeight="1" x14ac:dyDescent="0.2">
      <c r="A65" s="19" t="s">
        <v>245</v>
      </c>
      <c r="B65" s="20" t="s">
        <v>148</v>
      </c>
      <c r="C65" s="58" t="s">
        <v>217</v>
      </c>
      <c r="D65" s="59"/>
      <c r="E65" s="21">
        <v>18187052.609999999</v>
      </c>
      <c r="F65" s="17">
        <v>0</v>
      </c>
      <c r="G65" s="17">
        <v>0</v>
      </c>
      <c r="H65" s="17">
        <v>0</v>
      </c>
      <c r="I65" s="17">
        <v>-21371.52</v>
      </c>
      <c r="J65" s="37">
        <f>E65+F65+G65+H65+I65</f>
        <v>18165681.09</v>
      </c>
    </row>
    <row r="66" spans="1:10" s="5" customFormat="1" ht="45" customHeight="1" x14ac:dyDescent="0.2">
      <c r="A66" s="14" t="s">
        <v>257</v>
      </c>
      <c r="B66" s="12" t="s">
        <v>152</v>
      </c>
      <c r="C66" s="43" t="s">
        <v>188</v>
      </c>
      <c r="D66" s="44"/>
      <c r="E66" s="13">
        <f>E67</f>
        <v>-10763639.84</v>
      </c>
      <c r="F66" s="13">
        <f t="shared" ref="F66:I66" si="17">F67</f>
        <v>-15383869.039999999</v>
      </c>
      <c r="G66" s="13">
        <f t="shared" si="17"/>
        <v>0</v>
      </c>
      <c r="H66" s="13">
        <f t="shared" si="17"/>
        <v>-104563630.52</v>
      </c>
      <c r="I66" s="13">
        <f t="shared" si="17"/>
        <v>-43611600.170000002</v>
      </c>
      <c r="J66" s="35">
        <f t="shared" si="4"/>
        <v>-174322739.56999999</v>
      </c>
    </row>
    <row r="67" spans="1:10" s="5" customFormat="1" ht="44.25" customHeight="1" x14ac:dyDescent="0.2">
      <c r="A67" s="15" t="s">
        <v>258</v>
      </c>
      <c r="B67" s="16" t="s">
        <v>150</v>
      </c>
      <c r="C67" s="58" t="s">
        <v>218</v>
      </c>
      <c r="D67" s="59"/>
      <c r="E67" s="17">
        <v>-10763639.84</v>
      </c>
      <c r="F67" s="17">
        <v>-15383869.039999999</v>
      </c>
      <c r="G67" s="17">
        <v>0</v>
      </c>
      <c r="H67" s="17">
        <v>-104563630.52</v>
      </c>
      <c r="I67" s="17">
        <v>-43611600.170000002</v>
      </c>
      <c r="J67" s="37">
        <f t="shared" si="4"/>
        <v>-174322739.56999999</v>
      </c>
    </row>
    <row r="68" spans="1:10" s="6" customFormat="1" x14ac:dyDescent="0.2">
      <c r="A68" s="65" t="s">
        <v>4</v>
      </c>
      <c r="B68" s="66" t="s">
        <v>189</v>
      </c>
      <c r="C68" s="67" t="s">
        <v>0</v>
      </c>
      <c r="D68" s="67" t="s">
        <v>1</v>
      </c>
      <c r="E68" s="68">
        <f>E69+E78+E83+E92+E97+E100+E106+E109+E111+E116+E121+E123</f>
        <v>40670288835.370003</v>
      </c>
      <c r="F68" s="68">
        <f t="shared" ref="F68:I68" si="18">F69+F78+F83+F92+F97+F100+F106+F109+F111+F116+F121+F123</f>
        <v>1271454404.5299997</v>
      </c>
      <c r="G68" s="68">
        <f t="shared" si="18"/>
        <v>60861232.049999759</v>
      </c>
      <c r="H68" s="68">
        <f t="shared" si="18"/>
        <v>620818524.03999996</v>
      </c>
      <c r="I68" s="68">
        <f t="shared" si="18"/>
        <v>-879186672.6900003</v>
      </c>
      <c r="J68" s="68">
        <f t="shared" ref="J68" si="19">J69+J78+J83+J92+J97+J100+J106+J109+J111+J116+J121+J123</f>
        <v>41744236323.300003</v>
      </c>
    </row>
    <row r="69" spans="1:10" s="6" customFormat="1" x14ac:dyDescent="0.2">
      <c r="A69" s="65" t="s">
        <v>5</v>
      </c>
      <c r="B69" s="69" t="s">
        <v>198</v>
      </c>
      <c r="C69" s="70" t="s">
        <v>6</v>
      </c>
      <c r="D69" s="70" t="s">
        <v>7</v>
      </c>
      <c r="E69" s="71">
        <f t="shared" ref="E69:I69" si="20">SUM(E70:E77)</f>
        <v>2848239460.7000003</v>
      </c>
      <c r="F69" s="71">
        <f t="shared" si="20"/>
        <v>-9796795.2000000477</v>
      </c>
      <c r="G69" s="71">
        <f t="shared" si="20"/>
        <v>43025880.649999857</v>
      </c>
      <c r="H69" s="71">
        <f t="shared" si="20"/>
        <v>-7096416.6299999058</v>
      </c>
      <c r="I69" s="71">
        <f t="shared" si="20"/>
        <v>-70363980.349999905</v>
      </c>
      <c r="J69" s="71">
        <f>SUM(J70:J77)</f>
        <v>2804008149.1700001</v>
      </c>
    </row>
    <row r="70" spans="1:10" s="6" customFormat="1" ht="25.5" x14ac:dyDescent="0.2">
      <c r="A70" s="72" t="s">
        <v>8</v>
      </c>
      <c r="B70" s="73" t="s">
        <v>9</v>
      </c>
      <c r="C70" s="74" t="s">
        <v>6</v>
      </c>
      <c r="D70" s="74" t="s">
        <v>10</v>
      </c>
      <c r="E70" s="75">
        <v>7735933.3899999997</v>
      </c>
      <c r="F70" s="75">
        <v>1711764.38</v>
      </c>
      <c r="G70" s="75">
        <v>0</v>
      </c>
      <c r="H70" s="75">
        <v>537894.25</v>
      </c>
      <c r="I70" s="75">
        <v>0</v>
      </c>
      <c r="J70" s="75">
        <f>E70+F70+G70+H70+I70</f>
        <v>9985592.0199999996</v>
      </c>
    </row>
    <row r="71" spans="1:10" s="6" customFormat="1" ht="38.25" x14ac:dyDescent="0.2">
      <c r="A71" s="72" t="s">
        <v>11</v>
      </c>
      <c r="B71" s="73" t="s">
        <v>12</v>
      </c>
      <c r="C71" s="74" t="s">
        <v>6</v>
      </c>
      <c r="D71" s="74" t="s">
        <v>13</v>
      </c>
      <c r="E71" s="75">
        <v>77876214.849999994</v>
      </c>
      <c r="F71" s="75">
        <v>7799679</v>
      </c>
      <c r="G71" s="75">
        <v>676000</v>
      </c>
      <c r="H71" s="75">
        <v>3743681.3100000024</v>
      </c>
      <c r="I71" s="75">
        <v>0</v>
      </c>
      <c r="J71" s="75">
        <f t="shared" ref="J71:J124" si="21">E71+F71+G71+H71+I71</f>
        <v>90095575.159999996</v>
      </c>
    </row>
    <row r="72" spans="1:10" s="6" customFormat="1" ht="51" x14ac:dyDescent="0.2">
      <c r="A72" s="72" t="s">
        <v>14</v>
      </c>
      <c r="B72" s="73" t="s">
        <v>15</v>
      </c>
      <c r="C72" s="74" t="s">
        <v>6</v>
      </c>
      <c r="D72" s="74" t="s">
        <v>16</v>
      </c>
      <c r="E72" s="75">
        <v>630025178.87</v>
      </c>
      <c r="F72" s="75">
        <v>30036307.939999938</v>
      </c>
      <c r="G72" s="75">
        <v>8502000</v>
      </c>
      <c r="H72" s="75">
        <v>105094658.42000008</v>
      </c>
      <c r="I72" s="75">
        <v>0</v>
      </c>
      <c r="J72" s="75">
        <f t="shared" si="21"/>
        <v>773658145.23000002</v>
      </c>
    </row>
    <row r="73" spans="1:10" s="6" customFormat="1" x14ac:dyDescent="0.2">
      <c r="A73" s="72" t="s">
        <v>17</v>
      </c>
      <c r="B73" s="73" t="s">
        <v>18</v>
      </c>
      <c r="C73" s="74" t="s">
        <v>6</v>
      </c>
      <c r="D73" s="74" t="s">
        <v>19</v>
      </c>
      <c r="E73" s="75">
        <v>9100</v>
      </c>
      <c r="F73" s="75">
        <v>0</v>
      </c>
      <c r="G73" s="75">
        <v>0</v>
      </c>
      <c r="H73" s="75">
        <v>0</v>
      </c>
      <c r="I73" s="75">
        <v>0</v>
      </c>
      <c r="J73" s="75">
        <f t="shared" si="21"/>
        <v>9100</v>
      </c>
    </row>
    <row r="74" spans="1:10" s="6" customFormat="1" ht="38.25" x14ac:dyDescent="0.2">
      <c r="A74" s="72" t="s">
        <v>20</v>
      </c>
      <c r="B74" s="73" t="s">
        <v>21</v>
      </c>
      <c r="C74" s="74" t="s">
        <v>6</v>
      </c>
      <c r="D74" s="74" t="s">
        <v>22</v>
      </c>
      <c r="E74" s="75">
        <v>196785281.56999999</v>
      </c>
      <c r="F74" s="75">
        <v>32306885</v>
      </c>
      <c r="G74" s="75">
        <v>2444000</v>
      </c>
      <c r="H74" s="75">
        <v>17356188.150000006</v>
      </c>
      <c r="I74" s="75">
        <v>0</v>
      </c>
      <c r="J74" s="75">
        <f t="shared" si="21"/>
        <v>248892354.72</v>
      </c>
    </row>
    <row r="75" spans="1:10" s="6" customFormat="1" x14ac:dyDescent="0.2">
      <c r="A75" s="72" t="s">
        <v>23</v>
      </c>
      <c r="B75" s="73" t="s">
        <v>281</v>
      </c>
      <c r="C75" s="74" t="s">
        <v>6</v>
      </c>
      <c r="D75" s="74" t="s">
        <v>24</v>
      </c>
      <c r="E75" s="75">
        <v>5168873.58</v>
      </c>
      <c r="F75" s="75">
        <v>0</v>
      </c>
      <c r="G75" s="75">
        <v>0</v>
      </c>
      <c r="H75" s="75">
        <v>5234900</v>
      </c>
      <c r="I75" s="75">
        <v>0</v>
      </c>
      <c r="J75" s="75">
        <f t="shared" si="21"/>
        <v>10403773.58</v>
      </c>
    </row>
    <row r="76" spans="1:10" s="6" customFormat="1" x14ac:dyDescent="0.2">
      <c r="A76" s="72" t="s">
        <v>25</v>
      </c>
      <c r="B76" s="73" t="s">
        <v>26</v>
      </c>
      <c r="C76" s="74" t="s">
        <v>6</v>
      </c>
      <c r="D76" s="74" t="s">
        <v>27</v>
      </c>
      <c r="E76" s="75">
        <v>85000000</v>
      </c>
      <c r="F76" s="75">
        <v>0</v>
      </c>
      <c r="G76" s="75">
        <v>0</v>
      </c>
      <c r="H76" s="75">
        <v>0</v>
      </c>
      <c r="I76" s="75">
        <v>0</v>
      </c>
      <c r="J76" s="75">
        <f t="shared" si="21"/>
        <v>85000000</v>
      </c>
    </row>
    <row r="77" spans="1:10" s="6" customFormat="1" x14ac:dyDescent="0.2">
      <c r="A77" s="72" t="s">
        <v>284</v>
      </c>
      <c r="B77" s="73" t="s">
        <v>28</v>
      </c>
      <c r="C77" s="74" t="s">
        <v>6</v>
      </c>
      <c r="D77" s="74" t="s">
        <v>29</v>
      </c>
      <c r="E77" s="75">
        <v>1845638878.4400001</v>
      </c>
      <c r="F77" s="75">
        <v>-81651431.519999981</v>
      </c>
      <c r="G77" s="75">
        <v>31403880.649999857</v>
      </c>
      <c r="H77" s="75">
        <v>-139063738.75999999</v>
      </c>
      <c r="I77" s="75">
        <v>-70363980.349999905</v>
      </c>
      <c r="J77" s="75">
        <f t="shared" si="21"/>
        <v>1585963608.46</v>
      </c>
    </row>
    <row r="78" spans="1:10" s="6" customFormat="1" ht="25.5" x14ac:dyDescent="0.2">
      <c r="A78" s="65" t="s">
        <v>30</v>
      </c>
      <c r="B78" s="69" t="s">
        <v>199</v>
      </c>
      <c r="C78" s="70" t="s">
        <v>13</v>
      </c>
      <c r="D78" s="70" t="s">
        <v>7</v>
      </c>
      <c r="E78" s="71">
        <f t="shared" ref="E78:I78" si="22">SUM(E79:E82)</f>
        <v>287712083.02999997</v>
      </c>
      <c r="F78" s="71">
        <f t="shared" si="22"/>
        <v>32811177.54999999</v>
      </c>
      <c r="G78" s="71">
        <f t="shared" si="22"/>
        <v>24560272</v>
      </c>
      <c r="H78" s="71">
        <f t="shared" si="22"/>
        <v>22518782.630000025</v>
      </c>
      <c r="I78" s="71">
        <f t="shared" si="22"/>
        <v>34694290</v>
      </c>
      <c r="J78" s="71">
        <f>SUM(J79:J82)</f>
        <v>402296605.20999998</v>
      </c>
    </row>
    <row r="79" spans="1:10" s="6" customFormat="1" x14ac:dyDescent="0.2">
      <c r="A79" s="72" t="s">
        <v>31</v>
      </c>
      <c r="B79" s="73" t="s">
        <v>32</v>
      </c>
      <c r="C79" s="74" t="s">
        <v>13</v>
      </c>
      <c r="D79" s="74" t="s">
        <v>16</v>
      </c>
      <c r="E79" s="75">
        <v>35872800</v>
      </c>
      <c r="F79" s="75">
        <v>0</v>
      </c>
      <c r="G79" s="75">
        <v>5238500</v>
      </c>
      <c r="H79" s="75">
        <v>329137.46000000089</v>
      </c>
      <c r="I79" s="75">
        <v>560800</v>
      </c>
      <c r="J79" s="75">
        <f t="shared" si="21"/>
        <v>42001237.460000001</v>
      </c>
    </row>
    <row r="80" spans="1:10" s="6" customFormat="1" x14ac:dyDescent="0.2">
      <c r="A80" s="72" t="s">
        <v>33</v>
      </c>
      <c r="B80" s="73" t="s">
        <v>262</v>
      </c>
      <c r="C80" s="74" t="s">
        <v>13</v>
      </c>
      <c r="D80" s="74" t="s">
        <v>34</v>
      </c>
      <c r="E80" s="75">
        <v>238839128.15000001</v>
      </c>
      <c r="F80" s="75">
        <v>3741918.2899999917</v>
      </c>
      <c r="G80" s="75">
        <v>494000</v>
      </c>
      <c r="H80" s="75">
        <v>5734563.1700000167</v>
      </c>
      <c r="I80" s="75">
        <v>0</v>
      </c>
      <c r="J80" s="75">
        <f t="shared" si="21"/>
        <v>248809609.61000001</v>
      </c>
    </row>
    <row r="81" spans="1:10" s="6" customFormat="1" ht="38.25" x14ac:dyDescent="0.2">
      <c r="A81" s="72" t="s">
        <v>35</v>
      </c>
      <c r="B81" s="73" t="s">
        <v>263</v>
      </c>
      <c r="C81" s="74" t="s">
        <v>13</v>
      </c>
      <c r="D81" s="74" t="s">
        <v>51</v>
      </c>
      <c r="E81" s="75">
        <v>5099289.76</v>
      </c>
      <c r="F81" s="75">
        <v>1290579.2599999998</v>
      </c>
      <c r="G81" s="75">
        <v>0</v>
      </c>
      <c r="H81" s="75">
        <v>0</v>
      </c>
      <c r="I81" s="75">
        <v>0</v>
      </c>
      <c r="J81" s="75">
        <f t="shared" si="21"/>
        <v>6389869.0199999996</v>
      </c>
    </row>
    <row r="82" spans="1:10" s="6" customFormat="1" ht="25.5" x14ac:dyDescent="0.2">
      <c r="A82" s="72" t="s">
        <v>264</v>
      </c>
      <c r="B82" s="73" t="s">
        <v>36</v>
      </c>
      <c r="C82" s="74" t="s">
        <v>13</v>
      </c>
      <c r="D82" s="74" t="s">
        <v>37</v>
      </c>
      <c r="E82" s="75">
        <v>7900865.1200000001</v>
      </c>
      <c r="F82" s="75">
        <v>27778679.999999996</v>
      </c>
      <c r="G82" s="75">
        <v>18827772</v>
      </c>
      <c r="H82" s="75">
        <v>16455082.000000007</v>
      </c>
      <c r="I82" s="75">
        <v>34133490</v>
      </c>
      <c r="J82" s="75">
        <f t="shared" si="21"/>
        <v>105095889.12</v>
      </c>
    </row>
    <row r="83" spans="1:10" s="6" customFormat="1" x14ac:dyDescent="0.2">
      <c r="A83" s="65" t="s">
        <v>38</v>
      </c>
      <c r="B83" s="69" t="s">
        <v>200</v>
      </c>
      <c r="C83" s="70" t="s">
        <v>16</v>
      </c>
      <c r="D83" s="70" t="s">
        <v>7</v>
      </c>
      <c r="E83" s="71">
        <f t="shared" ref="E83:I83" si="23">SUM(E84:E91)</f>
        <v>4790249393.3400002</v>
      </c>
      <c r="F83" s="71">
        <f t="shared" si="23"/>
        <v>674576848.34000015</v>
      </c>
      <c r="G83" s="71">
        <f t="shared" si="23"/>
        <v>63029127.419999659</v>
      </c>
      <c r="H83" s="71">
        <f t="shared" si="23"/>
        <v>100641282.77000007</v>
      </c>
      <c r="I83" s="71">
        <f t="shared" si="23"/>
        <v>8366572.7800000906</v>
      </c>
      <c r="J83" s="71">
        <f>SUM(J84:J91)</f>
        <v>5636863224.6500006</v>
      </c>
    </row>
    <row r="84" spans="1:10" s="6" customFormat="1" x14ac:dyDescent="0.2">
      <c r="A84" s="76" t="s">
        <v>39</v>
      </c>
      <c r="B84" s="73" t="s">
        <v>211</v>
      </c>
      <c r="C84" s="74" t="s">
        <v>16</v>
      </c>
      <c r="D84" s="74" t="s">
        <v>6</v>
      </c>
      <c r="E84" s="77">
        <v>0</v>
      </c>
      <c r="F84" s="77">
        <v>13566400</v>
      </c>
      <c r="G84" s="77">
        <v>-382400</v>
      </c>
      <c r="H84" s="77">
        <v>0</v>
      </c>
      <c r="I84" s="77">
        <v>179700</v>
      </c>
      <c r="J84" s="77">
        <f t="shared" si="21"/>
        <v>13363700</v>
      </c>
    </row>
    <row r="85" spans="1:10" s="6" customFormat="1" x14ac:dyDescent="0.2">
      <c r="A85" s="72" t="s">
        <v>40</v>
      </c>
      <c r="B85" s="73" t="s">
        <v>41</v>
      </c>
      <c r="C85" s="74" t="s">
        <v>16</v>
      </c>
      <c r="D85" s="74" t="s">
        <v>19</v>
      </c>
      <c r="E85" s="75">
        <v>82580248.150000006</v>
      </c>
      <c r="F85" s="75">
        <v>2539841.6199999899</v>
      </c>
      <c r="G85" s="75">
        <v>18963800</v>
      </c>
      <c r="H85" s="75">
        <v>-8379856.1199999899</v>
      </c>
      <c r="I85" s="75">
        <v>-609900</v>
      </c>
      <c r="J85" s="75">
        <f t="shared" si="21"/>
        <v>95094133.650000006</v>
      </c>
    </row>
    <row r="86" spans="1:10" s="6" customFormat="1" x14ac:dyDescent="0.2">
      <c r="A86" s="72" t="s">
        <v>42</v>
      </c>
      <c r="B86" s="73" t="s">
        <v>43</v>
      </c>
      <c r="C86" s="74" t="s">
        <v>16</v>
      </c>
      <c r="D86" s="74" t="s">
        <v>24</v>
      </c>
      <c r="E86" s="75">
        <v>15050878.470000001</v>
      </c>
      <c r="F86" s="75">
        <v>0</v>
      </c>
      <c r="G86" s="75">
        <v>0</v>
      </c>
      <c r="H86" s="75">
        <v>0</v>
      </c>
      <c r="I86" s="75">
        <v>0</v>
      </c>
      <c r="J86" s="75">
        <f t="shared" si="21"/>
        <v>15050878.470000001</v>
      </c>
    </row>
    <row r="87" spans="1:10" s="6" customFormat="1" x14ac:dyDescent="0.2">
      <c r="A87" s="72" t="s">
        <v>44</v>
      </c>
      <c r="B87" s="73" t="s">
        <v>45</v>
      </c>
      <c r="C87" s="74" t="s">
        <v>16</v>
      </c>
      <c r="D87" s="74" t="s">
        <v>46</v>
      </c>
      <c r="E87" s="75">
        <v>763021921.89999998</v>
      </c>
      <c r="F87" s="75">
        <v>306253158.95000005</v>
      </c>
      <c r="G87" s="75">
        <v>260000</v>
      </c>
      <c r="H87" s="75">
        <v>1444922.3999999762</v>
      </c>
      <c r="I87" s="75">
        <v>2657424.2100000381</v>
      </c>
      <c r="J87" s="75">
        <f t="shared" si="21"/>
        <v>1073637427.46</v>
      </c>
    </row>
    <row r="88" spans="1:10" s="6" customFormat="1" x14ac:dyDescent="0.2">
      <c r="A88" s="72" t="s">
        <v>47</v>
      </c>
      <c r="B88" s="73" t="s">
        <v>48</v>
      </c>
      <c r="C88" s="74" t="s">
        <v>16</v>
      </c>
      <c r="D88" s="74" t="s">
        <v>34</v>
      </c>
      <c r="E88" s="75">
        <v>3133034496.1100001</v>
      </c>
      <c r="F88" s="75">
        <v>332865072.92000008</v>
      </c>
      <c r="G88" s="75">
        <v>39742042.359999657</v>
      </c>
      <c r="H88" s="75">
        <v>72180349.380000114</v>
      </c>
      <c r="I88" s="75">
        <v>0</v>
      </c>
      <c r="J88" s="75">
        <f t="shared" si="21"/>
        <v>3577821960.77</v>
      </c>
    </row>
    <row r="89" spans="1:10" s="6" customFormat="1" x14ac:dyDescent="0.2">
      <c r="A89" s="72" t="s">
        <v>49</v>
      </c>
      <c r="B89" s="73" t="s">
        <v>50</v>
      </c>
      <c r="C89" s="74" t="s">
        <v>16</v>
      </c>
      <c r="D89" s="74" t="s">
        <v>51</v>
      </c>
      <c r="E89" s="75">
        <v>271910866.38999999</v>
      </c>
      <c r="F89" s="75">
        <v>4000000</v>
      </c>
      <c r="G89" s="75">
        <v>35085.060000002384</v>
      </c>
      <c r="H89" s="75">
        <v>11723194.579999983</v>
      </c>
      <c r="I89" s="75">
        <v>0</v>
      </c>
      <c r="J89" s="75">
        <f t="shared" si="21"/>
        <v>287669146.02999997</v>
      </c>
    </row>
    <row r="90" spans="1:10" s="6" customFormat="1" ht="25.5" x14ac:dyDescent="0.2">
      <c r="A90" s="72" t="s">
        <v>212</v>
      </c>
      <c r="B90" s="73" t="s">
        <v>282</v>
      </c>
      <c r="C90" s="74" t="s">
        <v>16</v>
      </c>
      <c r="D90" s="74" t="s">
        <v>27</v>
      </c>
      <c r="E90" s="75"/>
      <c r="F90" s="75">
        <v>0</v>
      </c>
      <c r="G90" s="75">
        <v>0</v>
      </c>
      <c r="H90" s="75">
        <v>30527424.390000001</v>
      </c>
      <c r="I90" s="75">
        <v>0</v>
      </c>
      <c r="J90" s="75">
        <f t="shared" si="21"/>
        <v>30527424.390000001</v>
      </c>
    </row>
    <row r="91" spans="1:10" s="6" customFormat="1" x14ac:dyDescent="0.2">
      <c r="A91" s="72" t="s">
        <v>283</v>
      </c>
      <c r="B91" s="73" t="s">
        <v>52</v>
      </c>
      <c r="C91" s="74" t="s">
        <v>16</v>
      </c>
      <c r="D91" s="74" t="s">
        <v>53</v>
      </c>
      <c r="E91" s="75">
        <v>524650982.31999999</v>
      </c>
      <c r="F91" s="75">
        <v>15352374.849999964</v>
      </c>
      <c r="G91" s="75">
        <v>4410600</v>
      </c>
      <c r="H91" s="75">
        <v>-6854751.8600000143</v>
      </c>
      <c r="I91" s="75">
        <v>6139348.5700000525</v>
      </c>
      <c r="J91" s="75">
        <f t="shared" si="21"/>
        <v>543698553.88</v>
      </c>
    </row>
    <row r="92" spans="1:10" s="6" customFormat="1" x14ac:dyDescent="0.2">
      <c r="A92" s="65" t="s">
        <v>54</v>
      </c>
      <c r="B92" s="69" t="s">
        <v>201</v>
      </c>
      <c r="C92" s="70" t="s">
        <v>19</v>
      </c>
      <c r="D92" s="70" t="s">
        <v>7</v>
      </c>
      <c r="E92" s="71">
        <f t="shared" ref="E92:I92" si="24">SUM(E93:E96)</f>
        <v>3998214536.8400002</v>
      </c>
      <c r="F92" s="71">
        <f t="shared" si="24"/>
        <v>122115238.87000012</v>
      </c>
      <c r="G92" s="71">
        <f t="shared" si="24"/>
        <v>1982476107.9499998</v>
      </c>
      <c r="H92" s="71">
        <f t="shared" si="24"/>
        <v>244146935.68000025</v>
      </c>
      <c r="I92" s="71">
        <f t="shared" si="24"/>
        <v>-1023337172</v>
      </c>
      <c r="J92" s="71">
        <f>SUM(J93:J96)</f>
        <v>5323615647.3400002</v>
      </c>
    </row>
    <row r="93" spans="1:10" s="6" customFormat="1" x14ac:dyDescent="0.2">
      <c r="A93" s="72" t="s">
        <v>55</v>
      </c>
      <c r="B93" s="73" t="s">
        <v>56</v>
      </c>
      <c r="C93" s="74" t="s">
        <v>19</v>
      </c>
      <c r="D93" s="74" t="s">
        <v>6</v>
      </c>
      <c r="E93" s="75">
        <v>139169072.77000001</v>
      </c>
      <c r="F93" s="75">
        <v>5321477.9199999869</v>
      </c>
      <c r="G93" s="75">
        <v>1888982072.77</v>
      </c>
      <c r="H93" s="75">
        <v>5904532.2899999619</v>
      </c>
      <c r="I93" s="75">
        <v>283908939.25</v>
      </c>
      <c r="J93" s="75">
        <f t="shared" si="21"/>
        <v>2323286095</v>
      </c>
    </row>
    <row r="94" spans="1:10" s="6" customFormat="1" x14ac:dyDescent="0.2">
      <c r="A94" s="72" t="s">
        <v>57</v>
      </c>
      <c r="B94" s="73" t="s">
        <v>58</v>
      </c>
      <c r="C94" s="74" t="s">
        <v>19</v>
      </c>
      <c r="D94" s="74" t="s">
        <v>10</v>
      </c>
      <c r="E94" s="75">
        <v>2981995107.23</v>
      </c>
      <c r="F94" s="75">
        <v>63470742.840000153</v>
      </c>
      <c r="G94" s="75">
        <v>-10393258.430000305</v>
      </c>
      <c r="H94" s="75">
        <v>136725103.24000025</v>
      </c>
      <c r="I94" s="75">
        <v>-1265694900</v>
      </c>
      <c r="J94" s="75">
        <f t="shared" si="21"/>
        <v>1906102794.8800001</v>
      </c>
    </row>
    <row r="95" spans="1:10" s="6" customFormat="1" x14ac:dyDescent="0.2">
      <c r="A95" s="72" t="s">
        <v>59</v>
      </c>
      <c r="B95" s="73" t="s">
        <v>60</v>
      </c>
      <c r="C95" s="74" t="s">
        <v>19</v>
      </c>
      <c r="D95" s="74" t="s">
        <v>13</v>
      </c>
      <c r="E95" s="75">
        <v>675446292.5</v>
      </c>
      <c r="F95" s="75">
        <v>42528139.399999976</v>
      </c>
      <c r="G95" s="75">
        <v>102353293.61000001</v>
      </c>
      <c r="H95" s="75">
        <v>88543777.560000062</v>
      </c>
      <c r="I95" s="75">
        <v>-41551211.25</v>
      </c>
      <c r="J95" s="75">
        <f t="shared" si="21"/>
        <v>867320291.82000005</v>
      </c>
    </row>
    <row r="96" spans="1:10" s="6" customFormat="1" ht="25.5" x14ac:dyDescent="0.2">
      <c r="A96" s="72" t="s">
        <v>61</v>
      </c>
      <c r="B96" s="73" t="s">
        <v>62</v>
      </c>
      <c r="C96" s="74" t="s">
        <v>19</v>
      </c>
      <c r="D96" s="74" t="s">
        <v>19</v>
      </c>
      <c r="E96" s="75">
        <v>201604064.34</v>
      </c>
      <c r="F96" s="75">
        <v>10794878.710000008</v>
      </c>
      <c r="G96" s="75">
        <v>1534000</v>
      </c>
      <c r="H96" s="75">
        <v>12973522.589999974</v>
      </c>
      <c r="I96" s="75">
        <v>0</v>
      </c>
      <c r="J96" s="75">
        <f t="shared" si="21"/>
        <v>226906465.63999999</v>
      </c>
    </row>
    <row r="97" spans="1:10" s="6" customFormat="1" x14ac:dyDescent="0.2">
      <c r="A97" s="65" t="s">
        <v>63</v>
      </c>
      <c r="B97" s="69" t="s">
        <v>202</v>
      </c>
      <c r="C97" s="70" t="s">
        <v>22</v>
      </c>
      <c r="D97" s="70" t="s">
        <v>7</v>
      </c>
      <c r="E97" s="71">
        <f t="shared" ref="E97:I97" si="25">SUM(E98:E99)</f>
        <v>1125325588.0300002</v>
      </c>
      <c r="F97" s="71">
        <f t="shared" si="25"/>
        <v>1136033.5299999714</v>
      </c>
      <c r="G97" s="71">
        <f t="shared" si="25"/>
        <v>177900</v>
      </c>
      <c r="H97" s="71">
        <f t="shared" si="25"/>
        <v>866953.44999980927</v>
      </c>
      <c r="I97" s="71">
        <f t="shared" si="25"/>
        <v>268840100</v>
      </c>
      <c r="J97" s="71">
        <f t="shared" ref="J97" si="26">SUM(J98:J99)</f>
        <v>1396346575.01</v>
      </c>
    </row>
    <row r="98" spans="1:10" s="6" customFormat="1" ht="25.5" x14ac:dyDescent="0.2">
      <c r="A98" s="72" t="s">
        <v>64</v>
      </c>
      <c r="B98" s="73" t="s">
        <v>65</v>
      </c>
      <c r="C98" s="74" t="s">
        <v>22</v>
      </c>
      <c r="D98" s="74" t="s">
        <v>13</v>
      </c>
      <c r="E98" s="75">
        <v>603666.9</v>
      </c>
      <c r="F98" s="75">
        <v>0</v>
      </c>
      <c r="G98" s="75">
        <v>0</v>
      </c>
      <c r="H98" s="75">
        <v>0</v>
      </c>
      <c r="I98" s="75">
        <v>0</v>
      </c>
      <c r="J98" s="75">
        <f t="shared" si="21"/>
        <v>603666.9</v>
      </c>
    </row>
    <row r="99" spans="1:10" s="6" customFormat="1" x14ac:dyDescent="0.2">
      <c r="A99" s="72" t="s">
        <v>66</v>
      </c>
      <c r="B99" s="73" t="s">
        <v>67</v>
      </c>
      <c r="C99" s="74" t="s">
        <v>22</v>
      </c>
      <c r="D99" s="74" t="s">
        <v>19</v>
      </c>
      <c r="E99" s="75">
        <v>1124721921.1300001</v>
      </c>
      <c r="F99" s="75">
        <v>1136033.5299999714</v>
      </c>
      <c r="G99" s="75">
        <v>177900</v>
      </c>
      <c r="H99" s="75">
        <v>866953.44999980927</v>
      </c>
      <c r="I99" s="75">
        <v>268840100</v>
      </c>
      <c r="J99" s="75">
        <f t="shared" si="21"/>
        <v>1395742908.1099999</v>
      </c>
    </row>
    <row r="100" spans="1:10" s="6" customFormat="1" x14ac:dyDescent="0.2">
      <c r="A100" s="65" t="s">
        <v>68</v>
      </c>
      <c r="B100" s="69" t="s">
        <v>203</v>
      </c>
      <c r="C100" s="70" t="s">
        <v>24</v>
      </c>
      <c r="D100" s="70" t="s">
        <v>7</v>
      </c>
      <c r="E100" s="71">
        <f t="shared" ref="E100:I100" si="27">SUM(E101:E105)</f>
        <v>23799446376.790005</v>
      </c>
      <c r="F100" s="71">
        <f t="shared" si="27"/>
        <v>190439659.22999984</v>
      </c>
      <c r="G100" s="71">
        <f t="shared" si="27"/>
        <v>-2238244761.9199996</v>
      </c>
      <c r="H100" s="71">
        <f t="shared" si="27"/>
        <v>70478129.159999728</v>
      </c>
      <c r="I100" s="71">
        <f t="shared" si="27"/>
        <v>-3436112.9300004244</v>
      </c>
      <c r="J100" s="71">
        <f>SUM(J101:J105)</f>
        <v>21818683290.330002</v>
      </c>
    </row>
    <row r="101" spans="1:10" s="6" customFormat="1" x14ac:dyDescent="0.2">
      <c r="A101" s="72" t="s">
        <v>69</v>
      </c>
      <c r="B101" s="73" t="s">
        <v>70</v>
      </c>
      <c r="C101" s="74" t="s">
        <v>24</v>
      </c>
      <c r="D101" s="74" t="s">
        <v>6</v>
      </c>
      <c r="E101" s="75">
        <v>8315899532.9099998</v>
      </c>
      <c r="F101" s="75">
        <v>2043811.1199998856</v>
      </c>
      <c r="G101" s="75">
        <v>149676089</v>
      </c>
      <c r="H101" s="75">
        <v>2271821.1800003052</v>
      </c>
      <c r="I101" s="75">
        <v>3362841.6599998474</v>
      </c>
      <c r="J101" s="75">
        <f t="shared" si="21"/>
        <v>8473254095.8699999</v>
      </c>
    </row>
    <row r="102" spans="1:10" s="6" customFormat="1" x14ac:dyDescent="0.2">
      <c r="A102" s="72" t="s">
        <v>71</v>
      </c>
      <c r="B102" s="73" t="s">
        <v>72</v>
      </c>
      <c r="C102" s="74" t="s">
        <v>24</v>
      </c>
      <c r="D102" s="74" t="s">
        <v>10</v>
      </c>
      <c r="E102" s="75">
        <v>13372106026.09</v>
      </c>
      <c r="F102" s="75">
        <v>152417575.32999992</v>
      </c>
      <c r="G102" s="75">
        <v>-2459990549.8999996</v>
      </c>
      <c r="H102" s="75">
        <v>20799571.809999466</v>
      </c>
      <c r="I102" s="75">
        <v>7435891.5699996948</v>
      </c>
      <c r="J102" s="75">
        <f t="shared" si="21"/>
        <v>11092768514.9</v>
      </c>
    </row>
    <row r="103" spans="1:10" s="6" customFormat="1" x14ac:dyDescent="0.2">
      <c r="A103" s="72" t="s">
        <v>73</v>
      </c>
      <c r="B103" s="73" t="s">
        <v>190</v>
      </c>
      <c r="C103" s="74" t="s">
        <v>24</v>
      </c>
      <c r="D103" s="74" t="s">
        <v>13</v>
      </c>
      <c r="E103" s="75">
        <v>927764832.49000001</v>
      </c>
      <c r="F103" s="75">
        <v>21565410.319999933</v>
      </c>
      <c r="G103" s="75">
        <v>49861422.780000091</v>
      </c>
      <c r="H103" s="75">
        <v>21186436.669999957</v>
      </c>
      <c r="I103" s="75">
        <v>13508510.450000048</v>
      </c>
      <c r="J103" s="75">
        <f t="shared" si="21"/>
        <v>1033886612.71</v>
      </c>
    </row>
    <row r="104" spans="1:10" s="6" customFormat="1" x14ac:dyDescent="0.2">
      <c r="A104" s="72" t="s">
        <v>74</v>
      </c>
      <c r="B104" s="73" t="s">
        <v>191</v>
      </c>
      <c r="C104" s="74" t="s">
        <v>24</v>
      </c>
      <c r="D104" s="74" t="s">
        <v>24</v>
      </c>
      <c r="E104" s="75">
        <v>394141163.49000001</v>
      </c>
      <c r="F104" s="75">
        <v>883168.67000001669</v>
      </c>
      <c r="G104" s="75">
        <v>14732276.199999988</v>
      </c>
      <c r="H104" s="75">
        <v>13317304.659999967</v>
      </c>
      <c r="I104" s="75">
        <v>196817.11000001431</v>
      </c>
      <c r="J104" s="75">
        <f t="shared" si="21"/>
        <v>423270730.13</v>
      </c>
    </row>
    <row r="105" spans="1:10" s="6" customFormat="1" x14ac:dyDescent="0.2">
      <c r="A105" s="72" t="s">
        <v>192</v>
      </c>
      <c r="B105" s="73" t="s">
        <v>75</v>
      </c>
      <c r="C105" s="74" t="s">
        <v>24</v>
      </c>
      <c r="D105" s="74" t="s">
        <v>34</v>
      </c>
      <c r="E105" s="75">
        <v>789534821.80999994</v>
      </c>
      <c r="F105" s="75">
        <v>13529693.790000081</v>
      </c>
      <c r="G105" s="75">
        <v>7476000</v>
      </c>
      <c r="H105" s="75">
        <v>12902994.840000033</v>
      </c>
      <c r="I105" s="75">
        <v>-27940173.720000029</v>
      </c>
      <c r="J105" s="75">
        <f t="shared" si="21"/>
        <v>795503336.72000003</v>
      </c>
    </row>
    <row r="106" spans="1:10" s="6" customFormat="1" x14ac:dyDescent="0.2">
      <c r="A106" s="65" t="s">
        <v>76</v>
      </c>
      <c r="B106" s="69" t="s">
        <v>204</v>
      </c>
      <c r="C106" s="70" t="s">
        <v>46</v>
      </c>
      <c r="D106" s="70" t="s">
        <v>7</v>
      </c>
      <c r="E106" s="71">
        <f t="shared" ref="E106:I106" si="28">SUM(E107:E108)</f>
        <v>1333147390.53</v>
      </c>
      <c r="F106" s="71">
        <f t="shared" si="28"/>
        <v>52172023.270000115</v>
      </c>
      <c r="G106" s="71">
        <f t="shared" si="28"/>
        <v>108170970.06999999</v>
      </c>
      <c r="H106" s="71">
        <f t="shared" si="28"/>
        <v>76444944.61999996</v>
      </c>
      <c r="I106" s="71">
        <f t="shared" si="28"/>
        <v>-1099512</v>
      </c>
      <c r="J106" s="71">
        <f>SUM(J107:J108)</f>
        <v>1568835816.49</v>
      </c>
    </row>
    <row r="107" spans="1:10" s="6" customFormat="1" x14ac:dyDescent="0.2">
      <c r="A107" s="72" t="s">
        <v>77</v>
      </c>
      <c r="B107" s="73" t="s">
        <v>78</v>
      </c>
      <c r="C107" s="74" t="s">
        <v>46</v>
      </c>
      <c r="D107" s="74" t="s">
        <v>6</v>
      </c>
      <c r="E107" s="75">
        <v>1252314570.8</v>
      </c>
      <c r="F107" s="75">
        <v>46053867.370000124</v>
      </c>
      <c r="G107" s="75">
        <v>106008658.75999999</v>
      </c>
      <c r="H107" s="75">
        <v>71857862.039999962</v>
      </c>
      <c r="I107" s="75">
        <v>-1099512</v>
      </c>
      <c r="J107" s="75">
        <f t="shared" si="21"/>
        <v>1475135446.97</v>
      </c>
    </row>
    <row r="108" spans="1:10" s="6" customFormat="1" x14ac:dyDescent="0.2">
      <c r="A108" s="72" t="s">
        <v>79</v>
      </c>
      <c r="B108" s="73" t="s">
        <v>80</v>
      </c>
      <c r="C108" s="74" t="s">
        <v>46</v>
      </c>
      <c r="D108" s="74" t="s">
        <v>16</v>
      </c>
      <c r="E108" s="75">
        <v>80832819.730000004</v>
      </c>
      <c r="F108" s="75">
        <v>6118155.8999999911</v>
      </c>
      <c r="G108" s="75">
        <v>2162311.3100000024</v>
      </c>
      <c r="H108" s="75">
        <v>4587082.5799999982</v>
      </c>
      <c r="I108" s="75">
        <v>0</v>
      </c>
      <c r="J108" s="75">
        <f t="shared" si="21"/>
        <v>93700369.519999996</v>
      </c>
    </row>
    <row r="109" spans="1:10" s="6" customFormat="1" x14ac:dyDescent="0.2">
      <c r="A109" s="65" t="s">
        <v>81</v>
      </c>
      <c r="B109" s="69" t="s">
        <v>205</v>
      </c>
      <c r="C109" s="70" t="s">
        <v>34</v>
      </c>
      <c r="D109" s="70" t="s">
        <v>7</v>
      </c>
      <c r="E109" s="71">
        <f t="shared" ref="E109:I109" si="29">SUM(E110)</f>
        <v>6876581.0199999996</v>
      </c>
      <c r="F109" s="71">
        <f t="shared" si="29"/>
        <v>0</v>
      </c>
      <c r="G109" s="71">
        <f t="shared" si="29"/>
        <v>0</v>
      </c>
      <c r="H109" s="71">
        <f t="shared" si="29"/>
        <v>0</v>
      </c>
      <c r="I109" s="71">
        <f t="shared" si="29"/>
        <v>-2523500</v>
      </c>
      <c r="J109" s="71">
        <f t="shared" ref="J109" si="30">SUM(J110)</f>
        <v>4353081.0199999996</v>
      </c>
    </row>
    <row r="110" spans="1:10" s="6" customFormat="1" x14ac:dyDescent="0.2">
      <c r="A110" s="72" t="s">
        <v>82</v>
      </c>
      <c r="B110" s="73" t="s">
        <v>83</v>
      </c>
      <c r="C110" s="74" t="s">
        <v>34</v>
      </c>
      <c r="D110" s="74" t="s">
        <v>34</v>
      </c>
      <c r="E110" s="75">
        <v>6876581.0199999996</v>
      </c>
      <c r="F110" s="75">
        <v>0</v>
      </c>
      <c r="G110" s="75">
        <v>0</v>
      </c>
      <c r="H110" s="75">
        <v>0</v>
      </c>
      <c r="I110" s="75">
        <v>-2523500</v>
      </c>
      <c r="J110" s="75">
        <f t="shared" si="21"/>
        <v>4353081.0199999996</v>
      </c>
    </row>
    <row r="111" spans="1:10" s="6" customFormat="1" x14ac:dyDescent="0.2">
      <c r="A111" s="65" t="s">
        <v>84</v>
      </c>
      <c r="B111" s="69" t="s">
        <v>206</v>
      </c>
      <c r="C111" s="70" t="s">
        <v>51</v>
      </c>
      <c r="D111" s="70" t="s">
        <v>7</v>
      </c>
      <c r="E111" s="71">
        <f t="shared" ref="E111:I111" si="31">SUM(E112:E115)</f>
        <v>423146566.73000002</v>
      </c>
      <c r="F111" s="71">
        <f t="shared" si="31"/>
        <v>49053182.189999998</v>
      </c>
      <c r="G111" s="71">
        <f t="shared" si="31"/>
        <v>34052544.839999989</v>
      </c>
      <c r="H111" s="71">
        <f t="shared" si="31"/>
        <v>132725734</v>
      </c>
      <c r="I111" s="71">
        <f t="shared" si="31"/>
        <v>16188207.160000026</v>
      </c>
      <c r="J111" s="71">
        <f t="shared" ref="J111" si="32">SUM(J112:J115)</f>
        <v>655166234.92000008</v>
      </c>
    </row>
    <row r="112" spans="1:10" s="6" customFormat="1" x14ac:dyDescent="0.2">
      <c r="A112" s="72" t="s">
        <v>85</v>
      </c>
      <c r="B112" s="73" t="s">
        <v>86</v>
      </c>
      <c r="C112" s="74" t="s">
        <v>51</v>
      </c>
      <c r="D112" s="74" t="s">
        <v>6</v>
      </c>
      <c r="E112" s="75">
        <v>27932484</v>
      </c>
      <c r="F112" s="75">
        <v>0</v>
      </c>
      <c r="G112" s="75">
        <v>0</v>
      </c>
      <c r="H112" s="75">
        <v>4043234</v>
      </c>
      <c r="I112" s="75">
        <v>0</v>
      </c>
      <c r="J112" s="75">
        <f t="shared" si="21"/>
        <v>31975718</v>
      </c>
    </row>
    <row r="113" spans="1:10" s="6" customFormat="1" x14ac:dyDescent="0.2">
      <c r="A113" s="72" t="s">
        <v>87</v>
      </c>
      <c r="B113" s="73" t="s">
        <v>88</v>
      </c>
      <c r="C113" s="74" t="s">
        <v>51</v>
      </c>
      <c r="D113" s="74" t="s">
        <v>13</v>
      </c>
      <c r="E113" s="75">
        <v>180672182.72999999</v>
      </c>
      <c r="F113" s="75">
        <v>48863919.280000001</v>
      </c>
      <c r="G113" s="75">
        <v>33330800</v>
      </c>
      <c r="H113" s="75">
        <v>128682500</v>
      </c>
      <c r="I113" s="75">
        <v>-12252792.839999974</v>
      </c>
      <c r="J113" s="75">
        <f t="shared" si="21"/>
        <v>379296609.17000002</v>
      </c>
    </row>
    <row r="114" spans="1:10" s="6" customFormat="1" x14ac:dyDescent="0.2">
      <c r="A114" s="72" t="s">
        <v>89</v>
      </c>
      <c r="B114" s="73" t="s">
        <v>90</v>
      </c>
      <c r="C114" s="74" t="s">
        <v>51</v>
      </c>
      <c r="D114" s="74" t="s">
        <v>16</v>
      </c>
      <c r="E114" s="75">
        <v>214541900</v>
      </c>
      <c r="F114" s="75">
        <v>0</v>
      </c>
      <c r="G114" s="75">
        <v>681284.25999999046</v>
      </c>
      <c r="H114" s="75">
        <v>0</v>
      </c>
      <c r="I114" s="75">
        <v>28441000</v>
      </c>
      <c r="J114" s="75">
        <f t="shared" si="21"/>
        <v>243664184.25999999</v>
      </c>
    </row>
    <row r="115" spans="1:10" s="6" customFormat="1" x14ac:dyDescent="0.2">
      <c r="A115" s="72" t="s">
        <v>91</v>
      </c>
      <c r="B115" s="73" t="s">
        <v>92</v>
      </c>
      <c r="C115" s="74" t="s">
        <v>51</v>
      </c>
      <c r="D115" s="74" t="s">
        <v>22</v>
      </c>
      <c r="E115" s="75"/>
      <c r="F115" s="75">
        <v>189262.91</v>
      </c>
      <c r="G115" s="75">
        <v>40460.579999999987</v>
      </c>
      <c r="H115" s="75">
        <v>0</v>
      </c>
      <c r="I115" s="75">
        <v>0</v>
      </c>
      <c r="J115" s="75">
        <f t="shared" si="21"/>
        <v>229723.49</v>
      </c>
    </row>
    <row r="116" spans="1:10" s="6" customFormat="1" x14ac:dyDescent="0.2">
      <c r="A116" s="65" t="s">
        <v>93</v>
      </c>
      <c r="B116" s="69" t="s">
        <v>207</v>
      </c>
      <c r="C116" s="70" t="s">
        <v>27</v>
      </c>
      <c r="D116" s="70" t="s">
        <v>7</v>
      </c>
      <c r="E116" s="71">
        <f t="shared" ref="E116:I116" si="33">SUM(E117:E120)</f>
        <v>1832087514.2200003</v>
      </c>
      <c r="F116" s="71">
        <f t="shared" si="33"/>
        <v>191795097.7499997</v>
      </c>
      <c r="G116" s="71">
        <f t="shared" si="33"/>
        <v>53400006.390000105</v>
      </c>
      <c r="H116" s="71">
        <f t="shared" si="33"/>
        <v>31203478.780000094</v>
      </c>
      <c r="I116" s="71">
        <f t="shared" si="33"/>
        <v>-84208817.100000143</v>
      </c>
      <c r="J116" s="71">
        <f t="shared" ref="J116" si="34">SUM(J117:J120)</f>
        <v>2024277280.0399997</v>
      </c>
    </row>
    <row r="117" spans="1:10" s="6" customFormat="1" x14ac:dyDescent="0.2">
      <c r="A117" s="72" t="s">
        <v>94</v>
      </c>
      <c r="B117" s="73" t="s">
        <v>193</v>
      </c>
      <c r="C117" s="74" t="s">
        <v>27</v>
      </c>
      <c r="D117" s="74" t="s">
        <v>6</v>
      </c>
      <c r="E117" s="75">
        <v>1137836867.1600001</v>
      </c>
      <c r="F117" s="75">
        <v>-1060793853.1100001</v>
      </c>
      <c r="G117" s="75">
        <v>25993732</v>
      </c>
      <c r="H117" s="75">
        <v>-28264182.079999998</v>
      </c>
      <c r="I117" s="75">
        <v>0</v>
      </c>
      <c r="J117" s="75">
        <f t="shared" si="21"/>
        <v>74772563.969999954</v>
      </c>
    </row>
    <row r="118" spans="1:10" s="6" customFormat="1" x14ac:dyDescent="0.2">
      <c r="A118" s="72" t="s">
        <v>96</v>
      </c>
      <c r="B118" s="73" t="s">
        <v>95</v>
      </c>
      <c r="C118" s="74" t="s">
        <v>27</v>
      </c>
      <c r="D118" s="74" t="s">
        <v>10</v>
      </c>
      <c r="E118" s="75">
        <v>603860288.60000002</v>
      </c>
      <c r="F118" s="75">
        <v>162562029.91999996</v>
      </c>
      <c r="G118" s="75">
        <v>6301741.9400000572</v>
      </c>
      <c r="H118" s="75">
        <v>7559284.2699999809</v>
      </c>
      <c r="I118" s="75">
        <v>-91148800</v>
      </c>
      <c r="J118" s="75">
        <f t="shared" si="21"/>
        <v>689134544.73000002</v>
      </c>
    </row>
    <row r="119" spans="1:10" s="6" customFormat="1" x14ac:dyDescent="0.2">
      <c r="A119" s="72" t="s">
        <v>194</v>
      </c>
      <c r="B119" s="73" t="s">
        <v>208</v>
      </c>
      <c r="C119" s="74" t="s">
        <v>27</v>
      </c>
      <c r="D119" s="74" t="s">
        <v>13</v>
      </c>
      <c r="E119" s="75">
        <v>61018541.200000003</v>
      </c>
      <c r="F119" s="75">
        <v>1088476353.1099999</v>
      </c>
      <c r="G119" s="75">
        <v>20714532.450000048</v>
      </c>
      <c r="H119" s="75">
        <v>48507208.130000114</v>
      </c>
      <c r="I119" s="75">
        <v>6939982.8999998569</v>
      </c>
      <c r="J119" s="75">
        <f t="shared" si="21"/>
        <v>1225656617.79</v>
      </c>
    </row>
    <row r="120" spans="1:10" s="6" customFormat="1" x14ac:dyDescent="0.2">
      <c r="A120" s="72" t="s">
        <v>197</v>
      </c>
      <c r="B120" s="73" t="s">
        <v>97</v>
      </c>
      <c r="C120" s="74" t="s">
        <v>27</v>
      </c>
      <c r="D120" s="74" t="s">
        <v>19</v>
      </c>
      <c r="E120" s="75">
        <v>29371817.260000002</v>
      </c>
      <c r="F120" s="75">
        <v>1550567.8299999982</v>
      </c>
      <c r="G120" s="75">
        <v>390000</v>
      </c>
      <c r="H120" s="75">
        <v>3401168.4599999972</v>
      </c>
      <c r="I120" s="75">
        <v>0</v>
      </c>
      <c r="J120" s="75">
        <f t="shared" si="21"/>
        <v>34713553.549999997</v>
      </c>
    </row>
    <row r="121" spans="1:10" s="6" customFormat="1" x14ac:dyDescent="0.2">
      <c r="A121" s="65" t="s">
        <v>98</v>
      </c>
      <c r="B121" s="69" t="s">
        <v>209</v>
      </c>
      <c r="C121" s="70" t="s">
        <v>53</v>
      </c>
      <c r="D121" s="70" t="s">
        <v>7</v>
      </c>
      <c r="E121" s="71">
        <f t="shared" ref="E121:I121" si="35">SUM(E122)</f>
        <v>3558010</v>
      </c>
      <c r="F121" s="71">
        <f t="shared" si="35"/>
        <v>0</v>
      </c>
      <c r="G121" s="71">
        <f t="shared" si="35"/>
        <v>0</v>
      </c>
      <c r="H121" s="71">
        <f t="shared" si="35"/>
        <v>0</v>
      </c>
      <c r="I121" s="71">
        <f t="shared" si="35"/>
        <v>0</v>
      </c>
      <c r="J121" s="71">
        <f t="shared" ref="J121" si="36">SUM(J122)</f>
        <v>3558010</v>
      </c>
    </row>
    <row r="122" spans="1:10" s="6" customFormat="1" x14ac:dyDescent="0.2">
      <c r="A122" s="72" t="s">
        <v>99</v>
      </c>
      <c r="B122" s="73" t="s">
        <v>100</v>
      </c>
      <c r="C122" s="74" t="s">
        <v>53</v>
      </c>
      <c r="D122" s="74" t="s">
        <v>10</v>
      </c>
      <c r="E122" s="75">
        <v>3558010</v>
      </c>
      <c r="F122" s="75">
        <v>0</v>
      </c>
      <c r="G122" s="75">
        <v>0</v>
      </c>
      <c r="H122" s="75">
        <v>0</v>
      </c>
      <c r="I122" s="75">
        <v>0</v>
      </c>
      <c r="J122" s="75">
        <f t="shared" si="21"/>
        <v>3558010</v>
      </c>
    </row>
    <row r="123" spans="1:10" s="6" customFormat="1" ht="25.5" x14ac:dyDescent="0.2">
      <c r="A123" s="65" t="s">
        <v>101</v>
      </c>
      <c r="B123" s="69" t="s">
        <v>210</v>
      </c>
      <c r="C123" s="70" t="s">
        <v>29</v>
      </c>
      <c r="D123" s="70" t="s">
        <v>7</v>
      </c>
      <c r="E123" s="71">
        <f t="shared" ref="E123:I123" si="37">SUM(E124)</f>
        <v>222285334.13999999</v>
      </c>
      <c r="F123" s="71">
        <f t="shared" si="37"/>
        <v>-32848061</v>
      </c>
      <c r="G123" s="71">
        <f t="shared" si="37"/>
        <v>-9786815.349999994</v>
      </c>
      <c r="H123" s="71">
        <f t="shared" si="37"/>
        <v>-51111300.419999987</v>
      </c>
      <c r="I123" s="71">
        <f t="shared" si="37"/>
        <v>-22306748.25</v>
      </c>
      <c r="J123" s="71">
        <f t="shared" ref="J123" si="38">SUM(J124)</f>
        <v>106232409.12</v>
      </c>
    </row>
    <row r="124" spans="1:10" s="6" customFormat="1" ht="25.5" x14ac:dyDescent="0.2">
      <c r="A124" s="72" t="s">
        <v>102</v>
      </c>
      <c r="B124" s="73" t="s">
        <v>265</v>
      </c>
      <c r="C124" s="74" t="s">
        <v>29</v>
      </c>
      <c r="D124" s="74" t="s">
        <v>6</v>
      </c>
      <c r="E124" s="75">
        <v>222285334.13999999</v>
      </c>
      <c r="F124" s="75">
        <v>-32848061</v>
      </c>
      <c r="G124" s="75">
        <v>-9786815.349999994</v>
      </c>
      <c r="H124" s="75">
        <v>-51111300.419999987</v>
      </c>
      <c r="I124" s="75">
        <v>-22306748.25</v>
      </c>
      <c r="J124" s="75">
        <f t="shared" si="21"/>
        <v>106232409.12</v>
      </c>
    </row>
    <row r="125" spans="1:10" x14ac:dyDescent="0.2">
      <c r="A125" s="3"/>
      <c r="B125" s="3"/>
      <c r="C125" s="3"/>
      <c r="D125" s="3"/>
      <c r="E125" s="4"/>
      <c r="F125" s="4"/>
      <c r="G125" s="4"/>
    </row>
    <row r="126" spans="1:10" x14ac:dyDescent="0.2">
      <c r="A126" s="3"/>
      <c r="B126" s="3"/>
      <c r="C126" s="3"/>
      <c r="D126" s="3"/>
      <c r="E126" s="4"/>
      <c r="F126" s="4"/>
      <c r="G126" s="4"/>
    </row>
    <row r="127" spans="1:10" x14ac:dyDescent="0.2">
      <c r="A127" s="3"/>
      <c r="B127" s="3"/>
      <c r="C127" s="3"/>
      <c r="D127" s="3"/>
      <c r="E127" s="4"/>
      <c r="F127" s="4"/>
      <c r="G127" s="4"/>
    </row>
    <row r="128" spans="1:10" x14ac:dyDescent="0.2">
      <c r="A128" s="3"/>
      <c r="B128" s="3"/>
      <c r="C128" s="3"/>
      <c r="D128" s="3"/>
      <c r="E128" s="4"/>
      <c r="F128" s="4"/>
      <c r="G128" s="4"/>
    </row>
    <row r="129" spans="1:7" x14ac:dyDescent="0.2">
      <c r="A129" s="3"/>
      <c r="B129" s="3"/>
      <c r="C129" s="3"/>
      <c r="D129" s="3"/>
      <c r="E129" s="4"/>
      <c r="F129" s="4"/>
      <c r="G129" s="4"/>
    </row>
    <row r="130" spans="1:7" x14ac:dyDescent="0.2">
      <c r="A130" s="3"/>
      <c r="B130" s="3"/>
      <c r="C130" s="3"/>
      <c r="D130" s="3"/>
      <c r="E130" s="4"/>
      <c r="F130" s="4"/>
      <c r="G130" s="4"/>
    </row>
    <row r="131" spans="1:7" x14ac:dyDescent="0.2">
      <c r="A131" s="3"/>
      <c r="B131" s="3"/>
      <c r="C131" s="3"/>
      <c r="D131" s="3"/>
      <c r="E131" s="4"/>
      <c r="F131" s="4"/>
      <c r="G131" s="4"/>
    </row>
    <row r="132" spans="1:7" x14ac:dyDescent="0.2">
      <c r="A132" s="3"/>
      <c r="B132" s="3"/>
      <c r="C132" s="3"/>
      <c r="D132" s="3"/>
      <c r="E132" s="4"/>
      <c r="F132" s="4"/>
      <c r="G132" s="4"/>
    </row>
    <row r="133" spans="1:7" x14ac:dyDescent="0.2">
      <c r="A133" s="3"/>
      <c r="B133" s="3"/>
      <c r="C133" s="3"/>
      <c r="D133" s="3"/>
      <c r="E133" s="4"/>
      <c r="F133" s="4"/>
      <c r="G133" s="4"/>
    </row>
    <row r="134" spans="1:7" x14ac:dyDescent="0.2">
      <c r="A134" s="3"/>
      <c r="B134" s="3"/>
      <c r="C134" s="3"/>
      <c r="D134" s="3"/>
      <c r="E134" s="4"/>
      <c r="F134" s="4"/>
      <c r="G134" s="4"/>
    </row>
    <row r="135" spans="1:7" x14ac:dyDescent="0.2">
      <c r="A135" s="3"/>
      <c r="B135" s="3"/>
      <c r="C135" s="3"/>
      <c r="D135" s="3"/>
      <c r="E135" s="4"/>
      <c r="F135" s="4"/>
      <c r="G135" s="4"/>
    </row>
    <row r="136" spans="1:7" x14ac:dyDescent="0.2">
      <c r="A136" s="3"/>
      <c r="B136" s="3"/>
      <c r="C136" s="3"/>
      <c r="D136" s="3"/>
      <c r="E136" s="4"/>
      <c r="F136" s="4"/>
      <c r="G136" s="4"/>
    </row>
    <row r="137" spans="1:7" x14ac:dyDescent="0.2">
      <c r="A137" s="3"/>
      <c r="B137" s="3"/>
      <c r="C137" s="3"/>
      <c r="D137" s="3"/>
      <c r="E137" s="4"/>
      <c r="F137" s="4"/>
      <c r="G137" s="4"/>
    </row>
    <row r="138" spans="1:7" x14ac:dyDescent="0.2">
      <c r="A138" s="3"/>
      <c r="B138" s="3"/>
      <c r="C138" s="3"/>
      <c r="D138" s="3"/>
      <c r="E138" s="4"/>
      <c r="F138" s="4"/>
      <c r="G138" s="4"/>
    </row>
    <row r="139" spans="1:7" x14ac:dyDescent="0.2">
      <c r="A139" s="3"/>
      <c r="B139" s="3"/>
      <c r="C139" s="3"/>
      <c r="D139" s="3"/>
      <c r="E139" s="4"/>
      <c r="F139" s="4"/>
      <c r="G139" s="4"/>
    </row>
    <row r="140" spans="1:7" x14ac:dyDescent="0.2">
      <c r="A140" s="3"/>
      <c r="B140" s="3"/>
      <c r="C140" s="3"/>
      <c r="D140" s="3"/>
      <c r="E140" s="4"/>
      <c r="F140" s="4"/>
      <c r="G140" s="4"/>
    </row>
    <row r="141" spans="1:7" x14ac:dyDescent="0.2">
      <c r="A141" s="3"/>
      <c r="B141" s="3"/>
      <c r="C141" s="3"/>
      <c r="D141" s="3"/>
      <c r="E141" s="4"/>
      <c r="F141" s="4"/>
      <c r="G141" s="4"/>
    </row>
    <row r="142" spans="1:7" x14ac:dyDescent="0.2">
      <c r="A142" s="3"/>
      <c r="B142" s="3"/>
      <c r="C142" s="3"/>
      <c r="D142" s="3"/>
      <c r="E142" s="4"/>
      <c r="F142" s="4"/>
      <c r="G142" s="4"/>
    </row>
    <row r="143" spans="1:7" x14ac:dyDescent="0.2">
      <c r="A143" s="3"/>
      <c r="B143" s="3"/>
      <c r="C143" s="3"/>
      <c r="D143" s="3"/>
      <c r="E143" s="4"/>
      <c r="F143" s="4"/>
      <c r="G143" s="4"/>
    </row>
    <row r="144" spans="1:7" x14ac:dyDescent="0.2">
      <c r="A144" s="3"/>
      <c r="B144" s="3"/>
      <c r="C144" s="3"/>
      <c r="D144" s="3"/>
      <c r="E144" s="4"/>
      <c r="F144" s="4"/>
      <c r="G144" s="4"/>
    </row>
    <row r="145" spans="1:7" x14ac:dyDescent="0.2">
      <c r="A145" s="3"/>
      <c r="B145" s="3"/>
      <c r="C145" s="3"/>
      <c r="D145" s="3"/>
      <c r="E145" s="4"/>
      <c r="F145" s="4"/>
      <c r="G145" s="4"/>
    </row>
    <row r="146" spans="1:7" x14ac:dyDescent="0.2">
      <c r="A146" s="3"/>
      <c r="B146" s="3"/>
      <c r="C146" s="3"/>
      <c r="D146" s="3"/>
      <c r="E146" s="4"/>
      <c r="F146" s="4"/>
      <c r="G146" s="4"/>
    </row>
    <row r="147" spans="1:7" x14ac:dyDescent="0.2">
      <c r="A147" s="3"/>
      <c r="B147" s="3"/>
      <c r="C147" s="3"/>
      <c r="D147" s="3"/>
      <c r="E147" s="4"/>
      <c r="F147" s="4"/>
      <c r="G147" s="4"/>
    </row>
    <row r="148" spans="1:7" x14ac:dyDescent="0.2">
      <c r="A148" s="3"/>
      <c r="B148" s="3"/>
      <c r="C148" s="3"/>
      <c r="D148" s="3"/>
      <c r="E148" s="4"/>
      <c r="F148" s="4"/>
      <c r="G148" s="4"/>
    </row>
    <row r="149" spans="1:7" x14ac:dyDescent="0.2">
      <c r="A149" s="3"/>
      <c r="B149" s="3"/>
      <c r="C149" s="3"/>
      <c r="D149" s="3"/>
      <c r="E149" s="4"/>
      <c r="F149" s="4"/>
      <c r="G149" s="4"/>
    </row>
    <row r="150" spans="1:7" x14ac:dyDescent="0.2">
      <c r="A150" s="3"/>
      <c r="B150" s="3"/>
      <c r="C150" s="3"/>
      <c r="D150" s="3"/>
      <c r="E150" s="4"/>
      <c r="F150" s="4"/>
      <c r="G150" s="4"/>
    </row>
    <row r="151" spans="1:7" x14ac:dyDescent="0.2">
      <c r="A151" s="3"/>
      <c r="B151" s="3"/>
      <c r="C151" s="3"/>
      <c r="D151" s="3"/>
      <c r="E151" s="4"/>
      <c r="F151" s="4"/>
      <c r="G151" s="4"/>
    </row>
    <row r="152" spans="1:7" x14ac:dyDescent="0.2">
      <c r="A152" s="3"/>
      <c r="B152" s="3"/>
      <c r="C152" s="3"/>
      <c r="D152" s="3"/>
      <c r="E152" s="4"/>
      <c r="F152" s="4"/>
      <c r="G152" s="4"/>
    </row>
    <row r="153" spans="1:7" x14ac:dyDescent="0.2">
      <c r="A153" s="3"/>
      <c r="B153" s="3"/>
      <c r="C153" s="3"/>
      <c r="D153" s="3"/>
      <c r="E153" s="4"/>
      <c r="F153" s="4"/>
      <c r="G153" s="4"/>
    </row>
    <row r="154" spans="1:7" x14ac:dyDescent="0.2">
      <c r="A154" s="3"/>
      <c r="B154" s="3"/>
      <c r="C154" s="3"/>
      <c r="D154" s="3"/>
      <c r="E154" s="4"/>
      <c r="F154" s="4"/>
      <c r="G154" s="4"/>
    </row>
    <row r="155" spans="1:7" x14ac:dyDescent="0.2">
      <c r="A155" s="3"/>
      <c r="B155" s="3"/>
      <c r="C155" s="3"/>
      <c r="D155" s="3"/>
      <c r="E155" s="4"/>
      <c r="F155" s="4"/>
      <c r="G155" s="4"/>
    </row>
    <row r="156" spans="1:7" x14ac:dyDescent="0.2">
      <c r="A156" s="3"/>
      <c r="B156" s="3"/>
      <c r="C156" s="3"/>
      <c r="D156" s="3"/>
      <c r="E156" s="4"/>
      <c r="F156" s="4"/>
      <c r="G156" s="4"/>
    </row>
    <row r="157" spans="1:7" x14ac:dyDescent="0.2">
      <c r="A157" s="3"/>
      <c r="B157" s="3"/>
      <c r="C157" s="3"/>
      <c r="D157" s="3"/>
      <c r="E157" s="4"/>
      <c r="F157" s="4"/>
      <c r="G157" s="4"/>
    </row>
    <row r="158" spans="1:7" x14ac:dyDescent="0.2">
      <c r="A158" s="3"/>
      <c r="B158" s="3"/>
      <c r="C158" s="3"/>
      <c r="D158" s="3"/>
      <c r="E158" s="4"/>
      <c r="F158" s="4"/>
      <c r="G158" s="4"/>
    </row>
    <row r="159" spans="1:7" x14ac:dyDescent="0.2">
      <c r="A159" s="3"/>
      <c r="B159" s="3"/>
      <c r="C159" s="3"/>
      <c r="D159" s="3"/>
      <c r="E159" s="4"/>
      <c r="F159" s="4"/>
      <c r="G159" s="4"/>
    </row>
    <row r="160" spans="1:7" x14ac:dyDescent="0.2">
      <c r="A160" s="3"/>
      <c r="B160" s="3"/>
      <c r="C160" s="3"/>
      <c r="D160" s="3"/>
      <c r="E160" s="4"/>
      <c r="F160" s="4"/>
      <c r="G160" s="4"/>
    </row>
    <row r="161" spans="1:7" x14ac:dyDescent="0.2">
      <c r="A161" s="3"/>
      <c r="B161" s="3"/>
      <c r="C161" s="3"/>
      <c r="D161" s="3"/>
      <c r="E161" s="4"/>
      <c r="F161" s="4"/>
      <c r="G161" s="4"/>
    </row>
    <row r="162" spans="1:7" x14ac:dyDescent="0.2">
      <c r="A162" s="3"/>
      <c r="B162" s="3"/>
      <c r="C162" s="3"/>
      <c r="D162" s="3"/>
      <c r="E162" s="4"/>
      <c r="F162" s="4"/>
      <c r="G162" s="4"/>
    </row>
    <row r="163" spans="1:7" x14ac:dyDescent="0.2">
      <c r="A163" s="3"/>
      <c r="B163" s="3"/>
      <c r="C163" s="3"/>
      <c r="D163" s="3"/>
      <c r="E163" s="4"/>
      <c r="F163" s="4"/>
      <c r="G163" s="4"/>
    </row>
    <row r="164" spans="1:7" x14ac:dyDescent="0.2">
      <c r="A164" s="3"/>
      <c r="B164" s="3"/>
      <c r="C164" s="3"/>
      <c r="D164" s="3"/>
      <c r="E164" s="4"/>
      <c r="F164" s="4"/>
      <c r="G164" s="4"/>
    </row>
    <row r="165" spans="1:7" x14ac:dyDescent="0.2">
      <c r="A165" s="3"/>
      <c r="B165" s="3"/>
      <c r="C165" s="3"/>
      <c r="D165" s="3"/>
      <c r="E165" s="4"/>
      <c r="F165" s="4"/>
      <c r="G165" s="4"/>
    </row>
    <row r="166" spans="1:7" x14ac:dyDescent="0.2">
      <c r="A166" s="3"/>
      <c r="B166" s="3"/>
      <c r="C166" s="3"/>
      <c r="D166" s="3"/>
      <c r="E166" s="4"/>
      <c r="F166" s="4"/>
      <c r="G166" s="4"/>
    </row>
    <row r="167" spans="1:7" x14ac:dyDescent="0.2">
      <c r="A167" s="3"/>
      <c r="B167" s="3"/>
      <c r="C167" s="3"/>
      <c r="D167" s="3"/>
      <c r="E167" s="4"/>
      <c r="F167" s="4"/>
      <c r="G167" s="4"/>
    </row>
    <row r="168" spans="1:7" x14ac:dyDescent="0.2">
      <c r="A168" s="3"/>
      <c r="B168" s="3"/>
      <c r="C168" s="3"/>
      <c r="D168" s="3"/>
      <c r="E168" s="4"/>
      <c r="F168" s="4"/>
      <c r="G168" s="4"/>
    </row>
    <row r="169" spans="1:7" x14ac:dyDescent="0.2">
      <c r="A169" s="3"/>
      <c r="B169" s="3"/>
      <c r="C169" s="3"/>
      <c r="D169" s="3"/>
      <c r="E169" s="4"/>
      <c r="F169" s="4"/>
      <c r="G169" s="4"/>
    </row>
    <row r="170" spans="1:7" x14ac:dyDescent="0.2">
      <c r="A170" s="3"/>
      <c r="B170" s="3"/>
      <c r="C170" s="3"/>
      <c r="D170" s="3"/>
      <c r="E170" s="4"/>
      <c r="F170" s="4"/>
      <c r="G170" s="4"/>
    </row>
    <row r="171" spans="1:7" x14ac:dyDescent="0.2">
      <c r="A171" s="3"/>
      <c r="B171" s="3"/>
      <c r="C171" s="3"/>
      <c r="D171" s="3"/>
      <c r="E171" s="4"/>
      <c r="F171" s="4"/>
      <c r="G171" s="4"/>
    </row>
    <row r="172" spans="1:7" x14ac:dyDescent="0.2">
      <c r="A172" s="3"/>
      <c r="B172" s="3"/>
      <c r="C172" s="3"/>
      <c r="D172" s="3"/>
      <c r="E172" s="4"/>
      <c r="F172" s="4"/>
      <c r="G172" s="4"/>
    </row>
    <row r="173" spans="1:7" x14ac:dyDescent="0.2">
      <c r="A173" s="3"/>
      <c r="B173" s="3"/>
      <c r="C173" s="3"/>
      <c r="D173" s="3"/>
      <c r="E173" s="4"/>
      <c r="F173" s="4"/>
      <c r="G173" s="4"/>
    </row>
    <row r="174" spans="1:7" x14ac:dyDescent="0.2">
      <c r="A174" s="3"/>
      <c r="B174" s="3"/>
      <c r="C174" s="3"/>
      <c r="D174" s="3"/>
      <c r="E174" s="4"/>
      <c r="F174" s="4"/>
      <c r="G174" s="4"/>
    </row>
    <row r="175" spans="1:7" x14ac:dyDescent="0.2">
      <c r="A175" s="3"/>
      <c r="B175" s="3"/>
      <c r="C175" s="3"/>
      <c r="D175" s="3"/>
      <c r="E175" s="4"/>
      <c r="F175" s="4"/>
      <c r="G175" s="4"/>
    </row>
    <row r="176" spans="1:7" x14ac:dyDescent="0.2">
      <c r="A176" s="3"/>
      <c r="B176" s="3"/>
      <c r="C176" s="3"/>
      <c r="D176" s="3"/>
      <c r="E176" s="4"/>
      <c r="F176" s="4"/>
      <c r="G176" s="4"/>
    </row>
    <row r="177" spans="1:7" x14ac:dyDescent="0.2">
      <c r="A177" s="3"/>
      <c r="B177" s="3"/>
      <c r="C177" s="3"/>
      <c r="D177" s="3"/>
      <c r="E177" s="4"/>
      <c r="F177" s="4"/>
      <c r="G177" s="4"/>
    </row>
    <row r="178" spans="1:7" x14ac:dyDescent="0.2">
      <c r="A178" s="3"/>
      <c r="B178" s="3"/>
      <c r="C178" s="3"/>
      <c r="D178" s="3"/>
      <c r="E178" s="4"/>
      <c r="F178" s="4"/>
      <c r="G178" s="4"/>
    </row>
    <row r="179" spans="1:7" x14ac:dyDescent="0.2">
      <c r="A179" s="3"/>
      <c r="B179" s="3"/>
      <c r="C179" s="3"/>
      <c r="D179" s="3"/>
      <c r="E179" s="4"/>
      <c r="F179" s="4"/>
      <c r="G179" s="4"/>
    </row>
    <row r="180" spans="1:7" x14ac:dyDescent="0.2">
      <c r="A180" s="3"/>
      <c r="B180" s="3"/>
      <c r="C180" s="3"/>
      <c r="D180" s="3"/>
      <c r="E180" s="4"/>
      <c r="F180" s="4"/>
      <c r="G180" s="4"/>
    </row>
    <row r="181" spans="1:7" x14ac:dyDescent="0.2">
      <c r="A181" s="3"/>
      <c r="B181" s="3"/>
      <c r="C181" s="3"/>
      <c r="D181" s="3"/>
      <c r="E181" s="4"/>
      <c r="F181" s="4"/>
      <c r="G181" s="4"/>
    </row>
    <row r="182" spans="1:7" x14ac:dyDescent="0.2">
      <c r="A182" s="3"/>
      <c r="B182" s="3"/>
      <c r="C182" s="3"/>
      <c r="D182" s="3"/>
      <c r="E182" s="4"/>
      <c r="F182" s="4"/>
      <c r="G182" s="4"/>
    </row>
    <row r="183" spans="1:7" x14ac:dyDescent="0.2">
      <c r="A183" s="3"/>
      <c r="B183" s="3"/>
      <c r="C183" s="3"/>
      <c r="D183" s="3"/>
      <c r="E183" s="4"/>
      <c r="F183" s="4"/>
      <c r="G183" s="4"/>
    </row>
    <row r="184" spans="1:7" x14ac:dyDescent="0.2">
      <c r="A184" s="3"/>
      <c r="B184" s="3"/>
      <c r="C184" s="3"/>
      <c r="D184" s="3"/>
      <c r="E184" s="4"/>
      <c r="F184" s="4"/>
      <c r="G184" s="4"/>
    </row>
    <row r="185" spans="1:7" x14ac:dyDescent="0.2">
      <c r="A185" s="3"/>
      <c r="B185" s="3"/>
      <c r="C185" s="3"/>
      <c r="D185" s="3"/>
      <c r="E185" s="4"/>
      <c r="F185" s="4"/>
      <c r="G185" s="4"/>
    </row>
    <row r="186" spans="1:7" x14ac:dyDescent="0.2">
      <c r="A186" s="3"/>
      <c r="B186" s="3"/>
      <c r="C186" s="3"/>
      <c r="D186" s="3"/>
      <c r="E186" s="4"/>
      <c r="F186" s="4"/>
      <c r="G186" s="4"/>
    </row>
    <row r="187" spans="1:7" x14ac:dyDescent="0.2">
      <c r="A187" s="3"/>
      <c r="B187" s="3"/>
      <c r="C187" s="3"/>
      <c r="D187" s="3"/>
      <c r="E187" s="4"/>
      <c r="F187" s="4"/>
      <c r="G187" s="4"/>
    </row>
    <row r="188" spans="1:7" x14ac:dyDescent="0.2">
      <c r="A188" s="3"/>
      <c r="B188" s="3"/>
      <c r="C188" s="3"/>
      <c r="D188" s="3"/>
      <c r="E188" s="4"/>
      <c r="F188" s="4"/>
      <c r="G188" s="4"/>
    </row>
    <row r="189" spans="1:7" x14ac:dyDescent="0.2">
      <c r="A189" s="3"/>
      <c r="B189" s="3"/>
      <c r="C189" s="3"/>
      <c r="D189" s="3"/>
      <c r="E189" s="4"/>
      <c r="F189" s="4"/>
      <c r="G189" s="4"/>
    </row>
    <row r="190" spans="1:7" x14ac:dyDescent="0.2">
      <c r="A190" s="3"/>
      <c r="B190" s="3"/>
      <c r="C190" s="3"/>
      <c r="D190" s="3"/>
      <c r="E190" s="4"/>
      <c r="F190" s="4"/>
      <c r="G190" s="4"/>
    </row>
    <row r="191" spans="1:7" x14ac:dyDescent="0.2">
      <c r="A191" s="3"/>
      <c r="B191" s="3"/>
      <c r="C191" s="3"/>
      <c r="D191" s="3"/>
      <c r="E191" s="4"/>
      <c r="F191" s="4"/>
      <c r="G191" s="4"/>
    </row>
    <row r="192" spans="1:7" x14ac:dyDescent="0.2">
      <c r="A192" s="3"/>
      <c r="B192" s="3"/>
      <c r="C192" s="3"/>
      <c r="D192" s="3"/>
      <c r="E192" s="4"/>
      <c r="F192" s="4"/>
      <c r="G192" s="4"/>
    </row>
    <row r="193" spans="1:7" x14ac:dyDescent="0.2">
      <c r="A193" s="3"/>
      <c r="B193" s="3"/>
      <c r="C193" s="3"/>
      <c r="D193" s="3"/>
      <c r="E193" s="4"/>
      <c r="F193" s="4"/>
      <c r="G193" s="4"/>
    </row>
    <row r="194" spans="1:7" x14ac:dyDescent="0.2">
      <c r="A194" s="3"/>
      <c r="B194" s="3"/>
      <c r="C194" s="3"/>
      <c r="D194" s="3"/>
      <c r="E194" s="4"/>
      <c r="F194" s="4"/>
      <c r="G194" s="4"/>
    </row>
    <row r="195" spans="1:7" x14ac:dyDescent="0.2">
      <c r="A195" s="3"/>
      <c r="B195" s="3"/>
      <c r="C195" s="3"/>
      <c r="D195" s="3"/>
      <c r="E195" s="4"/>
      <c r="F195" s="4"/>
      <c r="G195" s="4"/>
    </row>
    <row r="196" spans="1:7" x14ac:dyDescent="0.2">
      <c r="A196" s="3"/>
      <c r="B196" s="3"/>
      <c r="C196" s="3"/>
      <c r="D196" s="3"/>
      <c r="E196" s="4"/>
      <c r="F196" s="4"/>
      <c r="G196" s="4"/>
    </row>
    <row r="197" spans="1:7" x14ac:dyDescent="0.2">
      <c r="A197" s="3"/>
      <c r="B197" s="3"/>
      <c r="C197" s="3"/>
      <c r="D197" s="3"/>
      <c r="E197" s="4"/>
      <c r="F197" s="4"/>
      <c r="G197" s="4"/>
    </row>
    <row r="198" spans="1:7" x14ac:dyDescent="0.2">
      <c r="A198" s="3"/>
      <c r="B198" s="3"/>
      <c r="C198" s="3"/>
      <c r="D198" s="3"/>
      <c r="E198" s="4"/>
      <c r="F198" s="4"/>
      <c r="G198" s="4"/>
    </row>
    <row r="199" spans="1:7" x14ac:dyDescent="0.2">
      <c r="A199" s="3"/>
      <c r="B199" s="3"/>
      <c r="C199" s="3"/>
      <c r="D199" s="3"/>
      <c r="E199" s="4"/>
      <c r="F199" s="4"/>
      <c r="G199" s="4"/>
    </row>
    <row r="200" spans="1:7" x14ac:dyDescent="0.2">
      <c r="A200" s="3"/>
      <c r="B200" s="3"/>
      <c r="C200" s="3"/>
      <c r="D200" s="3"/>
      <c r="E200" s="4"/>
      <c r="F200" s="4"/>
      <c r="G200" s="4"/>
    </row>
    <row r="201" spans="1:7" x14ac:dyDescent="0.2">
      <c r="A201" s="3"/>
      <c r="B201" s="3"/>
      <c r="C201" s="3"/>
      <c r="D201" s="3"/>
      <c r="E201" s="4"/>
      <c r="F201" s="4"/>
      <c r="G201" s="4"/>
    </row>
    <row r="202" spans="1:7" x14ac:dyDescent="0.2">
      <c r="A202" s="3"/>
      <c r="B202" s="3"/>
      <c r="C202" s="3"/>
      <c r="D202" s="3"/>
      <c r="E202" s="4"/>
      <c r="F202" s="4"/>
      <c r="G202" s="4"/>
    </row>
    <row r="203" spans="1:7" x14ac:dyDescent="0.2">
      <c r="A203" s="3"/>
      <c r="B203" s="3"/>
      <c r="C203" s="3"/>
      <c r="D203" s="3"/>
      <c r="E203" s="4"/>
      <c r="F203" s="4"/>
      <c r="G203" s="4"/>
    </row>
    <row r="204" spans="1:7" x14ac:dyDescent="0.2">
      <c r="A204" s="3"/>
      <c r="B204" s="3"/>
      <c r="C204" s="3"/>
      <c r="D204" s="3"/>
      <c r="E204" s="4"/>
      <c r="F204" s="4"/>
      <c r="G204" s="4"/>
    </row>
    <row r="205" spans="1:7" x14ac:dyDescent="0.2">
      <c r="A205" s="3"/>
      <c r="B205" s="3"/>
      <c r="C205" s="3"/>
      <c r="D205" s="3"/>
      <c r="E205" s="4"/>
      <c r="F205" s="4"/>
      <c r="G205" s="4"/>
    </row>
    <row r="206" spans="1:7" x14ac:dyDescent="0.2">
      <c r="A206" s="3"/>
      <c r="B206" s="3"/>
      <c r="C206" s="3"/>
      <c r="D206" s="3"/>
      <c r="E206" s="4"/>
      <c r="F206" s="4"/>
      <c r="G206" s="4"/>
    </row>
    <row r="207" spans="1:7" x14ac:dyDescent="0.2">
      <c r="A207" s="3"/>
      <c r="B207" s="3"/>
      <c r="C207" s="3"/>
      <c r="D207" s="3"/>
      <c r="E207" s="4"/>
      <c r="F207" s="4"/>
      <c r="G207" s="4"/>
    </row>
    <row r="208" spans="1:7" x14ac:dyDescent="0.2">
      <c r="A208" s="3"/>
      <c r="B208" s="3"/>
      <c r="C208" s="3"/>
      <c r="D208" s="3"/>
      <c r="E208" s="4"/>
      <c r="F208" s="4"/>
      <c r="G208" s="4"/>
    </row>
    <row r="209" spans="1:7" x14ac:dyDescent="0.2">
      <c r="A209" s="3"/>
      <c r="B209" s="3"/>
      <c r="C209" s="3"/>
      <c r="D209" s="3"/>
      <c r="E209" s="4"/>
      <c r="F209" s="4"/>
      <c r="G209" s="4"/>
    </row>
    <row r="210" spans="1:7" x14ac:dyDescent="0.2">
      <c r="A210" s="3"/>
      <c r="B210" s="3"/>
      <c r="C210" s="3"/>
      <c r="D210" s="3"/>
      <c r="E210" s="4"/>
      <c r="F210" s="4"/>
      <c r="G210" s="4"/>
    </row>
    <row r="211" spans="1:7" x14ac:dyDescent="0.2">
      <c r="A211" s="3"/>
      <c r="B211" s="3"/>
      <c r="C211" s="3"/>
      <c r="D211" s="3"/>
      <c r="E211" s="4"/>
      <c r="F211" s="4"/>
      <c r="G211" s="4"/>
    </row>
    <row r="212" spans="1:7" x14ac:dyDescent="0.2">
      <c r="A212" s="3"/>
      <c r="B212" s="3"/>
      <c r="C212" s="3"/>
      <c r="D212" s="3"/>
      <c r="E212" s="4"/>
      <c r="F212" s="4"/>
      <c r="G212" s="4"/>
    </row>
    <row r="213" spans="1:7" x14ac:dyDescent="0.2">
      <c r="A213" s="3"/>
      <c r="B213" s="3"/>
      <c r="C213" s="3"/>
      <c r="D213" s="3"/>
      <c r="E213" s="4"/>
      <c r="F213" s="4"/>
      <c r="G213" s="4"/>
    </row>
    <row r="214" spans="1:7" x14ac:dyDescent="0.2">
      <c r="A214" s="3"/>
      <c r="B214" s="3"/>
      <c r="C214" s="3"/>
      <c r="D214" s="3"/>
      <c r="E214" s="4"/>
      <c r="F214" s="4"/>
      <c r="G214" s="4"/>
    </row>
    <row r="215" spans="1:7" x14ac:dyDescent="0.2">
      <c r="A215" s="3"/>
      <c r="B215" s="3"/>
      <c r="C215" s="3"/>
      <c r="D215" s="3"/>
      <c r="E215" s="4"/>
      <c r="F215" s="4"/>
      <c r="G215" s="4"/>
    </row>
    <row r="216" spans="1:7" x14ac:dyDescent="0.2">
      <c r="A216" s="3"/>
      <c r="B216" s="3"/>
      <c r="C216" s="3"/>
      <c r="D216" s="3"/>
      <c r="E216" s="4"/>
      <c r="F216" s="4"/>
      <c r="G216" s="4"/>
    </row>
    <row r="217" spans="1:7" x14ac:dyDescent="0.2">
      <c r="A217" s="3"/>
      <c r="B217" s="3"/>
      <c r="C217" s="3"/>
      <c r="D217" s="3"/>
      <c r="E217" s="4"/>
      <c r="F217" s="4"/>
      <c r="G217" s="4"/>
    </row>
    <row r="218" spans="1:7" x14ac:dyDescent="0.2">
      <c r="A218" s="3"/>
      <c r="B218" s="3"/>
      <c r="C218" s="3"/>
      <c r="D218" s="3"/>
      <c r="E218" s="4"/>
      <c r="F218" s="4"/>
      <c r="G218" s="4"/>
    </row>
    <row r="219" spans="1:7" x14ac:dyDescent="0.2">
      <c r="A219" s="3"/>
      <c r="B219" s="3"/>
      <c r="C219" s="3"/>
      <c r="D219" s="3"/>
      <c r="E219" s="4"/>
      <c r="F219" s="4"/>
      <c r="G219" s="4"/>
    </row>
    <row r="220" spans="1:7" x14ac:dyDescent="0.2">
      <c r="A220" s="3"/>
      <c r="B220" s="3"/>
      <c r="C220" s="3"/>
      <c r="D220" s="3"/>
      <c r="E220" s="4"/>
      <c r="F220" s="4"/>
      <c r="G220" s="4"/>
    </row>
    <row r="221" spans="1:7" x14ac:dyDescent="0.2">
      <c r="A221" s="3"/>
      <c r="B221" s="3"/>
      <c r="C221" s="3"/>
      <c r="D221" s="3"/>
      <c r="E221" s="4"/>
      <c r="F221" s="4"/>
      <c r="G221" s="4"/>
    </row>
    <row r="222" spans="1:7" x14ac:dyDescent="0.2">
      <c r="A222" s="3"/>
      <c r="B222" s="3"/>
      <c r="C222" s="3"/>
      <c r="D222" s="3"/>
      <c r="E222" s="4"/>
      <c r="F222" s="4"/>
      <c r="G222" s="4"/>
    </row>
    <row r="223" spans="1:7" x14ac:dyDescent="0.2">
      <c r="A223" s="3"/>
      <c r="B223" s="3"/>
      <c r="C223" s="3"/>
      <c r="D223" s="3"/>
      <c r="E223" s="4"/>
      <c r="F223" s="4"/>
      <c r="G223" s="4"/>
    </row>
    <row r="224" spans="1:7" x14ac:dyDescent="0.2">
      <c r="A224" s="3"/>
      <c r="B224" s="3"/>
      <c r="C224" s="3"/>
      <c r="D224" s="3"/>
      <c r="E224" s="4"/>
      <c r="F224" s="4"/>
      <c r="G224" s="4"/>
    </row>
    <row r="225" spans="1:7" x14ac:dyDescent="0.2">
      <c r="A225" s="3"/>
      <c r="B225" s="3"/>
      <c r="C225" s="3"/>
      <c r="D225" s="3"/>
      <c r="E225" s="4"/>
      <c r="F225" s="4"/>
      <c r="G225" s="4"/>
    </row>
    <row r="226" spans="1:7" x14ac:dyDescent="0.2">
      <c r="A226" s="3"/>
      <c r="B226" s="3"/>
      <c r="C226" s="3"/>
      <c r="D226" s="3"/>
      <c r="E226" s="4"/>
      <c r="F226" s="4"/>
      <c r="G226" s="4"/>
    </row>
    <row r="227" spans="1:7" x14ac:dyDescent="0.2">
      <c r="A227" s="3"/>
      <c r="B227" s="3"/>
      <c r="C227" s="3"/>
      <c r="D227" s="3"/>
      <c r="E227" s="4"/>
      <c r="F227" s="4"/>
      <c r="G227" s="4"/>
    </row>
    <row r="228" spans="1:7" x14ac:dyDescent="0.2">
      <c r="A228" s="3"/>
      <c r="B228" s="3"/>
      <c r="C228" s="3"/>
      <c r="D228" s="3"/>
      <c r="E228" s="4"/>
      <c r="F228" s="4"/>
      <c r="G228" s="4"/>
    </row>
    <row r="229" spans="1:7" x14ac:dyDescent="0.2">
      <c r="A229" s="3"/>
      <c r="B229" s="3"/>
      <c r="C229" s="3"/>
      <c r="D229" s="3"/>
      <c r="E229" s="4"/>
      <c r="F229" s="4"/>
      <c r="G229" s="4"/>
    </row>
    <row r="230" spans="1:7" x14ac:dyDescent="0.2">
      <c r="A230" s="3"/>
      <c r="B230" s="3"/>
      <c r="C230" s="3"/>
      <c r="D230" s="3"/>
      <c r="E230" s="4"/>
      <c r="F230" s="4"/>
      <c r="G230" s="4"/>
    </row>
    <row r="231" spans="1:7" x14ac:dyDescent="0.2">
      <c r="A231" s="3"/>
      <c r="B231" s="3"/>
      <c r="C231" s="3"/>
      <c r="D231" s="3"/>
      <c r="E231" s="4"/>
      <c r="F231" s="4"/>
      <c r="G231" s="4"/>
    </row>
    <row r="232" spans="1:7" x14ac:dyDescent="0.2">
      <c r="A232" s="3"/>
      <c r="B232" s="3"/>
      <c r="C232" s="3"/>
      <c r="D232" s="3"/>
      <c r="E232" s="4"/>
      <c r="F232" s="4"/>
      <c r="G232" s="4"/>
    </row>
    <row r="233" spans="1:7" x14ac:dyDescent="0.2">
      <c r="A233" s="3"/>
      <c r="B233" s="3"/>
      <c r="C233" s="3"/>
      <c r="D233" s="3"/>
      <c r="E233" s="4"/>
      <c r="F233" s="4"/>
      <c r="G233" s="4"/>
    </row>
    <row r="234" spans="1:7" x14ac:dyDescent="0.2">
      <c r="A234" s="3"/>
      <c r="B234" s="3"/>
      <c r="C234" s="3"/>
      <c r="D234" s="3"/>
      <c r="E234" s="4"/>
      <c r="F234" s="4"/>
      <c r="G234" s="4"/>
    </row>
    <row r="235" spans="1:7" x14ac:dyDescent="0.2">
      <c r="A235" s="3"/>
      <c r="B235" s="3"/>
      <c r="C235" s="3"/>
      <c r="D235" s="3"/>
      <c r="E235" s="4"/>
      <c r="F235" s="4"/>
      <c r="G235" s="4"/>
    </row>
    <row r="236" spans="1:7" x14ac:dyDescent="0.2">
      <c r="A236" s="3"/>
      <c r="B236" s="3"/>
      <c r="C236" s="3"/>
      <c r="D236" s="3"/>
      <c r="E236" s="4"/>
      <c r="F236" s="4"/>
      <c r="G236" s="4"/>
    </row>
    <row r="237" spans="1:7" x14ac:dyDescent="0.2">
      <c r="A237" s="3"/>
      <c r="B237" s="3"/>
      <c r="C237" s="3"/>
      <c r="D237" s="3"/>
      <c r="E237" s="4"/>
      <c r="F237" s="4"/>
      <c r="G237" s="4"/>
    </row>
    <row r="238" spans="1:7" x14ac:dyDescent="0.2">
      <c r="A238" s="3"/>
      <c r="B238" s="3"/>
      <c r="C238" s="3"/>
      <c r="D238" s="3"/>
      <c r="E238" s="4"/>
      <c r="F238" s="4"/>
      <c r="G238" s="4"/>
    </row>
    <row r="239" spans="1:7" x14ac:dyDescent="0.2">
      <c r="A239" s="3"/>
      <c r="B239" s="3"/>
      <c r="C239" s="3"/>
      <c r="D239" s="3"/>
      <c r="E239" s="4"/>
      <c r="F239" s="4"/>
      <c r="G239" s="4"/>
    </row>
    <row r="240" spans="1:7" x14ac:dyDescent="0.2">
      <c r="A240" s="3"/>
      <c r="B240" s="3"/>
      <c r="C240" s="3"/>
      <c r="D240" s="3"/>
      <c r="E240" s="4"/>
      <c r="F240" s="4"/>
      <c r="G240" s="4"/>
    </row>
    <row r="241" spans="1:7" x14ac:dyDescent="0.2">
      <c r="A241" s="3"/>
      <c r="B241" s="3"/>
      <c r="C241" s="3"/>
      <c r="D241" s="3"/>
      <c r="E241" s="4"/>
      <c r="F241" s="4"/>
      <c r="G241" s="4"/>
    </row>
    <row r="242" spans="1:7" x14ac:dyDescent="0.2">
      <c r="A242" s="3"/>
      <c r="B242" s="3"/>
      <c r="C242" s="3"/>
      <c r="D242" s="3"/>
      <c r="E242" s="4"/>
      <c r="F242" s="4"/>
      <c r="G242" s="4"/>
    </row>
    <row r="243" spans="1:7" x14ac:dyDescent="0.2">
      <c r="A243" s="3"/>
      <c r="B243" s="3"/>
      <c r="C243" s="3"/>
      <c r="D243" s="3"/>
      <c r="E243" s="4"/>
      <c r="F243" s="4"/>
      <c r="G243" s="4"/>
    </row>
    <row r="244" spans="1:7" x14ac:dyDescent="0.2">
      <c r="A244" s="3"/>
      <c r="B244" s="3"/>
      <c r="C244" s="3"/>
      <c r="D244" s="3"/>
      <c r="E244" s="4"/>
      <c r="F244" s="4"/>
      <c r="G244" s="4"/>
    </row>
    <row r="245" spans="1:7" x14ac:dyDescent="0.2">
      <c r="A245" s="3"/>
      <c r="B245" s="3"/>
      <c r="C245" s="3"/>
      <c r="D245" s="3"/>
      <c r="E245" s="4"/>
      <c r="F245" s="4"/>
      <c r="G245" s="4"/>
    </row>
    <row r="246" spans="1:7" x14ac:dyDescent="0.2">
      <c r="A246" s="3"/>
      <c r="B246" s="3"/>
      <c r="C246" s="3"/>
      <c r="D246" s="3"/>
      <c r="E246" s="4"/>
      <c r="F246" s="4"/>
    </row>
    <row r="247" spans="1:7" x14ac:dyDescent="0.2">
      <c r="A247" s="3"/>
      <c r="B247" s="3"/>
      <c r="C247" s="3"/>
      <c r="D247" s="3"/>
      <c r="E247" s="4"/>
      <c r="F247" s="4"/>
    </row>
    <row r="248" spans="1:7" x14ac:dyDescent="0.2">
      <c r="A248" s="3"/>
      <c r="B248" s="3"/>
      <c r="C248" s="3"/>
      <c r="D248" s="3"/>
      <c r="E248" s="4"/>
      <c r="F248" s="4"/>
    </row>
    <row r="249" spans="1:7" x14ac:dyDescent="0.2">
      <c r="A249" s="3"/>
      <c r="B249" s="3"/>
      <c r="C249" s="3"/>
      <c r="D249" s="3"/>
      <c r="E249" s="4"/>
      <c r="F249" s="4"/>
    </row>
    <row r="250" spans="1:7" x14ac:dyDescent="0.2">
      <c r="A250" s="3"/>
      <c r="B250" s="3"/>
      <c r="C250" s="3"/>
      <c r="D250" s="3"/>
      <c r="E250" s="4"/>
      <c r="F250" s="4"/>
    </row>
    <row r="251" spans="1:7" x14ac:dyDescent="0.2">
      <c r="A251" s="3"/>
      <c r="B251" s="3"/>
      <c r="C251" s="3"/>
      <c r="D251" s="3"/>
      <c r="E251" s="4"/>
      <c r="F251" s="4"/>
    </row>
    <row r="252" spans="1:7" x14ac:dyDescent="0.2">
      <c r="A252" s="3"/>
      <c r="B252" s="3"/>
      <c r="C252" s="3"/>
      <c r="D252" s="3"/>
      <c r="E252" s="4"/>
      <c r="F252" s="4"/>
    </row>
    <row r="253" spans="1:7" x14ac:dyDescent="0.2">
      <c r="A253" s="3"/>
      <c r="B253" s="3"/>
      <c r="C253" s="3"/>
      <c r="D253" s="3"/>
      <c r="E253" s="4"/>
      <c r="F253" s="4"/>
    </row>
    <row r="254" spans="1:7" x14ac:dyDescent="0.2">
      <c r="A254" s="3"/>
      <c r="B254" s="3"/>
      <c r="C254" s="3"/>
      <c r="D254" s="3"/>
      <c r="E254" s="4"/>
      <c r="F254" s="4"/>
    </row>
    <row r="255" spans="1:7" x14ac:dyDescent="0.2">
      <c r="A255" s="3"/>
      <c r="B255" s="3"/>
      <c r="C255" s="3"/>
      <c r="D255" s="3"/>
      <c r="E255" s="4"/>
      <c r="F255" s="4"/>
    </row>
    <row r="256" spans="1:7" x14ac:dyDescent="0.2">
      <c r="A256" s="3"/>
      <c r="B256" s="3"/>
      <c r="C256" s="3"/>
      <c r="D256" s="3"/>
      <c r="E256" s="4"/>
      <c r="F256" s="4"/>
    </row>
    <row r="257" spans="1:6" x14ac:dyDescent="0.2">
      <c r="A257" s="3"/>
      <c r="B257" s="3"/>
      <c r="C257" s="3"/>
      <c r="D257" s="3"/>
      <c r="E257" s="4"/>
      <c r="F257" s="4"/>
    </row>
    <row r="258" spans="1:6" x14ac:dyDescent="0.2">
      <c r="A258" s="3"/>
      <c r="B258" s="3"/>
      <c r="C258" s="3"/>
      <c r="D258" s="3"/>
      <c r="E258" s="4"/>
      <c r="F258" s="4"/>
    </row>
    <row r="259" spans="1:6" x14ac:dyDescent="0.2">
      <c r="A259" s="3"/>
      <c r="B259" s="3"/>
      <c r="C259" s="3"/>
      <c r="D259" s="3"/>
      <c r="E259" s="4"/>
      <c r="F259" s="4"/>
    </row>
    <row r="260" spans="1:6" x14ac:dyDescent="0.2">
      <c r="A260" s="3"/>
      <c r="B260" s="3"/>
      <c r="C260" s="3"/>
      <c r="D260" s="3"/>
      <c r="E260" s="4"/>
      <c r="F260" s="4"/>
    </row>
    <row r="261" spans="1:6" x14ac:dyDescent="0.2">
      <c r="A261" s="3"/>
      <c r="B261" s="3"/>
      <c r="C261" s="3"/>
      <c r="D261" s="3"/>
      <c r="E261" s="4"/>
      <c r="F261" s="4"/>
    </row>
    <row r="262" spans="1:6" x14ac:dyDescent="0.2">
      <c r="A262" s="3"/>
      <c r="B262" s="3"/>
      <c r="C262" s="3"/>
      <c r="D262" s="3"/>
      <c r="E262" s="4"/>
      <c r="F262" s="4"/>
    </row>
    <row r="263" spans="1:6" x14ac:dyDescent="0.2">
      <c r="A263" s="3"/>
      <c r="B263" s="3"/>
      <c r="C263" s="3"/>
      <c r="D263" s="3"/>
      <c r="E263" s="4"/>
      <c r="F263" s="4"/>
    </row>
    <row r="264" spans="1:6" x14ac:dyDescent="0.2">
      <c r="A264" s="3"/>
      <c r="B264" s="3"/>
      <c r="C264" s="3"/>
      <c r="D264" s="3"/>
      <c r="E264" s="4"/>
      <c r="F264" s="4"/>
    </row>
    <row r="265" spans="1:6" x14ac:dyDescent="0.2">
      <c r="A265" s="3"/>
      <c r="B265" s="3"/>
      <c r="C265" s="3"/>
      <c r="D265" s="3"/>
      <c r="E265" s="4"/>
      <c r="F265" s="4"/>
    </row>
    <row r="266" spans="1:6" x14ac:dyDescent="0.2">
      <c r="A266" s="3"/>
      <c r="B266" s="3"/>
      <c r="C266" s="3"/>
      <c r="D266" s="3"/>
      <c r="E266" s="4"/>
      <c r="F266" s="4"/>
    </row>
    <row r="267" spans="1:6" x14ac:dyDescent="0.2">
      <c r="A267" s="3"/>
      <c r="B267" s="3"/>
      <c r="C267" s="3"/>
      <c r="D267" s="3"/>
      <c r="E267" s="4"/>
      <c r="F267" s="4"/>
    </row>
    <row r="268" spans="1:6" x14ac:dyDescent="0.2">
      <c r="A268" s="3"/>
      <c r="B268" s="3"/>
      <c r="C268" s="3"/>
      <c r="D268" s="3"/>
      <c r="E268" s="4"/>
      <c r="F268" s="4"/>
    </row>
    <row r="269" spans="1:6" x14ac:dyDescent="0.2">
      <c r="A269" s="3"/>
      <c r="B269" s="3"/>
      <c r="C269" s="3"/>
      <c r="D269" s="3"/>
      <c r="E269" s="4"/>
      <c r="F269" s="4"/>
    </row>
    <row r="270" spans="1:6" x14ac:dyDescent="0.2">
      <c r="A270" s="3"/>
      <c r="B270" s="3"/>
      <c r="C270" s="3"/>
      <c r="D270" s="3"/>
      <c r="E270" s="4"/>
      <c r="F270" s="4"/>
    </row>
    <row r="271" spans="1:6" x14ac:dyDescent="0.2">
      <c r="A271" s="3"/>
      <c r="B271" s="3"/>
      <c r="C271" s="3"/>
      <c r="D271" s="3"/>
      <c r="E271" s="4"/>
      <c r="F271" s="4"/>
    </row>
    <row r="272" spans="1:6" x14ac:dyDescent="0.2">
      <c r="A272" s="3"/>
      <c r="B272" s="3"/>
      <c r="C272" s="3"/>
      <c r="D272" s="3"/>
      <c r="E272" s="4"/>
      <c r="F272" s="4"/>
    </row>
    <row r="273" spans="1:6" x14ac:dyDescent="0.2">
      <c r="A273" s="3"/>
      <c r="B273" s="3"/>
      <c r="C273" s="3"/>
      <c r="D273" s="3"/>
      <c r="E273" s="4"/>
      <c r="F273" s="4"/>
    </row>
    <row r="274" spans="1:6" x14ac:dyDescent="0.2">
      <c r="A274" s="3"/>
      <c r="B274" s="3"/>
      <c r="C274" s="3"/>
      <c r="D274" s="3"/>
      <c r="E274" s="4"/>
      <c r="F274" s="4"/>
    </row>
    <row r="275" spans="1:6" x14ac:dyDescent="0.2">
      <c r="A275" s="3"/>
      <c r="B275" s="3"/>
      <c r="C275" s="3"/>
      <c r="D275" s="3"/>
      <c r="E275" s="4"/>
      <c r="F275" s="4"/>
    </row>
    <row r="276" spans="1:6" x14ac:dyDescent="0.2">
      <c r="A276" s="3"/>
      <c r="B276" s="3"/>
      <c r="C276" s="3"/>
      <c r="D276" s="3"/>
      <c r="E276" s="4"/>
      <c r="F276" s="4"/>
    </row>
    <row r="277" spans="1:6" x14ac:dyDescent="0.2">
      <c r="A277" s="3"/>
      <c r="B277" s="3"/>
      <c r="C277" s="3"/>
      <c r="D277" s="3"/>
      <c r="E277" s="4"/>
      <c r="F277" s="4"/>
    </row>
    <row r="278" spans="1:6" x14ac:dyDescent="0.2">
      <c r="A278" s="3"/>
      <c r="B278" s="3"/>
      <c r="C278" s="3"/>
      <c r="D278" s="3"/>
      <c r="E278" s="4"/>
      <c r="F278" s="4"/>
    </row>
    <row r="279" spans="1:6" x14ac:dyDescent="0.2">
      <c r="A279" s="3"/>
      <c r="B279" s="3"/>
      <c r="C279" s="3"/>
      <c r="D279" s="3"/>
      <c r="E279" s="4"/>
      <c r="F279" s="4"/>
    </row>
    <row r="280" spans="1:6" x14ac:dyDescent="0.2">
      <c r="A280" s="3"/>
      <c r="B280" s="3"/>
      <c r="C280" s="3"/>
      <c r="D280" s="3"/>
      <c r="E280" s="4"/>
      <c r="F280" s="4"/>
    </row>
    <row r="281" spans="1:6" x14ac:dyDescent="0.2">
      <c r="A281" s="3"/>
      <c r="B281" s="3"/>
      <c r="C281" s="3"/>
      <c r="D281" s="3"/>
      <c r="E281" s="4"/>
      <c r="F281" s="4"/>
    </row>
    <row r="282" spans="1:6" x14ac:dyDescent="0.2">
      <c r="A282" s="3"/>
      <c r="B282" s="3"/>
      <c r="C282" s="3"/>
      <c r="D282" s="3"/>
      <c r="E282" s="4"/>
      <c r="F282" s="4"/>
    </row>
    <row r="283" spans="1:6" x14ac:dyDescent="0.2">
      <c r="A283" s="3"/>
      <c r="B283" s="3"/>
      <c r="C283" s="3"/>
      <c r="D283" s="3"/>
      <c r="E283" s="4"/>
      <c r="F283" s="4"/>
    </row>
    <row r="284" spans="1:6" x14ac:dyDescent="0.2">
      <c r="A284" s="3"/>
      <c r="B284" s="3"/>
      <c r="C284" s="3"/>
      <c r="D284" s="3"/>
      <c r="E284" s="4"/>
      <c r="F284" s="4"/>
    </row>
    <row r="285" spans="1:6" x14ac:dyDescent="0.2">
      <c r="A285" s="3"/>
      <c r="B285" s="3"/>
      <c r="C285" s="3"/>
      <c r="D285" s="3"/>
      <c r="E285" s="4"/>
      <c r="F285" s="4"/>
    </row>
    <row r="286" spans="1:6" x14ac:dyDescent="0.2">
      <c r="A286" s="3"/>
      <c r="B286" s="3"/>
      <c r="C286" s="3"/>
      <c r="D286" s="3"/>
      <c r="E286" s="4"/>
      <c r="F286" s="4"/>
    </row>
    <row r="287" spans="1:6" x14ac:dyDescent="0.2">
      <c r="A287" s="3"/>
      <c r="B287" s="3"/>
      <c r="C287" s="3"/>
      <c r="D287" s="3"/>
      <c r="E287" s="4"/>
      <c r="F287" s="4"/>
    </row>
    <row r="288" spans="1:6" x14ac:dyDescent="0.2">
      <c r="A288" s="3"/>
      <c r="B288" s="3"/>
      <c r="C288" s="3"/>
      <c r="D288" s="3"/>
      <c r="E288" s="4"/>
      <c r="F288" s="4"/>
    </row>
    <row r="289" spans="1:6" x14ac:dyDescent="0.2">
      <c r="A289" s="3"/>
      <c r="B289" s="3"/>
      <c r="C289" s="3"/>
      <c r="D289" s="3"/>
      <c r="E289" s="4"/>
      <c r="F289" s="4"/>
    </row>
    <row r="290" spans="1:6" x14ac:dyDescent="0.2">
      <c r="A290" s="3"/>
      <c r="B290" s="3"/>
      <c r="C290" s="3"/>
      <c r="D290" s="3"/>
      <c r="E290" s="4"/>
      <c r="F290" s="4"/>
    </row>
    <row r="291" spans="1:6" x14ac:dyDescent="0.2">
      <c r="A291" s="3"/>
      <c r="B291" s="3"/>
      <c r="C291" s="3"/>
      <c r="D291" s="3"/>
      <c r="E291" s="4"/>
      <c r="F291" s="4"/>
    </row>
    <row r="292" spans="1:6" x14ac:dyDescent="0.2">
      <c r="A292" s="3"/>
      <c r="B292" s="3"/>
      <c r="C292" s="3"/>
      <c r="D292" s="3"/>
      <c r="E292" s="4"/>
      <c r="F292" s="4"/>
    </row>
    <row r="293" spans="1:6" x14ac:dyDescent="0.2">
      <c r="A293" s="3"/>
      <c r="B293" s="3"/>
      <c r="C293" s="3"/>
      <c r="D293" s="3"/>
      <c r="E293" s="4"/>
      <c r="F293" s="4"/>
    </row>
    <row r="294" spans="1:6" x14ac:dyDescent="0.2">
      <c r="A294" s="3"/>
      <c r="B294" s="3"/>
      <c r="C294" s="3"/>
      <c r="D294" s="3"/>
      <c r="E294" s="4"/>
      <c r="F294" s="4"/>
    </row>
    <row r="295" spans="1:6" x14ac:dyDescent="0.2">
      <c r="A295" s="3"/>
      <c r="B295" s="3"/>
      <c r="C295" s="3"/>
      <c r="D295" s="3"/>
      <c r="E295" s="4"/>
      <c r="F295" s="4"/>
    </row>
    <row r="296" spans="1:6" x14ac:dyDescent="0.2">
      <c r="A296" s="3"/>
      <c r="B296" s="3"/>
      <c r="C296" s="3"/>
      <c r="D296" s="3"/>
      <c r="E296" s="4"/>
      <c r="F296" s="4"/>
    </row>
    <row r="297" spans="1:6" x14ac:dyDescent="0.2">
      <c r="A297" s="3"/>
      <c r="B297" s="3"/>
      <c r="C297" s="3"/>
      <c r="D297" s="3"/>
      <c r="E297" s="4"/>
      <c r="F297" s="4"/>
    </row>
    <row r="298" spans="1:6" x14ac:dyDescent="0.2">
      <c r="A298" s="3"/>
      <c r="B298" s="3"/>
      <c r="C298" s="3"/>
      <c r="D298" s="3"/>
      <c r="E298" s="4"/>
      <c r="F298" s="4"/>
    </row>
    <row r="299" spans="1:6" x14ac:dyDescent="0.2">
      <c r="A299" s="3"/>
      <c r="B299" s="3"/>
      <c r="C299" s="3"/>
      <c r="D299" s="3"/>
      <c r="E299" s="4"/>
      <c r="F299" s="4"/>
    </row>
    <row r="300" spans="1:6" x14ac:dyDescent="0.2">
      <c r="A300" s="3"/>
      <c r="B300" s="3"/>
      <c r="C300" s="3"/>
      <c r="D300" s="3"/>
      <c r="E300" s="4"/>
      <c r="F300" s="4"/>
    </row>
    <row r="301" spans="1:6" x14ac:dyDescent="0.2">
      <c r="A301" s="3"/>
      <c r="B301" s="3"/>
      <c r="C301" s="3"/>
      <c r="D301" s="3"/>
      <c r="E301" s="4"/>
      <c r="F301" s="4"/>
    </row>
    <row r="302" spans="1:6" x14ac:dyDescent="0.2">
      <c r="A302" s="3"/>
      <c r="B302" s="3"/>
      <c r="C302" s="3"/>
      <c r="D302" s="3"/>
      <c r="E302" s="4"/>
      <c r="F302" s="4"/>
    </row>
    <row r="303" spans="1:6" x14ac:dyDescent="0.2">
      <c r="A303" s="3"/>
      <c r="B303" s="3"/>
      <c r="C303" s="3"/>
      <c r="D303" s="3"/>
      <c r="E303" s="4"/>
      <c r="F303" s="4"/>
    </row>
    <row r="304" spans="1:6" x14ac:dyDescent="0.2">
      <c r="A304" s="3"/>
      <c r="B304" s="3"/>
      <c r="C304" s="3"/>
      <c r="D304" s="3"/>
      <c r="E304" s="4"/>
      <c r="F304" s="4"/>
    </row>
    <row r="305" spans="1:6" x14ac:dyDescent="0.2">
      <c r="A305" s="3"/>
      <c r="B305" s="3"/>
      <c r="C305" s="3"/>
      <c r="D305" s="3"/>
      <c r="E305" s="4"/>
      <c r="F305" s="4"/>
    </row>
    <row r="306" spans="1:6" x14ac:dyDescent="0.2">
      <c r="A306" s="3"/>
      <c r="B306" s="3"/>
      <c r="C306" s="3"/>
      <c r="D306" s="3"/>
      <c r="E306" s="4"/>
      <c r="F306" s="4"/>
    </row>
    <row r="307" spans="1:6" x14ac:dyDescent="0.2">
      <c r="A307" s="3"/>
      <c r="B307" s="3"/>
      <c r="C307" s="3"/>
      <c r="D307" s="3"/>
      <c r="E307" s="4"/>
      <c r="F307" s="4"/>
    </row>
    <row r="308" spans="1:6" x14ac:dyDescent="0.2">
      <c r="A308" s="3"/>
      <c r="B308" s="3"/>
      <c r="C308" s="3"/>
      <c r="D308" s="3"/>
      <c r="E308" s="4"/>
      <c r="F308" s="4"/>
    </row>
    <row r="309" spans="1:6" x14ac:dyDescent="0.2">
      <c r="A309" s="3"/>
      <c r="B309" s="3"/>
      <c r="C309" s="3"/>
      <c r="D309" s="3"/>
      <c r="E309" s="4"/>
      <c r="F309" s="4"/>
    </row>
    <row r="310" spans="1:6" x14ac:dyDescent="0.2">
      <c r="A310" s="3"/>
      <c r="B310" s="3"/>
      <c r="C310" s="3"/>
      <c r="D310" s="3"/>
      <c r="E310" s="4"/>
      <c r="F310" s="4"/>
    </row>
    <row r="311" spans="1:6" x14ac:dyDescent="0.2">
      <c r="A311" s="3"/>
      <c r="B311" s="3"/>
      <c r="C311" s="3"/>
      <c r="D311" s="3"/>
      <c r="E311" s="4"/>
      <c r="F311" s="4"/>
    </row>
    <row r="312" spans="1:6" x14ac:dyDescent="0.2">
      <c r="A312" s="3"/>
      <c r="B312" s="3"/>
      <c r="C312" s="3"/>
      <c r="D312" s="3"/>
      <c r="E312" s="4"/>
      <c r="F312" s="4"/>
    </row>
    <row r="313" spans="1:6" x14ac:dyDescent="0.2">
      <c r="A313" s="3"/>
      <c r="B313" s="3"/>
      <c r="C313" s="3"/>
      <c r="D313" s="3"/>
      <c r="E313" s="4"/>
      <c r="F313" s="4"/>
    </row>
    <row r="314" spans="1:6" x14ac:dyDescent="0.2">
      <c r="A314" s="3"/>
      <c r="B314" s="3"/>
      <c r="C314" s="3"/>
      <c r="D314" s="3"/>
      <c r="E314" s="4"/>
      <c r="F314" s="4"/>
    </row>
    <row r="315" spans="1:6" x14ac:dyDescent="0.2">
      <c r="A315" s="3"/>
      <c r="B315" s="3"/>
      <c r="C315" s="3"/>
      <c r="D315" s="3"/>
      <c r="E315" s="4"/>
      <c r="F315" s="4"/>
    </row>
    <row r="316" spans="1:6" x14ac:dyDescent="0.2">
      <c r="A316" s="3"/>
      <c r="B316" s="3"/>
      <c r="C316" s="3"/>
      <c r="D316" s="3"/>
      <c r="E316" s="4"/>
      <c r="F316" s="4"/>
    </row>
    <row r="317" spans="1:6" x14ac:dyDescent="0.2">
      <c r="A317" s="3"/>
      <c r="B317" s="3"/>
      <c r="C317" s="3"/>
      <c r="D317" s="3"/>
      <c r="E317" s="4"/>
      <c r="F317" s="4"/>
    </row>
    <row r="318" spans="1:6" x14ac:dyDescent="0.2">
      <c r="A318" s="3"/>
      <c r="B318" s="3"/>
      <c r="C318" s="3"/>
      <c r="D318" s="3"/>
      <c r="E318" s="4"/>
      <c r="F318" s="4"/>
    </row>
    <row r="319" spans="1:6" x14ac:dyDescent="0.2">
      <c r="A319" s="3"/>
      <c r="B319" s="3"/>
      <c r="C319" s="3"/>
      <c r="D319" s="3"/>
      <c r="E319" s="4"/>
      <c r="F319" s="4"/>
    </row>
    <row r="320" spans="1:6" x14ac:dyDescent="0.2">
      <c r="A320" s="3"/>
      <c r="B320" s="3"/>
      <c r="C320" s="3"/>
      <c r="D320" s="3"/>
      <c r="E320" s="4"/>
      <c r="F320" s="4"/>
    </row>
    <row r="321" spans="1:6" x14ac:dyDescent="0.2">
      <c r="A321" s="3"/>
      <c r="B321" s="3"/>
      <c r="C321" s="3"/>
      <c r="D321" s="3"/>
      <c r="E321" s="4"/>
      <c r="F321" s="4"/>
    </row>
    <row r="322" spans="1:6" x14ac:dyDescent="0.2">
      <c r="A322" s="3"/>
      <c r="B322" s="3"/>
      <c r="C322" s="3"/>
      <c r="D322" s="3"/>
      <c r="E322" s="4"/>
      <c r="F322" s="4"/>
    </row>
    <row r="323" spans="1:6" x14ac:dyDescent="0.2">
      <c r="A323" s="3"/>
      <c r="B323" s="3"/>
      <c r="C323" s="3"/>
      <c r="D323" s="3"/>
      <c r="E323" s="4"/>
      <c r="F323" s="4"/>
    </row>
    <row r="324" spans="1:6" x14ac:dyDescent="0.2">
      <c r="A324" s="3"/>
      <c r="B324" s="3"/>
      <c r="C324" s="3"/>
      <c r="D324" s="3"/>
      <c r="E324" s="4"/>
      <c r="F324" s="4"/>
    </row>
    <row r="325" spans="1:6" x14ac:dyDescent="0.2">
      <c r="A325" s="3"/>
      <c r="B325" s="3"/>
      <c r="C325" s="3"/>
      <c r="D325" s="3"/>
      <c r="E325" s="4"/>
      <c r="F325" s="4"/>
    </row>
    <row r="326" spans="1:6" x14ac:dyDescent="0.2">
      <c r="A326" s="3"/>
      <c r="B326" s="3"/>
      <c r="C326" s="3"/>
      <c r="D326" s="3"/>
      <c r="E326" s="4"/>
      <c r="F326" s="4"/>
    </row>
    <row r="327" spans="1:6" x14ac:dyDescent="0.2">
      <c r="A327" s="3"/>
      <c r="B327" s="3"/>
      <c r="C327" s="3"/>
      <c r="D327" s="3"/>
      <c r="E327" s="4"/>
      <c r="F327" s="4"/>
    </row>
    <row r="328" spans="1:6" x14ac:dyDescent="0.2">
      <c r="A328" s="3"/>
      <c r="B328" s="3"/>
      <c r="C328" s="3"/>
      <c r="D328" s="3"/>
      <c r="E328" s="4"/>
      <c r="F328" s="4"/>
    </row>
    <row r="329" spans="1:6" x14ac:dyDescent="0.2">
      <c r="A329" s="3"/>
      <c r="B329" s="3"/>
      <c r="C329" s="3"/>
      <c r="D329" s="3"/>
      <c r="E329" s="4"/>
      <c r="F329" s="4"/>
    </row>
    <row r="330" spans="1:6" x14ac:dyDescent="0.2">
      <c r="A330" s="3"/>
      <c r="B330" s="3"/>
      <c r="C330" s="3"/>
      <c r="D330" s="3"/>
      <c r="E330" s="4"/>
      <c r="F330" s="4"/>
    </row>
    <row r="331" spans="1:6" x14ac:dyDescent="0.2">
      <c r="A331" s="3"/>
      <c r="B331" s="3"/>
      <c r="C331" s="3"/>
      <c r="D331" s="3"/>
      <c r="E331" s="4"/>
      <c r="F331" s="4"/>
    </row>
    <row r="332" spans="1:6" x14ac:dyDescent="0.2">
      <c r="A332" s="3"/>
      <c r="B332" s="3"/>
      <c r="C332" s="3"/>
      <c r="D332" s="3"/>
      <c r="E332" s="4"/>
      <c r="F332" s="4"/>
    </row>
    <row r="333" spans="1:6" x14ac:dyDescent="0.2">
      <c r="A333" s="3"/>
      <c r="B333" s="3"/>
      <c r="C333" s="3"/>
      <c r="D333" s="3"/>
      <c r="E333" s="4"/>
      <c r="F333" s="4"/>
    </row>
    <row r="334" spans="1:6" x14ac:dyDescent="0.2">
      <c r="A334" s="3"/>
      <c r="B334" s="3"/>
      <c r="C334" s="3"/>
      <c r="D334" s="3"/>
      <c r="E334" s="4"/>
      <c r="F334" s="4"/>
    </row>
    <row r="335" spans="1:6" x14ac:dyDescent="0.2">
      <c r="A335" s="3"/>
      <c r="B335" s="3"/>
      <c r="C335" s="3"/>
      <c r="D335" s="3"/>
      <c r="E335" s="4"/>
      <c r="F335" s="4"/>
    </row>
    <row r="336" spans="1:6" x14ac:dyDescent="0.2">
      <c r="A336" s="3"/>
      <c r="B336" s="3"/>
      <c r="C336" s="3"/>
      <c r="D336" s="3"/>
      <c r="E336" s="4"/>
      <c r="F336" s="4"/>
    </row>
    <row r="337" spans="1:6" x14ac:dyDescent="0.2">
      <c r="A337" s="3"/>
      <c r="B337" s="3"/>
      <c r="C337" s="3"/>
      <c r="D337" s="3"/>
      <c r="E337" s="4"/>
      <c r="F337" s="4"/>
    </row>
    <row r="338" spans="1:6" x14ac:dyDescent="0.2">
      <c r="A338" s="3"/>
      <c r="B338" s="3"/>
      <c r="C338" s="3"/>
      <c r="D338" s="3"/>
      <c r="E338" s="4"/>
      <c r="F338" s="4"/>
    </row>
    <row r="339" spans="1:6" x14ac:dyDescent="0.2">
      <c r="A339" s="3"/>
      <c r="B339" s="3"/>
      <c r="C339" s="3"/>
      <c r="D339" s="3"/>
      <c r="E339" s="4"/>
      <c r="F339" s="4"/>
    </row>
    <row r="340" spans="1:6" x14ac:dyDescent="0.2">
      <c r="A340" s="3"/>
      <c r="B340" s="3"/>
      <c r="C340" s="3"/>
      <c r="D340" s="3"/>
      <c r="E340" s="4"/>
      <c r="F340" s="4"/>
    </row>
    <row r="341" spans="1:6" x14ac:dyDescent="0.2">
      <c r="A341" s="3"/>
      <c r="B341" s="3"/>
      <c r="C341" s="3"/>
      <c r="D341" s="3"/>
      <c r="E341" s="4"/>
      <c r="F341" s="4"/>
    </row>
    <row r="342" spans="1:6" x14ac:dyDescent="0.2">
      <c r="A342" s="3"/>
      <c r="B342" s="3"/>
      <c r="C342" s="3"/>
      <c r="D342" s="3"/>
      <c r="E342" s="4"/>
      <c r="F342" s="4"/>
    </row>
    <row r="343" spans="1:6" x14ac:dyDescent="0.2">
      <c r="A343" s="3"/>
      <c r="B343" s="3"/>
      <c r="C343" s="3"/>
      <c r="D343" s="3"/>
      <c r="E343" s="4"/>
      <c r="F343" s="4"/>
    </row>
    <row r="344" spans="1:6" x14ac:dyDescent="0.2">
      <c r="A344" s="3"/>
      <c r="B344" s="3"/>
      <c r="C344" s="3"/>
      <c r="D344" s="3"/>
      <c r="E344" s="4"/>
      <c r="F344" s="4"/>
    </row>
    <row r="345" spans="1:6" x14ac:dyDescent="0.2">
      <c r="A345" s="3"/>
      <c r="B345" s="3"/>
      <c r="C345" s="3"/>
      <c r="D345" s="3"/>
      <c r="E345" s="4"/>
      <c r="F345" s="4"/>
    </row>
    <row r="346" spans="1:6" x14ac:dyDescent="0.2">
      <c r="A346" s="3"/>
      <c r="B346" s="3"/>
      <c r="C346" s="3"/>
      <c r="D346" s="3"/>
      <c r="E346" s="4"/>
      <c r="F346" s="4"/>
    </row>
    <row r="347" spans="1:6" x14ac:dyDescent="0.2">
      <c r="A347" s="3"/>
      <c r="B347" s="3"/>
      <c r="C347" s="3"/>
      <c r="D347" s="3"/>
      <c r="E347" s="4"/>
      <c r="F347" s="4"/>
    </row>
    <row r="348" spans="1:6" x14ac:dyDescent="0.2">
      <c r="A348" s="3"/>
      <c r="B348" s="3"/>
      <c r="C348" s="3"/>
      <c r="D348" s="3"/>
      <c r="E348" s="4"/>
      <c r="F348" s="4"/>
    </row>
    <row r="349" spans="1:6" x14ac:dyDescent="0.2">
      <c r="A349" s="3"/>
      <c r="B349" s="3"/>
      <c r="C349" s="3"/>
      <c r="D349" s="3"/>
      <c r="E349" s="4"/>
      <c r="F349" s="4"/>
    </row>
    <row r="350" spans="1:6" x14ac:dyDescent="0.2">
      <c r="A350" s="3"/>
      <c r="B350" s="3"/>
      <c r="C350" s="3"/>
      <c r="D350" s="3"/>
      <c r="E350" s="4"/>
      <c r="F350" s="4"/>
    </row>
    <row r="351" spans="1:6" x14ac:dyDescent="0.2">
      <c r="A351" s="3"/>
      <c r="B351" s="3"/>
      <c r="C351" s="3"/>
      <c r="D351" s="3"/>
      <c r="E351" s="4"/>
      <c r="F351" s="4"/>
    </row>
    <row r="352" spans="1:6" x14ac:dyDescent="0.2">
      <c r="A352" s="3"/>
      <c r="B352" s="3"/>
      <c r="C352" s="3"/>
      <c r="D352" s="3"/>
      <c r="E352" s="4"/>
      <c r="F352" s="4"/>
    </row>
    <row r="353" spans="1:6" x14ac:dyDescent="0.2">
      <c r="A353" s="3"/>
      <c r="B353" s="3"/>
      <c r="C353" s="3"/>
      <c r="D353" s="3"/>
      <c r="E353" s="4"/>
      <c r="F353" s="4"/>
    </row>
    <row r="354" spans="1:6" x14ac:dyDescent="0.2">
      <c r="A354" s="3"/>
      <c r="B354" s="3"/>
      <c r="C354" s="3"/>
      <c r="D354" s="3"/>
      <c r="E354" s="4"/>
      <c r="F354" s="4"/>
    </row>
    <row r="355" spans="1:6" x14ac:dyDescent="0.2">
      <c r="A355" s="3"/>
      <c r="B355" s="3"/>
      <c r="C355" s="3"/>
      <c r="D355" s="3"/>
      <c r="E355" s="4"/>
      <c r="F355" s="4"/>
    </row>
    <row r="356" spans="1:6" x14ac:dyDescent="0.2">
      <c r="A356" s="3"/>
      <c r="B356" s="3"/>
      <c r="C356" s="3"/>
      <c r="D356" s="3"/>
      <c r="E356" s="4"/>
      <c r="F356" s="4"/>
    </row>
    <row r="357" spans="1:6" x14ac:dyDescent="0.2">
      <c r="A357" s="3"/>
      <c r="B357" s="3"/>
      <c r="C357" s="3"/>
      <c r="D357" s="3"/>
      <c r="E357" s="4"/>
      <c r="F357" s="4"/>
    </row>
    <row r="358" spans="1:6" x14ac:dyDescent="0.2">
      <c r="A358" s="3"/>
      <c r="B358" s="3"/>
      <c r="C358" s="3"/>
      <c r="D358" s="3"/>
      <c r="E358" s="4"/>
      <c r="F358" s="4"/>
    </row>
    <row r="359" spans="1:6" x14ac:dyDescent="0.2">
      <c r="A359" s="3"/>
      <c r="B359" s="3"/>
      <c r="C359" s="3"/>
      <c r="D359" s="3"/>
      <c r="E359" s="4"/>
      <c r="F359" s="4"/>
    </row>
    <row r="360" spans="1:6" x14ac:dyDescent="0.2">
      <c r="A360" s="3"/>
      <c r="B360" s="3"/>
      <c r="C360" s="3"/>
      <c r="D360" s="3"/>
      <c r="E360" s="4"/>
      <c r="F360" s="4"/>
    </row>
    <row r="361" spans="1:6" x14ac:dyDescent="0.2">
      <c r="A361" s="3"/>
      <c r="B361" s="3"/>
      <c r="C361" s="3"/>
      <c r="D361" s="3"/>
      <c r="E361" s="4"/>
      <c r="F361" s="4"/>
    </row>
    <row r="362" spans="1:6" x14ac:dyDescent="0.2">
      <c r="A362" s="3"/>
      <c r="B362" s="3"/>
      <c r="C362" s="3"/>
      <c r="D362" s="3"/>
      <c r="E362" s="4"/>
      <c r="F362" s="4"/>
    </row>
  </sheetData>
  <customSheetViews>
    <customSheetView guid="{2CB1DD55-51F8-4F3D-8AFF-4246AA9B75BA}" showPageBreaks="1" printArea="1" view="pageBreakPreview">
      <pane xSplit="5" ySplit="5" topLeftCell="F57" activePane="bottomRight" state="frozen"/>
      <selection pane="bottomRight" activeCell="B65" sqref="B65"/>
      <pageMargins left="0" right="0" top="0.59055118110236227" bottom="0.39370078740157483" header="0" footer="0"/>
      <printOptions horizontalCentered="1"/>
      <pageSetup paperSize="9" scale="77" fitToWidth="0" fitToHeight="0" orientation="landscape" r:id="rId1"/>
      <headerFooter alignWithMargins="0"/>
    </customSheetView>
    <customSheetView guid="{8E2AAEB1-D37F-4E7F-A006-9241D5BDCCFB}" showPageBreaks="1" printArea="1" view="pageBreakPreview">
      <pane xSplit="5" ySplit="5" topLeftCell="J75" activePane="bottomRight" state="frozen"/>
      <selection pane="bottomRight" activeCell="K3" sqref="K3"/>
      <pageMargins left="0" right="0" top="0.59055118110236227" bottom="0.39370078740157483" header="0" footer="0"/>
      <printOptions horizontalCentered="1"/>
      <pageSetup paperSize="9" scale="66" fitToWidth="0" fitToHeight="0" orientation="landscape" r:id="rId2"/>
      <headerFooter alignWithMargins="0"/>
    </customSheetView>
    <customSheetView guid="{9E2FE053-30F2-4C2A-A7C1-B2F0888000A9}" scale="80" showPageBreaks="1" printArea="1" view="pageBreakPreview">
      <pane xSplit="5" ySplit="5" topLeftCell="F70" activePane="bottomRight" state="frozen"/>
      <selection pane="bottomRight" activeCell="F105" sqref="F105"/>
      <pageMargins left="0" right="0" top="0.59055118110236227" bottom="0.39370078740157483" header="0" footer="0"/>
      <printOptions horizontalCentered="1"/>
      <pageSetup paperSize="9" scale="66" fitToWidth="0" fitToHeight="0" orientation="landscape" r:id="rId3"/>
      <headerFooter alignWithMargins="0"/>
    </customSheetView>
    <customSheetView guid="{9527C26E-DD64-46FD-8F16-E66E599490B1}" scale="80" showPageBreaks="1" printArea="1" view="pageBreakPreview">
      <pane xSplit="5" ySplit="5" topLeftCell="F105" activePane="bottomRight" state="frozen"/>
      <selection pane="bottomRight" activeCell="A2" sqref="A2"/>
      <pageMargins left="0" right="0" top="0.59055118110236227" bottom="0.39370078740157483" header="0" footer="0"/>
      <printOptions horizontalCentered="1"/>
      <pageSetup paperSize="9" scale="66" fitToWidth="0" fitToHeight="0" orientation="landscape" r:id="rId4"/>
      <headerFooter alignWithMargins="0"/>
    </customSheetView>
    <customSheetView guid="{0C9F33EF-B07C-4B83-95C8-03209A11FF27}" scale="89" showPageBreaks="1" printArea="1" view="pageBreakPreview">
      <pane xSplit="5" ySplit="5" topLeftCell="F6" activePane="bottomRight" state="frozen"/>
      <selection pane="bottomRight" activeCell="K64" sqref="K64"/>
      <pageMargins left="0" right="0" top="0.59055118110236227" bottom="0.39370078740157483" header="0" footer="0"/>
      <printOptions horizontalCentered="1"/>
      <pageSetup paperSize="9" scale="72" fitToWidth="0" fitToHeight="0" orientation="landscape" r:id="rId5"/>
      <headerFooter alignWithMargins="0"/>
    </customSheetView>
    <customSheetView guid="{676E128E-8DDF-4C49-8F96-E9C34A002CCC}" showPageBreaks="1" printArea="1" view="pageBreakPreview">
      <pane xSplit="5" ySplit="5" topLeftCell="F6" activePane="bottomRight" state="frozen"/>
      <selection pane="bottomRight" activeCell="I14" sqref="I14"/>
      <pageMargins left="0" right="0" top="0.59055118110236227" bottom="0.39370078740157483" header="0" footer="0"/>
      <printOptions horizontalCentered="1"/>
      <pageSetup paperSize="9" scale="72" fitToWidth="0" fitToHeight="0" orientation="landscape" r:id="rId6"/>
      <headerFooter alignWithMargins="0"/>
    </customSheetView>
    <customSheetView guid="{50B7E7B7-8494-44F2-BD0C-CCED84D93D32}" showPageBreaks="1" fitToPage="1" printArea="1" hiddenRows="1" view="pageBreakPreview">
      <pane xSplit="5" ySplit="5" topLeftCell="G109" activePane="bottomRight" state="frozen"/>
      <selection pane="bottomRight" activeCell="I3" sqref="I3:I5"/>
      <pageMargins left="0" right="0" top="0.59055118110236227" bottom="0.39370078740157483" header="0" footer="0"/>
      <printOptions horizontalCentered="1"/>
      <pageSetup paperSize="9" scale="63" fitToHeight="0" orientation="landscape" r:id="rId7"/>
      <headerFooter alignWithMargins="0"/>
    </customSheetView>
  </customSheetViews>
  <mergeCells count="85">
    <mergeCell ref="C116:D116"/>
    <mergeCell ref="C121:D121"/>
    <mergeCell ref="C123:D123"/>
    <mergeCell ref="C97:D97"/>
    <mergeCell ref="C100:D100"/>
    <mergeCell ref="C106:D106"/>
    <mergeCell ref="C109:D109"/>
    <mergeCell ref="C111:D111"/>
    <mergeCell ref="C68:D68"/>
    <mergeCell ref="C69:D69"/>
    <mergeCell ref="C78:D78"/>
    <mergeCell ref="C83:D83"/>
    <mergeCell ref="C92:D92"/>
    <mergeCell ref="C45:D45"/>
    <mergeCell ref="C51:D51"/>
    <mergeCell ref="C52:D52"/>
    <mergeCell ref="C44:D44"/>
    <mergeCell ref="C48:D48"/>
    <mergeCell ref="C49:D49"/>
    <mergeCell ref="C50:D50"/>
    <mergeCell ref="C47:D47"/>
    <mergeCell ref="C66:D66"/>
    <mergeCell ref="C67:D67"/>
    <mergeCell ref="C64:D64"/>
    <mergeCell ref="C65:D65"/>
    <mergeCell ref="C54:D54"/>
    <mergeCell ref="C55:D55"/>
    <mergeCell ref="C56:D56"/>
    <mergeCell ref="C57:D57"/>
    <mergeCell ref="C58:D58"/>
    <mergeCell ref="C59:D59"/>
    <mergeCell ref="C63:D63"/>
    <mergeCell ref="C60:D60"/>
    <mergeCell ref="C61:D61"/>
    <mergeCell ref="C42:D42"/>
    <mergeCell ref="C33:D33"/>
    <mergeCell ref="C34:D34"/>
    <mergeCell ref="C35:D35"/>
    <mergeCell ref="C38:D38"/>
    <mergeCell ref="C39:D39"/>
    <mergeCell ref="C36:D36"/>
    <mergeCell ref="C37:D37"/>
    <mergeCell ref="C40:D40"/>
    <mergeCell ref="C41:D41"/>
    <mergeCell ref="A1:J1"/>
    <mergeCell ref="A3:A5"/>
    <mergeCell ref="B3:B5"/>
    <mergeCell ref="E3:E5"/>
    <mergeCell ref="G3:G5"/>
    <mergeCell ref="H3:H5"/>
    <mergeCell ref="F3:F5"/>
    <mergeCell ref="I3:I5"/>
    <mergeCell ref="J3:J5"/>
    <mergeCell ref="C43:D43"/>
    <mergeCell ref="C46:D46"/>
    <mergeCell ref="C19:D19"/>
    <mergeCell ref="C3:D5"/>
    <mergeCell ref="C8:D8"/>
    <mergeCell ref="C6:D6"/>
    <mergeCell ref="C7:D7"/>
    <mergeCell ref="C9:D9"/>
    <mergeCell ref="C10:D10"/>
    <mergeCell ref="C17:D17"/>
    <mergeCell ref="C18:D18"/>
    <mergeCell ref="C12:D12"/>
    <mergeCell ref="C13:D13"/>
    <mergeCell ref="C11:D11"/>
    <mergeCell ref="C16:D16"/>
    <mergeCell ref="C26:D26"/>
    <mergeCell ref="C53:D53"/>
    <mergeCell ref="C30:D30"/>
    <mergeCell ref="C62:D62"/>
    <mergeCell ref="C14:D14"/>
    <mergeCell ref="C15:D15"/>
    <mergeCell ref="C20:D20"/>
    <mergeCell ref="C21:D21"/>
    <mergeCell ref="C22:D22"/>
    <mergeCell ref="C23:D23"/>
    <mergeCell ref="C27:D27"/>
    <mergeCell ref="C28:D28"/>
    <mergeCell ref="C29:D29"/>
    <mergeCell ref="C31:D31"/>
    <mergeCell ref="C32:D32"/>
    <mergeCell ref="C24:D24"/>
    <mergeCell ref="C25:D25"/>
  </mergeCells>
  <printOptions horizontalCentered="1"/>
  <pageMargins left="0" right="0" top="0.59055118110236227" bottom="0.39370078740157483" header="0" footer="0"/>
  <pageSetup paperSize="9" scale="82" fitToHeight="0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о внесенных изменениях</vt:lpstr>
      <vt:lpstr>'Сведения о внесенных изменениях'!Заголовки_для_печати</vt:lpstr>
      <vt:lpstr>'Сведения о внесенных изменениях'!Область_печати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Дворецкая Наталья Константиновна</cp:lastModifiedBy>
  <cp:lastPrinted>2021-04-23T05:16:12Z</cp:lastPrinted>
  <dcterms:created xsi:type="dcterms:W3CDTF">2006-02-07T16:01:49Z</dcterms:created>
  <dcterms:modified xsi:type="dcterms:W3CDTF">2024-03-25T11:17:53Z</dcterms:modified>
</cp:coreProperties>
</file>