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_xlnm._FilterDatabase" localSheetId="0" hidden="1">Бюджет!$A$5:$L$355</definedName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Бюджет!$A$17:$D$17</definedName>
    <definedName name="_xlnm.Print_Titles" localSheetId="0">Бюджет!$4:$4</definedName>
  </definedNames>
  <calcPr calcId="144525"/>
</workbook>
</file>

<file path=xl/calcChain.xml><?xml version="1.0" encoding="utf-8"?>
<calcChain xmlns="http://schemas.openxmlformats.org/spreadsheetml/2006/main">
  <c r="C9" i="1" l="1"/>
  <c r="D9" i="1"/>
  <c r="C298" i="1"/>
  <c r="D298" i="1"/>
  <c r="D297" i="1"/>
  <c r="C297" i="1"/>
  <c r="C10" i="1" l="1"/>
  <c r="D10" i="1"/>
  <c r="D11" i="1"/>
  <c r="C11" i="1"/>
  <c r="D14" i="1"/>
  <c r="C14" i="1"/>
  <c r="D17" i="1"/>
  <c r="E17" i="1" s="1"/>
  <c r="C17" i="1"/>
  <c r="D20" i="1"/>
  <c r="C20" i="1"/>
  <c r="C25" i="1"/>
  <c r="D25" i="1"/>
  <c r="D24" i="1"/>
  <c r="C24" i="1"/>
  <c r="D26" i="1"/>
  <c r="C26" i="1"/>
  <c r="D29" i="1"/>
  <c r="C29" i="1"/>
  <c r="D32" i="1"/>
  <c r="C32" i="1"/>
  <c r="D35" i="1"/>
  <c r="C35" i="1"/>
  <c r="D38" i="1"/>
  <c r="C38" i="1"/>
  <c r="D41" i="1"/>
  <c r="C41" i="1"/>
  <c r="D44" i="1"/>
  <c r="C44" i="1"/>
  <c r="D47" i="1"/>
  <c r="C47" i="1"/>
  <c r="D50" i="1"/>
  <c r="C50" i="1"/>
  <c r="D53" i="1"/>
  <c r="C53" i="1"/>
  <c r="D56" i="1"/>
  <c r="C56" i="1"/>
  <c r="D59" i="1"/>
  <c r="C59" i="1"/>
  <c r="C64" i="1"/>
  <c r="D64" i="1"/>
  <c r="D63" i="1"/>
  <c r="C63" i="1"/>
  <c r="D65" i="1"/>
  <c r="C65" i="1"/>
  <c r="D68" i="1"/>
  <c r="E68" i="1" s="1"/>
  <c r="C68" i="1"/>
  <c r="D71" i="1"/>
  <c r="C71" i="1"/>
  <c r="D74" i="1"/>
  <c r="C74" i="1"/>
  <c r="D77" i="1"/>
  <c r="C77" i="1"/>
  <c r="D80" i="1"/>
  <c r="C80" i="1"/>
  <c r="D83" i="1"/>
  <c r="C83" i="1"/>
  <c r="D86" i="1"/>
  <c r="C86" i="1"/>
  <c r="D89" i="1"/>
  <c r="C89" i="1"/>
  <c r="C94" i="1"/>
  <c r="D94" i="1"/>
  <c r="D93" i="1"/>
  <c r="C93" i="1"/>
  <c r="D95" i="1"/>
  <c r="C95" i="1"/>
  <c r="D98" i="1"/>
  <c r="C98" i="1"/>
  <c r="D101" i="1"/>
  <c r="C101" i="1"/>
  <c r="D104" i="1"/>
  <c r="C104" i="1"/>
  <c r="C109" i="1"/>
  <c r="D109" i="1"/>
  <c r="D108" i="1"/>
  <c r="C108" i="1"/>
  <c r="D110" i="1"/>
  <c r="C110" i="1"/>
  <c r="D113" i="1"/>
  <c r="C113" i="1"/>
  <c r="D116" i="1"/>
  <c r="C116" i="1"/>
  <c r="D119" i="1"/>
  <c r="C119" i="1"/>
  <c r="D122" i="1"/>
  <c r="C122" i="1"/>
  <c r="D125" i="1"/>
  <c r="C125" i="1"/>
  <c r="C130" i="1"/>
  <c r="D130" i="1"/>
  <c r="D129" i="1"/>
  <c r="C129" i="1"/>
  <c r="D131" i="1"/>
  <c r="C131" i="1"/>
  <c r="D134" i="1"/>
  <c r="C134" i="1"/>
  <c r="D137" i="1"/>
  <c r="C137" i="1"/>
  <c r="C142" i="1"/>
  <c r="D142" i="1"/>
  <c r="D141" i="1"/>
  <c r="C141" i="1"/>
  <c r="D143" i="1"/>
  <c r="C143" i="1"/>
  <c r="D146" i="1"/>
  <c r="C146" i="1"/>
  <c r="D149" i="1"/>
  <c r="C149" i="1"/>
  <c r="D152" i="1"/>
  <c r="C152" i="1"/>
  <c r="C157" i="1"/>
  <c r="D157" i="1"/>
  <c r="D156" i="1"/>
  <c r="C156" i="1"/>
  <c r="D158" i="1"/>
  <c r="C158" i="1"/>
  <c r="D161" i="1"/>
  <c r="C161" i="1"/>
  <c r="C166" i="1"/>
  <c r="D166" i="1"/>
  <c r="D165" i="1"/>
  <c r="C165" i="1"/>
  <c r="D167" i="1"/>
  <c r="C167" i="1"/>
  <c r="D170" i="1"/>
  <c r="C170" i="1"/>
  <c r="C175" i="1"/>
  <c r="D175" i="1"/>
  <c r="D174" i="1"/>
  <c r="C174" i="1"/>
  <c r="D176" i="1"/>
  <c r="C176" i="1"/>
  <c r="D179" i="1"/>
  <c r="C179" i="1"/>
  <c r="D182" i="1"/>
  <c r="C182" i="1"/>
  <c r="C187" i="1"/>
  <c r="D187" i="1"/>
  <c r="D186" i="1"/>
  <c r="C186" i="1"/>
  <c r="D188" i="1"/>
  <c r="C188" i="1"/>
  <c r="D191" i="1"/>
  <c r="C191" i="1"/>
  <c r="C196" i="1"/>
  <c r="D196" i="1"/>
  <c r="D195" i="1"/>
  <c r="C195" i="1"/>
  <c r="D197" i="1"/>
  <c r="C197" i="1"/>
  <c r="D200" i="1"/>
  <c r="C200" i="1"/>
  <c r="D203" i="1"/>
  <c r="C203" i="1"/>
  <c r="D206" i="1"/>
  <c r="C206" i="1"/>
  <c r="C211" i="1"/>
  <c r="D211" i="1"/>
  <c r="D210" i="1"/>
  <c r="C210" i="1"/>
  <c r="D212" i="1"/>
  <c r="C212" i="1"/>
  <c r="D215" i="1"/>
  <c r="C215" i="1"/>
  <c r="D218" i="1"/>
  <c r="C218" i="1"/>
  <c r="D221" i="1"/>
  <c r="C221" i="1"/>
  <c r="D224" i="1"/>
  <c r="C224" i="1"/>
  <c r="D227" i="1"/>
  <c r="C227" i="1"/>
  <c r="D230" i="1"/>
  <c r="C230" i="1"/>
  <c r="D233" i="1"/>
  <c r="C233" i="1"/>
  <c r="D236" i="1"/>
  <c r="C236" i="1"/>
  <c r="C241" i="1"/>
  <c r="D241" i="1"/>
  <c r="D240" i="1"/>
  <c r="C240" i="1"/>
  <c r="D242" i="1"/>
  <c r="C242" i="1"/>
  <c r="D245" i="1"/>
  <c r="C245" i="1"/>
  <c r="D248" i="1"/>
  <c r="C248" i="1"/>
  <c r="C253" i="1"/>
  <c r="D253" i="1"/>
  <c r="D252" i="1"/>
  <c r="C252" i="1"/>
  <c r="D254" i="1"/>
  <c r="E254" i="1" s="1"/>
  <c r="C254" i="1"/>
  <c r="D257" i="1"/>
  <c r="C257" i="1"/>
  <c r="D260" i="1"/>
  <c r="C260" i="1"/>
  <c r="C265" i="1"/>
  <c r="D265" i="1"/>
  <c r="D264" i="1"/>
  <c r="C264" i="1"/>
  <c r="D266" i="1"/>
  <c r="C266" i="1"/>
  <c r="D269" i="1"/>
  <c r="C269" i="1"/>
  <c r="D272" i="1"/>
  <c r="C272" i="1"/>
  <c r="C277" i="1"/>
  <c r="D277" i="1"/>
  <c r="D276" i="1"/>
  <c r="C276" i="1"/>
  <c r="D278" i="1"/>
  <c r="C278" i="1"/>
  <c r="D281" i="1"/>
  <c r="C281" i="1"/>
  <c r="D284" i="1"/>
  <c r="E284" i="1" s="1"/>
  <c r="C284" i="1"/>
  <c r="C289" i="1"/>
  <c r="D289" i="1"/>
  <c r="D288" i="1"/>
  <c r="C288" i="1"/>
  <c r="D290" i="1"/>
  <c r="C290" i="1"/>
  <c r="D293" i="1"/>
  <c r="C293" i="1"/>
  <c r="E298" i="1"/>
  <c r="D299" i="1"/>
  <c r="C299" i="1"/>
  <c r="D302" i="1"/>
  <c r="C302" i="1"/>
  <c r="D305" i="1"/>
  <c r="C305" i="1"/>
  <c r="D308" i="1"/>
  <c r="C308" i="1"/>
  <c r="E308" i="1" s="1"/>
  <c r="D311" i="1"/>
  <c r="C311" i="1"/>
  <c r="D314" i="1"/>
  <c r="C314" i="1"/>
  <c r="C319" i="1"/>
  <c r="D319" i="1"/>
  <c r="D318" i="1"/>
  <c r="C318" i="1"/>
  <c r="D320" i="1"/>
  <c r="C320" i="1"/>
  <c r="D323" i="1"/>
  <c r="C323" i="1"/>
  <c r="D326" i="1"/>
  <c r="C326" i="1"/>
  <c r="C331" i="1"/>
  <c r="D331" i="1"/>
  <c r="D330" i="1"/>
  <c r="C330" i="1"/>
  <c r="D332" i="1"/>
  <c r="C332" i="1"/>
  <c r="D335" i="1"/>
  <c r="C335" i="1"/>
  <c r="D338" i="1"/>
  <c r="C338" i="1"/>
  <c r="C343" i="1"/>
  <c r="D343" i="1"/>
  <c r="D342" i="1"/>
  <c r="C342" i="1"/>
  <c r="D344" i="1"/>
  <c r="C344" i="1"/>
  <c r="D347" i="1"/>
  <c r="C347" i="1"/>
  <c r="D350" i="1"/>
  <c r="C350" i="1"/>
  <c r="E10" i="1"/>
  <c r="E11" i="1"/>
  <c r="E13" i="1"/>
  <c r="E16" i="1"/>
  <c r="E19" i="1"/>
  <c r="E20" i="1"/>
  <c r="E22" i="1"/>
  <c r="E26" i="1"/>
  <c r="E27" i="1"/>
  <c r="E28" i="1"/>
  <c r="E31" i="1"/>
  <c r="E34" i="1"/>
  <c r="E37" i="1"/>
  <c r="E38" i="1"/>
  <c r="E40" i="1"/>
  <c r="E41" i="1"/>
  <c r="E42" i="1"/>
  <c r="E44" i="1"/>
  <c r="E46" i="1"/>
  <c r="E49" i="1"/>
  <c r="E50" i="1"/>
  <c r="E51" i="1"/>
  <c r="E52" i="1"/>
  <c r="E54" i="1"/>
  <c r="E55" i="1"/>
  <c r="E56" i="1"/>
  <c r="E58" i="1"/>
  <c r="E60" i="1"/>
  <c r="E61" i="1"/>
  <c r="E65" i="1"/>
  <c r="E67" i="1"/>
  <c r="E70" i="1"/>
  <c r="E73" i="1"/>
  <c r="E74" i="1"/>
  <c r="E75" i="1"/>
  <c r="E76" i="1"/>
  <c r="E77" i="1"/>
  <c r="E78" i="1"/>
  <c r="E79" i="1"/>
  <c r="E80" i="1"/>
  <c r="E81" i="1"/>
  <c r="E82" i="1"/>
  <c r="E84" i="1"/>
  <c r="E85" i="1"/>
  <c r="E86" i="1"/>
  <c r="E87" i="1"/>
  <c r="E88" i="1"/>
  <c r="E90" i="1"/>
  <c r="E91" i="1"/>
  <c r="E93" i="1"/>
  <c r="E94" i="1"/>
  <c r="E97" i="1"/>
  <c r="E98" i="1"/>
  <c r="E100" i="1"/>
  <c r="E101" i="1"/>
  <c r="E102" i="1"/>
  <c r="E103" i="1"/>
  <c r="E104" i="1"/>
  <c r="E105" i="1"/>
  <c r="E106" i="1"/>
  <c r="E111" i="1"/>
  <c r="E112" i="1"/>
  <c r="E115" i="1"/>
  <c r="E116" i="1"/>
  <c r="E118" i="1"/>
  <c r="E121" i="1"/>
  <c r="E124" i="1"/>
  <c r="E125" i="1"/>
  <c r="E126" i="1"/>
  <c r="E127" i="1"/>
  <c r="E129" i="1"/>
  <c r="E130" i="1"/>
  <c r="E131" i="1"/>
  <c r="E132" i="1"/>
  <c r="E133" i="1"/>
  <c r="E135" i="1"/>
  <c r="E137" i="1"/>
  <c r="E139" i="1"/>
  <c r="E142" i="1"/>
  <c r="E145" i="1"/>
  <c r="E146" i="1"/>
  <c r="E148" i="1"/>
  <c r="E151" i="1"/>
  <c r="E152" i="1"/>
  <c r="E154" i="1"/>
  <c r="E157" i="1"/>
  <c r="E160" i="1"/>
  <c r="E163" i="1"/>
  <c r="E166" i="1"/>
  <c r="E167" i="1"/>
  <c r="E168" i="1"/>
  <c r="E169" i="1"/>
  <c r="E172" i="1"/>
  <c r="E174" i="1"/>
  <c r="E175" i="1"/>
  <c r="E176" i="1"/>
  <c r="E178" i="1"/>
  <c r="E180" i="1"/>
  <c r="E181" i="1"/>
  <c r="E182" i="1"/>
  <c r="E183" i="1"/>
  <c r="E184" i="1"/>
  <c r="E187" i="1"/>
  <c r="E188" i="1"/>
  <c r="E190" i="1"/>
  <c r="E193" i="1"/>
  <c r="E199" i="1"/>
  <c r="E200" i="1"/>
  <c r="E202" i="1"/>
  <c r="E205" i="1"/>
  <c r="E208" i="1"/>
  <c r="E210" i="1"/>
  <c r="E211" i="1"/>
  <c r="E212" i="1"/>
  <c r="E213" i="1"/>
  <c r="E214" i="1"/>
  <c r="E216" i="1"/>
  <c r="E217" i="1"/>
  <c r="E218" i="1"/>
  <c r="E220" i="1"/>
  <c r="E221" i="1"/>
  <c r="E222" i="1"/>
  <c r="E224" i="1"/>
  <c r="E226" i="1"/>
  <c r="E229" i="1"/>
  <c r="E232" i="1"/>
  <c r="E233" i="1"/>
  <c r="E235" i="1"/>
  <c r="E236" i="1"/>
  <c r="E238" i="1"/>
  <c r="E240" i="1"/>
  <c r="E243" i="1"/>
  <c r="E245" i="1"/>
  <c r="E246" i="1"/>
  <c r="E248" i="1"/>
  <c r="E249" i="1"/>
  <c r="E253" i="1"/>
  <c r="E256" i="1"/>
  <c r="E259" i="1"/>
  <c r="E260" i="1"/>
  <c r="E262" i="1"/>
  <c r="E265" i="1"/>
  <c r="E268" i="1"/>
  <c r="E269" i="1"/>
  <c r="E270" i="1"/>
  <c r="E271" i="1"/>
  <c r="E272" i="1"/>
  <c r="E274" i="1"/>
  <c r="E277" i="1"/>
  <c r="E278" i="1"/>
  <c r="E280" i="1"/>
  <c r="E281" i="1"/>
  <c r="E283" i="1"/>
  <c r="E285" i="1"/>
  <c r="E286" i="1"/>
  <c r="E291" i="1"/>
  <c r="E292" i="1"/>
  <c r="E295" i="1"/>
  <c r="E301" i="1"/>
  <c r="E304" i="1"/>
  <c r="E305" i="1"/>
  <c r="E307" i="1"/>
  <c r="E310" i="1"/>
  <c r="E312" i="1"/>
  <c r="E313" i="1"/>
  <c r="E314" i="1"/>
  <c r="E315" i="1"/>
  <c r="E316" i="1"/>
  <c r="E318" i="1"/>
  <c r="E319" i="1"/>
  <c r="E320" i="1"/>
  <c r="E321" i="1"/>
  <c r="E322" i="1"/>
  <c r="E325" i="1"/>
  <c r="E328" i="1"/>
  <c r="E330" i="1"/>
  <c r="E332" i="1"/>
  <c r="E333" i="1"/>
  <c r="E334" i="1"/>
  <c r="E337" i="1"/>
  <c r="E340" i="1"/>
  <c r="E343" i="1"/>
  <c r="E344" i="1"/>
  <c r="E345" i="1"/>
  <c r="E346" i="1"/>
  <c r="E348" i="1"/>
  <c r="E349" i="1"/>
  <c r="E350" i="1"/>
  <c r="E351" i="1"/>
  <c r="E352" i="1"/>
  <c r="E354" i="1"/>
  <c r="E355" i="1"/>
  <c r="D353" i="1"/>
  <c r="C353" i="1"/>
  <c r="E276" i="1" l="1"/>
  <c r="E257" i="1"/>
  <c r="E242" i="1"/>
  <c r="E215" i="1"/>
  <c r="E206" i="1"/>
  <c r="E158" i="1"/>
  <c r="E149" i="1"/>
  <c r="E134" i="1"/>
  <c r="E113" i="1"/>
  <c r="E89" i="1"/>
  <c r="E83" i="1"/>
  <c r="E64" i="1"/>
  <c r="E32" i="1"/>
  <c r="E342" i="1"/>
  <c r="E331" i="1"/>
  <c r="E122" i="1"/>
  <c r="E108" i="1"/>
  <c r="C329" i="1"/>
  <c r="C209" i="1"/>
  <c r="C185" i="1"/>
  <c r="C128" i="1"/>
  <c r="C107" i="1"/>
  <c r="C92" i="1"/>
  <c r="E25" i="1"/>
  <c r="C341" i="1"/>
  <c r="C317" i="1"/>
  <c r="E302" i="1"/>
  <c r="C296" i="1"/>
  <c r="E293" i="1"/>
  <c r="C287" i="1"/>
  <c r="C263" i="1"/>
  <c r="C239" i="1"/>
  <c r="D6" i="1"/>
  <c r="D7" i="1"/>
  <c r="C7" i="1"/>
  <c r="E197" i="1"/>
  <c r="E196" i="1"/>
  <c r="E179" i="1"/>
  <c r="C173" i="1"/>
  <c r="E170" i="1"/>
  <c r="C164" i="1"/>
  <c r="E161" i="1"/>
  <c r="C140" i="1"/>
  <c r="E110" i="1"/>
  <c r="E109" i="1"/>
  <c r="C62" i="1"/>
  <c r="E59" i="1"/>
  <c r="E53" i="1"/>
  <c r="E29" i="1"/>
  <c r="C23" i="1"/>
  <c r="E14" i="1"/>
  <c r="C8" i="1"/>
  <c r="C6" i="1"/>
  <c r="E173" i="1"/>
  <c r="D341" i="1"/>
  <c r="D317" i="1"/>
  <c r="D287" i="1"/>
  <c r="D263" i="1"/>
  <c r="E263" i="1" s="1"/>
  <c r="D239" i="1"/>
  <c r="D173" i="1"/>
  <c r="D155" i="1"/>
  <c r="D62" i="1"/>
  <c r="E62" i="1" s="1"/>
  <c r="D23" i="1"/>
  <c r="E353" i="1"/>
  <c r="D329" i="1"/>
  <c r="D275" i="1"/>
  <c r="D251" i="1"/>
  <c r="D209" i="1"/>
  <c r="D194" i="1"/>
  <c r="D185" i="1"/>
  <c r="E185" i="1" s="1"/>
  <c r="D128" i="1"/>
  <c r="D107" i="1"/>
  <c r="D92" i="1"/>
  <c r="E23" i="1"/>
  <c r="C275" i="1"/>
  <c r="C251" i="1"/>
  <c r="E251" i="1" s="1"/>
  <c r="C155" i="1"/>
  <c r="E347" i="1"/>
  <c r="E335" i="1"/>
  <c r="E323" i="1"/>
  <c r="E311" i="1"/>
  <c r="E299" i="1"/>
  <c r="E227" i="1"/>
  <c r="E203" i="1"/>
  <c r="E191" i="1"/>
  <c r="E143" i="1"/>
  <c r="E119" i="1"/>
  <c r="E95" i="1"/>
  <c r="E71" i="1"/>
  <c r="E47" i="1"/>
  <c r="E35" i="1"/>
  <c r="C194" i="1"/>
  <c r="E338" i="1"/>
  <c r="E326" i="1"/>
  <c r="E297" i="1"/>
  <c r="D296" i="1"/>
  <c r="E290" i="1"/>
  <c r="E289" i="1"/>
  <c r="E266" i="1"/>
  <c r="E230" i="1"/>
  <c r="E165" i="1"/>
  <c r="D164" i="1"/>
  <c r="D140" i="1"/>
  <c r="D8" i="1"/>
  <c r="E24" i="1"/>
  <c r="E63" i="1"/>
  <c r="E264" i="1"/>
  <c r="E288" i="1"/>
  <c r="E239" i="1" l="1"/>
  <c r="E329" i="1"/>
  <c r="E287" i="1"/>
  <c r="E209" i="1"/>
  <c r="E317" i="1"/>
  <c r="E194" i="1"/>
  <c r="E296" i="1"/>
  <c r="E140" i="1"/>
  <c r="D5" i="1"/>
  <c r="E7" i="1"/>
  <c r="E107" i="1"/>
  <c r="E128" i="1"/>
  <c r="E341" i="1"/>
  <c r="E92" i="1"/>
  <c r="C5" i="1"/>
  <c r="E8" i="1"/>
  <c r="E164" i="1"/>
  <c r="E6" i="1"/>
  <c r="E275" i="1"/>
  <c r="E155" i="1"/>
  <c r="E5" i="1" l="1"/>
</calcChain>
</file>

<file path=xl/sharedStrings.xml><?xml version="1.0" encoding="utf-8"?>
<sst xmlns="http://schemas.openxmlformats.org/spreadsheetml/2006/main" count="380" uniqueCount="146">
  <si>
    <t>руб.</t>
  </si>
  <si>
    <t>Муниципальная программа "Управление муниципальными финансами города Сургута на период до 2030 года"</t>
  </si>
  <si>
    <t>Основное мероприятие "Обеспечение деятельности департамента финансов"</t>
  </si>
  <si>
    <t>Основное мероприятие "Управление муниципальным долгом города"</t>
  </si>
  <si>
    <t>Основное мероприятие "Формирование резервных средств в бюджете города"</t>
  </si>
  <si>
    <t>Основное мероприятие "Обеспечение функционирования и развития автоматизированных систем управления бюджетным процессом"</t>
  </si>
  <si>
    <t>Муниципальная программа "Развитие образования города Сургута на период до 2030 года"</t>
  </si>
  <si>
    <t>Основное мероприятие "Обеспечение управления муниципальной системой образования, осуществление организационно-методического, финансово-экономического сопровождения деятельности в сфере образования"</t>
  </si>
  <si>
    <t>Основное мероприятие "Организация и финансовое обеспечение бесплатной перевозки до муниципальных образовательных учреждений и обратно обучающихся, проживающих на территории города, в течение учебного года, за исключением каникулярных дней, актированных дней и дней карантина в муниципальном образовательном учреждении, в дни функционирования лагеря с дневным пребыванием детей на базе муниципального образовательного учреждения"</t>
  </si>
  <si>
    <t>Основное мероприятие "Финансовое обеспечение и выплата именной стипендии имени А.С. Знаменского учащимся муниципальных образовательных учреждений города, подведомственных департаменту образования, за отличные успехи в учебе, за достижение высоких показателей в интеллектуальной, научной, творческой, спортивной, социально-значимой деятельности"</t>
  </si>
  <si>
    <t>Основное мероприятие "Организация и финансовое обеспечение технического обслуживания компьютерной и копировально-множительной техники в муниципальных образовательных учреждениях, подведомственных департаменту образования"</t>
  </si>
  <si>
    <t>Основное мероприятие "Организация выполнения отдельных функций по содержанию зданий муниципальных казённых учреждений, "Информационно-методического центра", подведомственных департаменту образования"</t>
  </si>
  <si>
    <t>Основное мероприятие "Финансовое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учреждениях, реализующих основную образовательную программу дошкольного образования, в рамках исполнения переданного отдельного государственного полномочия"</t>
  </si>
  <si>
    <t>Основное мероприятие "Организация выполнения отдельных функций по содержанию зданий муниципальных казённых учреждений, "Информационно-организационного центра", подведомственных департаменту образования"</t>
  </si>
  <si>
    <t>Основное мероприятие "Финансовое обеспечение расходов на оказание дополнительной меры социальной поддержки студентов, заключивших с муниципальными образовательными учреждениями, подведомственными департаменту образования Администрации города, договор о целевом обучении"</t>
  </si>
  <si>
    <t>Подпрограмма "Дошкольное образование в образовательных учреждениях, реализующих программу дошкольного образования"</t>
  </si>
  <si>
    <t>Подпрограмма "Общее и дополнительное образование в общеобразовательных учреждениях"</t>
  </si>
  <si>
    <t>Подпрограмма "Дополнительное образование в учреждениях дополнительного образования"</t>
  </si>
  <si>
    <t>Подпрограмма "Организация и обеспечение отдыха и оздоровления детей"</t>
  </si>
  <si>
    <t>Муниципальная программа "Развитие культуры в городе Сургуте на период до 2030 года"</t>
  </si>
  <si>
    <t>Основное мероприятие "Организационное обеспечение функционирования отрасли"</t>
  </si>
  <si>
    <t>Основное мероприятие "Организация выполнения отдельных функций по эксплуатации зданий, сооружений, инженерных систем муниципальных учреждений"</t>
  </si>
  <si>
    <t>Основное мероприятие "Организация установки и обслуживания временных мобильных туалетов при проведении мероприятий"</t>
  </si>
  <si>
    <t>Подпрограмма "Библиотечное обслуживание населения"</t>
  </si>
  <si>
    <t>Подпрограмма "Обеспечение населения услугами муниципальных музеев"</t>
  </si>
  <si>
    <t>Подпрограмма "Дополнительное образование детей в детских школах искусств"</t>
  </si>
  <si>
    <t>Подпрограмма "Организация культурного досуга на базе учреждений и организаций культуры"</t>
  </si>
  <si>
    <t>Подпрограмма "Развитие инфраструктуры отрасли культуры"</t>
  </si>
  <si>
    <t>Подпрограмма "Организация отдыха детей в каникулярное время"</t>
  </si>
  <si>
    <t>Муниципальная программа "Развитие физической культуры и спорта в городе Сургуте на период до 2030 года"</t>
  </si>
  <si>
    <t>Подпрограмма "Организация занятий физической культурой и массовым спортом, создание условий для выполнения нормативов испытаний (тестов) Всероссийского физкультурно-спортивного комплекса "Готов к труду и обороне" (ГТО)"</t>
  </si>
  <si>
    <t>Подпрограмма "Подготовка спортивного резерва"</t>
  </si>
  <si>
    <t>Подпрограмма "Развитие инфраструктуры спорта"</t>
  </si>
  <si>
    <t>Муниципальная программа "Молодёжная политика Сургута на период до 2030 года"</t>
  </si>
  <si>
    <t>Основное мероприятие "Организация мероприятий по работе с детьми и молодежью"</t>
  </si>
  <si>
    <t>Основное мероприятие "Организация выполнения отдельных функций по содержанию муниципальных учреждений в сфере молодёжной политики"</t>
  </si>
  <si>
    <t>Основное мероприятие "Организация установки и обслуживания временных мобильных туалетов при проведении городских молодёжных массовых мероприятий"</t>
  </si>
  <si>
    <t>Основное мероприятие "Строительство, реконструкция и капитальный ремонт объектов в сфере молодежной политики"</t>
  </si>
  <si>
    <t>Основное мероприятие "Реализация инициативных проектов"</t>
  </si>
  <si>
    <t>Муниципальная программа "Развитие коммунального комплекса в городе Сургуте на период до 2030 года"</t>
  </si>
  <si>
    <t>Основное мероприятие "Реконструкция, расширение, модернизация и капитальный ремонт объектов коммунального комплекса"</t>
  </si>
  <si>
    <t>Основное мероприятие "Возмещение недополученных доходов организациям, осуществляющим реализацию населению сжиженного газа по социально ориентированным розничным ценам"</t>
  </si>
  <si>
    <t>Основное мероприятие "Актуализация схем тепло-, водоснабжения и водоотведения муниципального образования городской округ Сургут"</t>
  </si>
  <si>
    <t>Муниципальная программа "Управление муниципальным имуществом в городе Сургуте на период до 2030 года"</t>
  </si>
  <si>
    <t>Основное мероприятие "Организация изготовления и оформления технической, землеустроительной, оценочной документации на объекты муниципального имущества"</t>
  </si>
  <si>
    <t>Основное мероприятие "Организация содержания, ремонта, контроля сохранностью муниципального имущества и реализация иных функций в части управления и распоряжения имуществом"</t>
  </si>
  <si>
    <t>Основное мероприятие "Осуществление деятельности МКУ "Казна городского хозяйства" по организации управления и распоряжения объектами муниципального имущества"</t>
  </si>
  <si>
    <t>Основное мероприятие "Осуществление деятельности департамента имущественных и земельных отношений по организации управления и распоряжения объектами муниципального имущества"</t>
  </si>
  <si>
    <t>Муниципальная программа "Энергосбережение и повышение энергетической эффективности в городе Сургуте на период до 2030 года"</t>
  </si>
  <si>
    <t>Основное мероприятие "Реализация энергосберегающих мероприятий (проектов) в муниципальных учреждениях"</t>
  </si>
  <si>
    <t>Основное мероприятие "Реализация энергосберегающих мероприятий в жилищном фонде"</t>
  </si>
  <si>
    <t>Муниципальная программа "Развитие транспортной системы города Сургута на период до 2030 года"</t>
  </si>
  <si>
    <t>Подпрограмма "Дорожное хозяйство"</t>
  </si>
  <si>
    <t>Подпрограмма "Автомобильный транспорт"</t>
  </si>
  <si>
    <t>Муниципальная программа "Комфортное проживание в городе Сургуте на период до 2030 года"</t>
  </si>
  <si>
    <t>Подпрограмма "Комфортная среда"</t>
  </si>
  <si>
    <t>Подпрограмма "Обеспечение стабильной благополучной эпизоотической обстановки в городе Сургуте и защита населения от болезней, общих для человека и животных"</t>
  </si>
  <si>
    <t>Подпрограмма "Охрана окружающей среды"</t>
  </si>
  <si>
    <t>Муниципальная программа "Организация ритуальных услуг и содержание объектов похоронного назначения в городе Сургуте на период до 2030 года"</t>
  </si>
  <si>
    <t>Основное мероприятие "Организация похоронного дела"</t>
  </si>
  <si>
    <t>Основное мероприятие "Развитие общественной инфраструктуры и реализация приоритетных направлений развития"</t>
  </si>
  <si>
    <t>Муниципальная программа "Защита населения и территории города Сургута от чрезвычайных ситуаций и совершенствование гражданской обороны на период до 2030 года"</t>
  </si>
  <si>
    <t>Основное мероприятие "Осуществление организационно-методического, финансово-экономического сопровождения деятельности по осуществлению функций в сфере защиты населения и территории города Сургута от чрезвычайных ситуаций и совершенствования гражданской обороны"</t>
  </si>
  <si>
    <t>Основное мероприятие "Сбор и обмен информацией в области защиты населения и территории городского округа от чрезвычайных ситуаций, обеспечение своевременного оповещения и информирования населения об угрозе возникновения или о возникновении чрезвычайных ситуаций"</t>
  </si>
  <si>
    <t>Основное мероприятие "Разработка и реализация плана основных мероприятий муниципального образования городской округ Сургут в области гражданской обороны, предупреждения и ликвидации чрезвычайных ситуаций, обеспечения пожарной безопасности и безопасности людей на водных объектах"</t>
  </si>
  <si>
    <t>Основное мероприятие "Создание и поддержание в постоянной готовности резервов материальных ресурсов (запасов) для предупреждения и ликвидации чрезвычайных ситуаций"</t>
  </si>
  <si>
    <t>Муниципальная программа "Профилактика правонарушений в городе Сургуте на период до 2030 года"</t>
  </si>
  <si>
    <t>Основное мероприятие "Создание условий для деятельности народных дружин"</t>
  </si>
  <si>
    <t>Основное мероприятие "Осуществление отдельных государственных полномочий по созданию и обеспечению деятельности административной комиссии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Законом ХМАО-Югры "Об административных правонарушениях"</t>
  </si>
  <si>
    <t>Основное мероприятие "Обеспечение бесперебойного функционирования и развития оборудования систем видеонаблюдения и фото-видеофиксации АПК "Безопасный город"</t>
  </si>
  <si>
    <t>Основное мероприятие "Реализация переданного отдельного государственного полномочия по созданию и осуществлению деятельности комиссии по делам несовершеннолетних и защите их прав"</t>
  </si>
  <si>
    <t>Основное мероприятие "Аренда помещения в целях предоставления для работы на обслуживаемом административном участке сотруднику, замещающему должность участкового уполномоченного Полиции УМВД России по городу Сургуту"</t>
  </si>
  <si>
    <t>Основное мероприятие "Материальное стимулирование граждан, являющихся членами народных дружин, участвующих в мероприятиях по охране общественного порядка на территории муниципального образования городской округ Сургут"</t>
  </si>
  <si>
    <t>Основное мероприятие "Проведение ежегодного конкурса народных дружинников"</t>
  </si>
  <si>
    <t>Основное мероприятие "Выплата компенсации за проезд в общественном транспорте гражданам, являющимся членами народных дружин"</t>
  </si>
  <si>
    <t>Основное мероприятие "Издание и распространение информационных материалов профилактической направленности"</t>
  </si>
  <si>
    <t>Муниципальная программа "Развитие агропромышленного комплекса в городе Сургуте на период до 2030 года"</t>
  </si>
  <si>
    <t>Основное мероприятие "Государственная поддержка развития животноводства"</t>
  </si>
  <si>
    <t>Основное мероприятие "Государственная поддержка развития рыбохозяйственного комплекса"</t>
  </si>
  <si>
    <t>Основное мероприятие "Государственная поддержка развития малых форм хозяйствования, предоставление субсидий на развитие материально-технической базы (за исключением личных подсобных хозяйств)"</t>
  </si>
  <si>
    <t>Муниципальная программа "Развитие муниципальной службы в городе Сургуте на период до 2030 года"</t>
  </si>
  <si>
    <t>Основное мероприятие "Муниципальное негосударственное пенсионное обеспечение"</t>
  </si>
  <si>
    <t>Основное мероприятие "Внедрение института наставничества в рамках Школы муниципального служащего"</t>
  </si>
  <si>
    <t>Основное мероприятие "Организация дополнительного профессионального образования работников органов местного самоуправления (в т.ч. обучение в рамках Школы муниципального служащего)"</t>
  </si>
  <si>
    <t>Муниципальная программа "Развитие гражданского общества в городе Сургуте на период до 2030 года"</t>
  </si>
  <si>
    <t>Подпрограмма "Взаимодействие органов местного самоуправления с институтами гражданского общества в решении вопросов местного значения"</t>
  </si>
  <si>
    <t>Подпрограмма "Создание условий для расширения доступа населения к информации о деятельности органов местного самоуправления"</t>
  </si>
  <si>
    <t>Подпрограмма "Поддержка социально ориентированных некоммерческих организаций"</t>
  </si>
  <si>
    <t>Муниципальная программа "Развитие электронного муниципалитета на период до 2030 года"</t>
  </si>
  <si>
    <t>Основное мероприятие "Обеспечение деятельности МКУ "УИТС г. Сургута"</t>
  </si>
  <si>
    <t>Подпрограмма "Цифровая трансформация муниципального образования"</t>
  </si>
  <si>
    <t>Подпрограмма "Повышение эффективности системы муниципального управления за счёт использования современных информационно-телекоммуникационных технологий"</t>
  </si>
  <si>
    <t>Муниципальная программа "Улучшение условий и охраны труда в городе Сургуте на период до 2030 года"</t>
  </si>
  <si>
    <t>Основное мероприятие "Осуществление полномочий в сфере трудовых отношений и государственного управления охраной труда"</t>
  </si>
  <si>
    <t>Основное мероприятие "Реализация организационно-технических, санитарно-гигиенических, лечебно-профилактических и иных мероприятий охраны труда"</t>
  </si>
  <si>
    <t>Муниципальная программа "Развитие малого и среднего предпринимательства в городе Сургуте на период до 2030 года"</t>
  </si>
  <si>
    <t>Основное мероприятие "Создание условий для развития потребительского рынка"</t>
  </si>
  <si>
    <t>Основное мероприятие "Популяризация предпринимательства"</t>
  </si>
  <si>
    <t>Основное мероприятие "Создание условий для развития туризма"</t>
  </si>
  <si>
    <t>Основное мероприятие "Финансовая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 в виде возмещения затрат на рекламу, по предоставленным консалтинговым услугам, на аренду (субаренду) нежилых помещений, по уплате страховых взносов, на приобретение оборудования и инструментов, на обучение, повышение квалификации, профессиональную переподготовку"</t>
  </si>
  <si>
    <t>Основное мероприятие "Региональный проект "Создание условий для легкого старта и комфортного ведения бизнеса"</t>
  </si>
  <si>
    <t>Основное мероприятие "Региональный проект "Акселерация субъектов малого и среднего предпринимательства"</t>
  </si>
  <si>
    <t>Муниципальная программа "Формирование комфортной городской среды на период до 2030 года"</t>
  </si>
  <si>
    <t>Подпрограмма "Благоустройство общественных территорий"</t>
  </si>
  <si>
    <t>Подпрограмма "Обеспечение благоустройства дворовых территорий многоквартирных домов"</t>
  </si>
  <si>
    <t>Подпрограмма "Декоративно-художественное и праздничное оформление города"</t>
  </si>
  <si>
    <t>Муниципальная 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и терроризма на период до 2030 года"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</si>
  <si>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конфликтов"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</si>
  <si>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</si>
  <si>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Подпрограмма "Участие в профилактике терроризма, а также минимизации и (или) ликвидации последствий проявления терроризма"</t>
  </si>
  <si>
    <t>Муниципальная программа "Развитие жилищной сферы на период до 2030 года"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</si>
  <si>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</si>
  <si>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строительства"</t>
  </si>
  <si>
    <t>Подпрограмма "Обеспечение мерами государственной поддержки по улучшению жилищных условий отдельных категорий граждан"</t>
  </si>
  <si>
    <t>Подпрограмма "Адресная подпрограмма по переселению граждан из аварийного жилищного фонда на 2019-2025 годы"</t>
  </si>
  <si>
    <t>межбюджетные трансферты</t>
  </si>
  <si>
    <t>средства местного бюджета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</si>
  <si>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</si>
  <si>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</si>
  <si>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</si>
  <si>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</si>
  <si>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</si>
  <si>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</si>
  <si>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</si>
  <si>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</si>
  <si>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</si>
  <si>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</si>
  <si>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</si>
  <si>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</si>
  <si>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</si>
  <si>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</si>
  <si>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</si>
  <si>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</si>
  <si>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</si>
  <si>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</si>
  <si>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</si>
  <si>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</si>
  <si>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</si>
  <si>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</si>
  <si>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Всего по муниципальным программам, в том числе:</t>
  </si>
  <si>
    <t>№ /п</t>
  </si>
  <si>
    <t>Наименование программы/подпрограммы/основного мероприятия</t>
  </si>
  <si>
    <t>Уточненный план на 2023 год</t>
  </si>
  <si>
    <t>Исполнено (кассовый расход)</t>
  </si>
  <si>
    <t>% исполнения</t>
  </si>
  <si>
    <t>Информация о реализации муниципальных программ города Сургута
по состоянию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</si>
</sst>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5" x14ac:knownFonts="1">
    <font>
      <sz val="10"/>
      <name val="Arial"/>
    </font>
    <font>
      <sz val="8"/>
      <name val="Arial Cy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" fontId="2" fillId="2" borderId="1" xfId="0" applyNumberFormat="1" applyFont="1" applyFill="1" applyBorder="1" applyAlignment="1" applyProtection="1">
      <alignment horizontal="center" vertical="center"/>
    </xf>
    <xf numFmtId="10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10" fontId="2" fillId="0" borderId="1" xfId="0" applyNumberFormat="1" applyFont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 wrapText="1"/>
    </xf>
    <xf numFmtId="1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355"/>
  <sheetViews>
    <sheetView showGridLines="0" tabSelected="1" workbookViewId="0">
      <selection sqref="A1:E1"/>
    </sheetView>
  </sheetViews>
  <sheetFormatPr defaultRowHeight="12.75" customHeight="1" outlineLevelRow="1" x14ac:dyDescent="0.25"/>
  <cols>
    <col min="1" max="1" width="9" style="1" customWidth="1"/>
    <col min="2" max="2" width="84.85546875" style="17" customWidth="1"/>
    <col min="3" max="3" width="20.85546875" style="18" customWidth="1"/>
    <col min="4" max="5" width="20.140625" style="18" customWidth="1"/>
    <col min="6" max="16384" width="9.140625" style="17"/>
  </cols>
  <sheetData>
    <row r="1" spans="1:5" s="11" customFormat="1" ht="34.5" customHeight="1" x14ac:dyDescent="0.25">
      <c r="A1" s="33" t="s">
        <v>145</v>
      </c>
      <c r="B1" s="33"/>
      <c r="C1" s="33"/>
      <c r="D1" s="33"/>
      <c r="E1" s="33"/>
    </row>
    <row r="2" spans="1:5" s="11" customFormat="1" ht="15.75" x14ac:dyDescent="0.25">
      <c r="B2" s="9"/>
      <c r="C2" s="15"/>
      <c r="D2" s="13"/>
      <c r="E2" s="9"/>
    </row>
    <row r="3" spans="1:5" s="11" customFormat="1" ht="15.75" x14ac:dyDescent="0.25">
      <c r="B3" s="2"/>
      <c r="C3" s="15"/>
      <c r="D3" s="14"/>
      <c r="E3" s="10" t="s">
        <v>0</v>
      </c>
    </row>
    <row r="4" spans="1:5" s="19" customFormat="1" ht="48" customHeight="1" x14ac:dyDescent="0.2">
      <c r="A4" s="3" t="s">
        <v>140</v>
      </c>
      <c r="B4" s="3" t="s">
        <v>141</v>
      </c>
      <c r="C4" s="3" t="s">
        <v>142</v>
      </c>
      <c r="D4" s="3" t="s">
        <v>143</v>
      </c>
      <c r="E4" s="3" t="s">
        <v>144</v>
      </c>
    </row>
    <row r="5" spans="1:5" s="22" customFormat="1" ht="15.75" x14ac:dyDescent="0.2">
      <c r="A5" s="20"/>
      <c r="B5" s="21" t="s">
        <v>139</v>
      </c>
      <c r="C5" s="24">
        <f>C6+C7</f>
        <v>39668385225.589996</v>
      </c>
      <c r="D5" s="24">
        <f>D6+D7</f>
        <v>23480305140.25</v>
      </c>
      <c r="E5" s="25">
        <f>D5/C5</f>
        <v>0.5919148210021643</v>
      </c>
    </row>
    <row r="6" spans="1:5" s="23" customFormat="1" ht="15.75" x14ac:dyDescent="0.2">
      <c r="A6" s="3"/>
      <c r="B6" s="4" t="s">
        <v>115</v>
      </c>
      <c r="C6" s="26">
        <f>C9+C24+C63+C93+C108+C129+C141+C156+C165+C174+C186+C195+C210+C240+C252+C264+C276+C288+C297+C318+C330+C342</f>
        <v>24399384845.899998</v>
      </c>
      <c r="D6" s="26">
        <f>D9+D24+D63+D93+D108+D129+D141+D156+D165+D174+D186+D195+D210+D240+D252+D264+D276+D288+D297+D318+D330+D342</f>
        <v>13943145444.33</v>
      </c>
      <c r="E6" s="27">
        <f t="shared" ref="E6:E68" si="0">D6/C6</f>
        <v>0.5714547941430157</v>
      </c>
    </row>
    <row r="7" spans="1:5" s="23" customFormat="1" ht="15.75" x14ac:dyDescent="0.2">
      <c r="A7" s="3"/>
      <c r="B7" s="4" t="s">
        <v>116</v>
      </c>
      <c r="C7" s="26">
        <f>C10+C25+C64+C94+C109+C130+C142+C157+C166+C175+C187+C196+C211+C241+C253+C265+C277+C289+C298+C319+C331+C343</f>
        <v>15269000379.689999</v>
      </c>
      <c r="D7" s="26">
        <f>D10+D25+D64+D94+D109+D130+D142+D157+D166+D175+D187+D196+D211+D241+D253+D265+D277+D289+D298+D319+D331+D343</f>
        <v>9537159695.920002</v>
      </c>
      <c r="E7" s="27">
        <f t="shared" si="0"/>
        <v>0.62460930373712076</v>
      </c>
    </row>
    <row r="8" spans="1:5" s="22" customFormat="1" ht="31.5" x14ac:dyDescent="0.2">
      <c r="A8" s="12" t="s">
        <v>117</v>
      </c>
      <c r="B8" s="5" t="s">
        <v>1</v>
      </c>
      <c r="C8" s="28">
        <f>C9+C10</f>
        <v>808104393.97000003</v>
      </c>
      <c r="D8" s="28">
        <f>D9+D10</f>
        <v>163901281.75999999</v>
      </c>
      <c r="E8" s="25">
        <f t="shared" si="0"/>
        <v>0.20282191630563592</v>
      </c>
    </row>
    <row r="9" spans="1:5" s="23" customFormat="1" ht="15.75" x14ac:dyDescent="0.2">
      <c r="A9" s="3"/>
      <c r="B9" s="4" t="s">
        <v>115</v>
      </c>
      <c r="C9" s="26">
        <f>C12+C15+C18+C21</f>
        <v>0</v>
      </c>
      <c r="D9" s="26">
        <f>D12+D15+D18+D21</f>
        <v>0</v>
      </c>
      <c r="E9" s="27"/>
    </row>
    <row r="10" spans="1:5" s="23" customFormat="1" ht="15.75" x14ac:dyDescent="0.2">
      <c r="A10" s="3"/>
      <c r="B10" s="4" t="s">
        <v>116</v>
      </c>
      <c r="C10" s="26">
        <f>C13+C16+C19+C22</f>
        <v>808104393.97000003</v>
      </c>
      <c r="D10" s="26">
        <f>D13+D16+D19+D22</f>
        <v>163901281.75999999</v>
      </c>
      <c r="E10" s="27">
        <f t="shared" si="0"/>
        <v>0.20282191630563592</v>
      </c>
    </row>
    <row r="11" spans="1:5" s="22" customFormat="1" ht="15.75" outlineLevel="1" x14ac:dyDescent="0.2">
      <c r="A11" s="16"/>
      <c r="B11" s="6" t="s">
        <v>2</v>
      </c>
      <c r="C11" s="29">
        <f>C12+C13</f>
        <v>161052918.31999999</v>
      </c>
      <c r="D11" s="29">
        <f>D12+D13</f>
        <v>132617225.5</v>
      </c>
      <c r="E11" s="30">
        <f t="shared" si="0"/>
        <v>0.82343882298673765</v>
      </c>
    </row>
    <row r="12" spans="1:5" s="23" customFormat="1" ht="15.75" x14ac:dyDescent="0.2">
      <c r="A12" s="3"/>
      <c r="B12" s="4" t="s">
        <v>115</v>
      </c>
      <c r="C12" s="26">
        <v>0</v>
      </c>
      <c r="D12" s="26">
        <v>0</v>
      </c>
      <c r="E12" s="27"/>
    </row>
    <row r="13" spans="1:5" s="23" customFormat="1" ht="15.75" x14ac:dyDescent="0.2">
      <c r="A13" s="3"/>
      <c r="B13" s="4" t="s">
        <v>116</v>
      </c>
      <c r="C13" s="26">
        <v>161052918.31999999</v>
      </c>
      <c r="D13" s="26">
        <v>132617225.5</v>
      </c>
      <c r="E13" s="27">
        <f t="shared" si="0"/>
        <v>0.82343882298673765</v>
      </c>
    </row>
    <row r="14" spans="1:5" s="22" customFormat="1" ht="15.75" outlineLevel="1" x14ac:dyDescent="0.2">
      <c r="A14" s="16"/>
      <c r="B14" s="6" t="s">
        <v>3</v>
      </c>
      <c r="C14" s="29">
        <f>C15+C16</f>
        <v>179650457.78999999</v>
      </c>
      <c r="D14" s="29">
        <f>D15+D16</f>
        <v>28290291.390000001</v>
      </c>
      <c r="E14" s="30">
        <f t="shared" si="0"/>
        <v>0.15747408460862125</v>
      </c>
    </row>
    <row r="15" spans="1:5" s="23" customFormat="1" ht="15.75" x14ac:dyDescent="0.2">
      <c r="A15" s="3"/>
      <c r="B15" s="4" t="s">
        <v>115</v>
      </c>
      <c r="C15" s="26">
        <v>0</v>
      </c>
      <c r="D15" s="26">
        <v>0</v>
      </c>
      <c r="E15" s="27"/>
    </row>
    <row r="16" spans="1:5" s="23" customFormat="1" ht="15.75" x14ac:dyDescent="0.2">
      <c r="A16" s="3"/>
      <c r="B16" s="4" t="s">
        <v>116</v>
      </c>
      <c r="C16" s="26">
        <v>179650457.78999999</v>
      </c>
      <c r="D16" s="26">
        <v>28290291.390000001</v>
      </c>
      <c r="E16" s="27">
        <f t="shared" si="0"/>
        <v>0.15747408460862125</v>
      </c>
    </row>
    <row r="17" spans="1:5" s="22" customFormat="1" ht="15.75" outlineLevel="1" x14ac:dyDescent="0.2">
      <c r="A17" s="16"/>
      <c r="B17" s="6" t="s">
        <v>4</v>
      </c>
      <c r="C17" s="29">
        <f>C18+C19</f>
        <v>463497050.37</v>
      </c>
      <c r="D17" s="29">
        <f>D18+D19</f>
        <v>0</v>
      </c>
      <c r="E17" s="30">
        <f t="shared" si="0"/>
        <v>0</v>
      </c>
    </row>
    <row r="18" spans="1:5" s="23" customFormat="1" ht="15.75" x14ac:dyDescent="0.2">
      <c r="A18" s="3"/>
      <c r="B18" s="4" t="s">
        <v>115</v>
      </c>
      <c r="C18" s="26">
        <v>0</v>
      </c>
      <c r="D18" s="26">
        <v>0</v>
      </c>
      <c r="E18" s="27"/>
    </row>
    <row r="19" spans="1:5" s="23" customFormat="1" ht="15.75" x14ac:dyDescent="0.2">
      <c r="A19" s="3"/>
      <c r="B19" s="4" t="s">
        <v>116</v>
      </c>
      <c r="C19" s="26">
        <v>463497050.37</v>
      </c>
      <c r="D19" s="26">
        <v>0</v>
      </c>
      <c r="E19" s="27">
        <f t="shared" si="0"/>
        <v>0</v>
      </c>
    </row>
    <row r="20" spans="1:5" s="22" customFormat="1" ht="31.5" outlineLevel="1" x14ac:dyDescent="0.2">
      <c r="A20" s="16"/>
      <c r="B20" s="6" t="s">
        <v>5</v>
      </c>
      <c r="C20" s="29">
        <f>C21+C22</f>
        <v>3903967.49</v>
      </c>
      <c r="D20" s="29">
        <f>D21+D22</f>
        <v>2993764.87</v>
      </c>
      <c r="E20" s="30">
        <f t="shared" si="0"/>
        <v>0.76685189558276778</v>
      </c>
    </row>
    <row r="21" spans="1:5" s="23" customFormat="1" ht="15.75" x14ac:dyDescent="0.2">
      <c r="A21" s="3"/>
      <c r="B21" s="4" t="s">
        <v>115</v>
      </c>
      <c r="C21" s="26">
        <v>0</v>
      </c>
      <c r="D21" s="26">
        <v>0</v>
      </c>
      <c r="E21" s="27"/>
    </row>
    <row r="22" spans="1:5" s="23" customFormat="1" ht="15.75" x14ac:dyDescent="0.2">
      <c r="A22" s="3"/>
      <c r="B22" s="4" t="s">
        <v>116</v>
      </c>
      <c r="C22" s="26">
        <v>3903967.49</v>
      </c>
      <c r="D22" s="26">
        <v>2993764.87</v>
      </c>
      <c r="E22" s="27">
        <f t="shared" si="0"/>
        <v>0.76685189558276778</v>
      </c>
    </row>
    <row r="23" spans="1:5" s="22" customFormat="1" ht="31.5" x14ac:dyDescent="0.2">
      <c r="A23" s="12" t="s">
        <v>118</v>
      </c>
      <c r="B23" s="5" t="s">
        <v>6</v>
      </c>
      <c r="C23" s="28">
        <f>C24+C25</f>
        <v>21045430786.830002</v>
      </c>
      <c r="D23" s="28">
        <f>D24+D25</f>
        <v>13536319319.869999</v>
      </c>
      <c r="E23" s="25">
        <f t="shared" si="0"/>
        <v>0.64319516464071991</v>
      </c>
    </row>
    <row r="24" spans="1:5" s="23" customFormat="1" ht="15.75" x14ac:dyDescent="0.2">
      <c r="A24" s="3"/>
      <c r="B24" s="4" t="s">
        <v>115</v>
      </c>
      <c r="C24" s="26">
        <f>C27+C30+C33+C36++C39+C42+C45+C48+C51+C54+C57+C60</f>
        <v>17459464892.580002</v>
      </c>
      <c r="D24" s="26">
        <f>D27+D30+D33+D36++D39+D42+D45+D48+D51+D54+D57+D60</f>
        <v>10898013829.24</v>
      </c>
      <c r="E24" s="27">
        <f t="shared" si="0"/>
        <v>0.62418945232803125</v>
      </c>
    </row>
    <row r="25" spans="1:5" s="23" customFormat="1" ht="15.75" x14ac:dyDescent="0.2">
      <c r="A25" s="3"/>
      <c r="B25" s="4" t="s">
        <v>116</v>
      </c>
      <c r="C25" s="26">
        <f>C28+C31+C34+C37++C40+C43+C46+C49+C52+C55+C58+C61</f>
        <v>3585965894.25</v>
      </c>
      <c r="D25" s="26">
        <f>D28+D31+D34+D37++D40+D43+D46+D49+D52+D55+D58+D61</f>
        <v>2638305490.6300001</v>
      </c>
      <c r="E25" s="27">
        <f t="shared" si="0"/>
        <v>0.73573078172897632</v>
      </c>
    </row>
    <row r="26" spans="1:5" s="22" customFormat="1" ht="47.25" outlineLevel="1" x14ac:dyDescent="0.2">
      <c r="A26" s="16"/>
      <c r="B26" s="6" t="s">
        <v>7</v>
      </c>
      <c r="C26" s="29">
        <f>C27+C28</f>
        <v>572699136.13999999</v>
      </c>
      <c r="D26" s="29">
        <f>D27+D28</f>
        <v>421334763.64999998</v>
      </c>
      <c r="E26" s="30">
        <f t="shared" si="0"/>
        <v>0.7357000160499666</v>
      </c>
    </row>
    <row r="27" spans="1:5" s="23" customFormat="1" ht="15.75" x14ac:dyDescent="0.2">
      <c r="A27" s="3"/>
      <c r="B27" s="4" t="s">
        <v>115</v>
      </c>
      <c r="C27" s="26">
        <v>5509000</v>
      </c>
      <c r="D27" s="26">
        <v>4750000</v>
      </c>
      <c r="E27" s="27">
        <f t="shared" si="0"/>
        <v>0.86222544926483935</v>
      </c>
    </row>
    <row r="28" spans="1:5" s="23" customFormat="1" ht="15.75" x14ac:dyDescent="0.2">
      <c r="A28" s="3"/>
      <c r="B28" s="4" t="s">
        <v>116</v>
      </c>
      <c r="C28" s="26">
        <v>567190136.13999999</v>
      </c>
      <c r="D28" s="26">
        <v>416584763.64999998</v>
      </c>
      <c r="E28" s="27">
        <f t="shared" si="0"/>
        <v>0.73447110079356892</v>
      </c>
    </row>
    <row r="29" spans="1:5" s="22" customFormat="1" ht="110.25" outlineLevel="1" x14ac:dyDescent="0.2">
      <c r="A29" s="16"/>
      <c r="B29" s="7" t="s">
        <v>8</v>
      </c>
      <c r="C29" s="29">
        <f>C30+C31</f>
        <v>80455000</v>
      </c>
      <c r="D29" s="29">
        <f>D30+D31</f>
        <v>42762500</v>
      </c>
      <c r="E29" s="30">
        <f t="shared" si="0"/>
        <v>0.53150829656329623</v>
      </c>
    </row>
    <row r="30" spans="1:5" s="23" customFormat="1" ht="15.75" x14ac:dyDescent="0.2">
      <c r="A30" s="3"/>
      <c r="B30" s="4" t="s">
        <v>115</v>
      </c>
      <c r="C30" s="26">
        <v>0</v>
      </c>
      <c r="D30" s="26">
        <v>0</v>
      </c>
      <c r="E30" s="27"/>
    </row>
    <row r="31" spans="1:5" s="23" customFormat="1" ht="15.75" x14ac:dyDescent="0.2">
      <c r="A31" s="3"/>
      <c r="B31" s="4" t="s">
        <v>116</v>
      </c>
      <c r="C31" s="26">
        <v>80455000</v>
      </c>
      <c r="D31" s="26">
        <v>42762500</v>
      </c>
      <c r="E31" s="27">
        <f t="shared" si="0"/>
        <v>0.53150829656329623</v>
      </c>
    </row>
    <row r="32" spans="1:5" s="22" customFormat="1" ht="78.75" outlineLevel="1" x14ac:dyDescent="0.2">
      <c r="A32" s="16"/>
      <c r="B32" s="7" t="s">
        <v>9</v>
      </c>
      <c r="C32" s="29">
        <f>C33+C34</f>
        <v>4230600</v>
      </c>
      <c r="D32" s="29">
        <f>D33+D34</f>
        <v>2291550</v>
      </c>
      <c r="E32" s="30">
        <f t="shared" si="0"/>
        <v>0.54166075733938446</v>
      </c>
    </row>
    <row r="33" spans="1:5" s="23" customFormat="1" ht="15.75" x14ac:dyDescent="0.2">
      <c r="A33" s="3"/>
      <c r="B33" s="4" t="s">
        <v>115</v>
      </c>
      <c r="C33" s="26">
        <v>0</v>
      </c>
      <c r="D33" s="26">
        <v>0</v>
      </c>
      <c r="E33" s="27"/>
    </row>
    <row r="34" spans="1:5" s="23" customFormat="1" ht="15.75" x14ac:dyDescent="0.2">
      <c r="A34" s="3"/>
      <c r="B34" s="4" t="s">
        <v>116</v>
      </c>
      <c r="C34" s="26">
        <v>4230600</v>
      </c>
      <c r="D34" s="26">
        <v>2291550</v>
      </c>
      <c r="E34" s="27">
        <f t="shared" si="0"/>
        <v>0.54166075733938446</v>
      </c>
    </row>
    <row r="35" spans="1:5" s="22" customFormat="1" ht="63" outlineLevel="1" x14ac:dyDescent="0.2">
      <c r="A35" s="16"/>
      <c r="B35" s="6" t="s">
        <v>10</v>
      </c>
      <c r="C35" s="29">
        <f>C36+C37</f>
        <v>831960</v>
      </c>
      <c r="D35" s="29">
        <f>D36+D37</f>
        <v>623970</v>
      </c>
      <c r="E35" s="30">
        <f t="shared" si="0"/>
        <v>0.75</v>
      </c>
    </row>
    <row r="36" spans="1:5" s="23" customFormat="1" ht="15.75" x14ac:dyDescent="0.2">
      <c r="A36" s="3"/>
      <c r="B36" s="4" t="s">
        <v>115</v>
      </c>
      <c r="C36" s="26">
        <v>0</v>
      </c>
      <c r="D36" s="26">
        <v>0</v>
      </c>
      <c r="E36" s="27"/>
    </row>
    <row r="37" spans="1:5" s="23" customFormat="1" ht="15.75" x14ac:dyDescent="0.2">
      <c r="A37" s="3"/>
      <c r="B37" s="4" t="s">
        <v>116</v>
      </c>
      <c r="C37" s="26">
        <v>831960</v>
      </c>
      <c r="D37" s="26">
        <v>623970</v>
      </c>
      <c r="E37" s="27">
        <f t="shared" si="0"/>
        <v>0.75</v>
      </c>
    </row>
    <row r="38" spans="1:5" s="22" customFormat="1" ht="47.25" outlineLevel="1" x14ac:dyDescent="0.2">
      <c r="A38" s="16"/>
      <c r="B38" s="6" t="s">
        <v>11</v>
      </c>
      <c r="C38" s="29">
        <f>C39+C40</f>
        <v>394707.99</v>
      </c>
      <c r="D38" s="29">
        <f>D39+D40</f>
        <v>394707.99</v>
      </c>
      <c r="E38" s="30">
        <f t="shared" si="0"/>
        <v>1</v>
      </c>
    </row>
    <row r="39" spans="1:5" s="23" customFormat="1" ht="15.75" x14ac:dyDescent="0.2">
      <c r="A39" s="3"/>
      <c r="B39" s="4" t="s">
        <v>115</v>
      </c>
      <c r="C39" s="26">
        <v>0</v>
      </c>
      <c r="D39" s="26">
        <v>0</v>
      </c>
      <c r="E39" s="27"/>
    </row>
    <row r="40" spans="1:5" s="23" customFormat="1" ht="15.75" x14ac:dyDescent="0.2">
      <c r="A40" s="3"/>
      <c r="B40" s="4" t="s">
        <v>116</v>
      </c>
      <c r="C40" s="26">
        <v>394707.99</v>
      </c>
      <c r="D40" s="26">
        <v>394707.99</v>
      </c>
      <c r="E40" s="27">
        <f t="shared" si="0"/>
        <v>1</v>
      </c>
    </row>
    <row r="41" spans="1:5" s="22" customFormat="1" ht="78.75" outlineLevel="1" x14ac:dyDescent="0.2">
      <c r="A41" s="16"/>
      <c r="B41" s="7" t="s">
        <v>12</v>
      </c>
      <c r="C41" s="29">
        <f>C42+C43</f>
        <v>248948428.75</v>
      </c>
      <c r="D41" s="29">
        <f>D42+D43</f>
        <v>177152008.71000001</v>
      </c>
      <c r="E41" s="30">
        <f t="shared" si="0"/>
        <v>0.71160123242995166</v>
      </c>
    </row>
    <row r="42" spans="1:5" s="23" customFormat="1" ht="15.75" x14ac:dyDescent="0.2">
      <c r="A42" s="3"/>
      <c r="B42" s="4" t="s">
        <v>115</v>
      </c>
      <c r="C42" s="26">
        <v>248948428.75</v>
      </c>
      <c r="D42" s="26">
        <v>177152008.71000001</v>
      </c>
      <c r="E42" s="27">
        <f t="shared" si="0"/>
        <v>0.71160123242995166</v>
      </c>
    </row>
    <row r="43" spans="1:5" s="23" customFormat="1" ht="15.75" x14ac:dyDescent="0.2">
      <c r="A43" s="3"/>
      <c r="B43" s="4" t="s">
        <v>116</v>
      </c>
      <c r="C43" s="26">
        <v>0</v>
      </c>
      <c r="D43" s="26">
        <v>0</v>
      </c>
      <c r="E43" s="27"/>
    </row>
    <row r="44" spans="1:5" s="22" customFormat="1" ht="47.25" outlineLevel="1" x14ac:dyDescent="0.2">
      <c r="A44" s="16"/>
      <c r="B44" s="6" t="s">
        <v>13</v>
      </c>
      <c r="C44" s="29">
        <f>C45+C46</f>
        <v>1192348.22</v>
      </c>
      <c r="D44" s="29">
        <f>D45+D46</f>
        <v>780322.98</v>
      </c>
      <c r="E44" s="30">
        <f t="shared" si="0"/>
        <v>0.65444218971535006</v>
      </c>
    </row>
    <row r="45" spans="1:5" s="23" customFormat="1" ht="15.75" x14ac:dyDescent="0.2">
      <c r="A45" s="3"/>
      <c r="B45" s="4" t="s">
        <v>115</v>
      </c>
      <c r="C45" s="26">
        <v>0</v>
      </c>
      <c r="D45" s="26">
        <v>0</v>
      </c>
      <c r="E45" s="27"/>
    </row>
    <row r="46" spans="1:5" s="23" customFormat="1" ht="15.75" x14ac:dyDescent="0.2">
      <c r="A46" s="3"/>
      <c r="B46" s="4" t="s">
        <v>116</v>
      </c>
      <c r="C46" s="26">
        <v>1192348.22</v>
      </c>
      <c r="D46" s="26">
        <v>780322.98</v>
      </c>
      <c r="E46" s="27">
        <f t="shared" si="0"/>
        <v>0.65444218971535006</v>
      </c>
    </row>
    <row r="47" spans="1:5" s="22" customFormat="1" ht="63" outlineLevel="1" x14ac:dyDescent="0.2">
      <c r="A47" s="16"/>
      <c r="B47" s="7" t="s">
        <v>14</v>
      </c>
      <c r="C47" s="29">
        <f>C48+C49</f>
        <v>40000</v>
      </c>
      <c r="D47" s="29">
        <f>D48+D49</f>
        <v>6090</v>
      </c>
      <c r="E47" s="30">
        <f t="shared" si="0"/>
        <v>0.15225</v>
      </c>
    </row>
    <row r="48" spans="1:5" s="23" customFormat="1" ht="15.75" x14ac:dyDescent="0.2">
      <c r="A48" s="3"/>
      <c r="B48" s="4" t="s">
        <v>115</v>
      </c>
      <c r="C48" s="26">
        <v>0</v>
      </c>
      <c r="D48" s="26">
        <v>0</v>
      </c>
      <c r="E48" s="27"/>
    </row>
    <row r="49" spans="1:5" s="23" customFormat="1" ht="15.75" x14ac:dyDescent="0.2">
      <c r="A49" s="3"/>
      <c r="B49" s="4" t="s">
        <v>116</v>
      </c>
      <c r="C49" s="26">
        <v>40000</v>
      </c>
      <c r="D49" s="26">
        <v>6090</v>
      </c>
      <c r="E49" s="27">
        <f t="shared" si="0"/>
        <v>0.15225</v>
      </c>
    </row>
    <row r="50" spans="1:5" s="22" customFormat="1" ht="31.5" outlineLevel="1" x14ac:dyDescent="0.2">
      <c r="A50" s="16"/>
      <c r="B50" s="6" t="s">
        <v>15</v>
      </c>
      <c r="C50" s="29">
        <f>C51+C52</f>
        <v>8688208337.6800003</v>
      </c>
      <c r="D50" s="29">
        <f>D51+D52</f>
        <v>5433286969.9099998</v>
      </c>
      <c r="E50" s="30">
        <f t="shared" si="0"/>
        <v>0.62536333830144342</v>
      </c>
    </row>
    <row r="51" spans="1:5" s="23" customFormat="1" ht="15.75" x14ac:dyDescent="0.2">
      <c r="A51" s="3"/>
      <c r="B51" s="4" t="s">
        <v>115</v>
      </c>
      <c r="C51" s="26">
        <v>7582183340.25</v>
      </c>
      <c r="D51" s="26">
        <v>4605360657.7299995</v>
      </c>
      <c r="E51" s="27">
        <f t="shared" si="0"/>
        <v>0.60739241601854377</v>
      </c>
    </row>
    <row r="52" spans="1:5" s="23" customFormat="1" ht="15.75" x14ac:dyDescent="0.2">
      <c r="A52" s="3"/>
      <c r="B52" s="4" t="s">
        <v>116</v>
      </c>
      <c r="C52" s="26">
        <v>1106024997.4300001</v>
      </c>
      <c r="D52" s="26">
        <v>827926312.17999995</v>
      </c>
      <c r="E52" s="27">
        <f t="shared" si="0"/>
        <v>0.74856021708713605</v>
      </c>
    </row>
    <row r="53" spans="1:5" s="22" customFormat="1" ht="31.5" outlineLevel="1" x14ac:dyDescent="0.2">
      <c r="A53" s="16"/>
      <c r="B53" s="6" t="s">
        <v>16</v>
      </c>
      <c r="C53" s="29">
        <f>C54+C55</f>
        <v>10885372976.969999</v>
      </c>
      <c r="D53" s="29">
        <f>D54+D55</f>
        <v>7046672819.79</v>
      </c>
      <c r="E53" s="30">
        <f t="shared" si="0"/>
        <v>0.64735244577273809</v>
      </c>
    </row>
    <row r="54" spans="1:5" s="23" customFormat="1" ht="15.75" x14ac:dyDescent="0.2">
      <c r="A54" s="3"/>
      <c r="B54" s="4" t="s">
        <v>115</v>
      </c>
      <c r="C54" s="26">
        <v>9473935531</v>
      </c>
      <c r="D54" s="26">
        <v>6001177446.2799997</v>
      </c>
      <c r="E54" s="27">
        <f t="shared" si="0"/>
        <v>0.63344081523917217</v>
      </c>
    </row>
    <row r="55" spans="1:5" s="23" customFormat="1" ht="15.75" x14ac:dyDescent="0.2">
      <c r="A55" s="3"/>
      <c r="B55" s="4" t="s">
        <v>116</v>
      </c>
      <c r="C55" s="26">
        <v>1411437445.97</v>
      </c>
      <c r="D55" s="26">
        <v>1045495373.51</v>
      </c>
      <c r="E55" s="27">
        <f t="shared" si="0"/>
        <v>0.74073093107678678</v>
      </c>
    </row>
    <row r="56" spans="1:5" s="22" customFormat="1" ht="31.5" outlineLevel="1" x14ac:dyDescent="0.2">
      <c r="A56" s="16"/>
      <c r="B56" s="6" t="s">
        <v>17</v>
      </c>
      <c r="C56" s="29">
        <f>C57+C58</f>
        <v>370882215.05000001</v>
      </c>
      <c r="D56" s="29">
        <f>D57+D58</f>
        <v>269231010.42000002</v>
      </c>
      <c r="E56" s="30">
        <f t="shared" si="0"/>
        <v>0.72592052003276564</v>
      </c>
    </row>
    <row r="57" spans="1:5" s="23" customFormat="1" ht="15.75" x14ac:dyDescent="0.2">
      <c r="A57" s="3"/>
      <c r="B57" s="4" t="s">
        <v>115</v>
      </c>
      <c r="C57" s="26">
        <v>0</v>
      </c>
      <c r="D57" s="26">
        <v>0</v>
      </c>
      <c r="E57" s="27"/>
    </row>
    <row r="58" spans="1:5" s="23" customFormat="1" ht="15.75" x14ac:dyDescent="0.2">
      <c r="A58" s="3"/>
      <c r="B58" s="4" t="s">
        <v>116</v>
      </c>
      <c r="C58" s="26">
        <v>370882215.05000001</v>
      </c>
      <c r="D58" s="26">
        <v>269231010.42000002</v>
      </c>
      <c r="E58" s="27">
        <f t="shared" si="0"/>
        <v>0.72592052003276564</v>
      </c>
    </row>
    <row r="59" spans="1:5" s="22" customFormat="1" ht="15.75" outlineLevel="1" x14ac:dyDescent="0.2">
      <c r="A59" s="16"/>
      <c r="B59" s="6" t="s">
        <v>18</v>
      </c>
      <c r="C59" s="29">
        <f>C60+C61</f>
        <v>192175076.03000003</v>
      </c>
      <c r="D59" s="29">
        <f>D60+D61</f>
        <v>141782606.41999999</v>
      </c>
      <c r="E59" s="30">
        <f t="shared" si="0"/>
        <v>0.73777832874574545</v>
      </c>
    </row>
    <row r="60" spans="1:5" s="23" customFormat="1" ht="15.75" x14ac:dyDescent="0.2">
      <c r="A60" s="3"/>
      <c r="B60" s="4" t="s">
        <v>115</v>
      </c>
      <c r="C60" s="26">
        <v>148888592.58000001</v>
      </c>
      <c r="D60" s="26">
        <v>109573716.52</v>
      </c>
      <c r="E60" s="27">
        <f t="shared" si="0"/>
        <v>0.73594433677734206</v>
      </c>
    </row>
    <row r="61" spans="1:5" s="23" customFormat="1" ht="15.75" x14ac:dyDescent="0.2">
      <c r="A61" s="3"/>
      <c r="B61" s="4" t="s">
        <v>116</v>
      </c>
      <c r="C61" s="26">
        <v>43286483.450000003</v>
      </c>
      <c r="D61" s="26">
        <v>32208889.899999999</v>
      </c>
      <c r="E61" s="27">
        <f t="shared" si="0"/>
        <v>0.74408654464168533</v>
      </c>
    </row>
    <row r="62" spans="1:5" s="22" customFormat="1" ht="31.5" x14ac:dyDescent="0.2">
      <c r="A62" s="12" t="s">
        <v>119</v>
      </c>
      <c r="B62" s="5" t="s">
        <v>19</v>
      </c>
      <c r="C62" s="28">
        <f>C63+C64</f>
        <v>2167726521.3099999</v>
      </c>
      <c r="D62" s="28">
        <f>D63+D64</f>
        <v>1484545664.8000002</v>
      </c>
      <c r="E62" s="25">
        <f t="shared" si="0"/>
        <v>0.68483992339719124</v>
      </c>
    </row>
    <row r="63" spans="1:5" s="23" customFormat="1" ht="15.75" x14ac:dyDescent="0.2">
      <c r="A63" s="3"/>
      <c r="B63" s="4" t="s">
        <v>115</v>
      </c>
      <c r="C63" s="26">
        <f>C66+C69+C72+C75+C78+C81+C84+C87+C90</f>
        <v>149890257.41999999</v>
      </c>
      <c r="D63" s="26">
        <f>D66+D69+D72+D75+D78+D81+D84+D87+D90</f>
        <v>65850140.939999998</v>
      </c>
      <c r="E63" s="27">
        <f t="shared" si="0"/>
        <v>0.43932235539154901</v>
      </c>
    </row>
    <row r="64" spans="1:5" s="23" customFormat="1" ht="15.75" x14ac:dyDescent="0.2">
      <c r="A64" s="3"/>
      <c r="B64" s="4" t="s">
        <v>116</v>
      </c>
      <c r="C64" s="26">
        <f>C67+C70+C73+C76+C79+C82+C85+C88+C91</f>
        <v>2017836263.8900001</v>
      </c>
      <c r="D64" s="26">
        <f>D67+D70+D73+D76+D79+D82+D85+D88+D91</f>
        <v>1418695523.8600001</v>
      </c>
      <c r="E64" s="27">
        <f t="shared" si="0"/>
        <v>0.70307762292121168</v>
      </c>
    </row>
    <row r="65" spans="1:5" s="22" customFormat="1" ht="31.5" outlineLevel="1" x14ac:dyDescent="0.2">
      <c r="A65" s="16"/>
      <c r="B65" s="6" t="s">
        <v>20</v>
      </c>
      <c r="C65" s="29">
        <f>C66+C67</f>
        <v>43977122.060000002</v>
      </c>
      <c r="D65" s="29">
        <f>D66+D67</f>
        <v>37377051.590000004</v>
      </c>
      <c r="E65" s="30">
        <f t="shared" si="0"/>
        <v>0.8499203640248395</v>
      </c>
    </row>
    <row r="66" spans="1:5" s="23" customFormat="1" ht="15.75" x14ac:dyDescent="0.2">
      <c r="A66" s="3"/>
      <c r="B66" s="4" t="s">
        <v>115</v>
      </c>
      <c r="C66" s="26">
        <v>0</v>
      </c>
      <c r="D66" s="26">
        <v>0</v>
      </c>
      <c r="E66" s="27"/>
    </row>
    <row r="67" spans="1:5" s="23" customFormat="1" ht="15.75" x14ac:dyDescent="0.2">
      <c r="A67" s="3"/>
      <c r="B67" s="4" t="s">
        <v>116</v>
      </c>
      <c r="C67" s="26">
        <v>43977122.060000002</v>
      </c>
      <c r="D67" s="26">
        <v>37377051.590000004</v>
      </c>
      <c r="E67" s="27">
        <f t="shared" si="0"/>
        <v>0.8499203640248395</v>
      </c>
    </row>
    <row r="68" spans="1:5" s="22" customFormat="1" ht="47.25" outlineLevel="1" x14ac:dyDescent="0.2">
      <c r="A68" s="16"/>
      <c r="B68" s="6" t="s">
        <v>21</v>
      </c>
      <c r="C68" s="29">
        <f>C69+C70</f>
        <v>35818698.43</v>
      </c>
      <c r="D68" s="29">
        <f>D69+D70</f>
        <v>26000585.739999998</v>
      </c>
      <c r="E68" s="30">
        <f t="shared" si="0"/>
        <v>0.72589420832285667</v>
      </c>
    </row>
    <row r="69" spans="1:5" s="23" customFormat="1" ht="15.75" x14ac:dyDescent="0.2">
      <c r="A69" s="3"/>
      <c r="B69" s="4" t="s">
        <v>115</v>
      </c>
      <c r="C69" s="26">
        <v>0</v>
      </c>
      <c r="D69" s="26">
        <v>0</v>
      </c>
      <c r="E69" s="27"/>
    </row>
    <row r="70" spans="1:5" s="23" customFormat="1" ht="15.75" x14ac:dyDescent="0.2">
      <c r="A70" s="3"/>
      <c r="B70" s="4" t="s">
        <v>116</v>
      </c>
      <c r="C70" s="26">
        <v>35818698.43</v>
      </c>
      <c r="D70" s="26">
        <v>26000585.739999998</v>
      </c>
      <c r="E70" s="27">
        <f t="shared" ref="E70:E133" si="1">D70/C70</f>
        <v>0.72589420832285667</v>
      </c>
    </row>
    <row r="71" spans="1:5" s="22" customFormat="1" ht="31.5" outlineLevel="1" x14ac:dyDescent="0.2">
      <c r="A71" s="16"/>
      <c r="B71" s="6" t="s">
        <v>22</v>
      </c>
      <c r="C71" s="29">
        <f>C72+C73</f>
        <v>1823150</v>
      </c>
      <c r="D71" s="29">
        <f>D72+D73</f>
        <v>1385570.43</v>
      </c>
      <c r="E71" s="30">
        <f t="shared" si="1"/>
        <v>0.75998707182623482</v>
      </c>
    </row>
    <row r="72" spans="1:5" s="23" customFormat="1" ht="15.75" x14ac:dyDescent="0.2">
      <c r="A72" s="3"/>
      <c r="B72" s="4" t="s">
        <v>115</v>
      </c>
      <c r="C72" s="26">
        <v>0</v>
      </c>
      <c r="D72" s="26">
        <v>0</v>
      </c>
      <c r="E72" s="27"/>
    </row>
    <row r="73" spans="1:5" s="23" customFormat="1" ht="15.75" x14ac:dyDescent="0.2">
      <c r="A73" s="3"/>
      <c r="B73" s="4" t="s">
        <v>116</v>
      </c>
      <c r="C73" s="26">
        <v>1823150</v>
      </c>
      <c r="D73" s="26">
        <v>1385570.43</v>
      </c>
      <c r="E73" s="27">
        <f t="shared" si="1"/>
        <v>0.75998707182623482</v>
      </c>
    </row>
    <row r="74" spans="1:5" s="22" customFormat="1" ht="15.75" outlineLevel="1" x14ac:dyDescent="0.2">
      <c r="A74" s="16"/>
      <c r="B74" s="6" t="s">
        <v>23</v>
      </c>
      <c r="C74" s="29">
        <f>C75+C76</f>
        <v>291376270.44</v>
      </c>
      <c r="D74" s="29">
        <f>D75+D76</f>
        <v>182645062.72</v>
      </c>
      <c r="E74" s="30">
        <f t="shared" si="1"/>
        <v>0.62683574899284789</v>
      </c>
    </row>
    <row r="75" spans="1:5" s="23" customFormat="1" ht="15.75" x14ac:dyDescent="0.2">
      <c r="A75" s="3"/>
      <c r="B75" s="4" t="s">
        <v>115</v>
      </c>
      <c r="C75" s="26">
        <v>2192600</v>
      </c>
      <c r="D75" s="26">
        <v>2192600</v>
      </c>
      <c r="E75" s="27">
        <f t="shared" si="1"/>
        <v>1</v>
      </c>
    </row>
    <row r="76" spans="1:5" s="23" customFormat="1" ht="15.75" x14ac:dyDescent="0.2">
      <c r="A76" s="3"/>
      <c r="B76" s="4" t="s">
        <v>116</v>
      </c>
      <c r="C76" s="26">
        <v>289183670.44</v>
      </c>
      <c r="D76" s="26">
        <v>180452462.72</v>
      </c>
      <c r="E76" s="27">
        <f t="shared" si="1"/>
        <v>0.62400640549806008</v>
      </c>
    </row>
    <row r="77" spans="1:5" s="22" customFormat="1" ht="15.75" outlineLevel="1" x14ac:dyDescent="0.2">
      <c r="A77" s="16"/>
      <c r="B77" s="6" t="s">
        <v>24</v>
      </c>
      <c r="C77" s="29">
        <f>C78+C79</f>
        <v>179842051.53</v>
      </c>
      <c r="D77" s="29">
        <f>D78+D79</f>
        <v>130189981.89</v>
      </c>
      <c r="E77" s="30">
        <f t="shared" si="1"/>
        <v>0.72391290458718227</v>
      </c>
    </row>
    <row r="78" spans="1:5" s="23" customFormat="1" ht="15.75" x14ac:dyDescent="0.2">
      <c r="A78" s="3"/>
      <c r="B78" s="4" t="s">
        <v>115</v>
      </c>
      <c r="C78" s="26">
        <v>530000</v>
      </c>
      <c r="D78" s="26">
        <v>288000</v>
      </c>
      <c r="E78" s="27">
        <f t="shared" si="1"/>
        <v>0.54339622641509433</v>
      </c>
    </row>
    <row r="79" spans="1:5" s="23" customFormat="1" ht="15.75" x14ac:dyDescent="0.2">
      <c r="A79" s="3"/>
      <c r="B79" s="4" t="s">
        <v>116</v>
      </c>
      <c r="C79" s="26">
        <v>179312051.53</v>
      </c>
      <c r="D79" s="26">
        <v>129901981.89</v>
      </c>
      <c r="E79" s="27">
        <f t="shared" si="1"/>
        <v>0.72444646515165545</v>
      </c>
    </row>
    <row r="80" spans="1:5" s="22" customFormat="1" ht="15.75" outlineLevel="1" x14ac:dyDescent="0.2">
      <c r="A80" s="16"/>
      <c r="B80" s="6" t="s">
        <v>25</v>
      </c>
      <c r="C80" s="29">
        <f>C81+C82</f>
        <v>712052091.39999998</v>
      </c>
      <c r="D80" s="29">
        <f>D81+D82</f>
        <v>471713493.02999997</v>
      </c>
      <c r="E80" s="30">
        <f t="shared" si="1"/>
        <v>0.66247048316723756</v>
      </c>
    </row>
    <row r="81" spans="1:5" s="23" customFormat="1" ht="15.75" x14ac:dyDescent="0.2">
      <c r="A81" s="3"/>
      <c r="B81" s="4" t="s">
        <v>115</v>
      </c>
      <c r="C81" s="26">
        <v>95259000</v>
      </c>
      <c r="D81" s="26">
        <v>36427800</v>
      </c>
      <c r="E81" s="27">
        <f t="shared" si="1"/>
        <v>0.3824079614524612</v>
      </c>
    </row>
    <row r="82" spans="1:5" s="23" customFormat="1" ht="15.75" x14ac:dyDescent="0.2">
      <c r="A82" s="3"/>
      <c r="B82" s="4" t="s">
        <v>116</v>
      </c>
      <c r="C82" s="26">
        <v>616793091.39999998</v>
      </c>
      <c r="D82" s="26">
        <v>435285693.02999997</v>
      </c>
      <c r="E82" s="27">
        <f t="shared" si="1"/>
        <v>0.70572400874657393</v>
      </c>
    </row>
    <row r="83" spans="1:5" s="22" customFormat="1" ht="31.5" outlineLevel="1" x14ac:dyDescent="0.2">
      <c r="A83" s="16"/>
      <c r="B83" s="6" t="s">
        <v>26</v>
      </c>
      <c r="C83" s="29">
        <f>C84+C85</f>
        <v>840564577.26999998</v>
      </c>
      <c r="D83" s="29">
        <f>D84+D85</f>
        <v>611153673.73000002</v>
      </c>
      <c r="E83" s="30">
        <f t="shared" si="1"/>
        <v>0.7270752185571695</v>
      </c>
    </row>
    <row r="84" spans="1:5" s="23" customFormat="1" ht="15.75" x14ac:dyDescent="0.2">
      <c r="A84" s="3"/>
      <c r="B84" s="4" t="s">
        <v>115</v>
      </c>
      <c r="C84" s="26">
        <v>11014950</v>
      </c>
      <c r="D84" s="26">
        <v>9005300</v>
      </c>
      <c r="E84" s="27">
        <f t="shared" si="1"/>
        <v>0.8175525081820616</v>
      </c>
    </row>
    <row r="85" spans="1:5" s="23" customFormat="1" ht="15.75" x14ac:dyDescent="0.2">
      <c r="A85" s="3"/>
      <c r="B85" s="4" t="s">
        <v>116</v>
      </c>
      <c r="C85" s="26">
        <v>829549627.26999998</v>
      </c>
      <c r="D85" s="26">
        <v>602148373.73000002</v>
      </c>
      <c r="E85" s="27">
        <f t="shared" si="1"/>
        <v>0.72587384037726066</v>
      </c>
    </row>
    <row r="86" spans="1:5" s="22" customFormat="1" ht="15.75" outlineLevel="1" x14ac:dyDescent="0.2">
      <c r="A86" s="16"/>
      <c r="B86" s="6" t="s">
        <v>27</v>
      </c>
      <c r="C86" s="29">
        <f>C87+C88</f>
        <v>58570588.079999998</v>
      </c>
      <c r="D86" s="29">
        <f>D87+D88</f>
        <v>20831904.199999999</v>
      </c>
      <c r="E86" s="30">
        <f t="shared" si="1"/>
        <v>0.35567176091089026</v>
      </c>
    </row>
    <row r="87" spans="1:5" s="23" customFormat="1" ht="15.75" x14ac:dyDescent="0.2">
      <c r="A87" s="3"/>
      <c r="B87" s="4" t="s">
        <v>115</v>
      </c>
      <c r="C87" s="26">
        <v>39041300</v>
      </c>
      <c r="D87" s="26">
        <v>16303371.32</v>
      </c>
      <c r="E87" s="27">
        <f t="shared" si="1"/>
        <v>0.41759294183339185</v>
      </c>
    </row>
    <row r="88" spans="1:5" s="23" customFormat="1" ht="15.75" x14ac:dyDescent="0.2">
      <c r="A88" s="3"/>
      <c r="B88" s="4" t="s">
        <v>116</v>
      </c>
      <c r="C88" s="26">
        <v>19529288.079999998</v>
      </c>
      <c r="D88" s="26">
        <v>4528532.88</v>
      </c>
      <c r="E88" s="27">
        <f t="shared" si="1"/>
        <v>0.23188417629200134</v>
      </c>
    </row>
    <row r="89" spans="1:5" s="22" customFormat="1" ht="15.75" outlineLevel="1" x14ac:dyDescent="0.2">
      <c r="A89" s="16"/>
      <c r="B89" s="6" t="s">
        <v>28</v>
      </c>
      <c r="C89" s="29">
        <f>C90+C91</f>
        <v>3701972.0999999996</v>
      </c>
      <c r="D89" s="29">
        <f>D90+D91</f>
        <v>3248341.47</v>
      </c>
      <c r="E89" s="30">
        <f t="shared" si="1"/>
        <v>0.87746243954674874</v>
      </c>
    </row>
    <row r="90" spans="1:5" s="23" customFormat="1" ht="15.75" x14ac:dyDescent="0.2">
      <c r="A90" s="3"/>
      <c r="B90" s="4" t="s">
        <v>115</v>
      </c>
      <c r="C90" s="26">
        <v>1852407.42</v>
      </c>
      <c r="D90" s="26">
        <v>1633069.62</v>
      </c>
      <c r="E90" s="27">
        <f t="shared" si="1"/>
        <v>0.88159311087190539</v>
      </c>
    </row>
    <row r="91" spans="1:5" s="23" customFormat="1" ht="15.75" x14ac:dyDescent="0.2">
      <c r="A91" s="3"/>
      <c r="B91" s="4" t="s">
        <v>116</v>
      </c>
      <c r="C91" s="26">
        <v>1849564.68</v>
      </c>
      <c r="D91" s="26">
        <v>1615271.85</v>
      </c>
      <c r="E91" s="27">
        <f t="shared" si="1"/>
        <v>0.87332541947113751</v>
      </c>
    </row>
    <row r="92" spans="1:5" s="22" customFormat="1" ht="31.5" x14ac:dyDescent="0.2">
      <c r="A92" s="12" t="s">
        <v>120</v>
      </c>
      <c r="B92" s="5" t="s">
        <v>29</v>
      </c>
      <c r="C92" s="28">
        <f>C93+C94</f>
        <v>2088831144.28</v>
      </c>
      <c r="D92" s="28">
        <f>D93+D94</f>
        <v>1011922860.25</v>
      </c>
      <c r="E92" s="25">
        <f t="shared" si="1"/>
        <v>0.48444454834035905</v>
      </c>
    </row>
    <row r="93" spans="1:5" s="23" customFormat="1" ht="15.75" x14ac:dyDescent="0.2">
      <c r="A93" s="3"/>
      <c r="B93" s="4" t="s">
        <v>115</v>
      </c>
      <c r="C93" s="26">
        <f>C96+C99+C102+C105</f>
        <v>677050300</v>
      </c>
      <c r="D93" s="26">
        <f>D96+D99+D102+D105</f>
        <v>41181889.939999998</v>
      </c>
      <c r="E93" s="27">
        <f t="shared" si="1"/>
        <v>6.0825451137086858E-2</v>
      </c>
    </row>
    <row r="94" spans="1:5" s="23" customFormat="1" ht="15.75" x14ac:dyDescent="0.2">
      <c r="A94" s="3"/>
      <c r="B94" s="4" t="s">
        <v>116</v>
      </c>
      <c r="C94" s="26">
        <f>C97+C100+C103+C106</f>
        <v>1411780844.28</v>
      </c>
      <c r="D94" s="26">
        <f>D97+D100+D103+D106</f>
        <v>970740970.31000006</v>
      </c>
      <c r="E94" s="27">
        <f t="shared" si="1"/>
        <v>0.68760032709260366</v>
      </c>
    </row>
    <row r="95" spans="1:5" s="22" customFormat="1" ht="31.5" outlineLevel="1" x14ac:dyDescent="0.2">
      <c r="A95" s="16"/>
      <c r="B95" s="6" t="s">
        <v>20</v>
      </c>
      <c r="C95" s="29">
        <f>C96+C97</f>
        <v>31467162.550000001</v>
      </c>
      <c r="D95" s="29">
        <f>D96+D97</f>
        <v>25874354.5</v>
      </c>
      <c r="E95" s="30">
        <f t="shared" si="1"/>
        <v>0.82226525696070429</v>
      </c>
    </row>
    <row r="96" spans="1:5" s="23" customFormat="1" ht="15.75" x14ac:dyDescent="0.2">
      <c r="A96" s="3"/>
      <c r="B96" s="4" t="s">
        <v>115</v>
      </c>
      <c r="C96" s="26">
        <v>0</v>
      </c>
      <c r="D96" s="26">
        <v>0</v>
      </c>
      <c r="E96" s="27"/>
    </row>
    <row r="97" spans="1:5" s="23" customFormat="1" ht="15.75" x14ac:dyDescent="0.2">
      <c r="A97" s="3"/>
      <c r="B97" s="4" t="s">
        <v>116</v>
      </c>
      <c r="C97" s="26">
        <v>31467162.550000001</v>
      </c>
      <c r="D97" s="26">
        <v>25874354.5</v>
      </c>
      <c r="E97" s="27">
        <f t="shared" si="1"/>
        <v>0.82226525696070429</v>
      </c>
    </row>
    <row r="98" spans="1:5" s="22" customFormat="1" ht="63" outlineLevel="1" x14ac:dyDescent="0.2">
      <c r="A98" s="16"/>
      <c r="B98" s="6" t="s">
        <v>30</v>
      </c>
      <c r="C98" s="29">
        <f>C99+C100</f>
        <v>156966704.09</v>
      </c>
      <c r="D98" s="29">
        <f>D99+D100</f>
        <v>104684753.56</v>
      </c>
      <c r="E98" s="30">
        <f t="shared" si="1"/>
        <v>0.66692330814296075</v>
      </c>
    </row>
    <row r="99" spans="1:5" s="23" customFormat="1" ht="15.75" x14ac:dyDescent="0.2">
      <c r="A99" s="3"/>
      <c r="B99" s="4" t="s">
        <v>115</v>
      </c>
      <c r="C99" s="26">
        <v>0</v>
      </c>
      <c r="D99" s="26">
        <v>0</v>
      </c>
      <c r="E99" s="27"/>
    </row>
    <row r="100" spans="1:5" s="23" customFormat="1" ht="15.75" x14ac:dyDescent="0.2">
      <c r="A100" s="3"/>
      <c r="B100" s="4" t="s">
        <v>116</v>
      </c>
      <c r="C100" s="26">
        <v>156966704.09</v>
      </c>
      <c r="D100" s="26">
        <v>104684753.56</v>
      </c>
      <c r="E100" s="27">
        <f t="shared" si="1"/>
        <v>0.66692330814296075</v>
      </c>
    </row>
    <row r="101" spans="1:5" s="22" customFormat="1" ht="15.75" outlineLevel="1" x14ac:dyDescent="0.2">
      <c r="A101" s="16"/>
      <c r="B101" s="6" t="s">
        <v>31</v>
      </c>
      <c r="C101" s="29">
        <f>C102+C103</f>
        <v>1247391331.8499999</v>
      </c>
      <c r="D101" s="29">
        <f>D102+D103</f>
        <v>870439379.1099999</v>
      </c>
      <c r="E101" s="30">
        <f t="shared" si="1"/>
        <v>0.69780778243749342</v>
      </c>
    </row>
    <row r="102" spans="1:5" s="23" customFormat="1" ht="15.75" x14ac:dyDescent="0.2">
      <c r="A102" s="3"/>
      <c r="B102" s="4" t="s">
        <v>115</v>
      </c>
      <c r="C102" s="26">
        <v>63344800</v>
      </c>
      <c r="D102" s="26">
        <v>31096006.18</v>
      </c>
      <c r="E102" s="27">
        <f t="shared" si="1"/>
        <v>0.4909006924009548</v>
      </c>
    </row>
    <row r="103" spans="1:5" s="23" customFormat="1" ht="15.75" x14ac:dyDescent="0.2">
      <c r="A103" s="3"/>
      <c r="B103" s="4" t="s">
        <v>116</v>
      </c>
      <c r="C103" s="26">
        <v>1184046531.8499999</v>
      </c>
      <c r="D103" s="26">
        <v>839343372.92999995</v>
      </c>
      <c r="E103" s="27">
        <f t="shared" si="1"/>
        <v>0.70887701652955948</v>
      </c>
    </row>
    <row r="104" spans="1:5" s="22" customFormat="1" ht="15.75" outlineLevel="1" x14ac:dyDescent="0.2">
      <c r="A104" s="16"/>
      <c r="B104" s="6" t="s">
        <v>32</v>
      </c>
      <c r="C104" s="29">
        <f>C105+C106</f>
        <v>653005945.78999996</v>
      </c>
      <c r="D104" s="29">
        <f>D105+D106</f>
        <v>10924373.08</v>
      </c>
      <c r="E104" s="30">
        <f t="shared" si="1"/>
        <v>1.6729362344141911E-2</v>
      </c>
    </row>
    <row r="105" spans="1:5" s="23" customFormat="1" ht="15.75" x14ac:dyDescent="0.2">
      <c r="A105" s="3"/>
      <c r="B105" s="4" t="s">
        <v>115</v>
      </c>
      <c r="C105" s="26">
        <v>613705500</v>
      </c>
      <c r="D105" s="26">
        <v>10085883.76</v>
      </c>
      <c r="E105" s="27">
        <f t="shared" si="1"/>
        <v>1.643440340684579E-2</v>
      </c>
    </row>
    <row r="106" spans="1:5" s="23" customFormat="1" ht="15.75" x14ac:dyDescent="0.2">
      <c r="A106" s="3"/>
      <c r="B106" s="4" t="s">
        <v>116</v>
      </c>
      <c r="C106" s="26">
        <v>39300445.789999999</v>
      </c>
      <c r="D106" s="26">
        <v>838489.32</v>
      </c>
      <c r="E106" s="27">
        <f t="shared" si="1"/>
        <v>2.1335364094352171E-2</v>
      </c>
    </row>
    <row r="107" spans="1:5" s="22" customFormat="1" ht="31.5" x14ac:dyDescent="0.2">
      <c r="A107" s="12" t="s">
        <v>121</v>
      </c>
      <c r="B107" s="5" t="s">
        <v>33</v>
      </c>
      <c r="C107" s="28">
        <f>C108+C109</f>
        <v>440020482.43000001</v>
      </c>
      <c r="D107" s="28">
        <f>D108+D109</f>
        <v>304174662.22999996</v>
      </c>
      <c r="E107" s="25">
        <f t="shared" si="1"/>
        <v>0.69127387104846671</v>
      </c>
    </row>
    <row r="108" spans="1:5" s="23" customFormat="1" ht="15.75" x14ac:dyDescent="0.2">
      <c r="A108" s="3"/>
      <c r="B108" s="4" t="s">
        <v>115</v>
      </c>
      <c r="C108" s="26">
        <f>C111+C114+C117+C120+C123+C126</f>
        <v>21170940</v>
      </c>
      <c r="D108" s="26">
        <f>D111+D114+D117+D120+D123+D126</f>
        <v>14978718.130000001</v>
      </c>
      <c r="E108" s="27">
        <f t="shared" si="1"/>
        <v>0.70751313498597612</v>
      </c>
    </row>
    <row r="109" spans="1:5" s="23" customFormat="1" ht="15.75" x14ac:dyDescent="0.2">
      <c r="A109" s="3"/>
      <c r="B109" s="4" t="s">
        <v>116</v>
      </c>
      <c r="C109" s="26">
        <f>C112+C115+C118+C121+C124+C127</f>
        <v>418849542.43000001</v>
      </c>
      <c r="D109" s="26">
        <f>D112+D115+D118+D121+D124+D127</f>
        <v>289195944.09999996</v>
      </c>
      <c r="E109" s="27">
        <f t="shared" si="1"/>
        <v>0.69045305009096836</v>
      </c>
    </row>
    <row r="110" spans="1:5" s="22" customFormat="1" ht="31.5" outlineLevel="1" x14ac:dyDescent="0.2">
      <c r="A110" s="16"/>
      <c r="B110" s="6" t="s">
        <v>34</v>
      </c>
      <c r="C110" s="29">
        <f>C111+C112</f>
        <v>368483425.66000003</v>
      </c>
      <c r="D110" s="29">
        <f>D111+D112</f>
        <v>273452035.13999999</v>
      </c>
      <c r="E110" s="30">
        <f t="shared" si="1"/>
        <v>0.74210131609098318</v>
      </c>
    </row>
    <row r="111" spans="1:5" s="23" customFormat="1" ht="15.75" x14ac:dyDescent="0.2">
      <c r="A111" s="3"/>
      <c r="B111" s="4" t="s">
        <v>115</v>
      </c>
      <c r="C111" s="26">
        <v>16270940</v>
      </c>
      <c r="D111" s="26">
        <v>10465065.98</v>
      </c>
      <c r="E111" s="27">
        <f t="shared" si="1"/>
        <v>0.64317525477937976</v>
      </c>
    </row>
    <row r="112" spans="1:5" s="23" customFormat="1" ht="15.75" x14ac:dyDescent="0.2">
      <c r="A112" s="3"/>
      <c r="B112" s="4" t="s">
        <v>116</v>
      </c>
      <c r="C112" s="26">
        <v>352212485.66000003</v>
      </c>
      <c r="D112" s="26">
        <v>262986969.16</v>
      </c>
      <c r="E112" s="27">
        <f t="shared" si="1"/>
        <v>0.74667134149772374</v>
      </c>
    </row>
    <row r="113" spans="1:5" s="22" customFormat="1" ht="31.5" outlineLevel="1" x14ac:dyDescent="0.2">
      <c r="A113" s="16"/>
      <c r="B113" s="6" t="s">
        <v>35</v>
      </c>
      <c r="C113" s="29">
        <f>C114+C115</f>
        <v>41645949.640000001</v>
      </c>
      <c r="D113" s="29">
        <f>D114+D115</f>
        <v>5420209.5</v>
      </c>
      <c r="E113" s="30">
        <f t="shared" si="1"/>
        <v>0.13014973957501044</v>
      </c>
    </row>
    <row r="114" spans="1:5" s="23" customFormat="1" ht="15.75" x14ac:dyDescent="0.2">
      <c r="A114" s="3"/>
      <c r="B114" s="4" t="s">
        <v>115</v>
      </c>
      <c r="C114" s="26">
        <v>0</v>
      </c>
      <c r="D114" s="26">
        <v>0</v>
      </c>
      <c r="E114" s="27"/>
    </row>
    <row r="115" spans="1:5" s="23" customFormat="1" ht="15.75" x14ac:dyDescent="0.2">
      <c r="A115" s="3"/>
      <c r="B115" s="4" t="s">
        <v>116</v>
      </c>
      <c r="C115" s="26">
        <v>41645949.640000001</v>
      </c>
      <c r="D115" s="26">
        <v>5420209.5</v>
      </c>
      <c r="E115" s="27">
        <f t="shared" si="1"/>
        <v>0.13014973957501044</v>
      </c>
    </row>
    <row r="116" spans="1:5" s="22" customFormat="1" ht="47.25" outlineLevel="1" x14ac:dyDescent="0.2">
      <c r="A116" s="16"/>
      <c r="B116" s="6" t="s">
        <v>36</v>
      </c>
      <c r="C116" s="29">
        <f>C117+C118</f>
        <v>128250</v>
      </c>
      <c r="D116" s="29">
        <f>D117+D118</f>
        <v>118769.81</v>
      </c>
      <c r="E116" s="30">
        <f t="shared" si="1"/>
        <v>0.92608038986354779</v>
      </c>
    </row>
    <row r="117" spans="1:5" s="23" customFormat="1" ht="15.75" x14ac:dyDescent="0.2">
      <c r="A117" s="3"/>
      <c r="B117" s="4" t="s">
        <v>115</v>
      </c>
      <c r="C117" s="26">
        <v>0</v>
      </c>
      <c r="D117" s="26">
        <v>0</v>
      </c>
      <c r="E117" s="27"/>
    </row>
    <row r="118" spans="1:5" s="23" customFormat="1" ht="15.75" x14ac:dyDescent="0.2">
      <c r="A118" s="3"/>
      <c r="B118" s="4" t="s">
        <v>116</v>
      </c>
      <c r="C118" s="26">
        <v>128250</v>
      </c>
      <c r="D118" s="26">
        <v>118769.81</v>
      </c>
      <c r="E118" s="27">
        <f t="shared" si="1"/>
        <v>0.92608038986354779</v>
      </c>
    </row>
    <row r="119" spans="1:5" s="22" customFormat="1" ht="31.5" outlineLevel="1" x14ac:dyDescent="0.2">
      <c r="A119" s="16"/>
      <c r="B119" s="6" t="s">
        <v>20</v>
      </c>
      <c r="C119" s="29">
        <f>C120+C121</f>
        <v>18381987.140000001</v>
      </c>
      <c r="D119" s="29">
        <f>D120+D121</f>
        <v>15233514.060000001</v>
      </c>
      <c r="E119" s="30">
        <f t="shared" si="1"/>
        <v>0.82871965604040787</v>
      </c>
    </row>
    <row r="120" spans="1:5" s="23" customFormat="1" ht="15.75" x14ac:dyDescent="0.2">
      <c r="A120" s="3"/>
      <c r="B120" s="4" t="s">
        <v>115</v>
      </c>
      <c r="C120" s="26">
        <v>0</v>
      </c>
      <c r="D120" s="26">
        <v>0</v>
      </c>
      <c r="E120" s="27"/>
    </row>
    <row r="121" spans="1:5" s="23" customFormat="1" ht="15.75" x14ac:dyDescent="0.2">
      <c r="A121" s="3"/>
      <c r="B121" s="4" t="s">
        <v>116</v>
      </c>
      <c r="C121" s="26">
        <v>18381987.140000001</v>
      </c>
      <c r="D121" s="26">
        <v>15233514.060000001</v>
      </c>
      <c r="E121" s="27">
        <f t="shared" si="1"/>
        <v>0.82871965604040787</v>
      </c>
    </row>
    <row r="122" spans="1:5" s="22" customFormat="1" ht="31.5" outlineLevel="1" x14ac:dyDescent="0.2">
      <c r="A122" s="16"/>
      <c r="B122" s="6" t="s">
        <v>37</v>
      </c>
      <c r="C122" s="29">
        <f>C123+C124</f>
        <v>883168.67</v>
      </c>
      <c r="D122" s="29">
        <f>D123+D124</f>
        <v>61666.67</v>
      </c>
      <c r="E122" s="30">
        <f t="shared" si="1"/>
        <v>6.982434057584945E-2</v>
      </c>
    </row>
    <row r="123" spans="1:5" s="23" customFormat="1" ht="15.75" x14ac:dyDescent="0.2">
      <c r="A123" s="3"/>
      <c r="B123" s="4" t="s">
        <v>115</v>
      </c>
      <c r="C123" s="26">
        <v>0</v>
      </c>
      <c r="D123" s="26">
        <v>0</v>
      </c>
      <c r="E123" s="27"/>
    </row>
    <row r="124" spans="1:5" s="23" customFormat="1" ht="15.75" x14ac:dyDescent="0.2">
      <c r="A124" s="3"/>
      <c r="B124" s="4" t="s">
        <v>116</v>
      </c>
      <c r="C124" s="26">
        <v>883168.67</v>
      </c>
      <c r="D124" s="26">
        <v>61666.67</v>
      </c>
      <c r="E124" s="27">
        <f t="shared" si="1"/>
        <v>6.982434057584945E-2</v>
      </c>
    </row>
    <row r="125" spans="1:5" s="22" customFormat="1" ht="15.75" outlineLevel="1" x14ac:dyDescent="0.2">
      <c r="A125" s="16"/>
      <c r="B125" s="6" t="s">
        <v>38</v>
      </c>
      <c r="C125" s="29">
        <f>C126+C127</f>
        <v>10497701.32</v>
      </c>
      <c r="D125" s="29">
        <f>D126+D127</f>
        <v>9888467.0500000007</v>
      </c>
      <c r="E125" s="30">
        <f t="shared" si="1"/>
        <v>0.9419649834350593</v>
      </c>
    </row>
    <row r="126" spans="1:5" s="23" customFormat="1" ht="15.75" x14ac:dyDescent="0.2">
      <c r="A126" s="3"/>
      <c r="B126" s="4" t="s">
        <v>115</v>
      </c>
      <c r="C126" s="26">
        <v>4900000</v>
      </c>
      <c r="D126" s="26">
        <v>4513652.1500000004</v>
      </c>
      <c r="E126" s="27">
        <f t="shared" si="1"/>
        <v>0.92115350000000007</v>
      </c>
    </row>
    <row r="127" spans="1:5" s="23" customFormat="1" ht="15.75" x14ac:dyDescent="0.2">
      <c r="A127" s="3"/>
      <c r="B127" s="4" t="s">
        <v>116</v>
      </c>
      <c r="C127" s="26">
        <v>5597701.3200000003</v>
      </c>
      <c r="D127" s="26">
        <v>5374814.9000000004</v>
      </c>
      <c r="E127" s="27">
        <f t="shared" si="1"/>
        <v>0.96018250934474658</v>
      </c>
    </row>
    <row r="128" spans="1:5" s="22" customFormat="1" ht="31.5" x14ac:dyDescent="0.2">
      <c r="A128" s="12" t="s">
        <v>122</v>
      </c>
      <c r="B128" s="5" t="s">
        <v>39</v>
      </c>
      <c r="C128" s="28">
        <f>C129+C130</f>
        <v>365221066.85000002</v>
      </c>
      <c r="D128" s="28">
        <f>D129+D130</f>
        <v>30546966.640000001</v>
      </c>
      <c r="E128" s="25">
        <f t="shared" si="1"/>
        <v>8.3639662146176103E-2</v>
      </c>
    </row>
    <row r="129" spans="1:5" s="23" customFormat="1" ht="15.75" x14ac:dyDescent="0.2">
      <c r="A129" s="3"/>
      <c r="B129" s="4" t="s">
        <v>115</v>
      </c>
      <c r="C129" s="26">
        <f>C132+C135+C138</f>
        <v>128457600</v>
      </c>
      <c r="D129" s="26">
        <f>D132+D135+D138</f>
        <v>3480367.33</v>
      </c>
      <c r="E129" s="27">
        <f t="shared" si="1"/>
        <v>2.7093510465710086E-2</v>
      </c>
    </row>
    <row r="130" spans="1:5" s="23" customFormat="1" ht="15.75" x14ac:dyDescent="0.2">
      <c r="A130" s="3"/>
      <c r="B130" s="4" t="s">
        <v>116</v>
      </c>
      <c r="C130" s="26">
        <f>C133+C136+C139</f>
        <v>236763466.84999999</v>
      </c>
      <c r="D130" s="26">
        <f>D133+D136+D139</f>
        <v>27066599.310000002</v>
      </c>
      <c r="E130" s="27">
        <f t="shared" si="1"/>
        <v>0.11431915434465181</v>
      </c>
    </row>
    <row r="131" spans="1:5" s="22" customFormat="1" ht="31.5" outlineLevel="1" x14ac:dyDescent="0.2">
      <c r="A131" s="16"/>
      <c r="B131" s="6" t="s">
        <v>40</v>
      </c>
      <c r="C131" s="29">
        <f>C132+C133</f>
        <v>336394000.38</v>
      </c>
      <c r="D131" s="29">
        <f>D132+D133</f>
        <v>7590600.1699999999</v>
      </c>
      <c r="E131" s="30">
        <f t="shared" si="1"/>
        <v>2.2564612214918955E-2</v>
      </c>
    </row>
    <row r="132" spans="1:5" s="23" customFormat="1" ht="15.75" x14ac:dyDescent="0.2">
      <c r="A132" s="3"/>
      <c r="B132" s="4" t="s">
        <v>115</v>
      </c>
      <c r="C132" s="26">
        <v>122163200</v>
      </c>
      <c r="D132" s="26">
        <v>0</v>
      </c>
      <c r="E132" s="27">
        <f t="shared" si="1"/>
        <v>0</v>
      </c>
    </row>
    <row r="133" spans="1:5" s="23" customFormat="1" ht="15.75" x14ac:dyDescent="0.2">
      <c r="A133" s="3"/>
      <c r="B133" s="4" t="s">
        <v>116</v>
      </c>
      <c r="C133" s="26">
        <v>214230800.38</v>
      </c>
      <c r="D133" s="26">
        <v>7590600.1699999999</v>
      </c>
      <c r="E133" s="27">
        <f t="shared" si="1"/>
        <v>3.5431880740471891E-2</v>
      </c>
    </row>
    <row r="134" spans="1:5" s="22" customFormat="1" ht="47.25" outlineLevel="1" x14ac:dyDescent="0.2">
      <c r="A134" s="16"/>
      <c r="B134" s="6" t="s">
        <v>41</v>
      </c>
      <c r="C134" s="29">
        <f>C135+C136</f>
        <v>6294400</v>
      </c>
      <c r="D134" s="29">
        <f>D135+D136</f>
        <v>3480367.33</v>
      </c>
      <c r="E134" s="30">
        <f t="shared" ref="E134:E197" si="2">D134/C134</f>
        <v>0.55293075273258774</v>
      </c>
    </row>
    <row r="135" spans="1:5" s="23" customFormat="1" ht="15.75" x14ac:dyDescent="0.2">
      <c r="A135" s="3"/>
      <c r="B135" s="4" t="s">
        <v>115</v>
      </c>
      <c r="C135" s="26">
        <v>6294400</v>
      </c>
      <c r="D135" s="26">
        <v>3480367.33</v>
      </c>
      <c r="E135" s="27">
        <f t="shared" si="2"/>
        <v>0.55293075273258774</v>
      </c>
    </row>
    <row r="136" spans="1:5" s="23" customFormat="1" ht="15.75" x14ac:dyDescent="0.2">
      <c r="A136" s="3"/>
      <c r="B136" s="4" t="s">
        <v>116</v>
      </c>
      <c r="C136" s="26">
        <v>0</v>
      </c>
      <c r="D136" s="26">
        <v>0</v>
      </c>
      <c r="E136" s="27"/>
    </row>
    <row r="137" spans="1:5" s="22" customFormat="1" ht="31.5" outlineLevel="1" x14ac:dyDescent="0.2">
      <c r="A137" s="16"/>
      <c r="B137" s="6" t="s">
        <v>42</v>
      </c>
      <c r="C137" s="29">
        <f>C138+C139</f>
        <v>22532666.469999999</v>
      </c>
      <c r="D137" s="29">
        <f>D138+D139</f>
        <v>19475999.140000001</v>
      </c>
      <c r="E137" s="30">
        <f t="shared" si="2"/>
        <v>0.86434506834467872</v>
      </c>
    </row>
    <row r="138" spans="1:5" s="23" customFormat="1" ht="15.75" x14ac:dyDescent="0.2">
      <c r="A138" s="3"/>
      <c r="B138" s="4" t="s">
        <v>115</v>
      </c>
      <c r="C138" s="26">
        <v>0</v>
      </c>
      <c r="D138" s="26">
        <v>0</v>
      </c>
      <c r="E138" s="27"/>
    </row>
    <row r="139" spans="1:5" s="23" customFormat="1" ht="15.75" x14ac:dyDescent="0.2">
      <c r="A139" s="3"/>
      <c r="B139" s="4" t="s">
        <v>116</v>
      </c>
      <c r="C139" s="26">
        <v>22532666.469999999</v>
      </c>
      <c r="D139" s="26">
        <v>19475999.140000001</v>
      </c>
      <c r="E139" s="27">
        <f t="shared" si="2"/>
        <v>0.86434506834467872</v>
      </c>
    </row>
    <row r="140" spans="1:5" s="22" customFormat="1" ht="31.5" x14ac:dyDescent="0.2">
      <c r="A140" s="12" t="s">
        <v>123</v>
      </c>
      <c r="B140" s="5" t="s">
        <v>43</v>
      </c>
      <c r="C140" s="28">
        <f>C141+C142</f>
        <v>382336875.85000002</v>
      </c>
      <c r="D140" s="28">
        <f>D141+D142</f>
        <v>296947431.07000005</v>
      </c>
      <c r="E140" s="25">
        <f t="shared" si="2"/>
        <v>0.7766643759115186</v>
      </c>
    </row>
    <row r="141" spans="1:5" s="23" customFormat="1" ht="15.75" x14ac:dyDescent="0.2">
      <c r="A141" s="3"/>
      <c r="B141" s="4" t="s">
        <v>115</v>
      </c>
      <c r="C141" s="26">
        <f>C144+C147+C150+C153</f>
        <v>0</v>
      </c>
      <c r="D141" s="26">
        <f>D144+D147+D150+D153</f>
        <v>0</v>
      </c>
      <c r="E141" s="27"/>
    </row>
    <row r="142" spans="1:5" s="23" customFormat="1" ht="15.75" x14ac:dyDescent="0.2">
      <c r="A142" s="3"/>
      <c r="B142" s="4" t="s">
        <v>116</v>
      </c>
      <c r="C142" s="26">
        <f>C145+C148+C151+C154</f>
        <v>382336875.85000002</v>
      </c>
      <c r="D142" s="26">
        <f>D145+D148+D151+D154</f>
        <v>296947431.07000005</v>
      </c>
      <c r="E142" s="27">
        <f t="shared" si="2"/>
        <v>0.7766643759115186</v>
      </c>
    </row>
    <row r="143" spans="1:5" s="22" customFormat="1" ht="47.25" outlineLevel="1" x14ac:dyDescent="0.2">
      <c r="A143" s="16"/>
      <c r="B143" s="6" t="s">
        <v>44</v>
      </c>
      <c r="C143" s="29">
        <f>C144+C145</f>
        <v>1504401.17</v>
      </c>
      <c r="D143" s="29">
        <f>D144+D145</f>
        <v>487120.14</v>
      </c>
      <c r="E143" s="30">
        <f t="shared" si="2"/>
        <v>0.32379670377416686</v>
      </c>
    </row>
    <row r="144" spans="1:5" s="23" customFormat="1" ht="15.75" x14ac:dyDescent="0.2">
      <c r="A144" s="3"/>
      <c r="B144" s="4" t="s">
        <v>115</v>
      </c>
      <c r="C144" s="26">
        <v>0</v>
      </c>
      <c r="D144" s="26">
        <v>0</v>
      </c>
      <c r="E144" s="27"/>
    </row>
    <row r="145" spans="1:5" s="23" customFormat="1" ht="15.75" x14ac:dyDescent="0.2">
      <c r="A145" s="3"/>
      <c r="B145" s="4" t="s">
        <v>116</v>
      </c>
      <c r="C145" s="26">
        <v>1504401.17</v>
      </c>
      <c r="D145" s="26">
        <v>487120.14</v>
      </c>
      <c r="E145" s="27">
        <f t="shared" si="2"/>
        <v>0.32379670377416686</v>
      </c>
    </row>
    <row r="146" spans="1:5" s="22" customFormat="1" ht="47.25" outlineLevel="1" x14ac:dyDescent="0.2">
      <c r="A146" s="16"/>
      <c r="B146" s="6" t="s">
        <v>45</v>
      </c>
      <c r="C146" s="29">
        <f>C147+C148</f>
        <v>91949731.269999996</v>
      </c>
      <c r="D146" s="29">
        <f>D147+D148</f>
        <v>59512687.789999999</v>
      </c>
      <c r="E146" s="30">
        <f t="shared" si="2"/>
        <v>0.64723068755087187</v>
      </c>
    </row>
    <row r="147" spans="1:5" s="23" customFormat="1" ht="15.75" x14ac:dyDescent="0.2">
      <c r="A147" s="3"/>
      <c r="B147" s="4" t="s">
        <v>115</v>
      </c>
      <c r="C147" s="26">
        <v>0</v>
      </c>
      <c r="D147" s="26">
        <v>0</v>
      </c>
      <c r="E147" s="27"/>
    </row>
    <row r="148" spans="1:5" s="23" customFormat="1" ht="15.75" x14ac:dyDescent="0.2">
      <c r="A148" s="3"/>
      <c r="B148" s="4" t="s">
        <v>116</v>
      </c>
      <c r="C148" s="26">
        <v>91949731.269999996</v>
      </c>
      <c r="D148" s="26">
        <v>59512687.789999999</v>
      </c>
      <c r="E148" s="27">
        <f t="shared" si="2"/>
        <v>0.64723068755087187</v>
      </c>
    </row>
    <row r="149" spans="1:5" s="22" customFormat="1" ht="47.25" outlineLevel="1" x14ac:dyDescent="0.2">
      <c r="A149" s="16"/>
      <c r="B149" s="6" t="s">
        <v>46</v>
      </c>
      <c r="C149" s="29">
        <f>C150+C151</f>
        <v>88574379.650000006</v>
      </c>
      <c r="D149" s="29">
        <f>D150+D151</f>
        <v>67611249.560000002</v>
      </c>
      <c r="E149" s="30">
        <f t="shared" si="2"/>
        <v>0.76332738459094585</v>
      </c>
    </row>
    <row r="150" spans="1:5" s="23" customFormat="1" ht="15.75" x14ac:dyDescent="0.2">
      <c r="A150" s="3"/>
      <c r="B150" s="4" t="s">
        <v>115</v>
      </c>
      <c r="C150" s="26">
        <v>0</v>
      </c>
      <c r="D150" s="26">
        <v>0</v>
      </c>
      <c r="E150" s="27"/>
    </row>
    <row r="151" spans="1:5" s="23" customFormat="1" ht="15.75" x14ac:dyDescent="0.2">
      <c r="A151" s="3"/>
      <c r="B151" s="4" t="s">
        <v>116</v>
      </c>
      <c r="C151" s="26">
        <v>88574379.650000006</v>
      </c>
      <c r="D151" s="26">
        <v>67611249.560000002</v>
      </c>
      <c r="E151" s="27">
        <f t="shared" si="2"/>
        <v>0.76332738459094585</v>
      </c>
    </row>
    <row r="152" spans="1:5" s="22" customFormat="1" ht="47.25" outlineLevel="1" x14ac:dyDescent="0.2">
      <c r="A152" s="16"/>
      <c r="B152" s="6" t="s">
        <v>47</v>
      </c>
      <c r="C152" s="29">
        <f>C153+C154</f>
        <v>200308363.75999999</v>
      </c>
      <c r="D152" s="29">
        <f>D153+D154</f>
        <v>169336373.58000001</v>
      </c>
      <c r="E152" s="30">
        <f t="shared" si="2"/>
        <v>0.84537844751650437</v>
      </c>
    </row>
    <row r="153" spans="1:5" s="23" customFormat="1" ht="15.75" x14ac:dyDescent="0.2">
      <c r="A153" s="3"/>
      <c r="B153" s="4" t="s">
        <v>115</v>
      </c>
      <c r="C153" s="26">
        <v>0</v>
      </c>
      <c r="D153" s="26">
        <v>0</v>
      </c>
      <c r="E153" s="27"/>
    </row>
    <row r="154" spans="1:5" s="23" customFormat="1" ht="15.75" x14ac:dyDescent="0.2">
      <c r="A154" s="3"/>
      <c r="B154" s="4" t="s">
        <v>116</v>
      </c>
      <c r="C154" s="26">
        <v>200308363.75999999</v>
      </c>
      <c r="D154" s="26">
        <v>169336373.58000001</v>
      </c>
      <c r="E154" s="27">
        <f t="shared" si="2"/>
        <v>0.84537844751650437</v>
      </c>
    </row>
    <row r="155" spans="1:5" s="22" customFormat="1" ht="31.5" x14ac:dyDescent="0.2">
      <c r="A155" s="12" t="s">
        <v>124</v>
      </c>
      <c r="B155" s="5" t="s">
        <v>48</v>
      </c>
      <c r="C155" s="28">
        <f>C156+C157</f>
        <v>6015596.8200000003</v>
      </c>
      <c r="D155" s="28">
        <f>D156+D157</f>
        <v>3983088.51</v>
      </c>
      <c r="E155" s="25">
        <f t="shared" si="2"/>
        <v>0.66212690597173363</v>
      </c>
    </row>
    <row r="156" spans="1:5" s="23" customFormat="1" ht="15.75" x14ac:dyDescent="0.2">
      <c r="A156" s="3"/>
      <c r="B156" s="4" t="s">
        <v>115</v>
      </c>
      <c r="C156" s="26">
        <f>C159+C162</f>
        <v>0</v>
      </c>
      <c r="D156" s="26">
        <f>D159+D162</f>
        <v>0</v>
      </c>
      <c r="E156" s="27"/>
    </row>
    <row r="157" spans="1:5" s="23" customFormat="1" ht="15.75" x14ac:dyDescent="0.2">
      <c r="A157" s="3"/>
      <c r="B157" s="4" t="s">
        <v>116</v>
      </c>
      <c r="C157" s="26">
        <f>C160+C163</f>
        <v>6015596.8200000003</v>
      </c>
      <c r="D157" s="26">
        <f>D160+D163</f>
        <v>3983088.51</v>
      </c>
      <c r="E157" s="27">
        <f t="shared" si="2"/>
        <v>0.66212690597173363</v>
      </c>
    </row>
    <row r="158" spans="1:5" s="22" customFormat="1" ht="31.5" outlineLevel="1" x14ac:dyDescent="0.2">
      <c r="A158" s="16"/>
      <c r="B158" s="6" t="s">
        <v>49</v>
      </c>
      <c r="C158" s="29">
        <f>C159+C160</f>
        <v>5804140.3399999999</v>
      </c>
      <c r="D158" s="29">
        <f>D159+D160</f>
        <v>3865138.51</v>
      </c>
      <c r="E158" s="30">
        <f t="shared" si="2"/>
        <v>0.66592781765852338</v>
      </c>
    </row>
    <row r="159" spans="1:5" s="23" customFormat="1" ht="15.75" x14ac:dyDescent="0.2">
      <c r="A159" s="3"/>
      <c r="B159" s="4" t="s">
        <v>115</v>
      </c>
      <c r="C159" s="26">
        <v>0</v>
      </c>
      <c r="D159" s="26">
        <v>0</v>
      </c>
      <c r="E159" s="27"/>
    </row>
    <row r="160" spans="1:5" s="23" customFormat="1" ht="15.75" x14ac:dyDescent="0.2">
      <c r="A160" s="3"/>
      <c r="B160" s="4" t="s">
        <v>116</v>
      </c>
      <c r="C160" s="26">
        <v>5804140.3399999999</v>
      </c>
      <c r="D160" s="26">
        <v>3865138.51</v>
      </c>
      <c r="E160" s="27">
        <f t="shared" si="2"/>
        <v>0.66592781765852338</v>
      </c>
    </row>
    <row r="161" spans="1:5" s="22" customFormat="1" ht="31.5" outlineLevel="1" x14ac:dyDescent="0.2">
      <c r="A161" s="16"/>
      <c r="B161" s="6" t="s">
        <v>50</v>
      </c>
      <c r="C161" s="29">
        <f>C162+C163</f>
        <v>211456.48</v>
      </c>
      <c r="D161" s="29">
        <f>D162+D163</f>
        <v>117950</v>
      </c>
      <c r="E161" s="30">
        <f t="shared" si="2"/>
        <v>0.55779799228663973</v>
      </c>
    </row>
    <row r="162" spans="1:5" s="23" customFormat="1" ht="15.75" x14ac:dyDescent="0.2">
      <c r="A162" s="3"/>
      <c r="B162" s="4" t="s">
        <v>115</v>
      </c>
      <c r="C162" s="26">
        <v>0</v>
      </c>
      <c r="D162" s="26">
        <v>0</v>
      </c>
      <c r="E162" s="27"/>
    </row>
    <row r="163" spans="1:5" s="23" customFormat="1" ht="15.75" x14ac:dyDescent="0.2">
      <c r="A163" s="3"/>
      <c r="B163" s="4" t="s">
        <v>116</v>
      </c>
      <c r="C163" s="26">
        <v>211456.48</v>
      </c>
      <c r="D163" s="26">
        <v>117950</v>
      </c>
      <c r="E163" s="27">
        <f t="shared" si="2"/>
        <v>0.55779799228663973</v>
      </c>
    </row>
    <row r="164" spans="1:5" s="22" customFormat="1" ht="31.5" x14ac:dyDescent="0.2">
      <c r="A164" s="12" t="s">
        <v>125</v>
      </c>
      <c r="B164" s="5" t="s">
        <v>51</v>
      </c>
      <c r="C164" s="28">
        <f>C165+C166</f>
        <v>4477317356.3000002</v>
      </c>
      <c r="D164" s="28">
        <f>D165+D166</f>
        <v>2523049457.1799998</v>
      </c>
      <c r="E164" s="25">
        <f t="shared" si="2"/>
        <v>0.56351811953419728</v>
      </c>
    </row>
    <row r="165" spans="1:5" s="23" customFormat="1" ht="15.75" x14ac:dyDescent="0.2">
      <c r="A165" s="3"/>
      <c r="B165" s="4" t="s">
        <v>115</v>
      </c>
      <c r="C165" s="26">
        <f>C168+C171</f>
        <v>623436700</v>
      </c>
      <c r="D165" s="26">
        <f>D168+D171</f>
        <v>212622437.56</v>
      </c>
      <c r="E165" s="27">
        <f t="shared" si="2"/>
        <v>0.3410489590362582</v>
      </c>
    </row>
    <row r="166" spans="1:5" s="23" customFormat="1" ht="15.75" x14ac:dyDescent="0.2">
      <c r="A166" s="3"/>
      <c r="B166" s="4" t="s">
        <v>116</v>
      </c>
      <c r="C166" s="26">
        <f>C169+C172</f>
        <v>3853880656.3000002</v>
      </c>
      <c r="D166" s="26">
        <f>D169+D172</f>
        <v>2310427019.6199999</v>
      </c>
      <c r="E166" s="27">
        <f t="shared" si="2"/>
        <v>0.59950663387645597</v>
      </c>
    </row>
    <row r="167" spans="1:5" s="22" customFormat="1" ht="15.75" outlineLevel="1" x14ac:dyDescent="0.2">
      <c r="A167" s="16"/>
      <c r="B167" s="6" t="s">
        <v>52</v>
      </c>
      <c r="C167" s="29">
        <f>C168+C169</f>
        <v>3386738321.02</v>
      </c>
      <c r="D167" s="29">
        <f>D168+D169</f>
        <v>1714009432.6399999</v>
      </c>
      <c r="E167" s="30">
        <f t="shared" si="2"/>
        <v>0.50609443959750144</v>
      </c>
    </row>
    <row r="168" spans="1:5" s="23" customFormat="1" ht="15.75" x14ac:dyDescent="0.2">
      <c r="A168" s="3"/>
      <c r="B168" s="4" t="s">
        <v>115</v>
      </c>
      <c r="C168" s="26">
        <v>623436700</v>
      </c>
      <c r="D168" s="26">
        <v>212622437.56</v>
      </c>
      <c r="E168" s="27">
        <f t="shared" si="2"/>
        <v>0.3410489590362582</v>
      </c>
    </row>
    <row r="169" spans="1:5" s="23" customFormat="1" ht="15.75" x14ac:dyDescent="0.2">
      <c r="A169" s="3"/>
      <c r="B169" s="4" t="s">
        <v>116</v>
      </c>
      <c r="C169" s="26">
        <v>2763301621.02</v>
      </c>
      <c r="D169" s="26">
        <v>1501386995.0799999</v>
      </c>
      <c r="E169" s="27">
        <f t="shared" si="2"/>
        <v>0.54333084150466449</v>
      </c>
    </row>
    <row r="170" spans="1:5" s="22" customFormat="1" ht="15.75" outlineLevel="1" x14ac:dyDescent="0.2">
      <c r="A170" s="16"/>
      <c r="B170" s="6" t="s">
        <v>53</v>
      </c>
      <c r="C170" s="29">
        <f>C171+C172</f>
        <v>1090579035.28</v>
      </c>
      <c r="D170" s="29">
        <f>D171+D172</f>
        <v>809040024.53999996</v>
      </c>
      <c r="E170" s="30">
        <f t="shared" si="2"/>
        <v>0.74184446827577566</v>
      </c>
    </row>
    <row r="171" spans="1:5" s="23" customFormat="1" ht="15.75" x14ac:dyDescent="0.2">
      <c r="A171" s="3"/>
      <c r="B171" s="4" t="s">
        <v>115</v>
      </c>
      <c r="C171" s="26">
        <v>0</v>
      </c>
      <c r="D171" s="26">
        <v>0</v>
      </c>
      <c r="E171" s="27"/>
    </row>
    <row r="172" spans="1:5" s="23" customFormat="1" ht="15.75" x14ac:dyDescent="0.2">
      <c r="A172" s="3"/>
      <c r="B172" s="4" t="s">
        <v>116</v>
      </c>
      <c r="C172" s="26">
        <v>1090579035.28</v>
      </c>
      <c r="D172" s="26">
        <v>809040024.53999996</v>
      </c>
      <c r="E172" s="27">
        <f t="shared" si="2"/>
        <v>0.74184446827577566</v>
      </c>
    </row>
    <row r="173" spans="1:5" s="22" customFormat="1" ht="31.5" x14ac:dyDescent="0.2">
      <c r="A173" s="12" t="s">
        <v>126</v>
      </c>
      <c r="B173" s="5" t="s">
        <v>54</v>
      </c>
      <c r="C173" s="28">
        <f>C174+C175</f>
        <v>438254167.64000005</v>
      </c>
      <c r="D173" s="28">
        <f>D174+D175</f>
        <v>254680879.20000002</v>
      </c>
      <c r="E173" s="25">
        <f t="shared" si="2"/>
        <v>0.5811259721075952</v>
      </c>
    </row>
    <row r="174" spans="1:5" s="23" customFormat="1" ht="15.75" x14ac:dyDescent="0.2">
      <c r="A174" s="3"/>
      <c r="B174" s="4" t="s">
        <v>115</v>
      </c>
      <c r="C174" s="26">
        <f>C177+C180+C183</f>
        <v>13927650</v>
      </c>
      <c r="D174" s="26">
        <f>D177+D180+D183</f>
        <v>5803522.5</v>
      </c>
      <c r="E174" s="27">
        <f t="shared" si="2"/>
        <v>0.41669071953990805</v>
      </c>
    </row>
    <row r="175" spans="1:5" s="23" customFormat="1" ht="15.75" x14ac:dyDescent="0.2">
      <c r="A175" s="3"/>
      <c r="B175" s="4" t="s">
        <v>116</v>
      </c>
      <c r="C175" s="26">
        <f>C178+C181+C184</f>
        <v>424326517.64000005</v>
      </c>
      <c r="D175" s="26">
        <f>D178+D181+D184</f>
        <v>248877356.70000002</v>
      </c>
      <c r="E175" s="27">
        <f t="shared" si="2"/>
        <v>0.5865232229279348</v>
      </c>
    </row>
    <row r="176" spans="1:5" s="22" customFormat="1" ht="15.75" outlineLevel="1" x14ac:dyDescent="0.2">
      <c r="A176" s="3"/>
      <c r="B176" s="6" t="s">
        <v>55</v>
      </c>
      <c r="C176" s="29">
        <f>C177+C178</f>
        <v>315078134.68000001</v>
      </c>
      <c r="D176" s="29">
        <f>D177+D178</f>
        <v>197708911.21000001</v>
      </c>
      <c r="E176" s="27">
        <f t="shared" si="2"/>
        <v>0.62749168999238025</v>
      </c>
    </row>
    <row r="177" spans="1:5" s="23" customFormat="1" ht="15.75" x14ac:dyDescent="0.2">
      <c r="A177" s="3"/>
      <c r="B177" s="4" t="s">
        <v>115</v>
      </c>
      <c r="C177" s="26">
        <v>0</v>
      </c>
      <c r="D177" s="26">
        <v>0</v>
      </c>
      <c r="E177" s="27"/>
    </row>
    <row r="178" spans="1:5" s="23" customFormat="1" ht="15.75" x14ac:dyDescent="0.2">
      <c r="A178" s="3"/>
      <c r="B178" s="4" t="s">
        <v>116</v>
      </c>
      <c r="C178" s="26">
        <v>315078134.68000001</v>
      </c>
      <c r="D178" s="26">
        <v>197708911.21000001</v>
      </c>
      <c r="E178" s="27">
        <f t="shared" si="2"/>
        <v>0.62749168999238025</v>
      </c>
    </row>
    <row r="179" spans="1:5" s="22" customFormat="1" ht="47.25" outlineLevel="1" x14ac:dyDescent="0.2">
      <c r="A179" s="16"/>
      <c r="B179" s="6" t="s">
        <v>56</v>
      </c>
      <c r="C179" s="29">
        <f>C180+C181</f>
        <v>89674779.420000002</v>
      </c>
      <c r="D179" s="29">
        <f>D180+D181</f>
        <v>36489335.789999999</v>
      </c>
      <c r="E179" s="30">
        <f t="shared" si="2"/>
        <v>0.40690744963083619</v>
      </c>
    </row>
    <row r="180" spans="1:5" s="23" customFormat="1" ht="15.75" x14ac:dyDescent="0.2">
      <c r="A180" s="3"/>
      <c r="B180" s="4" t="s">
        <v>115</v>
      </c>
      <c r="C180" s="26">
        <v>8366250</v>
      </c>
      <c r="D180" s="26">
        <v>3461648.98</v>
      </c>
      <c r="E180" s="27">
        <f t="shared" si="2"/>
        <v>0.41376351172867176</v>
      </c>
    </row>
    <row r="181" spans="1:5" s="23" customFormat="1" ht="15.75" x14ac:dyDescent="0.2">
      <c r="A181" s="3"/>
      <c r="B181" s="4" t="s">
        <v>116</v>
      </c>
      <c r="C181" s="26">
        <v>81308529.420000002</v>
      </c>
      <c r="D181" s="26">
        <v>33027686.809999999</v>
      </c>
      <c r="E181" s="27">
        <f t="shared" si="2"/>
        <v>0.40620199437374105</v>
      </c>
    </row>
    <row r="182" spans="1:5" s="22" customFormat="1" ht="15.75" outlineLevel="1" x14ac:dyDescent="0.2">
      <c r="A182" s="16"/>
      <c r="B182" s="6" t="s">
        <v>57</v>
      </c>
      <c r="C182" s="29">
        <f>C183+C184</f>
        <v>33501253.539999999</v>
      </c>
      <c r="D182" s="29">
        <f>D183+D184</f>
        <v>20482632.199999999</v>
      </c>
      <c r="E182" s="30">
        <f t="shared" si="2"/>
        <v>0.61139897871415594</v>
      </c>
    </row>
    <row r="183" spans="1:5" s="23" customFormat="1" ht="15.75" x14ac:dyDescent="0.2">
      <c r="A183" s="3"/>
      <c r="B183" s="4" t="s">
        <v>115</v>
      </c>
      <c r="C183" s="26">
        <v>5561400</v>
      </c>
      <c r="D183" s="26">
        <v>2341873.52</v>
      </c>
      <c r="E183" s="27">
        <f t="shared" si="2"/>
        <v>0.42109424245693533</v>
      </c>
    </row>
    <row r="184" spans="1:5" s="23" customFormat="1" ht="15.75" x14ac:dyDescent="0.2">
      <c r="A184" s="3"/>
      <c r="B184" s="4" t="s">
        <v>116</v>
      </c>
      <c r="C184" s="26">
        <v>27939853.539999999</v>
      </c>
      <c r="D184" s="26">
        <v>18140758.68</v>
      </c>
      <c r="E184" s="27">
        <f t="shared" si="2"/>
        <v>0.64927894679293296</v>
      </c>
    </row>
    <row r="185" spans="1:5" s="22" customFormat="1" ht="31.5" x14ac:dyDescent="0.2">
      <c r="A185" s="12" t="s">
        <v>127</v>
      </c>
      <c r="B185" s="5" t="s">
        <v>58</v>
      </c>
      <c r="C185" s="28">
        <f>C186+C187</f>
        <v>233450265.66</v>
      </c>
      <c r="D185" s="28">
        <f>D186+D187</f>
        <v>98233426.689999998</v>
      </c>
      <c r="E185" s="25">
        <f t="shared" si="2"/>
        <v>0.42078952624996552</v>
      </c>
    </row>
    <row r="186" spans="1:5" s="23" customFormat="1" ht="15.75" x14ac:dyDescent="0.2">
      <c r="A186" s="3"/>
      <c r="B186" s="4" t="s">
        <v>115</v>
      </c>
      <c r="C186" s="26">
        <f>C189+C192</f>
        <v>0</v>
      </c>
      <c r="D186" s="26">
        <f>D189+D192</f>
        <v>0</v>
      </c>
      <c r="E186" s="27"/>
    </row>
    <row r="187" spans="1:5" s="23" customFormat="1" ht="15.75" x14ac:dyDescent="0.2">
      <c r="A187" s="3"/>
      <c r="B187" s="4" t="s">
        <v>116</v>
      </c>
      <c r="C187" s="26">
        <f>C190+C193</f>
        <v>233450265.66</v>
      </c>
      <c r="D187" s="26">
        <f>D190+D193</f>
        <v>98233426.689999998</v>
      </c>
      <c r="E187" s="27">
        <f t="shared" si="2"/>
        <v>0.42078952624996552</v>
      </c>
    </row>
    <row r="188" spans="1:5" s="22" customFormat="1" ht="15.75" outlineLevel="1" x14ac:dyDescent="0.2">
      <c r="A188" s="16"/>
      <c r="B188" s="6" t="s">
        <v>59</v>
      </c>
      <c r="C188" s="29">
        <f>C189+C190</f>
        <v>134280923.78</v>
      </c>
      <c r="D188" s="29">
        <f>D189+D190</f>
        <v>84784791.689999998</v>
      </c>
      <c r="E188" s="30">
        <f t="shared" si="2"/>
        <v>0.63139863283118081</v>
      </c>
    </row>
    <row r="189" spans="1:5" s="23" customFormat="1" ht="15.75" x14ac:dyDescent="0.2">
      <c r="A189" s="3"/>
      <c r="B189" s="4" t="s">
        <v>115</v>
      </c>
      <c r="C189" s="26">
        <v>0</v>
      </c>
      <c r="D189" s="26">
        <v>0</v>
      </c>
      <c r="E189" s="27"/>
    </row>
    <row r="190" spans="1:5" s="23" customFormat="1" ht="15.75" x14ac:dyDescent="0.2">
      <c r="A190" s="3"/>
      <c r="B190" s="4" t="s">
        <v>116</v>
      </c>
      <c r="C190" s="26">
        <v>134280923.78</v>
      </c>
      <c r="D190" s="26">
        <v>84784791.689999998</v>
      </c>
      <c r="E190" s="27">
        <f t="shared" si="2"/>
        <v>0.63139863283118081</v>
      </c>
    </row>
    <row r="191" spans="1:5" s="22" customFormat="1" ht="31.5" outlineLevel="1" x14ac:dyDescent="0.2">
      <c r="A191" s="16"/>
      <c r="B191" s="6" t="s">
        <v>60</v>
      </c>
      <c r="C191" s="29">
        <f>C192+C193</f>
        <v>99169341.879999995</v>
      </c>
      <c r="D191" s="29">
        <f>D192+D193</f>
        <v>13448635</v>
      </c>
      <c r="E191" s="30">
        <f t="shared" si="2"/>
        <v>0.13561282897564794</v>
      </c>
    </row>
    <row r="192" spans="1:5" s="23" customFormat="1" ht="15.75" x14ac:dyDescent="0.2">
      <c r="A192" s="3"/>
      <c r="B192" s="4" t="s">
        <v>115</v>
      </c>
      <c r="C192" s="26">
        <v>0</v>
      </c>
      <c r="D192" s="26">
        <v>0</v>
      </c>
      <c r="E192" s="27"/>
    </row>
    <row r="193" spans="1:5" s="23" customFormat="1" ht="15.75" x14ac:dyDescent="0.2">
      <c r="A193" s="3"/>
      <c r="B193" s="4" t="s">
        <v>116</v>
      </c>
      <c r="C193" s="26">
        <v>99169341.879999995</v>
      </c>
      <c r="D193" s="26">
        <v>13448635</v>
      </c>
      <c r="E193" s="27">
        <f t="shared" si="2"/>
        <v>0.13561282897564794</v>
      </c>
    </row>
    <row r="194" spans="1:5" s="22" customFormat="1" ht="47.25" x14ac:dyDescent="0.2">
      <c r="A194" s="12" t="s">
        <v>128</v>
      </c>
      <c r="B194" s="5" t="s">
        <v>61</v>
      </c>
      <c r="C194" s="28">
        <f>C195+C196</f>
        <v>261705894.09999999</v>
      </c>
      <c r="D194" s="28">
        <f>D195+D196</f>
        <v>185008869.08000001</v>
      </c>
      <c r="E194" s="25">
        <f t="shared" si="2"/>
        <v>0.70693428482472997</v>
      </c>
    </row>
    <row r="195" spans="1:5" s="23" customFormat="1" ht="15.75" x14ac:dyDescent="0.2">
      <c r="A195" s="3"/>
      <c r="B195" s="4" t="s">
        <v>115</v>
      </c>
      <c r="C195" s="26">
        <f>C198+C201+C204+C207</f>
        <v>0</v>
      </c>
      <c r="D195" s="26">
        <f>D198+D201+D204+D207</f>
        <v>0</v>
      </c>
      <c r="E195" s="27"/>
    </row>
    <row r="196" spans="1:5" s="23" customFormat="1" ht="15.75" x14ac:dyDescent="0.2">
      <c r="A196" s="3"/>
      <c r="B196" s="4" t="s">
        <v>116</v>
      </c>
      <c r="C196" s="26">
        <f>C199+C202+C205+C208</f>
        <v>261705894.09999999</v>
      </c>
      <c r="D196" s="26">
        <f>D199+D202+D205+D208</f>
        <v>185008869.08000001</v>
      </c>
      <c r="E196" s="27">
        <f t="shared" si="2"/>
        <v>0.70693428482472997</v>
      </c>
    </row>
    <row r="197" spans="1:5" s="22" customFormat="1" ht="63" outlineLevel="1" x14ac:dyDescent="0.2">
      <c r="A197" s="16"/>
      <c r="B197" s="7" t="s">
        <v>62</v>
      </c>
      <c r="C197" s="29">
        <f>C198+C199</f>
        <v>232381832.97999999</v>
      </c>
      <c r="D197" s="29">
        <f>D198+D199</f>
        <v>162675051.83000001</v>
      </c>
      <c r="E197" s="30">
        <f t="shared" si="2"/>
        <v>0.70003343094380654</v>
      </c>
    </row>
    <row r="198" spans="1:5" s="23" customFormat="1" ht="15.75" x14ac:dyDescent="0.2">
      <c r="A198" s="3"/>
      <c r="B198" s="4" t="s">
        <v>115</v>
      </c>
      <c r="C198" s="26">
        <v>0</v>
      </c>
      <c r="D198" s="26">
        <v>0</v>
      </c>
      <c r="E198" s="27"/>
    </row>
    <row r="199" spans="1:5" s="23" customFormat="1" ht="15.75" x14ac:dyDescent="0.2">
      <c r="A199" s="3"/>
      <c r="B199" s="4" t="s">
        <v>116</v>
      </c>
      <c r="C199" s="26">
        <v>232381832.97999999</v>
      </c>
      <c r="D199" s="26">
        <v>162675051.83000001</v>
      </c>
      <c r="E199" s="27">
        <f t="shared" ref="E199:E260" si="3">D199/C199</f>
        <v>0.70003343094380654</v>
      </c>
    </row>
    <row r="200" spans="1:5" s="22" customFormat="1" ht="63" outlineLevel="1" x14ac:dyDescent="0.2">
      <c r="A200" s="16"/>
      <c r="B200" s="7" t="s">
        <v>63</v>
      </c>
      <c r="C200" s="29">
        <f>C201+C202</f>
        <v>9272528.8000000007</v>
      </c>
      <c r="D200" s="29">
        <f>D201+D202</f>
        <v>6218800.4699999997</v>
      </c>
      <c r="E200" s="30">
        <f t="shared" si="3"/>
        <v>0.67066930760031707</v>
      </c>
    </row>
    <row r="201" spans="1:5" s="23" customFormat="1" ht="15.75" x14ac:dyDescent="0.2">
      <c r="A201" s="3"/>
      <c r="B201" s="4" t="s">
        <v>115</v>
      </c>
      <c r="C201" s="26">
        <v>0</v>
      </c>
      <c r="D201" s="26">
        <v>0</v>
      </c>
      <c r="E201" s="27"/>
    </row>
    <row r="202" spans="1:5" s="23" customFormat="1" ht="15.75" x14ac:dyDescent="0.2">
      <c r="A202" s="3"/>
      <c r="B202" s="4" t="s">
        <v>116</v>
      </c>
      <c r="C202" s="26">
        <v>9272528.8000000007</v>
      </c>
      <c r="D202" s="26">
        <v>6218800.4699999997</v>
      </c>
      <c r="E202" s="27">
        <f t="shared" si="3"/>
        <v>0.67066930760031707</v>
      </c>
    </row>
    <row r="203" spans="1:5" s="22" customFormat="1" ht="63" outlineLevel="1" x14ac:dyDescent="0.2">
      <c r="A203" s="16"/>
      <c r="B203" s="7" t="s">
        <v>64</v>
      </c>
      <c r="C203" s="29">
        <f>C204+C205</f>
        <v>18394120.32</v>
      </c>
      <c r="D203" s="29">
        <f>D204+D205</f>
        <v>15401763.68</v>
      </c>
      <c r="E203" s="30">
        <f t="shared" si="3"/>
        <v>0.83731993767886803</v>
      </c>
    </row>
    <row r="204" spans="1:5" s="23" customFormat="1" ht="15.75" x14ac:dyDescent="0.2">
      <c r="A204" s="3"/>
      <c r="B204" s="4" t="s">
        <v>115</v>
      </c>
      <c r="C204" s="26">
        <v>0</v>
      </c>
      <c r="D204" s="26">
        <v>0</v>
      </c>
      <c r="E204" s="27"/>
    </row>
    <row r="205" spans="1:5" s="23" customFormat="1" ht="15.75" x14ac:dyDescent="0.2">
      <c r="A205" s="3"/>
      <c r="B205" s="4" t="s">
        <v>116</v>
      </c>
      <c r="C205" s="26">
        <v>18394120.32</v>
      </c>
      <c r="D205" s="26">
        <v>15401763.68</v>
      </c>
      <c r="E205" s="27">
        <f t="shared" si="3"/>
        <v>0.83731993767886803</v>
      </c>
    </row>
    <row r="206" spans="1:5" s="22" customFormat="1" ht="47.25" outlineLevel="1" x14ac:dyDescent="0.2">
      <c r="A206" s="16"/>
      <c r="B206" s="6" t="s">
        <v>65</v>
      </c>
      <c r="C206" s="29">
        <f>C207+C208</f>
        <v>1657412</v>
      </c>
      <c r="D206" s="29">
        <f>D207+D208</f>
        <v>713253.1</v>
      </c>
      <c r="E206" s="30">
        <f t="shared" si="3"/>
        <v>0.43034146005941792</v>
      </c>
    </row>
    <row r="207" spans="1:5" s="23" customFormat="1" ht="15.75" x14ac:dyDescent="0.2">
      <c r="A207" s="3"/>
      <c r="B207" s="4" t="s">
        <v>115</v>
      </c>
      <c r="C207" s="26">
        <v>0</v>
      </c>
      <c r="D207" s="26">
        <v>0</v>
      </c>
      <c r="E207" s="27"/>
    </row>
    <row r="208" spans="1:5" s="23" customFormat="1" ht="15.75" x14ac:dyDescent="0.2">
      <c r="A208" s="3"/>
      <c r="B208" s="4" t="s">
        <v>116</v>
      </c>
      <c r="C208" s="26">
        <v>1657412</v>
      </c>
      <c r="D208" s="26">
        <v>713253.1</v>
      </c>
      <c r="E208" s="27">
        <f t="shared" si="3"/>
        <v>0.43034146005941792</v>
      </c>
    </row>
    <row r="209" spans="1:5" s="22" customFormat="1" ht="31.5" x14ac:dyDescent="0.2">
      <c r="A209" s="12" t="s">
        <v>129</v>
      </c>
      <c r="B209" s="5" t="s">
        <v>66</v>
      </c>
      <c r="C209" s="28">
        <f>C210+C211</f>
        <v>54171979.409999996</v>
      </c>
      <c r="D209" s="28">
        <f>D210+D211</f>
        <v>38956657.709999993</v>
      </c>
      <c r="E209" s="25">
        <f t="shared" si="3"/>
        <v>0.71912930142642528</v>
      </c>
    </row>
    <row r="210" spans="1:5" s="23" customFormat="1" ht="15.75" x14ac:dyDescent="0.2">
      <c r="A210" s="3"/>
      <c r="B210" s="4" t="s">
        <v>115</v>
      </c>
      <c r="C210" s="26">
        <f>C213+C216+C219+C222+C225+C228+C231+C234+C237</f>
        <v>44406100</v>
      </c>
      <c r="D210" s="26">
        <f>D213+D216+D219+D222+D225+D228+D231+D234+D237</f>
        <v>31934865.689999998</v>
      </c>
      <c r="E210" s="27">
        <f t="shared" si="3"/>
        <v>0.71915492893994293</v>
      </c>
    </row>
    <row r="211" spans="1:5" s="23" customFormat="1" ht="15.75" x14ac:dyDescent="0.2">
      <c r="A211" s="3"/>
      <c r="B211" s="4" t="s">
        <v>116</v>
      </c>
      <c r="C211" s="26">
        <f>C214+C217+C220+C223+C226+C229+C232+C235+C238</f>
        <v>9765879.4100000001</v>
      </c>
      <c r="D211" s="26">
        <f>D214+D217+D220+D223+D226+D229+D232+D235+D238</f>
        <v>7021792.0199999996</v>
      </c>
      <c r="E211" s="27">
        <f t="shared" si="3"/>
        <v>0.71901277142638809</v>
      </c>
    </row>
    <row r="212" spans="1:5" s="22" customFormat="1" ht="15.75" outlineLevel="1" x14ac:dyDescent="0.2">
      <c r="A212" s="16"/>
      <c r="B212" s="6" t="s">
        <v>67</v>
      </c>
      <c r="C212" s="29">
        <f>C213+C214</f>
        <v>867015.18</v>
      </c>
      <c r="D212" s="29">
        <f>D213+D214</f>
        <v>399732.62</v>
      </c>
      <c r="E212" s="30">
        <f t="shared" si="3"/>
        <v>0.4610445459559312</v>
      </c>
    </row>
    <row r="213" spans="1:5" s="23" customFormat="1" ht="15.75" x14ac:dyDescent="0.2">
      <c r="A213" s="3"/>
      <c r="B213" s="4" t="s">
        <v>115</v>
      </c>
      <c r="C213" s="26">
        <v>167000</v>
      </c>
      <c r="D213" s="26">
        <v>0</v>
      </c>
      <c r="E213" s="27">
        <f t="shared" si="3"/>
        <v>0</v>
      </c>
    </row>
    <row r="214" spans="1:5" s="23" customFormat="1" ht="15.75" x14ac:dyDescent="0.2">
      <c r="A214" s="3"/>
      <c r="B214" s="4" t="s">
        <v>116</v>
      </c>
      <c r="C214" s="26">
        <v>700015.18</v>
      </c>
      <c r="D214" s="26">
        <v>399732.62</v>
      </c>
      <c r="E214" s="27">
        <f t="shared" si="3"/>
        <v>0.57103421671512888</v>
      </c>
    </row>
    <row r="215" spans="1:5" s="22" customFormat="1" ht="94.5" outlineLevel="1" x14ac:dyDescent="0.2">
      <c r="A215" s="16"/>
      <c r="B215" s="7" t="s">
        <v>68</v>
      </c>
      <c r="C215" s="29">
        <f>C216+C217</f>
        <v>15977821.560000001</v>
      </c>
      <c r="D215" s="29">
        <f>D216+D217</f>
        <v>12368962.690000001</v>
      </c>
      <c r="E215" s="30">
        <f t="shared" si="3"/>
        <v>0.77413323484381191</v>
      </c>
    </row>
    <row r="216" spans="1:5" s="23" customFormat="1" ht="15.75" x14ac:dyDescent="0.2">
      <c r="A216" s="3"/>
      <c r="B216" s="4" t="s">
        <v>115</v>
      </c>
      <c r="C216" s="26">
        <v>12262200</v>
      </c>
      <c r="D216" s="26">
        <v>9629151.7400000002</v>
      </c>
      <c r="E216" s="27">
        <f t="shared" si="3"/>
        <v>0.78527113731630538</v>
      </c>
    </row>
    <row r="217" spans="1:5" s="23" customFormat="1" ht="15.75" x14ac:dyDescent="0.2">
      <c r="A217" s="3"/>
      <c r="B217" s="4" t="s">
        <v>116</v>
      </c>
      <c r="C217" s="26">
        <v>3715621.56</v>
      </c>
      <c r="D217" s="26">
        <v>2739810.95</v>
      </c>
      <c r="E217" s="27">
        <f t="shared" si="3"/>
        <v>0.73737621169363654</v>
      </c>
    </row>
    <row r="218" spans="1:5" s="22" customFormat="1" ht="47.25" outlineLevel="1" x14ac:dyDescent="0.2">
      <c r="A218" s="16"/>
      <c r="B218" s="6" t="s">
        <v>69</v>
      </c>
      <c r="C218" s="29">
        <f>C219+C220</f>
        <v>1391848.43</v>
      </c>
      <c r="D218" s="29">
        <f>D219+D220</f>
        <v>1391848.43</v>
      </c>
      <c r="E218" s="30">
        <f t="shared" si="3"/>
        <v>1</v>
      </c>
    </row>
    <row r="219" spans="1:5" s="23" customFormat="1" ht="15.75" x14ac:dyDescent="0.2">
      <c r="A219" s="3"/>
      <c r="B219" s="4" t="s">
        <v>115</v>
      </c>
      <c r="C219" s="26">
        <v>0</v>
      </c>
      <c r="D219" s="26">
        <v>0</v>
      </c>
      <c r="E219" s="27"/>
    </row>
    <row r="220" spans="1:5" s="23" customFormat="1" ht="15.75" x14ac:dyDescent="0.2">
      <c r="A220" s="3"/>
      <c r="B220" s="4" t="s">
        <v>116</v>
      </c>
      <c r="C220" s="26">
        <v>1391848.43</v>
      </c>
      <c r="D220" s="26">
        <v>1391848.43</v>
      </c>
      <c r="E220" s="27">
        <f t="shared" si="3"/>
        <v>1</v>
      </c>
    </row>
    <row r="221" spans="1:5" s="22" customFormat="1" ht="47.25" outlineLevel="1" x14ac:dyDescent="0.2">
      <c r="A221" s="16"/>
      <c r="B221" s="6" t="s">
        <v>70</v>
      </c>
      <c r="C221" s="29">
        <f>C222+C223</f>
        <v>31976900</v>
      </c>
      <c r="D221" s="29">
        <f>D222+D223</f>
        <v>22305713.949999999</v>
      </c>
      <c r="E221" s="30">
        <f t="shared" si="3"/>
        <v>0.69755710997626408</v>
      </c>
    </row>
    <row r="222" spans="1:5" s="23" customFormat="1" ht="15.75" x14ac:dyDescent="0.2">
      <c r="A222" s="3"/>
      <c r="B222" s="4" t="s">
        <v>115</v>
      </c>
      <c r="C222" s="26">
        <v>31976900</v>
      </c>
      <c r="D222" s="26">
        <v>22305713.949999999</v>
      </c>
      <c r="E222" s="27">
        <f t="shared" si="3"/>
        <v>0.69755710997626408</v>
      </c>
    </row>
    <row r="223" spans="1:5" s="23" customFormat="1" ht="15.75" x14ac:dyDescent="0.2">
      <c r="A223" s="3"/>
      <c r="B223" s="4" t="s">
        <v>116</v>
      </c>
      <c r="C223" s="26">
        <v>0</v>
      </c>
      <c r="D223" s="26">
        <v>0</v>
      </c>
      <c r="E223" s="27"/>
    </row>
    <row r="224" spans="1:5" s="22" customFormat="1" ht="47.25" outlineLevel="1" x14ac:dyDescent="0.2">
      <c r="A224" s="16"/>
      <c r="B224" s="6" t="s">
        <v>71</v>
      </c>
      <c r="C224" s="29">
        <f>C225+C226</f>
        <v>206732.24</v>
      </c>
      <c r="D224" s="29">
        <f>D225+D226</f>
        <v>128523.46</v>
      </c>
      <c r="E224" s="30">
        <f t="shared" si="3"/>
        <v>0.62169045331294248</v>
      </c>
    </row>
    <row r="225" spans="1:5" s="23" customFormat="1" ht="15.75" x14ac:dyDescent="0.2">
      <c r="A225" s="3"/>
      <c r="B225" s="4" t="s">
        <v>115</v>
      </c>
      <c r="C225" s="26">
        <v>0</v>
      </c>
      <c r="D225" s="26">
        <v>0</v>
      </c>
      <c r="E225" s="27"/>
    </row>
    <row r="226" spans="1:5" s="23" customFormat="1" ht="15.75" x14ac:dyDescent="0.2">
      <c r="A226" s="3"/>
      <c r="B226" s="4" t="s">
        <v>116</v>
      </c>
      <c r="C226" s="26">
        <v>206732.24</v>
      </c>
      <c r="D226" s="26">
        <v>128523.46</v>
      </c>
      <c r="E226" s="27">
        <f t="shared" si="3"/>
        <v>0.62169045331294248</v>
      </c>
    </row>
    <row r="227" spans="1:5" s="22" customFormat="1" ht="63" outlineLevel="1" x14ac:dyDescent="0.2">
      <c r="A227" s="16"/>
      <c r="B227" s="6" t="s">
        <v>72</v>
      </c>
      <c r="C227" s="29">
        <f>C228+C229</f>
        <v>3588000</v>
      </c>
      <c r="D227" s="29">
        <f>D228+D229</f>
        <v>2324380</v>
      </c>
      <c r="E227" s="30">
        <f t="shared" si="3"/>
        <v>0.64782051282051278</v>
      </c>
    </row>
    <row r="228" spans="1:5" s="23" customFormat="1" ht="15.75" x14ac:dyDescent="0.2">
      <c r="A228" s="3"/>
      <c r="B228" s="4" t="s">
        <v>115</v>
      </c>
      <c r="C228" s="26">
        <v>0</v>
      </c>
      <c r="D228" s="26">
        <v>0</v>
      </c>
      <c r="E228" s="27"/>
    </row>
    <row r="229" spans="1:5" s="23" customFormat="1" ht="15.75" x14ac:dyDescent="0.2">
      <c r="A229" s="3"/>
      <c r="B229" s="4" t="s">
        <v>116</v>
      </c>
      <c r="C229" s="26">
        <v>3588000</v>
      </c>
      <c r="D229" s="26">
        <v>2324380</v>
      </c>
      <c r="E229" s="27">
        <f t="shared" si="3"/>
        <v>0.64782051282051278</v>
      </c>
    </row>
    <row r="230" spans="1:5" s="22" customFormat="1" ht="31.5" outlineLevel="1" x14ac:dyDescent="0.2">
      <c r="A230" s="16"/>
      <c r="B230" s="6" t="s">
        <v>73</v>
      </c>
      <c r="C230" s="29">
        <f>C231+C232</f>
        <v>19510</v>
      </c>
      <c r="D230" s="29">
        <f>D231+D232</f>
        <v>0</v>
      </c>
      <c r="E230" s="30">
        <f t="shared" si="3"/>
        <v>0</v>
      </c>
    </row>
    <row r="231" spans="1:5" s="23" customFormat="1" ht="15.75" x14ac:dyDescent="0.2">
      <c r="A231" s="3"/>
      <c r="B231" s="4" t="s">
        <v>115</v>
      </c>
      <c r="C231" s="26">
        <v>0</v>
      </c>
      <c r="D231" s="26">
        <v>0</v>
      </c>
      <c r="E231" s="27"/>
    </row>
    <row r="232" spans="1:5" s="23" customFormat="1" ht="15.75" x14ac:dyDescent="0.2">
      <c r="A232" s="3"/>
      <c r="B232" s="4" t="s">
        <v>116</v>
      </c>
      <c r="C232" s="26">
        <v>19510</v>
      </c>
      <c r="D232" s="26">
        <v>0</v>
      </c>
      <c r="E232" s="27">
        <f t="shared" si="3"/>
        <v>0</v>
      </c>
    </row>
    <row r="233" spans="1:5" s="22" customFormat="1" ht="31.5" outlineLevel="1" x14ac:dyDescent="0.2">
      <c r="A233" s="16"/>
      <c r="B233" s="6" t="s">
        <v>74</v>
      </c>
      <c r="C233" s="29">
        <f>C234+C235</f>
        <v>106652</v>
      </c>
      <c r="D233" s="29">
        <f>D234+D235</f>
        <v>0</v>
      </c>
      <c r="E233" s="30">
        <f t="shared" si="3"/>
        <v>0</v>
      </c>
    </row>
    <row r="234" spans="1:5" s="23" customFormat="1" ht="15.75" x14ac:dyDescent="0.2">
      <c r="A234" s="3"/>
      <c r="B234" s="4" t="s">
        <v>115</v>
      </c>
      <c r="C234" s="26">
        <v>0</v>
      </c>
      <c r="D234" s="26">
        <v>0</v>
      </c>
      <c r="E234" s="27"/>
    </row>
    <row r="235" spans="1:5" s="23" customFormat="1" ht="15.75" x14ac:dyDescent="0.2">
      <c r="A235" s="3"/>
      <c r="B235" s="4" t="s">
        <v>116</v>
      </c>
      <c r="C235" s="26">
        <v>106652</v>
      </c>
      <c r="D235" s="26">
        <v>0</v>
      </c>
      <c r="E235" s="27">
        <f t="shared" si="3"/>
        <v>0</v>
      </c>
    </row>
    <row r="236" spans="1:5" s="22" customFormat="1" ht="31.5" outlineLevel="1" x14ac:dyDescent="0.2">
      <c r="A236" s="16"/>
      <c r="B236" s="6" t="s">
        <v>75</v>
      </c>
      <c r="C236" s="29">
        <f>C237+C238</f>
        <v>37500</v>
      </c>
      <c r="D236" s="29">
        <f>D237+D238</f>
        <v>37496.559999999998</v>
      </c>
      <c r="E236" s="30">
        <f t="shared" si="3"/>
        <v>0.99990826666666666</v>
      </c>
    </row>
    <row r="237" spans="1:5" s="23" customFormat="1" ht="15.75" x14ac:dyDescent="0.2">
      <c r="A237" s="3"/>
      <c r="B237" s="4" t="s">
        <v>115</v>
      </c>
      <c r="C237" s="26">
        <v>0</v>
      </c>
      <c r="D237" s="26">
        <v>0</v>
      </c>
      <c r="E237" s="27"/>
    </row>
    <row r="238" spans="1:5" s="23" customFormat="1" ht="15.75" x14ac:dyDescent="0.2">
      <c r="A238" s="3"/>
      <c r="B238" s="4" t="s">
        <v>116</v>
      </c>
      <c r="C238" s="26">
        <v>37500</v>
      </c>
      <c r="D238" s="26">
        <v>37496.559999999998</v>
      </c>
      <c r="E238" s="27">
        <f t="shared" si="3"/>
        <v>0.99990826666666666</v>
      </c>
    </row>
    <row r="239" spans="1:5" s="22" customFormat="1" ht="31.5" x14ac:dyDescent="0.2">
      <c r="A239" s="12" t="s">
        <v>130</v>
      </c>
      <c r="B239" s="5" t="s">
        <v>76</v>
      </c>
      <c r="C239" s="28">
        <f>C240+C241</f>
        <v>16241200</v>
      </c>
      <c r="D239" s="28">
        <f>D240+D241</f>
        <v>9355081</v>
      </c>
      <c r="E239" s="25">
        <f t="shared" si="3"/>
        <v>0.57600922345639483</v>
      </c>
    </row>
    <row r="240" spans="1:5" s="23" customFormat="1" ht="15.75" x14ac:dyDescent="0.2">
      <c r="A240" s="3"/>
      <c r="B240" s="4" t="s">
        <v>115</v>
      </c>
      <c r="C240" s="26">
        <f>C243+C246+C249</f>
        <v>16241200</v>
      </c>
      <c r="D240" s="26">
        <f>D243+D246+D249</f>
        <v>9355081</v>
      </c>
      <c r="E240" s="27">
        <f t="shared" si="3"/>
        <v>0.57600922345639483</v>
      </c>
    </row>
    <row r="241" spans="1:5" s="23" customFormat="1" ht="15.75" x14ac:dyDescent="0.2">
      <c r="A241" s="3"/>
      <c r="B241" s="4" t="s">
        <v>116</v>
      </c>
      <c r="C241" s="26">
        <f>C244+C247+C250</f>
        <v>0</v>
      </c>
      <c r="D241" s="26">
        <f>D244+D247+D250</f>
        <v>0</v>
      </c>
      <c r="E241" s="27"/>
    </row>
    <row r="242" spans="1:5" s="22" customFormat="1" ht="15.75" outlineLevel="1" x14ac:dyDescent="0.2">
      <c r="A242" s="16"/>
      <c r="B242" s="6" t="s">
        <v>77</v>
      </c>
      <c r="C242" s="29">
        <f>C243+C244</f>
        <v>8800</v>
      </c>
      <c r="D242" s="29">
        <f>D243+D244</f>
        <v>0</v>
      </c>
      <c r="E242" s="30">
        <f t="shared" si="3"/>
        <v>0</v>
      </c>
    </row>
    <row r="243" spans="1:5" s="23" customFormat="1" ht="15.75" x14ac:dyDescent="0.2">
      <c r="A243" s="3"/>
      <c r="B243" s="4" t="s">
        <v>115</v>
      </c>
      <c r="C243" s="26">
        <v>8800</v>
      </c>
      <c r="D243" s="26">
        <v>0</v>
      </c>
      <c r="E243" s="27">
        <f t="shared" si="3"/>
        <v>0</v>
      </c>
    </row>
    <row r="244" spans="1:5" s="23" customFormat="1" ht="15.75" x14ac:dyDescent="0.2">
      <c r="A244" s="3"/>
      <c r="B244" s="4" t="s">
        <v>116</v>
      </c>
      <c r="C244" s="26">
        <v>0</v>
      </c>
      <c r="D244" s="26">
        <v>0</v>
      </c>
      <c r="E244" s="27"/>
    </row>
    <row r="245" spans="1:5" s="22" customFormat="1" ht="31.5" outlineLevel="1" x14ac:dyDescent="0.2">
      <c r="A245" s="16"/>
      <c r="B245" s="6" t="s">
        <v>78</v>
      </c>
      <c r="C245" s="29">
        <f>C246+C247</f>
        <v>12623500</v>
      </c>
      <c r="D245" s="29">
        <f>D246+D247</f>
        <v>9355081</v>
      </c>
      <c r="E245" s="30">
        <f t="shared" si="3"/>
        <v>0.74108456450271321</v>
      </c>
    </row>
    <row r="246" spans="1:5" s="23" customFormat="1" ht="15.75" x14ac:dyDescent="0.2">
      <c r="A246" s="3"/>
      <c r="B246" s="4" t="s">
        <v>115</v>
      </c>
      <c r="C246" s="26">
        <v>12623500</v>
      </c>
      <c r="D246" s="26">
        <v>9355081</v>
      </c>
      <c r="E246" s="27">
        <f t="shared" si="3"/>
        <v>0.74108456450271321</v>
      </c>
    </row>
    <row r="247" spans="1:5" s="23" customFormat="1" ht="15.75" x14ac:dyDescent="0.2">
      <c r="A247" s="3"/>
      <c r="B247" s="4" t="s">
        <v>116</v>
      </c>
      <c r="C247" s="26">
        <v>0</v>
      </c>
      <c r="D247" s="26">
        <v>0</v>
      </c>
      <c r="E247" s="27"/>
    </row>
    <row r="248" spans="1:5" s="22" customFormat="1" ht="47.25" outlineLevel="1" x14ac:dyDescent="0.2">
      <c r="A248" s="16"/>
      <c r="B248" s="6" t="s">
        <v>79</v>
      </c>
      <c r="C248" s="29">
        <f>C249+C250</f>
        <v>3608900</v>
      </c>
      <c r="D248" s="29">
        <f>D249+D250</f>
        <v>0</v>
      </c>
      <c r="E248" s="30">
        <f t="shared" si="3"/>
        <v>0</v>
      </c>
    </row>
    <row r="249" spans="1:5" s="23" customFormat="1" ht="15.75" x14ac:dyDescent="0.2">
      <c r="A249" s="3"/>
      <c r="B249" s="4" t="s">
        <v>115</v>
      </c>
      <c r="C249" s="26">
        <v>3608900</v>
      </c>
      <c r="D249" s="26">
        <v>0</v>
      </c>
      <c r="E249" s="27">
        <f t="shared" si="3"/>
        <v>0</v>
      </c>
    </row>
    <row r="250" spans="1:5" s="23" customFormat="1" ht="15.75" x14ac:dyDescent="0.2">
      <c r="A250" s="3"/>
      <c r="B250" s="4" t="s">
        <v>116</v>
      </c>
      <c r="C250" s="26">
        <v>0</v>
      </c>
      <c r="D250" s="26">
        <v>0</v>
      </c>
      <c r="E250" s="27"/>
    </row>
    <row r="251" spans="1:5" s="22" customFormat="1" ht="31.5" x14ac:dyDescent="0.2">
      <c r="A251" s="12" t="s">
        <v>131</v>
      </c>
      <c r="B251" s="5" t="s">
        <v>80</v>
      </c>
      <c r="C251" s="28">
        <f>C252+C253</f>
        <v>31247484</v>
      </c>
      <c r="D251" s="28">
        <f>D252+D253</f>
        <v>25909549.050000001</v>
      </c>
      <c r="E251" s="25">
        <f t="shared" si="3"/>
        <v>0.82917232792246576</v>
      </c>
    </row>
    <row r="252" spans="1:5" s="23" customFormat="1" ht="15.75" x14ac:dyDescent="0.2">
      <c r="A252" s="3"/>
      <c r="B252" s="4" t="s">
        <v>115</v>
      </c>
      <c r="C252" s="26">
        <f>C255+C258+C261</f>
        <v>0</v>
      </c>
      <c r="D252" s="26">
        <f>D255+D258+D261</f>
        <v>0</v>
      </c>
      <c r="E252" s="27"/>
    </row>
    <row r="253" spans="1:5" s="23" customFormat="1" ht="15.75" x14ac:dyDescent="0.2">
      <c r="A253" s="3"/>
      <c r="B253" s="4" t="s">
        <v>116</v>
      </c>
      <c r="C253" s="26">
        <f>C256+C259+C262</f>
        <v>31247484</v>
      </c>
      <c r="D253" s="26">
        <f>D256+D259+D262</f>
        <v>25909549.050000001</v>
      </c>
      <c r="E253" s="27">
        <f t="shared" si="3"/>
        <v>0.82917232792246576</v>
      </c>
    </row>
    <row r="254" spans="1:5" s="22" customFormat="1" ht="31.5" outlineLevel="1" x14ac:dyDescent="0.2">
      <c r="A254" s="16"/>
      <c r="B254" s="6" t="s">
        <v>81</v>
      </c>
      <c r="C254" s="29">
        <f>C255+C256</f>
        <v>27932484</v>
      </c>
      <c r="D254" s="29">
        <f>D255+D256</f>
        <v>23937329</v>
      </c>
      <c r="E254" s="30">
        <f t="shared" si="3"/>
        <v>0.85697100909464408</v>
      </c>
    </row>
    <row r="255" spans="1:5" s="23" customFormat="1" ht="15.75" x14ac:dyDescent="0.2">
      <c r="A255" s="3"/>
      <c r="B255" s="4" t="s">
        <v>115</v>
      </c>
      <c r="C255" s="26">
        <v>0</v>
      </c>
      <c r="D255" s="26">
        <v>0</v>
      </c>
      <c r="E255" s="27"/>
    </row>
    <row r="256" spans="1:5" s="23" customFormat="1" ht="15.75" x14ac:dyDescent="0.2">
      <c r="A256" s="3"/>
      <c r="B256" s="4" t="s">
        <v>116</v>
      </c>
      <c r="C256" s="26">
        <v>27932484</v>
      </c>
      <c r="D256" s="26">
        <v>23937329</v>
      </c>
      <c r="E256" s="27">
        <f t="shared" si="3"/>
        <v>0.85697100909464408</v>
      </c>
    </row>
    <row r="257" spans="1:5" s="22" customFormat="1" ht="31.5" outlineLevel="1" x14ac:dyDescent="0.2">
      <c r="A257" s="16"/>
      <c r="B257" s="6" t="s">
        <v>82</v>
      </c>
      <c r="C257" s="29">
        <f>C258+C259</f>
        <v>30000</v>
      </c>
      <c r="D257" s="29">
        <f>D258+D259</f>
        <v>0</v>
      </c>
      <c r="E257" s="30">
        <f t="shared" si="3"/>
        <v>0</v>
      </c>
    </row>
    <row r="258" spans="1:5" s="23" customFormat="1" ht="15.75" x14ac:dyDescent="0.2">
      <c r="A258" s="3"/>
      <c r="B258" s="4" t="s">
        <v>115</v>
      </c>
      <c r="C258" s="26">
        <v>0</v>
      </c>
      <c r="D258" s="26">
        <v>0</v>
      </c>
      <c r="E258" s="27"/>
    </row>
    <row r="259" spans="1:5" s="23" customFormat="1" ht="15.75" x14ac:dyDescent="0.2">
      <c r="A259" s="3"/>
      <c r="B259" s="4" t="s">
        <v>116</v>
      </c>
      <c r="C259" s="26">
        <v>30000</v>
      </c>
      <c r="D259" s="26">
        <v>0</v>
      </c>
      <c r="E259" s="27">
        <f t="shared" si="3"/>
        <v>0</v>
      </c>
    </row>
    <row r="260" spans="1:5" s="22" customFormat="1" ht="47.25" outlineLevel="1" x14ac:dyDescent="0.2">
      <c r="A260" s="16"/>
      <c r="B260" s="6" t="s">
        <v>83</v>
      </c>
      <c r="C260" s="29">
        <f>C261+C262</f>
        <v>3285000</v>
      </c>
      <c r="D260" s="29">
        <f>D261+D262</f>
        <v>1972220.05</v>
      </c>
      <c r="E260" s="30">
        <f t="shared" si="3"/>
        <v>0.60037140030441405</v>
      </c>
    </row>
    <row r="261" spans="1:5" s="23" customFormat="1" ht="15.75" x14ac:dyDescent="0.2">
      <c r="A261" s="3"/>
      <c r="B261" s="4" t="s">
        <v>115</v>
      </c>
      <c r="C261" s="26">
        <v>0</v>
      </c>
      <c r="D261" s="26">
        <v>0</v>
      </c>
      <c r="E261" s="27"/>
    </row>
    <row r="262" spans="1:5" s="23" customFormat="1" ht="15.75" x14ac:dyDescent="0.2">
      <c r="A262" s="3"/>
      <c r="B262" s="4" t="s">
        <v>116</v>
      </c>
      <c r="C262" s="26">
        <v>3285000</v>
      </c>
      <c r="D262" s="26">
        <v>1972220.05</v>
      </c>
      <c r="E262" s="27">
        <f t="shared" ref="E262:E325" si="4">D262/C262</f>
        <v>0.60037140030441405</v>
      </c>
    </row>
    <row r="263" spans="1:5" s="22" customFormat="1" ht="31.5" x14ac:dyDescent="0.2">
      <c r="A263" s="12" t="s">
        <v>132</v>
      </c>
      <c r="B263" s="5" t="s">
        <v>84</v>
      </c>
      <c r="C263" s="28">
        <f>C264+C265</f>
        <v>149100974.72</v>
      </c>
      <c r="D263" s="28">
        <f>D264+D265</f>
        <v>103811311.74000001</v>
      </c>
      <c r="E263" s="25">
        <f t="shared" si="4"/>
        <v>0.69624837755051272</v>
      </c>
    </row>
    <row r="264" spans="1:5" s="23" customFormat="1" ht="15.75" x14ac:dyDescent="0.2">
      <c r="A264" s="3"/>
      <c r="B264" s="4" t="s">
        <v>115</v>
      </c>
      <c r="C264" s="26">
        <f>C267+C270+C273</f>
        <v>9100</v>
      </c>
      <c r="D264" s="26">
        <f>D267+D270+D273</f>
        <v>4073.4</v>
      </c>
      <c r="E264" s="27">
        <f t="shared" si="4"/>
        <v>0.44762637362637364</v>
      </c>
    </row>
    <row r="265" spans="1:5" s="23" customFormat="1" ht="15.75" x14ac:dyDescent="0.2">
      <c r="A265" s="3"/>
      <c r="B265" s="4" t="s">
        <v>116</v>
      </c>
      <c r="C265" s="26">
        <f>C268+C271+C274</f>
        <v>149091874.72</v>
      </c>
      <c r="D265" s="26">
        <f>D268+D271+D274</f>
        <v>103807238.34</v>
      </c>
      <c r="E265" s="27">
        <f t="shared" si="4"/>
        <v>0.69626355249039429</v>
      </c>
    </row>
    <row r="266" spans="1:5" s="22" customFormat="1" ht="31.5" outlineLevel="1" x14ac:dyDescent="0.2">
      <c r="A266" s="16"/>
      <c r="B266" s="6" t="s">
        <v>85</v>
      </c>
      <c r="C266" s="29">
        <f>C267+C268</f>
        <v>82426774.140000001</v>
      </c>
      <c r="D266" s="29">
        <f>D267+D268</f>
        <v>61285088.640000001</v>
      </c>
      <c r="E266" s="30">
        <f t="shared" si="4"/>
        <v>0.74350948802034489</v>
      </c>
    </row>
    <row r="267" spans="1:5" s="23" customFormat="1" ht="15.75" x14ac:dyDescent="0.2">
      <c r="A267" s="3"/>
      <c r="B267" s="4" t="s">
        <v>115</v>
      </c>
      <c r="C267" s="26">
        <v>0</v>
      </c>
      <c r="D267" s="26">
        <v>0</v>
      </c>
      <c r="E267" s="27"/>
    </row>
    <row r="268" spans="1:5" s="23" customFormat="1" ht="15.75" x14ac:dyDescent="0.2">
      <c r="A268" s="3"/>
      <c r="B268" s="4" t="s">
        <v>116</v>
      </c>
      <c r="C268" s="26">
        <v>82426774.140000001</v>
      </c>
      <c r="D268" s="26">
        <v>61285088.640000001</v>
      </c>
      <c r="E268" s="27">
        <f t="shared" si="4"/>
        <v>0.74350948802034489</v>
      </c>
    </row>
    <row r="269" spans="1:5" s="22" customFormat="1" ht="31.5" outlineLevel="1" x14ac:dyDescent="0.2">
      <c r="A269" s="16"/>
      <c r="B269" s="6" t="s">
        <v>86</v>
      </c>
      <c r="C269" s="29">
        <f>C270+C271</f>
        <v>61449227.140000001</v>
      </c>
      <c r="D269" s="29">
        <f>D270+D271</f>
        <v>38739553.719999999</v>
      </c>
      <c r="E269" s="30">
        <f t="shared" si="4"/>
        <v>0.63043191140125376</v>
      </c>
    </row>
    <row r="270" spans="1:5" s="23" customFormat="1" ht="15.75" x14ac:dyDescent="0.2">
      <c r="A270" s="3"/>
      <c r="B270" s="4" t="s">
        <v>115</v>
      </c>
      <c r="C270" s="26">
        <v>9100</v>
      </c>
      <c r="D270" s="26">
        <v>4073.4</v>
      </c>
      <c r="E270" s="27">
        <f t="shared" si="4"/>
        <v>0.44762637362637364</v>
      </c>
    </row>
    <row r="271" spans="1:5" s="23" customFormat="1" ht="15.75" x14ac:dyDescent="0.2">
      <c r="A271" s="3"/>
      <c r="B271" s="4" t="s">
        <v>116</v>
      </c>
      <c r="C271" s="26">
        <v>61440127.140000001</v>
      </c>
      <c r="D271" s="26">
        <v>38735480.32</v>
      </c>
      <c r="E271" s="27">
        <f t="shared" si="4"/>
        <v>0.63045898703522762</v>
      </c>
    </row>
    <row r="272" spans="1:5" s="22" customFormat="1" ht="31.5" outlineLevel="1" x14ac:dyDescent="0.2">
      <c r="A272" s="16"/>
      <c r="B272" s="6" t="s">
        <v>87</v>
      </c>
      <c r="C272" s="29">
        <f>C273+C274</f>
        <v>5224973.4400000004</v>
      </c>
      <c r="D272" s="29">
        <f>D273+D274</f>
        <v>3786669.38</v>
      </c>
      <c r="E272" s="30">
        <f t="shared" si="4"/>
        <v>0.72472509640163829</v>
      </c>
    </row>
    <row r="273" spans="1:5" s="23" customFormat="1" ht="15.75" x14ac:dyDescent="0.2">
      <c r="A273" s="3"/>
      <c r="B273" s="4" t="s">
        <v>115</v>
      </c>
      <c r="C273" s="26">
        <v>0</v>
      </c>
      <c r="D273" s="26">
        <v>0</v>
      </c>
      <c r="E273" s="27"/>
    </row>
    <row r="274" spans="1:5" s="23" customFormat="1" ht="15.75" x14ac:dyDescent="0.2">
      <c r="A274" s="3"/>
      <c r="B274" s="4" t="s">
        <v>116</v>
      </c>
      <c r="C274" s="26">
        <v>5224973.4400000004</v>
      </c>
      <c r="D274" s="26">
        <v>3786669.38</v>
      </c>
      <c r="E274" s="27">
        <f t="shared" si="4"/>
        <v>0.72472509640163829</v>
      </c>
    </row>
    <row r="275" spans="1:5" s="22" customFormat="1" ht="31.5" x14ac:dyDescent="0.2">
      <c r="A275" s="12" t="s">
        <v>133</v>
      </c>
      <c r="B275" s="5" t="s">
        <v>88</v>
      </c>
      <c r="C275" s="28">
        <f>C276+C277</f>
        <v>277291551.76999998</v>
      </c>
      <c r="D275" s="28">
        <f>D276+D277</f>
        <v>186467582.41000003</v>
      </c>
      <c r="E275" s="25">
        <f t="shared" si="4"/>
        <v>0.67246038049030044</v>
      </c>
    </row>
    <row r="276" spans="1:5" s="23" customFormat="1" ht="15.75" x14ac:dyDescent="0.2">
      <c r="A276" s="3"/>
      <c r="B276" s="4" t="s">
        <v>115</v>
      </c>
      <c r="C276" s="26">
        <f>C279+C282+C285</f>
        <v>1000000</v>
      </c>
      <c r="D276" s="26">
        <f>D279+D282+D285</f>
        <v>995000</v>
      </c>
      <c r="E276" s="27">
        <f t="shared" si="4"/>
        <v>0.995</v>
      </c>
    </row>
    <row r="277" spans="1:5" s="23" customFormat="1" ht="15.75" x14ac:dyDescent="0.2">
      <c r="A277" s="3"/>
      <c r="B277" s="4" t="s">
        <v>116</v>
      </c>
      <c r="C277" s="26">
        <f>C280+C283+C286</f>
        <v>276291551.76999998</v>
      </c>
      <c r="D277" s="26">
        <f>D280+D283+D286</f>
        <v>185472582.41000003</v>
      </c>
      <c r="E277" s="27">
        <f t="shared" si="4"/>
        <v>0.67129299184796443</v>
      </c>
    </row>
    <row r="278" spans="1:5" s="22" customFormat="1" ht="15.75" outlineLevel="1" x14ac:dyDescent="0.2">
      <c r="A278" s="16"/>
      <c r="B278" s="6" t="s">
        <v>89</v>
      </c>
      <c r="C278" s="29">
        <f>C279+C280</f>
        <v>130883345.77</v>
      </c>
      <c r="D278" s="29">
        <f>D279+D280</f>
        <v>94020053.920000002</v>
      </c>
      <c r="E278" s="30">
        <f t="shared" si="4"/>
        <v>0.71835001899493389</v>
      </c>
    </row>
    <row r="279" spans="1:5" s="23" customFormat="1" ht="15.75" x14ac:dyDescent="0.2">
      <c r="A279" s="3"/>
      <c r="B279" s="4" t="s">
        <v>115</v>
      </c>
      <c r="C279" s="26">
        <v>0</v>
      </c>
      <c r="D279" s="26">
        <v>0</v>
      </c>
      <c r="E279" s="27"/>
    </row>
    <row r="280" spans="1:5" s="23" customFormat="1" ht="15.75" x14ac:dyDescent="0.2">
      <c r="A280" s="3"/>
      <c r="B280" s="4" t="s">
        <v>116</v>
      </c>
      <c r="C280" s="26">
        <v>130883345.77</v>
      </c>
      <c r="D280" s="26">
        <v>94020053.920000002</v>
      </c>
      <c r="E280" s="27">
        <f t="shared" si="4"/>
        <v>0.71835001899493389</v>
      </c>
    </row>
    <row r="281" spans="1:5" s="22" customFormat="1" ht="15.75" outlineLevel="1" x14ac:dyDescent="0.2">
      <c r="A281" s="16"/>
      <c r="B281" s="6" t="s">
        <v>90</v>
      </c>
      <c r="C281" s="29">
        <f>C282+C283</f>
        <v>40808536.329999998</v>
      </c>
      <c r="D281" s="29">
        <f>D282+D283</f>
        <v>20348109.309999999</v>
      </c>
      <c r="E281" s="30">
        <f t="shared" si="4"/>
        <v>0.49862384539974997</v>
      </c>
    </row>
    <row r="282" spans="1:5" s="23" customFormat="1" ht="15.75" x14ac:dyDescent="0.2">
      <c r="A282" s="3"/>
      <c r="B282" s="4" t="s">
        <v>115</v>
      </c>
      <c r="C282" s="26">
        <v>0</v>
      </c>
      <c r="D282" s="26">
        <v>0</v>
      </c>
      <c r="E282" s="27"/>
    </row>
    <row r="283" spans="1:5" s="23" customFormat="1" ht="15.75" x14ac:dyDescent="0.2">
      <c r="A283" s="3"/>
      <c r="B283" s="4" t="s">
        <v>116</v>
      </c>
      <c r="C283" s="26">
        <v>40808536.329999998</v>
      </c>
      <c r="D283" s="26">
        <v>20348109.309999999</v>
      </c>
      <c r="E283" s="27">
        <f t="shared" si="4"/>
        <v>0.49862384539974997</v>
      </c>
    </row>
    <row r="284" spans="1:5" s="22" customFormat="1" ht="47.25" outlineLevel="1" x14ac:dyDescent="0.2">
      <c r="A284" s="16"/>
      <c r="B284" s="6" t="s">
        <v>91</v>
      </c>
      <c r="C284" s="29">
        <f>C285+C286</f>
        <v>105599669.67</v>
      </c>
      <c r="D284" s="29">
        <f>D285+D286</f>
        <v>72099419.180000007</v>
      </c>
      <c r="E284" s="30">
        <f t="shared" si="4"/>
        <v>0.68276178708997293</v>
      </c>
    </row>
    <row r="285" spans="1:5" s="23" customFormat="1" ht="15.75" x14ac:dyDescent="0.2">
      <c r="A285" s="3"/>
      <c r="B285" s="4" t="s">
        <v>115</v>
      </c>
      <c r="C285" s="26">
        <v>1000000</v>
      </c>
      <c r="D285" s="26">
        <v>995000</v>
      </c>
      <c r="E285" s="27">
        <f t="shared" si="4"/>
        <v>0.995</v>
      </c>
    </row>
    <row r="286" spans="1:5" s="23" customFormat="1" ht="15.75" x14ac:dyDescent="0.2">
      <c r="A286" s="3"/>
      <c r="B286" s="4" t="s">
        <v>116</v>
      </c>
      <c r="C286" s="26">
        <v>104599669.67</v>
      </c>
      <c r="D286" s="26">
        <v>71104419.180000007</v>
      </c>
      <c r="E286" s="27">
        <f t="shared" si="4"/>
        <v>0.67977670870592921</v>
      </c>
    </row>
    <row r="287" spans="1:5" s="22" customFormat="1" ht="31.5" x14ac:dyDescent="0.2">
      <c r="A287" s="12" t="s">
        <v>134</v>
      </c>
      <c r="B287" s="5" t="s">
        <v>92</v>
      </c>
      <c r="C287" s="28">
        <f>C288+C289</f>
        <v>22782373.539999999</v>
      </c>
      <c r="D287" s="28">
        <f>D288+D289</f>
        <v>11625171.4</v>
      </c>
      <c r="E287" s="25">
        <f t="shared" si="4"/>
        <v>0.51027042373742071</v>
      </c>
    </row>
    <row r="288" spans="1:5" s="23" customFormat="1" ht="15.75" x14ac:dyDescent="0.2">
      <c r="A288" s="3"/>
      <c r="B288" s="4" t="s">
        <v>115</v>
      </c>
      <c r="C288" s="26">
        <f>C291+C294</f>
        <v>9727400</v>
      </c>
      <c r="D288" s="26">
        <f>D291+D294</f>
        <v>6981314.04</v>
      </c>
      <c r="E288" s="27">
        <f t="shared" si="4"/>
        <v>0.71769579127002081</v>
      </c>
    </row>
    <row r="289" spans="1:5" s="23" customFormat="1" ht="15.75" x14ac:dyDescent="0.2">
      <c r="A289" s="3"/>
      <c r="B289" s="4" t="s">
        <v>116</v>
      </c>
      <c r="C289" s="26">
        <f>C292+C295</f>
        <v>13054973.539999999</v>
      </c>
      <c r="D289" s="26">
        <f>D292+D295</f>
        <v>4643857.3600000003</v>
      </c>
      <c r="E289" s="27">
        <f t="shared" si="4"/>
        <v>0.35571557045070812</v>
      </c>
    </row>
    <row r="290" spans="1:5" s="22" customFormat="1" ht="31.5" outlineLevel="1" x14ac:dyDescent="0.2">
      <c r="A290" s="16"/>
      <c r="B290" s="6" t="s">
        <v>93</v>
      </c>
      <c r="C290" s="29">
        <f>C291+C292</f>
        <v>10573500</v>
      </c>
      <c r="D290" s="29">
        <f>D291+D292</f>
        <v>7814594.0499999998</v>
      </c>
      <c r="E290" s="30">
        <f t="shared" si="4"/>
        <v>0.73907353761762895</v>
      </c>
    </row>
    <row r="291" spans="1:5" s="23" customFormat="1" ht="15.75" x14ac:dyDescent="0.2">
      <c r="A291" s="3"/>
      <c r="B291" s="4" t="s">
        <v>115</v>
      </c>
      <c r="C291" s="26">
        <v>9727400</v>
      </c>
      <c r="D291" s="26">
        <v>6981314.04</v>
      </c>
      <c r="E291" s="27">
        <f t="shared" si="4"/>
        <v>0.71769579127002081</v>
      </c>
    </row>
    <row r="292" spans="1:5" s="23" customFormat="1" ht="15.75" x14ac:dyDescent="0.2">
      <c r="A292" s="3"/>
      <c r="B292" s="4" t="s">
        <v>116</v>
      </c>
      <c r="C292" s="26">
        <v>846100</v>
      </c>
      <c r="D292" s="26">
        <v>833280.01</v>
      </c>
      <c r="E292" s="27">
        <f t="shared" si="4"/>
        <v>0.98484813851790565</v>
      </c>
    </row>
    <row r="293" spans="1:5" s="22" customFormat="1" ht="31.5" outlineLevel="1" x14ac:dyDescent="0.2">
      <c r="A293" s="16"/>
      <c r="B293" s="6" t="s">
        <v>94</v>
      </c>
      <c r="C293" s="29">
        <f>C294+C295</f>
        <v>12208873.539999999</v>
      </c>
      <c r="D293" s="29">
        <f>D294+D295</f>
        <v>3810577.35</v>
      </c>
      <c r="E293" s="30">
        <f t="shared" si="4"/>
        <v>0.31211539193320209</v>
      </c>
    </row>
    <row r="294" spans="1:5" s="23" customFormat="1" ht="15.75" x14ac:dyDescent="0.2">
      <c r="A294" s="3"/>
      <c r="B294" s="4" t="s">
        <v>115</v>
      </c>
      <c r="C294" s="26">
        <v>0</v>
      </c>
      <c r="D294" s="26">
        <v>0</v>
      </c>
      <c r="E294" s="27"/>
    </row>
    <row r="295" spans="1:5" s="23" customFormat="1" ht="15.75" x14ac:dyDescent="0.2">
      <c r="A295" s="3"/>
      <c r="B295" s="4" t="s">
        <v>116</v>
      </c>
      <c r="C295" s="26">
        <v>12208873.539999999</v>
      </c>
      <c r="D295" s="31">
        <v>3810577.35</v>
      </c>
      <c r="E295" s="27">
        <f t="shared" si="4"/>
        <v>0.31211539193320209</v>
      </c>
    </row>
    <row r="296" spans="1:5" s="22" customFormat="1" ht="31.5" x14ac:dyDescent="0.2">
      <c r="A296" s="12" t="s">
        <v>135</v>
      </c>
      <c r="B296" s="5" t="s">
        <v>95</v>
      </c>
      <c r="C296" s="28">
        <f>C297+C298</f>
        <v>20654116.670000002</v>
      </c>
      <c r="D296" s="28">
        <f>D297+D298</f>
        <v>18625227.560000002</v>
      </c>
      <c r="E296" s="25">
        <f t="shared" si="4"/>
        <v>0.90176829431069538</v>
      </c>
    </row>
    <row r="297" spans="1:5" s="23" customFormat="1" ht="15.75" x14ac:dyDescent="0.2">
      <c r="A297" s="3"/>
      <c r="B297" s="4" t="s">
        <v>115</v>
      </c>
      <c r="C297" s="26">
        <f>C300+C303+C306+C309+C312+C315</f>
        <v>13967100</v>
      </c>
      <c r="D297" s="26">
        <f>D300+D303+D306+D309+D312+D315</f>
        <v>13967099.800000001</v>
      </c>
      <c r="E297" s="27">
        <f t="shared" si="4"/>
        <v>0.99999998568063531</v>
      </c>
    </row>
    <row r="298" spans="1:5" s="23" customFormat="1" ht="15.75" x14ac:dyDescent="0.2">
      <c r="A298" s="3"/>
      <c r="B298" s="4" t="s">
        <v>116</v>
      </c>
      <c r="C298" s="26">
        <f>C301+C304+C307+C310+C313+C316</f>
        <v>6687016.6699999999</v>
      </c>
      <c r="D298" s="26">
        <f>D301+D304+D307+D310+D313+D316</f>
        <v>4658127.76</v>
      </c>
      <c r="E298" s="27">
        <f t="shared" si="4"/>
        <v>0.69659281408670393</v>
      </c>
    </row>
    <row r="299" spans="1:5" s="22" customFormat="1" ht="15.75" outlineLevel="1" x14ac:dyDescent="0.2">
      <c r="A299" s="16"/>
      <c r="B299" s="6" t="s">
        <v>96</v>
      </c>
      <c r="C299" s="29">
        <f>C300+C301</f>
        <v>1100000</v>
      </c>
      <c r="D299" s="29">
        <f>D300+D301</f>
        <v>977777.76</v>
      </c>
      <c r="E299" s="30">
        <f t="shared" si="4"/>
        <v>0.88888887272727268</v>
      </c>
    </row>
    <row r="300" spans="1:5" s="23" customFormat="1" ht="15.75" x14ac:dyDescent="0.2">
      <c r="A300" s="3"/>
      <c r="B300" s="4" t="s">
        <v>115</v>
      </c>
      <c r="C300" s="26">
        <v>0</v>
      </c>
      <c r="D300" s="26">
        <v>0</v>
      </c>
      <c r="E300" s="27"/>
    </row>
    <row r="301" spans="1:5" s="23" customFormat="1" ht="15.75" x14ac:dyDescent="0.2">
      <c r="A301" s="3"/>
      <c r="B301" s="4" t="s">
        <v>116</v>
      </c>
      <c r="C301" s="26">
        <v>1100000</v>
      </c>
      <c r="D301" s="26">
        <v>977777.76</v>
      </c>
      <c r="E301" s="27">
        <f t="shared" si="4"/>
        <v>0.88888887272727268</v>
      </c>
    </row>
    <row r="302" spans="1:5" s="22" customFormat="1" ht="15.75" outlineLevel="1" x14ac:dyDescent="0.2">
      <c r="A302" s="16"/>
      <c r="B302" s="6" t="s">
        <v>97</v>
      </c>
      <c r="C302" s="29">
        <f>C303+C304</f>
        <v>1911666.67</v>
      </c>
      <c r="D302" s="29">
        <f>D303+D304</f>
        <v>600000</v>
      </c>
      <c r="E302" s="30">
        <f t="shared" si="4"/>
        <v>0.31386224879884528</v>
      </c>
    </row>
    <row r="303" spans="1:5" s="23" customFormat="1" ht="15.75" x14ac:dyDescent="0.2">
      <c r="A303" s="3"/>
      <c r="B303" s="4" t="s">
        <v>115</v>
      </c>
      <c r="C303" s="26">
        <v>0</v>
      </c>
      <c r="D303" s="26">
        <v>0</v>
      </c>
      <c r="E303" s="27"/>
    </row>
    <row r="304" spans="1:5" s="23" customFormat="1" ht="15.75" x14ac:dyDescent="0.2">
      <c r="A304" s="3"/>
      <c r="B304" s="4" t="s">
        <v>116</v>
      </c>
      <c r="C304" s="26">
        <v>1911666.67</v>
      </c>
      <c r="D304" s="26">
        <v>600000</v>
      </c>
      <c r="E304" s="27">
        <f t="shared" si="4"/>
        <v>0.31386224879884528</v>
      </c>
    </row>
    <row r="305" spans="1:5" s="22" customFormat="1" ht="15.75" outlineLevel="1" x14ac:dyDescent="0.2">
      <c r="A305" s="16"/>
      <c r="B305" s="6" t="s">
        <v>98</v>
      </c>
      <c r="C305" s="29">
        <f>C306+C307</f>
        <v>595000</v>
      </c>
      <c r="D305" s="29">
        <f>D306+D307</f>
        <v>0</v>
      </c>
      <c r="E305" s="30">
        <f t="shared" si="4"/>
        <v>0</v>
      </c>
    </row>
    <row r="306" spans="1:5" s="23" customFormat="1" ht="15.75" x14ac:dyDescent="0.2">
      <c r="A306" s="3"/>
      <c r="B306" s="4" t="s">
        <v>115</v>
      </c>
      <c r="C306" s="26">
        <v>0</v>
      </c>
      <c r="D306" s="26">
        <v>0</v>
      </c>
      <c r="E306" s="27"/>
    </row>
    <row r="307" spans="1:5" s="23" customFormat="1" ht="15.75" x14ac:dyDescent="0.2">
      <c r="A307" s="3"/>
      <c r="B307" s="4" t="s">
        <v>116</v>
      </c>
      <c r="C307" s="26">
        <v>595000</v>
      </c>
      <c r="D307" s="26">
        <v>0</v>
      </c>
      <c r="E307" s="27">
        <f t="shared" si="4"/>
        <v>0</v>
      </c>
    </row>
    <row r="308" spans="1:5" s="22" customFormat="1" ht="110.25" outlineLevel="1" x14ac:dyDescent="0.2">
      <c r="A308" s="16"/>
      <c r="B308" s="7" t="s">
        <v>99</v>
      </c>
      <c r="C308" s="29">
        <f>C309+C310</f>
        <v>73450</v>
      </c>
      <c r="D308" s="29">
        <f>D309+D310</f>
        <v>73450</v>
      </c>
      <c r="E308" s="30">
        <f t="shared" si="4"/>
        <v>1</v>
      </c>
    </row>
    <row r="309" spans="1:5" s="23" customFormat="1" ht="15.75" x14ac:dyDescent="0.2">
      <c r="A309" s="3"/>
      <c r="B309" s="4" t="s">
        <v>115</v>
      </c>
      <c r="C309" s="26">
        <v>0</v>
      </c>
      <c r="D309" s="26">
        <v>0</v>
      </c>
      <c r="E309" s="27"/>
    </row>
    <row r="310" spans="1:5" s="23" customFormat="1" ht="15.75" x14ac:dyDescent="0.2">
      <c r="A310" s="3"/>
      <c r="B310" s="4" t="s">
        <v>116</v>
      </c>
      <c r="C310" s="26">
        <v>73450</v>
      </c>
      <c r="D310" s="26">
        <v>73450</v>
      </c>
      <c r="E310" s="27">
        <f t="shared" si="4"/>
        <v>1</v>
      </c>
    </row>
    <row r="311" spans="1:5" s="22" customFormat="1" ht="31.5" outlineLevel="1" x14ac:dyDescent="0.2">
      <c r="A311" s="16"/>
      <c r="B311" s="6" t="s">
        <v>100</v>
      </c>
      <c r="C311" s="29">
        <f>C312+C313</f>
        <v>1616666.67</v>
      </c>
      <c r="D311" s="29">
        <f>D312+D313</f>
        <v>1616666.67</v>
      </c>
      <c r="E311" s="30">
        <f t="shared" si="4"/>
        <v>1</v>
      </c>
    </row>
    <row r="312" spans="1:5" s="23" customFormat="1" ht="15.75" x14ac:dyDescent="0.2">
      <c r="A312" s="3"/>
      <c r="B312" s="4" t="s">
        <v>115</v>
      </c>
      <c r="C312" s="26">
        <v>1432500</v>
      </c>
      <c r="D312" s="26">
        <v>1432500</v>
      </c>
      <c r="E312" s="27">
        <f t="shared" si="4"/>
        <v>1</v>
      </c>
    </row>
    <row r="313" spans="1:5" s="23" customFormat="1" ht="15.75" x14ac:dyDescent="0.2">
      <c r="A313" s="3"/>
      <c r="B313" s="4" t="s">
        <v>116</v>
      </c>
      <c r="C313" s="26">
        <v>184166.67</v>
      </c>
      <c r="D313" s="26">
        <v>184166.67</v>
      </c>
      <c r="E313" s="27">
        <f t="shared" si="4"/>
        <v>1</v>
      </c>
    </row>
    <row r="314" spans="1:5" s="22" customFormat="1" ht="31.5" outlineLevel="1" x14ac:dyDescent="0.2">
      <c r="A314" s="16"/>
      <c r="B314" s="6" t="s">
        <v>101</v>
      </c>
      <c r="C314" s="29">
        <f>C315+C316</f>
        <v>15357333.33</v>
      </c>
      <c r="D314" s="29">
        <f>D315+D316</f>
        <v>15357333.130000001</v>
      </c>
      <c r="E314" s="30">
        <f t="shared" si="4"/>
        <v>0.99999998697690573</v>
      </c>
    </row>
    <row r="315" spans="1:5" s="23" customFormat="1" ht="15.75" x14ac:dyDescent="0.2">
      <c r="A315" s="3"/>
      <c r="B315" s="4" t="s">
        <v>115</v>
      </c>
      <c r="C315" s="26">
        <v>12534600</v>
      </c>
      <c r="D315" s="26">
        <v>12534599.800000001</v>
      </c>
      <c r="E315" s="27">
        <f t="shared" si="4"/>
        <v>0.99999998404416579</v>
      </c>
    </row>
    <row r="316" spans="1:5" s="23" customFormat="1" ht="15.75" x14ac:dyDescent="0.2">
      <c r="A316" s="3"/>
      <c r="B316" s="4" t="s">
        <v>116</v>
      </c>
      <c r="C316" s="26">
        <v>2822733.33</v>
      </c>
      <c r="D316" s="26">
        <v>2822733.33</v>
      </c>
      <c r="E316" s="27">
        <f t="shared" si="4"/>
        <v>1</v>
      </c>
    </row>
    <row r="317" spans="1:5" s="22" customFormat="1" ht="31.5" x14ac:dyDescent="0.2">
      <c r="A317" s="12" t="s">
        <v>136</v>
      </c>
      <c r="B317" s="5" t="s">
        <v>102</v>
      </c>
      <c r="C317" s="28">
        <f>C318+C319</f>
        <v>1507719112.29</v>
      </c>
      <c r="D317" s="28">
        <f>D318+D319</f>
        <v>940584295.46000004</v>
      </c>
      <c r="E317" s="25">
        <f t="shared" si="4"/>
        <v>0.62384583958174611</v>
      </c>
    </row>
    <row r="318" spans="1:5" s="23" customFormat="1" ht="15.75" x14ac:dyDescent="0.2">
      <c r="A318" s="3"/>
      <c r="B318" s="4" t="s">
        <v>115</v>
      </c>
      <c r="C318" s="26">
        <f>C321+C324+C327</f>
        <v>992562678.69000006</v>
      </c>
      <c r="D318" s="26">
        <f>D321+D324+D327</f>
        <v>695983977.87</v>
      </c>
      <c r="E318" s="27">
        <f t="shared" si="4"/>
        <v>0.70119902028612513</v>
      </c>
    </row>
    <row r="319" spans="1:5" s="23" customFormat="1" ht="15.75" x14ac:dyDescent="0.2">
      <c r="A319" s="3"/>
      <c r="B319" s="4" t="s">
        <v>116</v>
      </c>
      <c r="C319" s="26">
        <f>C322+C325+C328</f>
        <v>515156433.60000002</v>
      </c>
      <c r="D319" s="26">
        <f>D322+D325+D328</f>
        <v>244600317.59</v>
      </c>
      <c r="E319" s="27">
        <f t="shared" si="4"/>
        <v>0.47480784793988057</v>
      </c>
    </row>
    <row r="320" spans="1:5" s="23" customFormat="1" ht="15.75" outlineLevel="1" x14ac:dyDescent="0.2">
      <c r="A320" s="16"/>
      <c r="B320" s="6" t="s">
        <v>103</v>
      </c>
      <c r="C320" s="29">
        <f>C321+C322</f>
        <v>1300026488.3299999</v>
      </c>
      <c r="D320" s="29">
        <f>D321+D322</f>
        <v>875139181.23000002</v>
      </c>
      <c r="E320" s="30">
        <f t="shared" si="4"/>
        <v>0.67317026928750845</v>
      </c>
    </row>
    <row r="321" spans="1:5" s="23" customFormat="1" ht="15.75" x14ac:dyDescent="0.2">
      <c r="A321" s="3"/>
      <c r="B321" s="4" t="s">
        <v>115</v>
      </c>
      <c r="C321" s="26">
        <v>992562678.69000006</v>
      </c>
      <c r="D321" s="26">
        <v>695983977.87</v>
      </c>
      <c r="E321" s="32">
        <f t="shared" si="4"/>
        <v>0.70119902028612513</v>
      </c>
    </row>
    <row r="322" spans="1:5" s="23" customFormat="1" ht="15.75" x14ac:dyDescent="0.2">
      <c r="A322" s="3"/>
      <c r="B322" s="4" t="s">
        <v>116</v>
      </c>
      <c r="C322" s="26">
        <v>307463809.63999999</v>
      </c>
      <c r="D322" s="26">
        <v>179155203.36000001</v>
      </c>
      <c r="E322" s="32">
        <f t="shared" si="4"/>
        <v>0.58268712525798527</v>
      </c>
    </row>
    <row r="323" spans="1:5" s="23" customFormat="1" ht="31.5" outlineLevel="1" x14ac:dyDescent="0.2">
      <c r="A323" s="16"/>
      <c r="B323" s="6" t="s">
        <v>104</v>
      </c>
      <c r="C323" s="29">
        <f>C324+C325</f>
        <v>127544434.3</v>
      </c>
      <c r="D323" s="29">
        <f>D324+D325</f>
        <v>29882208.32</v>
      </c>
      <c r="E323" s="30">
        <f t="shared" si="4"/>
        <v>0.23428861074183305</v>
      </c>
    </row>
    <row r="324" spans="1:5" s="23" customFormat="1" ht="15.75" x14ac:dyDescent="0.2">
      <c r="A324" s="3"/>
      <c r="B324" s="4" t="s">
        <v>115</v>
      </c>
      <c r="C324" s="26">
        <v>0</v>
      </c>
      <c r="D324" s="26">
        <v>0</v>
      </c>
      <c r="E324" s="32"/>
    </row>
    <row r="325" spans="1:5" s="23" customFormat="1" ht="15.75" x14ac:dyDescent="0.2">
      <c r="A325" s="3"/>
      <c r="B325" s="4" t="s">
        <v>116</v>
      </c>
      <c r="C325" s="26">
        <v>127544434.3</v>
      </c>
      <c r="D325" s="26">
        <v>29882208.32</v>
      </c>
      <c r="E325" s="32">
        <f t="shared" si="4"/>
        <v>0.23428861074183305</v>
      </c>
    </row>
    <row r="326" spans="1:5" s="23" customFormat="1" ht="15.75" outlineLevel="1" x14ac:dyDescent="0.2">
      <c r="A326" s="16"/>
      <c r="B326" s="6" t="s">
        <v>105</v>
      </c>
      <c r="C326" s="29">
        <f>C327+C328</f>
        <v>80148189.659999996</v>
      </c>
      <c r="D326" s="29">
        <f>D327+D328</f>
        <v>35562905.909999996</v>
      </c>
      <c r="E326" s="30">
        <f t="shared" ref="E326:E355" si="5">D326/C326</f>
        <v>0.44371440029853321</v>
      </c>
    </row>
    <row r="327" spans="1:5" s="23" customFormat="1" ht="15.75" x14ac:dyDescent="0.2">
      <c r="A327" s="3"/>
      <c r="B327" s="4" t="s">
        <v>115</v>
      </c>
      <c r="C327" s="26">
        <v>0</v>
      </c>
      <c r="D327" s="26">
        <v>0</v>
      </c>
      <c r="E327" s="32"/>
    </row>
    <row r="328" spans="1:5" s="23" customFormat="1" ht="15.75" x14ac:dyDescent="0.2">
      <c r="A328" s="3"/>
      <c r="B328" s="4" t="s">
        <v>116</v>
      </c>
      <c r="C328" s="26">
        <v>80148189.659999996</v>
      </c>
      <c r="D328" s="26">
        <v>35562905.909999996</v>
      </c>
      <c r="E328" s="27">
        <f t="shared" si="5"/>
        <v>0.44371440029853321</v>
      </c>
    </row>
    <row r="329" spans="1:5" s="22" customFormat="1" ht="94.5" x14ac:dyDescent="0.2">
      <c r="A329" s="12" t="s">
        <v>137</v>
      </c>
      <c r="B329" s="8" t="s">
        <v>106</v>
      </c>
      <c r="C329" s="28">
        <f>C330+C331</f>
        <v>31338391.890000001</v>
      </c>
      <c r="D329" s="28">
        <f>D330+D331</f>
        <v>25574638.75</v>
      </c>
      <c r="E329" s="25">
        <f t="shared" si="5"/>
        <v>0.81608012433339949</v>
      </c>
    </row>
    <row r="330" spans="1:5" s="23" customFormat="1" ht="15.75" x14ac:dyDescent="0.2">
      <c r="A330" s="3"/>
      <c r="B330" s="4" t="s">
        <v>115</v>
      </c>
      <c r="C330" s="26">
        <f>C333+C336+C339</f>
        <v>195500</v>
      </c>
      <c r="D330" s="26">
        <f>D333+D336+D339</f>
        <v>195500</v>
      </c>
      <c r="E330" s="27">
        <f t="shared" si="5"/>
        <v>1</v>
      </c>
    </row>
    <row r="331" spans="1:5" s="23" customFormat="1" ht="15.75" x14ac:dyDescent="0.2">
      <c r="A331" s="3"/>
      <c r="B331" s="4" t="s">
        <v>116</v>
      </c>
      <c r="C331" s="26">
        <f>C334+C337+C340</f>
        <v>31142891.890000001</v>
      </c>
      <c r="D331" s="26">
        <f>D334+D337+D340</f>
        <v>25379138.75</v>
      </c>
      <c r="E331" s="27">
        <f t="shared" si="5"/>
        <v>0.81492556438373842</v>
      </c>
    </row>
    <row r="332" spans="1:5" s="22" customFormat="1" ht="78.75" outlineLevel="1" x14ac:dyDescent="0.2">
      <c r="A332" s="16"/>
      <c r="B332" s="7" t="s">
        <v>107</v>
      </c>
      <c r="C332" s="29">
        <f>C333+C334</f>
        <v>26392745.649999999</v>
      </c>
      <c r="D332" s="29">
        <f>D333+D334</f>
        <v>21551167.73</v>
      </c>
      <c r="E332" s="30">
        <f t="shared" si="5"/>
        <v>0.81655648926393531</v>
      </c>
    </row>
    <row r="333" spans="1:5" s="23" customFormat="1" ht="15.75" x14ac:dyDescent="0.2">
      <c r="A333" s="3"/>
      <c r="B333" s="4" t="s">
        <v>115</v>
      </c>
      <c r="C333" s="26">
        <v>195500</v>
      </c>
      <c r="D333" s="26">
        <v>195500</v>
      </c>
      <c r="E333" s="27">
        <f t="shared" si="5"/>
        <v>1</v>
      </c>
    </row>
    <row r="334" spans="1:5" s="23" customFormat="1" ht="15.75" x14ac:dyDescent="0.2">
      <c r="A334" s="3"/>
      <c r="B334" s="4" t="s">
        <v>116</v>
      </c>
      <c r="C334" s="26">
        <v>26197245.649999999</v>
      </c>
      <c r="D334" s="26">
        <v>21355667.73</v>
      </c>
      <c r="E334" s="27">
        <f t="shared" si="5"/>
        <v>0.81518752067738853</v>
      </c>
    </row>
    <row r="335" spans="1:5" s="22" customFormat="1" ht="31.5" outlineLevel="1" x14ac:dyDescent="0.2">
      <c r="A335" s="16"/>
      <c r="B335" s="6" t="s">
        <v>108</v>
      </c>
      <c r="C335" s="29">
        <f>C336+C337</f>
        <v>3124973.89</v>
      </c>
      <c r="D335" s="29">
        <f>D336+D337</f>
        <v>2202798.67</v>
      </c>
      <c r="E335" s="30">
        <f t="shared" si="5"/>
        <v>0.70490146399271192</v>
      </c>
    </row>
    <row r="336" spans="1:5" s="23" customFormat="1" ht="15.75" x14ac:dyDescent="0.2">
      <c r="A336" s="3"/>
      <c r="B336" s="4" t="s">
        <v>115</v>
      </c>
      <c r="C336" s="26">
        <v>0</v>
      </c>
      <c r="D336" s="26">
        <v>0</v>
      </c>
      <c r="E336" s="27"/>
    </row>
    <row r="337" spans="1:5" s="23" customFormat="1" ht="15.75" x14ac:dyDescent="0.2">
      <c r="A337" s="3"/>
      <c r="B337" s="4" t="s">
        <v>116</v>
      </c>
      <c r="C337" s="26">
        <v>3124973.89</v>
      </c>
      <c r="D337" s="26">
        <v>2202798.67</v>
      </c>
      <c r="E337" s="27">
        <f t="shared" si="5"/>
        <v>0.70490146399271192</v>
      </c>
    </row>
    <row r="338" spans="1:5" s="22" customFormat="1" ht="31.5" outlineLevel="1" x14ac:dyDescent="0.2">
      <c r="A338" s="16"/>
      <c r="B338" s="6" t="s">
        <v>109</v>
      </c>
      <c r="C338" s="29">
        <f>C339+C340</f>
        <v>1820672.35</v>
      </c>
      <c r="D338" s="29">
        <f>D339+D340</f>
        <v>1820672.35</v>
      </c>
      <c r="E338" s="30">
        <f t="shared" si="5"/>
        <v>1</v>
      </c>
    </row>
    <row r="339" spans="1:5" s="23" customFormat="1" ht="15.75" x14ac:dyDescent="0.2">
      <c r="A339" s="3"/>
      <c r="B339" s="4" t="s">
        <v>115</v>
      </c>
      <c r="C339" s="26">
        <v>0</v>
      </c>
      <c r="D339" s="26">
        <v>0</v>
      </c>
      <c r="E339" s="27"/>
    </row>
    <row r="340" spans="1:5" s="23" customFormat="1" ht="15.75" x14ac:dyDescent="0.2">
      <c r="A340" s="3"/>
      <c r="B340" s="4" t="s">
        <v>116</v>
      </c>
      <c r="C340" s="26">
        <v>1820672.35</v>
      </c>
      <c r="D340" s="26">
        <v>1820672.35</v>
      </c>
      <c r="E340" s="27">
        <f t="shared" si="5"/>
        <v>1</v>
      </c>
    </row>
    <row r="341" spans="1:5" s="22" customFormat="1" ht="15.75" x14ac:dyDescent="0.2">
      <c r="A341" s="12" t="s">
        <v>138</v>
      </c>
      <c r="B341" s="5" t="s">
        <v>110</v>
      </c>
      <c r="C341" s="28">
        <f>C342+C343</f>
        <v>4843423489.2600002</v>
      </c>
      <c r="D341" s="28">
        <f>D342+D343</f>
        <v>2226081717.8899999</v>
      </c>
      <c r="E341" s="25">
        <f t="shared" si="5"/>
        <v>0.45960914275330289</v>
      </c>
    </row>
    <row r="342" spans="1:5" s="23" customFormat="1" ht="15.75" x14ac:dyDescent="0.2">
      <c r="A342" s="3"/>
      <c r="B342" s="4" t="s">
        <v>115</v>
      </c>
      <c r="C342" s="26">
        <f>C345+C348+C351+C354</f>
        <v>4247877427.21</v>
      </c>
      <c r="D342" s="26">
        <f>D345+D348+D351+D354</f>
        <v>1941797626.8900001</v>
      </c>
      <c r="E342" s="27">
        <f t="shared" si="5"/>
        <v>0.45712185913174291</v>
      </c>
    </row>
    <row r="343" spans="1:5" s="23" customFormat="1" ht="15.75" x14ac:dyDescent="0.2">
      <c r="A343" s="3"/>
      <c r="B343" s="4" t="s">
        <v>116</v>
      </c>
      <c r="C343" s="26">
        <f>C346+C349+C352+C355</f>
        <v>595546062.05000007</v>
      </c>
      <c r="D343" s="26">
        <f>D346+D349+D352+D355</f>
        <v>284284090.99999994</v>
      </c>
      <c r="E343" s="27">
        <f t="shared" si="5"/>
        <v>0.47735029935624423</v>
      </c>
    </row>
    <row r="344" spans="1:5" s="22" customFormat="1" ht="15.75" outlineLevel="1" x14ac:dyDescent="0.2">
      <c r="A344" s="16"/>
      <c r="B344" s="6" t="s">
        <v>111</v>
      </c>
      <c r="C344" s="29">
        <f>C345+C346</f>
        <v>58714237.350000001</v>
      </c>
      <c r="D344" s="29">
        <f>D345+D346</f>
        <v>2339333.08</v>
      </c>
      <c r="E344" s="30">
        <f t="shared" si="5"/>
        <v>3.9842688683071177E-2</v>
      </c>
    </row>
    <row r="345" spans="1:5" s="23" customFormat="1" ht="15.75" x14ac:dyDescent="0.2">
      <c r="A345" s="3"/>
      <c r="B345" s="4" t="s">
        <v>115</v>
      </c>
      <c r="C345" s="26">
        <v>16478300</v>
      </c>
      <c r="D345" s="26">
        <v>0</v>
      </c>
      <c r="E345" s="27">
        <f t="shared" si="5"/>
        <v>0</v>
      </c>
    </row>
    <row r="346" spans="1:5" s="23" customFormat="1" ht="15.75" x14ac:dyDescent="0.2">
      <c r="A346" s="3"/>
      <c r="B346" s="4" t="s">
        <v>116</v>
      </c>
      <c r="C346" s="26">
        <v>42235937.350000001</v>
      </c>
      <c r="D346" s="26">
        <v>2339333.08</v>
      </c>
      <c r="E346" s="27">
        <f t="shared" si="5"/>
        <v>5.5387265603091915E-2</v>
      </c>
    </row>
    <row r="347" spans="1:5" s="22" customFormat="1" ht="15.75" outlineLevel="1" x14ac:dyDescent="0.2">
      <c r="A347" s="16"/>
      <c r="B347" s="6" t="s">
        <v>112</v>
      </c>
      <c r="C347" s="29">
        <f>C348+C349</f>
        <v>4664803906.6599998</v>
      </c>
      <c r="D347" s="29">
        <f>D348+D349</f>
        <v>2151411627.4100003</v>
      </c>
      <c r="E347" s="30">
        <f t="shared" si="5"/>
        <v>0.46120087156041062</v>
      </c>
    </row>
    <row r="348" spans="1:5" s="23" customFormat="1" ht="15.75" x14ac:dyDescent="0.2">
      <c r="A348" s="3"/>
      <c r="B348" s="4" t="s">
        <v>115</v>
      </c>
      <c r="C348" s="26">
        <v>4125571307.1599998</v>
      </c>
      <c r="D348" s="26">
        <v>1880684165.8400002</v>
      </c>
      <c r="E348" s="27">
        <f t="shared" si="5"/>
        <v>0.45586029808187789</v>
      </c>
    </row>
    <row r="349" spans="1:5" s="23" customFormat="1" ht="15.75" x14ac:dyDescent="0.2">
      <c r="A349" s="3"/>
      <c r="B349" s="4" t="s">
        <v>116</v>
      </c>
      <c r="C349" s="26">
        <v>539232599.5</v>
      </c>
      <c r="D349" s="26">
        <v>270727461.56999999</v>
      </c>
      <c r="E349" s="27">
        <f t="shared" si="5"/>
        <v>0.50206063546794155</v>
      </c>
    </row>
    <row r="350" spans="1:5" s="22" customFormat="1" ht="31.5" outlineLevel="1" x14ac:dyDescent="0.2">
      <c r="A350" s="16"/>
      <c r="B350" s="6" t="s">
        <v>113</v>
      </c>
      <c r="C350" s="29">
        <f>C351+C352</f>
        <v>51176084.260000005</v>
      </c>
      <c r="D350" s="29">
        <f>D351+D352</f>
        <v>29603529</v>
      </c>
      <c r="E350" s="30">
        <f t="shared" si="5"/>
        <v>0.57846412886142917</v>
      </c>
    </row>
    <row r="351" spans="1:5" s="23" customFormat="1" ht="15.75" x14ac:dyDescent="0.2">
      <c r="A351" s="3"/>
      <c r="B351" s="4" t="s">
        <v>115</v>
      </c>
      <c r="C351" s="26">
        <v>50742220.050000004</v>
      </c>
      <c r="D351" s="26">
        <v>29169670.050000001</v>
      </c>
      <c r="E351" s="27">
        <f t="shared" si="5"/>
        <v>0.57485994939237972</v>
      </c>
    </row>
    <row r="352" spans="1:5" s="23" customFormat="1" ht="15.75" x14ac:dyDescent="0.2">
      <c r="A352" s="3"/>
      <c r="B352" s="4" t="s">
        <v>116</v>
      </c>
      <c r="C352" s="26">
        <v>433864.21</v>
      </c>
      <c r="D352" s="26">
        <v>433858.95</v>
      </c>
      <c r="E352" s="27">
        <f t="shared" si="5"/>
        <v>0.99998787639109477</v>
      </c>
    </row>
    <row r="353" spans="1:5" s="22" customFormat="1" ht="31.5" outlineLevel="1" x14ac:dyDescent="0.2">
      <c r="A353" s="16"/>
      <c r="B353" s="6" t="s">
        <v>114</v>
      </c>
      <c r="C353" s="29">
        <f>C354+C355</f>
        <v>68729260.989999995</v>
      </c>
      <c r="D353" s="29">
        <f>D354+D355</f>
        <v>42727228.399999999</v>
      </c>
      <c r="E353" s="30">
        <f t="shared" si="5"/>
        <v>0.62167449183276902</v>
      </c>
    </row>
    <row r="354" spans="1:5" s="23" customFormat="1" ht="15.75" x14ac:dyDescent="0.2">
      <c r="A354" s="3"/>
      <c r="B354" s="4" t="s">
        <v>115</v>
      </c>
      <c r="C354" s="26">
        <v>55085600</v>
      </c>
      <c r="D354" s="26">
        <v>31943791</v>
      </c>
      <c r="E354" s="27">
        <f t="shared" si="5"/>
        <v>0.57989367457193897</v>
      </c>
    </row>
    <row r="355" spans="1:5" s="23" customFormat="1" ht="15.75" x14ac:dyDescent="0.2">
      <c r="A355" s="3"/>
      <c r="B355" s="4" t="s">
        <v>116</v>
      </c>
      <c r="C355" s="26">
        <v>13643660.99</v>
      </c>
      <c r="D355" s="26">
        <v>10783437.4</v>
      </c>
      <c r="E355" s="27">
        <f t="shared" si="5"/>
        <v>0.7903624553485773</v>
      </c>
    </row>
  </sheetData>
  <autoFilter ref="A5:L355"/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56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rep:2.56.0.38</dc:description>
  <cp:lastModifiedBy>Вершинина Мария Игоревна</cp:lastModifiedBy>
  <cp:lastPrinted>2023-10-20T10:06:06Z</cp:lastPrinted>
  <dcterms:created xsi:type="dcterms:W3CDTF">2023-10-19T12:05:42Z</dcterms:created>
  <dcterms:modified xsi:type="dcterms:W3CDTF">2023-10-23T08:23:07Z</dcterms:modified>
</cp:coreProperties>
</file>