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3040" windowHeight="9360"/>
  </bookViews>
  <sheets>
    <sheet name="на 01.10.2023" sheetId="1" r:id="rId1"/>
    <sheet name="Лист1" sheetId="2" r:id="rId2"/>
  </sheets>
  <definedNames>
    <definedName name="_xlnm._FilterDatabase" localSheetId="0" hidden="1">'на 01.10.2023'!$A$6:$J$342</definedName>
    <definedName name="Z_0005951B_56A8_4F75_9731_3C8A24CD1AB5_.wvu.FilterData" localSheetId="0" hidden="1">'на 01.10.2023'!$A$6:$J$342</definedName>
    <definedName name="Z_0084E16F_DDA9_4699_9D5A_C5F7B89E6378_.wvu.FilterData" localSheetId="0" hidden="1">'на 01.10.2023'!$A$6:$J$342</definedName>
    <definedName name="Z_008BC0E1_CA24_4B86_A8FA_CB3A2AF4DB6F_.wvu.FilterData" localSheetId="0" hidden="1">'на 01.10.2023'!$A$6:$J$342</definedName>
    <definedName name="Z_00CB886B_451A_494B_A78E_BAA539CB2AE2_.wvu.FilterData" localSheetId="0" hidden="1">'на 01.10.2023'!$A$6:$J$342</definedName>
    <definedName name="Z_00EBC834_CC04_4600_ADF0_5EC4AEDA5595_.wvu.FilterData" localSheetId="0" hidden="1">'на 01.10.2023'!$A$6:$J$342</definedName>
    <definedName name="Z_01613E68_6B78_4CC0_9C3D_60683185C182_.wvu.FilterData" localSheetId="0" hidden="1">'на 01.10.2023'!$A$6:$J$342</definedName>
    <definedName name="Z_016B8DB4_4701_424D_9D7E_986366EF2C2F_.wvu.FilterData" localSheetId="0" hidden="1">'на 01.10.2023'!$A$6:$J$342</definedName>
    <definedName name="Z_018C80D1_B155_44CE_9AD9_515FC8948A83_.wvu.FilterData" localSheetId="0" hidden="1">'на 01.10.2023'!$A$6:$J$342</definedName>
    <definedName name="Z_01D4DC8C_5FD8_4E22_9898_A6D2EE840F42_.wvu.FilterData" localSheetId="0" hidden="1">'на 01.10.2023'!$A$6:$J$342</definedName>
    <definedName name="Z_02102EEE_2287_4468_A4A7_52D50729EDDD_.wvu.FilterData" localSheetId="0" hidden="1">'на 01.10.2023'!$A$6:$J$342</definedName>
    <definedName name="Z_0217F586_7BE2_4803_B88F_1646729DF76E_.wvu.FilterData" localSheetId="0" hidden="1">'на 01.10.2023'!$A$6:$J$342</definedName>
    <definedName name="Z_021A415B_1955_40BC_AFAE_4CA0EAA943C8_.wvu.FilterData" localSheetId="0" hidden="1">'на 01.10.2023'!$A$6:$J$342</definedName>
    <definedName name="Z_021AD043_A592_41CC_8D70_4A5E3DED823A_.wvu.FilterData" localSheetId="0" hidden="1">'на 01.10.2023'!$A$6:$J$342</definedName>
    <definedName name="Z_02CA0CE5_3727_4238_BAB8_2EB1D6D88032_.wvu.FilterData" localSheetId="0" hidden="1">'на 01.10.2023'!$A$6:$J$342</definedName>
    <definedName name="Z_02D2F435_66DA_468E_987B_F2AECDDD4E3B_.wvu.FilterData" localSheetId="0" hidden="1">'на 01.10.2023'!$A$6:$J$342</definedName>
    <definedName name="Z_032DDD1D_7C32_4E80_928D_C908C764BB01_.wvu.Cols" localSheetId="0" hidden="1">'на 01.10.2023'!$K:$L</definedName>
    <definedName name="Z_032DDD1D_7C32_4E80_928D_C908C764BB01_.wvu.FilterData" localSheetId="0" hidden="1">'на 01.10.2023'!$A$6:$J$342</definedName>
    <definedName name="Z_032DDD1D_7C32_4E80_928D_C908C764BB01_.wvu.PrintArea" localSheetId="0" hidden="1">'на 01.10.2023'!$A$1:$J$109</definedName>
    <definedName name="Z_032DDD1D_7C32_4E80_928D_C908C764BB01_.wvu.PrintTitles" localSheetId="0" hidden="1">'на 01.10.2023'!$4:$7</definedName>
    <definedName name="Z_032DDD1D_7C32_4E80_928D_C908C764BB01_.wvu.Rows" localSheetId="0" hidden="1">'на 01.10.2023'!$98:$98</definedName>
    <definedName name="Z_036F0B1A_A4C3_4ACE_90F0_C92FA4824CCC_.wvu.FilterData" localSheetId="0" hidden="1">'на 01.10.2023'!$A$6:$J$342</definedName>
    <definedName name="Z_03CDA04C_F398_48E4_A959_14B521751FAE_.wvu.FilterData" localSheetId="0" hidden="1">'на 01.10.2023'!$A$6:$J$342</definedName>
    <definedName name="Z_03CE4E6D_AA11_4BB9_B07A_EF26A768B26B_.wvu.FilterData" localSheetId="0" hidden="1">'на 01.10.2023'!$A$6:$J$342</definedName>
    <definedName name="Z_040F7A53_882C_426B_A971_3BA4E7F819F6_.wvu.FilterData" localSheetId="0" hidden="1">'на 01.10.2023'!$A$6:$G$62</definedName>
    <definedName name="Z_041557F5_3257_416A_8401_99DEC5D0D1B5_.wvu.FilterData" localSheetId="0" hidden="1">'на 01.10.2023'!$A$6:$J$342</definedName>
    <definedName name="Z_049683C7_96B1_4669_9E7D_B122832354BD_.wvu.FilterData" localSheetId="0" hidden="1">'на 01.10.2023'!$A$6:$J$342</definedName>
    <definedName name="Z_04A44F1D_59BA_46AD_AB8B_867650078049_.wvu.FilterData" localSheetId="0" hidden="1">'на 01.10.2023'!$A$6:$J$342</definedName>
    <definedName name="Z_04FC9684_94C8_402A_A954_8718D8E46D16_.wvu.FilterData" localSheetId="0" hidden="1">'на 01.10.2023'!$A$6:$J$342</definedName>
    <definedName name="Z_05132324_2347_4886_ACC0_B2417CD7A8E0_.wvu.FilterData" localSheetId="0" hidden="1">'на 01.10.2023'!$A$6:$J$342</definedName>
    <definedName name="Z_0532A635_1AF2_4682_942B_C6CE3C16F8D7_.wvu.FilterData" localSheetId="0" hidden="1">'на 01.10.2023'!$A$6:$J$342</definedName>
    <definedName name="Z_056CFCF2_1D67_47C0_BE8C_D1F7ABB1120B_.wvu.FilterData" localSheetId="0" hidden="1">'на 01.10.2023'!$A$6:$J$342</definedName>
    <definedName name="Z_05716ABD_418C_4DA4_AC8A_C2D9BFCD057A_.wvu.FilterData" localSheetId="0" hidden="1">'на 01.10.2023'!$A$6:$J$342</definedName>
    <definedName name="Z_05917B93_2768_415F_AFD9_F6B5D0EF275E_.wvu.FilterData" localSheetId="0" hidden="1">'на 01.10.2023'!$A$6:$J$342</definedName>
    <definedName name="Z_05A453BF_F037_4451_82BE_9DA37719BFA5_.wvu.FilterData" localSheetId="0" hidden="1">'на 01.10.2023'!$A$6:$J$342</definedName>
    <definedName name="Z_05C1E2BB_B583_44DD_A8AC_FBF87A053735_.wvu.FilterData" localSheetId="0" hidden="1">'на 01.10.2023'!$A$6:$G$62</definedName>
    <definedName name="Z_05C9DD0B_EBEE_40E7_A642_8B2CDCC810BA_.wvu.FilterData" localSheetId="0" hidden="1">'на 01.10.2023'!$A$6:$G$62</definedName>
    <definedName name="Z_06134871_716F_4992_860F_36C7E07B4EF7_.wvu.FilterData" localSheetId="0" hidden="1">'на 01.10.2023'!$A$6:$J$342</definedName>
    <definedName name="Z_0623BA59_06E0_47C4_A9E0_EFF8949456C2_.wvu.FilterData" localSheetId="0" hidden="1">'на 01.10.2023'!$A$6:$G$62</definedName>
    <definedName name="Z_0644E522_2545_474C_824A_2ED6C2798897_.wvu.FilterData" localSheetId="0" hidden="1">'на 01.10.2023'!$A$6:$J$342</definedName>
    <definedName name="Z_064B2F74_59A6_435C_9504_ED84D272F576_.wvu.FilterData" localSheetId="0" hidden="1">'на 01.10.2023'!$A$6:$J$342</definedName>
    <definedName name="Z_064B5A1E_A42B_4485_93B8_B6DA090B161C_.wvu.FilterData" localSheetId="0" hidden="1">'на 01.10.2023'!$A$6:$J$342</definedName>
    <definedName name="Z_068F4DFA_CDD6_4272_99ED_988D34FA7BC4_.wvu.FilterData" localSheetId="0" hidden="1">'на 01.10.2023'!$A$6:$J$342</definedName>
    <definedName name="Z_06CAE47A_6EDD_4FE2_8E3A_333266247E42_.wvu.FilterData" localSheetId="0" hidden="1">'на 01.10.2023'!$A$6:$J$342</definedName>
    <definedName name="Z_06E8A760_77DE_44B7_B51E_7A5411604938_.wvu.FilterData" localSheetId="0" hidden="1">'на 01.10.2023'!$A$6:$J$342</definedName>
    <definedName name="Z_06ECB70F_782C_4925_AAED_43BDE49D6216_.wvu.FilterData" localSheetId="0" hidden="1">'на 01.10.2023'!$A$6:$J$342</definedName>
    <definedName name="Z_0704F8E6_D2AC_4B4B_8C49_5FF3CC18FB70_.wvu.FilterData" localSheetId="0" hidden="1">'на 01.10.2023'!$A$6:$J$342</definedName>
    <definedName name="Z_071188D9_4773_41E2_8227_482316F94E22_.wvu.FilterData" localSheetId="0" hidden="1">'на 01.10.2023'!$A$6:$J$342</definedName>
    <definedName name="Z_075B2438_128B_4EA2_B711_AEE30618C30D_.wvu.FilterData" localSheetId="0" hidden="1">'на 01.10.2023'!$A$6:$J$342</definedName>
    <definedName name="Z_076157D9_97A7_4D47_8780_D3B408E54324_.wvu.FilterData" localSheetId="0" hidden="1">'на 01.10.2023'!$A$6:$J$342</definedName>
    <definedName name="Z_079216EF_F396_45DE_93AA_DF26C49F532F_.wvu.FilterData" localSheetId="0" hidden="1">'на 01.10.2023'!$A$6:$G$62</definedName>
    <definedName name="Z_0796BB39_B763_4CFE_9C89_197614BDD8D2_.wvu.FilterData" localSheetId="0" hidden="1">'на 01.10.2023'!$A$6:$J$342</definedName>
    <definedName name="Z_07A4B19E_A8E0_4DE7_95D7_C84B888D3FDE_.wvu.FilterData" localSheetId="0" hidden="1">'на 01.10.2023'!$A$6:$J$342</definedName>
    <definedName name="Z_07CCE65F_D7A3_4D1C_9716_C5B8B9A42F6C_.wvu.FilterData" localSheetId="0" hidden="1">'на 01.10.2023'!$A$6:$J$342</definedName>
    <definedName name="Z_07F35A7A_3C2A_4ACB_A4AC_24896357050C_.wvu.FilterData" localSheetId="0" hidden="1">'на 01.10.2023'!$A$6:$J$342</definedName>
    <definedName name="Z_081D092E_BCFD_434D_99DD_F262EBF81A7D_.wvu.FilterData" localSheetId="0" hidden="1">'на 01.10.2023'!$A$6:$G$62</definedName>
    <definedName name="Z_081D1E71_FAB1_490F_8347_4363E467A6B8_.wvu.FilterData" localSheetId="0" hidden="1">'на 01.10.2023'!$A$6:$J$342</definedName>
    <definedName name="Z_087A5F39_BB99_44E2_988C_BE702BB1218A_.wvu.FilterData" localSheetId="0" hidden="1">'на 01.10.2023'!$A$6:$J$342</definedName>
    <definedName name="Z_087D3E4D_09AE_4948_835E_F42AAF45EC81_.wvu.FilterData" localSheetId="0" hidden="1">'на 01.10.2023'!$A$6:$J$342</definedName>
    <definedName name="Z_090A7C2D_CAE4_4C3E_951C_E39FB2B20255_.wvu.FilterData" localSheetId="0" hidden="1">'на 01.10.2023'!$A$6:$J$342</definedName>
    <definedName name="Z_090B52D0_64AD_49BA_9659_1C2B71248471_.wvu.FilterData" localSheetId="0" hidden="1">'на 01.10.2023'!$A$6:$J$342</definedName>
    <definedName name="Z_091FE98F_2A3F_496F_927E_914C3E410046_.wvu.FilterData" localSheetId="0" hidden="1">'на 01.10.2023'!$A$6:$J$342</definedName>
    <definedName name="Z_09234BB6_A2CF_4DE4_AE59_5C70DAD529E7_.wvu.FilterData" localSheetId="0" hidden="1">'на 01.10.2023'!$A$6:$J$342</definedName>
    <definedName name="Z_094B4134_1EAA_4AE3_8904_2CA55A37A0CD_.wvu.FilterData" localSheetId="0" hidden="1">'на 01.10.2023'!$A$6:$J$342</definedName>
    <definedName name="Z_0956497A_026E_4ED8_A2B8_BEBAC1B93CEA_.wvu.FilterData" localSheetId="0" hidden="1">'на 01.10.2023'!$A$6:$J$342</definedName>
    <definedName name="Z_09665491_2447_4ACE_847B_4452B60F2DF2_.wvu.FilterData" localSheetId="0" hidden="1">'на 01.10.2023'!$A$6:$J$342</definedName>
    <definedName name="Z_09EDEF91_2CA5_4F56_B67B_9D290C461670_.wvu.FilterData" localSheetId="0" hidden="1">'на 01.10.2023'!$A$6:$G$62</definedName>
    <definedName name="Z_09F9F792_37D5_476B_BEEE_67E9106F48F0_.wvu.FilterData" localSheetId="0" hidden="1">'на 01.10.2023'!$A$6:$J$342</definedName>
    <definedName name="Z_0A10B2C2_8811_4514_A02D_EDC7436B6D07_.wvu.FilterData" localSheetId="0" hidden="1">'на 01.10.2023'!$A$6:$J$342</definedName>
    <definedName name="Z_0A3E48A1_21BA_4054_9BE2_191CBE14D49F_.wvu.FilterData" localSheetId="0" hidden="1">'на 01.10.2023'!$A$6:$J$342</definedName>
    <definedName name="Z_0AA70BDA_573F_4BEC_A548_CA5C4475BFE7_.wvu.FilterData" localSheetId="0" hidden="1">'на 01.10.2023'!$A$6:$J$342</definedName>
    <definedName name="Z_0AC3FA68_E0C8_4657_AD81_AF6345EA501C_.wvu.FilterData" localSheetId="0" hidden="1">'на 01.10.2023'!$A$6:$G$62</definedName>
    <definedName name="Z_0AEF6EAE_E674_439C_ACB4_993FFB7F3E0A_.wvu.FilterData" localSheetId="0" hidden="1">'на 01.10.2023'!$A$6:$J$342</definedName>
    <definedName name="Z_0B579593_C56D_4394_91C1_F024BBE56EB1_.wvu.FilterData" localSheetId="0" hidden="1">'на 01.10.2023'!$A$6:$G$62</definedName>
    <definedName name="Z_0B938491_213D_4D28_A387_A6AFD28F0D9C_.wvu.FilterData" localSheetId="0" hidden="1">'на 01.10.2023'!$A$6:$J$342</definedName>
    <definedName name="Z_0BC4F378_D6F5_4B5F_9DB6_20E9B46F136D_.wvu.FilterData" localSheetId="0" hidden="1">'на 01.10.2023'!$A$6:$J$342</definedName>
    <definedName name="Z_0BC55D76_817D_4871_ADFD_780685E85798_.wvu.FilterData" localSheetId="0" hidden="1">'на 01.10.2023'!$A$6:$J$342</definedName>
    <definedName name="Z_0C6B39CB_8BE2_4437_B7EF_2B863FB64A7A_.wvu.FilterData" localSheetId="0" hidden="1">'на 01.10.2023'!$A$6:$G$62</definedName>
    <definedName name="Z_0C80C604_218C_428E_8C68_64D1AFDB22E0_.wvu.FilterData" localSheetId="0" hidden="1">'на 01.10.2023'!$A$6:$J$342</definedName>
    <definedName name="Z_0C8103A0_F84B_4295_B989_01191C993EC8_.wvu.FilterData" localSheetId="0" hidden="1">'на 01.10.2023'!$A$6:$J$342</definedName>
    <definedName name="Z_0C81132D_0EFB_424B_A2C0_D694846C9416_.wvu.FilterData" localSheetId="0" hidden="1">'на 01.10.2023'!$A$6:$J$342</definedName>
    <definedName name="Z_0C8C20D3_1DCE_4FE1_95B1_F35D8D398254_.wvu.FilterData" localSheetId="0" hidden="1">'на 01.10.2023'!$A$6:$G$62</definedName>
    <definedName name="Z_0CC48B05_D738_4589_9F69_B44D9887E2C7_.wvu.FilterData" localSheetId="0" hidden="1">'на 01.10.2023'!$A$6:$J$342</definedName>
    <definedName name="Z_0CC9441C_88E9_46D0_951D_A49C84EDA8CE_.wvu.FilterData" localSheetId="0" hidden="1">'на 01.10.2023'!$A$6:$J$342</definedName>
    <definedName name="Z_0CCCFAED_79CE_4449_BC23_D60C794B65C2_.wvu.FilterData" localSheetId="0" hidden="1">'на 01.10.2023'!$A$6:$J$342</definedName>
    <definedName name="Z_0CCCFAED_79CE_4449_BC23_D60C794B65C2_.wvu.PrintArea" localSheetId="0" hidden="1">'на 01.10.2023'!$A$1:$J$109</definedName>
    <definedName name="Z_0CCCFAED_79CE_4449_BC23_D60C794B65C2_.wvu.PrintTitles" localSheetId="0" hidden="1">'на 01.10.2023'!$4:$7</definedName>
    <definedName name="Z_0CF3E93E_60F6_45C8_AD33_C2CE08831546_.wvu.FilterData" localSheetId="0" hidden="1">'на 01.10.2023'!$A$6:$G$62</definedName>
    <definedName name="Z_0D69C398_7947_4D78_B1FE_A2A25AB79E10_.wvu.FilterData" localSheetId="0" hidden="1">'на 01.10.2023'!$A$6:$J$342</definedName>
    <definedName name="Z_0D7F5190_D20E_42FD_AD77_53CB309C7272_.wvu.FilterData" localSheetId="0" hidden="1">'на 01.10.2023'!$A$6:$G$62</definedName>
    <definedName name="Z_0DBB7EB7_A885_4D4A_A4F3_1AB3A0FE5EB1_.wvu.FilterData" localSheetId="0" hidden="1">'на 01.10.2023'!$A$6:$J$342</definedName>
    <definedName name="Z_0DCFEE9B_8A50_4239_995F_2F355FA49775_.wvu.FilterData" localSheetId="0" hidden="1">'на 01.10.2023'!$A$6:$J$342</definedName>
    <definedName name="Z_0E1EE7C4_535F_48D8_9D3B_6BBF2B693A19_.wvu.FilterData" localSheetId="0" hidden="1">'на 01.10.2023'!$A$6:$J$342</definedName>
    <definedName name="Z_0E67843B_6B59_48DA_8F29_8BAD133298E1_.wvu.FilterData" localSheetId="0" hidden="1">'на 01.10.2023'!$A$6:$J$342</definedName>
    <definedName name="Z_0E6786D8_AC3A_48D5_9AD7_4E7485DB6D9C_.wvu.FilterData" localSheetId="0" hidden="1">'на 01.10.2023'!$A$6:$G$62</definedName>
    <definedName name="Z_0E6CC89F_3B93_4F1D_B2EC_717A1F1053E5_.wvu.FilterData" localSheetId="0" hidden="1">'на 01.10.2023'!$A$6:$J$342</definedName>
    <definedName name="Z_0EBA5D20_532C_4466_B173_EB77531A7F20_.wvu.FilterData" localSheetId="0" hidden="1">'на 01.10.2023'!$A$6:$J$342</definedName>
    <definedName name="Z_0EBE1707_975C_4649_91D3_2E9B46A60B44_.wvu.FilterData" localSheetId="0" hidden="1">'на 01.10.2023'!$A$6:$J$342</definedName>
    <definedName name="Z_0F062473_6C06_4BF1_910A_662B1A72B605_.wvu.FilterData" localSheetId="0" hidden="1">'на 01.10.2023'!$A$6:$J$342</definedName>
    <definedName name="Z_0F28A21C_8BE4_46B7_AF17_DEFAA31BFC8A_.wvu.FilterData" localSheetId="0" hidden="1">'на 01.10.2023'!$A$6:$J$342</definedName>
    <definedName name="Z_0FECF66E_A3F4_4FDA_9772_9E33BF2FB660_.wvu.FilterData" localSheetId="0" hidden="1">'на 01.10.2023'!$A$6:$J$342</definedName>
    <definedName name="Z_101FC8DD_6A10_4029_AD34_21DB4CDC5FDB_.wvu.FilterData" localSheetId="0" hidden="1">'на 01.10.2023'!$A$6:$J$342</definedName>
    <definedName name="Z_10265054_777F_4ACD_9E80_3751E622A050_.wvu.FilterData" localSheetId="0" hidden="1">'на 01.10.2023'!$A$6:$J$342</definedName>
    <definedName name="Z_10372EC3_3966_4BDA_9F48_B7D63EE0E174_.wvu.FilterData" localSheetId="0" hidden="1">'на 01.10.2023'!$A$6:$J$342</definedName>
    <definedName name="Z_105D23B5_3830_4B2C_A4D4_FBFBD3BEFB9C_.wvu.FilterData" localSheetId="0" hidden="1">'на 01.10.2023'!$A$6:$G$62</definedName>
    <definedName name="Z_10BB35C8_B108_4263_B85A_266021A6A7DD_.wvu.FilterData" localSheetId="0" hidden="1">'на 01.10.2023'!$A$6:$J$342</definedName>
    <definedName name="Z_110D7079_48E3_40C4_813B_26CCA4E794BF_.wvu.FilterData" localSheetId="0" hidden="1">'на 01.10.2023'!$A$6:$J$342</definedName>
    <definedName name="Z_113A0779_204C_451B_8401_73E507046130_.wvu.FilterData" localSheetId="0" hidden="1">'на 01.10.2023'!$A$6:$J$342</definedName>
    <definedName name="Z_119EECA6_2DA1_40F6_BD98_65D18CFC0359_.wvu.FilterData" localSheetId="0" hidden="1">'на 01.10.2023'!$A$6:$J$342</definedName>
    <definedName name="Z_11B0FA8E_E0BF_44A4_A141_D0892BF4BA78_.wvu.FilterData" localSheetId="0" hidden="1">'на 01.10.2023'!$A$6:$J$342</definedName>
    <definedName name="Z_11DB2F46_E41B_4E33_8BC5_70370AE2E289_.wvu.FilterData" localSheetId="0" hidden="1">'на 01.10.2023'!$A$6:$J$342</definedName>
    <definedName name="Z_11EBBD1F_0821_4763_A781_80F95B559C64_.wvu.FilterData" localSheetId="0" hidden="1">'на 01.10.2023'!$A$6:$J$342</definedName>
    <definedName name="Z_12397037_6208_4B36_BC95_11438284A9DE_.wvu.FilterData" localSheetId="0" hidden="1">'на 01.10.2023'!$A$6:$G$62</definedName>
    <definedName name="Z_125B4190_A94D_4854_BDDA_AFD6D4F98A84_.wvu.FilterData" localSheetId="0" hidden="1">'на 01.10.2023'!$A$6:$J$342</definedName>
    <definedName name="Z_12C2408D_275D_4295_8823_146036CCAF72_.wvu.FilterData" localSheetId="0" hidden="1">'на 01.10.2023'!$A$6:$J$342</definedName>
    <definedName name="Z_130C16AD_E930_4810_BDF0_A6DD3A87B8D5_.wvu.FilterData" localSheetId="0" hidden="1">'на 01.10.2023'!$A$6:$J$342</definedName>
    <definedName name="Z_1315266B_953C_4E7F_B538_74B6DF400647_.wvu.FilterData" localSheetId="0" hidden="1">'на 01.10.2023'!$A$6:$G$62</definedName>
    <definedName name="Z_132984D2_035C_4C6F_8087_28C1188A76E6_.wvu.FilterData" localSheetId="0" hidden="1">'на 01.10.2023'!$A$6:$J$342</definedName>
    <definedName name="Z_13A75724_7658_4A80_9239_F37E0BC75B64_.wvu.FilterData" localSheetId="0" hidden="1">'на 01.10.2023'!$A$6:$J$342</definedName>
    <definedName name="Z_13BE7114_35DF_4699_8779_61985C68F6C3_.wvu.FilterData" localSheetId="0" hidden="1">'на 01.10.2023'!$A$6:$J$342</definedName>
    <definedName name="Z_13BE7114_35DF_4699_8779_61985C68F6C3_.wvu.PrintTitles" localSheetId="0" hidden="1">'на 01.10.2023'!$4:$7</definedName>
    <definedName name="Z_13E7ADA2_058C_4412_9AEA_31547694DD5C_.wvu.FilterData" localSheetId="0" hidden="1">'на 01.10.2023'!$A$6:$G$62</definedName>
    <definedName name="Z_1413B890_05A7_4559_8996_4E4407E7504B_.wvu.FilterData" localSheetId="0" hidden="1">'на 01.10.2023'!$A$6:$J$342</definedName>
    <definedName name="Z_1441516B_CC6A_40BC_80C3_4D12B77EAFC8_.wvu.FilterData" localSheetId="0" hidden="1">'на 01.10.2023'!$A$6:$J$342</definedName>
    <definedName name="Z_1474826F_81A7_45CE_9E32_539008BC6006_.wvu.FilterData" localSheetId="0" hidden="1">'на 01.10.2023'!$A$6:$J$342</definedName>
    <definedName name="Z_148D8FAA_3DC1_4430_9D42_1AFD9B8B331B_.wvu.FilterData" localSheetId="0" hidden="1">'на 01.10.2023'!$A$6:$J$342</definedName>
    <definedName name="Z_14901D06_6751_467D_A640_08BD51FC6A24_.wvu.FilterData" localSheetId="0" hidden="1">'на 01.10.2023'!$A$6:$J$342</definedName>
    <definedName name="Z_1539101F_31E9_4994_A34D_436B2BB1B73C_.wvu.FilterData" localSheetId="0" hidden="1">'на 01.10.2023'!$A$6:$J$342</definedName>
    <definedName name="Z_158130B9_9537_4E7D_AC4C_ED389C9B13A6_.wvu.FilterData" localSheetId="0" hidden="1">'на 01.10.2023'!$A$6:$J$342</definedName>
    <definedName name="Z_15AF9AFF_36E4_41C3_A9EA_A83C0A87FA00_.wvu.FilterData" localSheetId="0" hidden="1">'на 01.10.2023'!$A$6:$J$342</definedName>
    <definedName name="Z_15CD0F04_96A7_4C1A_9686_EA412C619A5C_.wvu.FilterData" localSheetId="0" hidden="1">'на 01.10.2023'!$A$6:$J$342</definedName>
    <definedName name="Z_1611C1BA_C4E2_40AE_8F45_3BEDE164E518_.wvu.FilterData" localSheetId="0" hidden="1">'на 01.10.2023'!$A$6:$J$342</definedName>
    <definedName name="Z_162671BE_0E1B_493C_8A3F_EDDD642876AD_.wvu.FilterData" localSheetId="0" hidden="1">'на 01.10.2023'!$A$6:$J$342</definedName>
    <definedName name="Z_163906CF_EA2A_4440_9702_9CD7830C248A_.wvu.FilterData" localSheetId="0" hidden="1">'на 01.10.2023'!$A$6:$J$342</definedName>
    <definedName name="Z_16533C21_4A9A_450C_8A94_553B88C3A9CF_.wvu.FilterData" localSheetId="0" hidden="1">'на 01.10.2023'!$A$6:$G$62</definedName>
    <definedName name="Z_1682CF4C_6BE2_4E45_A613_382D117E51BF_.wvu.FilterData" localSheetId="0" hidden="1">'на 01.10.2023'!$A$6:$J$342</definedName>
    <definedName name="Z_168FD5D4_D13B_47B9_8E56_61C627E3620F_.wvu.FilterData" localSheetId="0" hidden="1">'на 01.10.2023'!$A$6:$G$62</definedName>
    <definedName name="Z_169B516E_654F_469D_A8A0_69AB59FA498D_.wvu.FilterData" localSheetId="0" hidden="1">'на 01.10.2023'!$A$6:$J$342</definedName>
    <definedName name="Z_176FBEC7_B2AF_4702_A894_382F81F9ECF6_.wvu.FilterData" localSheetId="0" hidden="1">'на 01.10.2023'!$A$6:$G$62</definedName>
    <definedName name="Z_177691EC_944E_4BE9_8C92_DC07F27177A3_.wvu.FilterData" localSheetId="0" hidden="1">'на 01.10.2023'!$A$6:$J$342</definedName>
    <definedName name="Z_17AC66D0_E8BD_44BA_92AB_131AEC3E5A62_.wvu.FilterData" localSheetId="0" hidden="1">'на 01.10.2023'!$A$6:$J$342</definedName>
    <definedName name="Z_17AEC02B_67B1_483A_97D2_C1C6DFD21518_.wvu.FilterData" localSheetId="0" hidden="1">'на 01.10.2023'!$A$6:$J$342</definedName>
    <definedName name="Z_17BA477C_0C1C_4A41_8F0D_A63D84820EE6_.wvu.FilterData" localSheetId="0" hidden="1">'на 01.10.2023'!$A$6:$J$342</definedName>
    <definedName name="Z_17DB7260_EAFC_4D28_A183_E3FC0679E6B9_.wvu.FilterData" localSheetId="0" hidden="1">'на 01.10.2023'!$A$6:$J$342</definedName>
    <definedName name="Z_17EDCFFE_9BB3_4CD0_B5F4_42C50CD4172C_.wvu.FilterData" localSheetId="0" hidden="1">'на 01.10.2023'!$A$6:$J$342</definedName>
    <definedName name="Z_17FA1298_51B0_402B_A5BE_EDF4B8CE30A3_.wvu.FilterData" localSheetId="0" hidden="1">'на 01.10.2023'!$A$6:$J$342</definedName>
    <definedName name="Z_1829BD3C_60B0_4087_A867_C79E2FA74171_.wvu.FilterData" localSheetId="0" hidden="1">'на 01.10.2023'!$A$6:$J$342</definedName>
    <definedName name="Z_1902C2E4_C521_44EB_B934_0EBD6E871DD8_.wvu.FilterData" localSheetId="0" hidden="1">'на 01.10.2023'!$A$6:$J$342</definedName>
    <definedName name="Z_191D2631_8F19_4FC0_96A1_F397D331A068_.wvu.FilterData" localSheetId="0" hidden="1">'на 01.10.2023'!$A$6:$J$342</definedName>
    <definedName name="Z_1922598D_45C0_4DFB_A9E9_4D22AFD5603E_.wvu.FilterData" localSheetId="0" hidden="1">'на 01.10.2023'!$A$6:$J$342</definedName>
    <definedName name="Z_19497421_00C1_4657_A11B_18FB2BAAE62A_.wvu.FilterData" localSheetId="0" hidden="1">'на 01.10.2023'!$A$6:$J$342</definedName>
    <definedName name="Z_19510E6E_7565_4AC2_BCB4_A345501456B6_.wvu.FilterData" localSheetId="0" hidden="1">'на 01.10.2023'!$A$6:$G$62</definedName>
    <definedName name="Z_196632C6_99FC_4BC5_B189_10CF2045DEC3_.wvu.FilterData" localSheetId="0" hidden="1">'на 01.10.2023'!$A$6:$J$342</definedName>
    <definedName name="Z_197DC433_2311_4239_A28E_8D90CD4AEB73_.wvu.FilterData" localSheetId="0" hidden="1">'на 01.10.2023'!$A$6:$J$342</definedName>
    <definedName name="Z_19944AB6_3B70_4B1C_8696_B2E3AC2ED125_.wvu.FilterData" localSheetId="0" hidden="1">'на 01.10.2023'!$A$6:$J$342</definedName>
    <definedName name="Z_19A4AADC_FDEE_45BB_8FEE_0F5508EFB8E2_.wvu.FilterData" localSheetId="0" hidden="1">'на 01.10.2023'!$A$6:$J$342</definedName>
    <definedName name="Z_19B34FC3_E683_4280_90EE_7791220AE682_.wvu.FilterData" localSheetId="0" hidden="1">'на 01.10.2023'!$A$6:$J$342</definedName>
    <definedName name="Z_19DCCED4_CBF7_4FB7_81CC_89BDBD3B7059_.wvu.FilterData" localSheetId="0" hidden="1">'на 01.10.2023'!$A$6:$J$342</definedName>
    <definedName name="Z_19E5B318_3123_4687_A10B_72F3BDA9A599_.wvu.FilterData" localSheetId="0" hidden="1">'на 01.10.2023'!$A$6:$J$342</definedName>
    <definedName name="Z_1A049C7C_CD0A_4889_B39E_1914732262E3_.wvu.FilterData" localSheetId="0" hidden="1">'на 01.10.2023'!$A$6:$J$342</definedName>
    <definedName name="Z_1A0E2C33_0E3A_41AC_8CDC_1A9C8CD0216A_.wvu.FilterData" localSheetId="0" hidden="1">'на 01.10.2023'!$A$6:$J$342</definedName>
    <definedName name="Z_1A308FD8_4F2E_4C59_AD5E_DF8ECA438CAC_.wvu.FilterData" localSheetId="0" hidden="1">'на 01.10.2023'!$A$6:$J$342</definedName>
    <definedName name="Z_1A4CC36B_D4B3_43D1_9FD1_212107C88FAC_.wvu.FilterData" localSheetId="0" hidden="1">'на 01.10.2023'!$A$6:$J$342</definedName>
    <definedName name="Z_1ADD4354_436F_41C7_AFD6_B73FA2D9BC20_.wvu.FilterData" localSheetId="0" hidden="1">'на 01.10.2023'!$A$6:$J$342</definedName>
    <definedName name="Z_1AEFB227_48D5_4A3C_9D86_179BA9D72048_.wvu.FilterData" localSheetId="0" hidden="1">'на 01.10.2023'!$A$6:$J$342</definedName>
    <definedName name="Z_1AFCAE36_6F52_4F92_B134_D70D6576DA9A_.wvu.FilterData" localSheetId="0" hidden="1">'на 01.10.2023'!$A$6:$J$342</definedName>
    <definedName name="Z_1B413C41_F5DB_4793_803B_D278F6A0BE2C_.wvu.FilterData" localSheetId="0" hidden="1">'на 01.10.2023'!$A$6:$J$342</definedName>
    <definedName name="Z_1B5E2235_6128_483E_AF3A_F84F0D82D8A0_.wvu.FilterData" localSheetId="0" hidden="1">'на 01.10.2023'!$A$6:$J$342</definedName>
    <definedName name="Z_1B80EB95_48AD_46BC_914F_AA2A68F92D1A_.wvu.FilterData" localSheetId="0" hidden="1">'на 01.10.2023'!$A$6:$J$342</definedName>
    <definedName name="Z_1B8C6F5C_EC4F_486C_AF4D_99955B8438D7_.wvu.FilterData" localSheetId="0" hidden="1">'на 01.10.2023'!$A$6:$J$342</definedName>
    <definedName name="Z_1B943BCB_9609_428B_963E_E25F01748D7C_.wvu.FilterData" localSheetId="0" hidden="1">'на 01.10.2023'!$A$6:$J$342</definedName>
    <definedName name="Z_1BA0A829_1467_4894_A294_9BFD1EA8F94D_.wvu.FilterData" localSheetId="0" hidden="1">'на 01.10.2023'!$A$6:$J$342</definedName>
    <definedName name="Z_1BC5AC1B_93B8_44CC_B79C_CB101A6186A9_.wvu.FilterData" localSheetId="0" hidden="1">'на 01.10.2023'!$A$6:$J$342</definedName>
    <definedName name="Z_1C384A54_E3F0_4C1E_862E_6CD9154B364F_.wvu.FilterData" localSheetId="0" hidden="1">'на 01.10.2023'!$A$6:$J$342</definedName>
    <definedName name="Z_1C3DA4EF_3676_4683_84F0_1C41D26FFC16_.wvu.FilterData" localSheetId="0" hidden="1">'на 01.10.2023'!$A$6:$J$342</definedName>
    <definedName name="Z_1C3DF549_BEC3_47F7_8F0B_A96D42597ECF_.wvu.FilterData" localSheetId="0" hidden="1">'на 01.10.2023'!$A$6:$G$62</definedName>
    <definedName name="Z_1C4A962B_AB18_49EF_B88F_C5825F765AAE_.wvu.FilterData" localSheetId="0" hidden="1">'на 01.10.2023'!$A$6:$J$342</definedName>
    <definedName name="Z_1C681B2A_8932_44D9_BF50_EA5DBCC10436_.wvu.FilterData" localSheetId="0" hidden="1">'на 01.10.2023'!$A$6:$G$62</definedName>
    <definedName name="Z_1C77266E_9208_404B_B50C_CCD462042A77_.wvu.FilterData" localSheetId="0" hidden="1">'на 01.10.2023'!$A$6:$J$342</definedName>
    <definedName name="Z_1CB0764B_554D_4C09_98DC_8DED9FC27F03_.wvu.FilterData" localSheetId="0" hidden="1">'на 01.10.2023'!$A$6:$J$342</definedName>
    <definedName name="Z_1CB0CE3F_75F2_462B_8FE5_E94B0D7D6C1F_.wvu.FilterData" localSheetId="0" hidden="1">'на 01.10.2023'!$A$6:$J$342</definedName>
    <definedName name="Z_1CB5C523_AFA5_43A8_9C28_9F12CFE5BE65_.wvu.FilterData" localSheetId="0" hidden="1">'на 01.10.2023'!$A$6:$J$342</definedName>
    <definedName name="Z_1CEF9102_6C60_416B_8820_19DA6CA2FF8F_.wvu.FilterData" localSheetId="0" hidden="1">'на 01.10.2023'!$A$6:$J$342</definedName>
    <definedName name="Z_1D040B77_FB9E_4F43_8C00_A08539F57255_.wvu.FilterData" localSheetId="0" hidden="1">'на 01.10.2023'!$A$6:$J$342</definedName>
    <definedName name="Z_1D2C2901_70D8_494F_B885_AA5F7F9A1D2E_.wvu.FilterData" localSheetId="0" hidden="1">'на 01.10.2023'!$A$6:$J$342</definedName>
    <definedName name="Z_1D546444_6D70_47F2_86F2_EDA85896BE29_.wvu.FilterData" localSheetId="0" hidden="1">'на 01.10.2023'!$A$6:$J$342</definedName>
    <definedName name="Z_1D797472_1425_44E0_B821_543CF555289A_.wvu.FilterData" localSheetId="0" hidden="1">'на 01.10.2023'!$A$6:$J$342</definedName>
    <definedName name="Z_1E4258E9_B4B7_4674_9FCE_7F9A7440316E_.wvu.FilterData" localSheetId="0" hidden="1">'на 01.10.2023'!$A$6:$J$342</definedName>
    <definedName name="Z_1E88DC95_DDEB_4EE8_8544_5724B1E6FA94_.wvu.FilterData" localSheetId="0" hidden="1">'на 01.10.2023'!$A$6:$J$342</definedName>
    <definedName name="Z_1E99CE85_4531_4D02_8931_A69F1E7A491F_.wvu.FilterData" localSheetId="0" hidden="1">'на 01.10.2023'!$A$6:$J$342</definedName>
    <definedName name="Z_1EE7332F_E330_40B0_881C_5551B451317F_.wvu.FilterData" localSheetId="0" hidden="1">'на 01.10.2023'!$A$6:$J$342</definedName>
    <definedName name="Z_1F274A4D_4DCC_44CA_A1BD_90B7EE180486_.wvu.FilterData" localSheetId="0" hidden="1">'на 01.10.2023'!$A$6:$G$62</definedName>
    <definedName name="Z_1F6B5B08_FAE9_43CF_A27B_EE7ACD6D4DF6_.wvu.FilterData" localSheetId="0" hidden="1">'на 01.10.2023'!$A$6:$J$342</definedName>
    <definedName name="Z_1F6FF066_5CAF_4FE9_9ABD_85517853573D_.wvu.FilterData" localSheetId="0" hidden="1">'на 01.10.2023'!$A$6:$J$342</definedName>
    <definedName name="Z_1F885BC0_FA2D_45E9_BC66_C7BA68F6529B_.wvu.FilterData" localSheetId="0" hidden="1">'на 01.10.2023'!$A$6:$J$342</definedName>
    <definedName name="Z_1FD02FF0_4DBF_48AF_BE48_54893718170B_.wvu.FilterData" localSheetId="0" hidden="1">'на 01.10.2023'!$A$6:$J$342</definedName>
    <definedName name="Z_1FF678B1_7F2B_4362_81E7_D3C79ED64B95_.wvu.FilterData" localSheetId="0" hidden="1">'на 01.10.2023'!$A$6:$G$62</definedName>
    <definedName name="Z_202A973C_D681_42B4_9905_A37D128193B3_.wvu.FilterData" localSheetId="0" hidden="1">'на 01.10.2023'!$A$6:$J$342</definedName>
    <definedName name="Z_20461DED_BCEE_4284_A6DA_6F07C40C8239_.wvu.FilterData" localSheetId="0" hidden="1">'на 01.10.2023'!$A$6:$J$342</definedName>
    <definedName name="Z_20868A73_50FC_46DD_AF36_45A6EA571BBA_.wvu.FilterData" localSheetId="0" hidden="1">'на 01.10.2023'!$A$6:$J$342</definedName>
    <definedName name="Z_208D30EF_391B_4BD3_903C_6F09934D05DE_.wvu.FilterData" localSheetId="0" hidden="1">'на 01.10.2023'!$A$6:$J$342</definedName>
    <definedName name="Z_20A3EB12_07C5_4317_9D11_7C0131FF1F02_.wvu.FilterData" localSheetId="0" hidden="1">'на 01.10.2023'!$A$6:$J$342</definedName>
    <definedName name="Z_20D9F340_1DE7_44CE_91B2_93932C42B458_.wvu.FilterData" localSheetId="0" hidden="1">'на 01.10.2023'!$A$6:$J$342</definedName>
    <definedName name="Z_20FDC4C3_E5FA_4790_B33E_F477C8BF6B44_.wvu.FilterData" localSheetId="0" hidden="1">'на 01.10.2023'!$A$6:$J$342</definedName>
    <definedName name="Z_213A2745_C693_4286_BE88_9C4A4334D670_.wvu.FilterData" localSheetId="0" hidden="1">'на 01.10.2023'!$A$6:$J$342</definedName>
    <definedName name="Z_215E0AF3_2FB9_4AD2_85EB_5BB3A76EA017_.wvu.FilterData" localSheetId="0" hidden="1">'на 01.10.2023'!$A$6:$J$342</definedName>
    <definedName name="Z_216AEA56_C079_4104_83C7_B22F3C2C4895_.wvu.FilterData" localSheetId="0" hidden="1">'на 01.10.2023'!$A$6:$G$62</definedName>
    <definedName name="Z_2181C7D4_AA52_40AC_A808_5D532F9A4DB9_.wvu.FilterData" localSheetId="0" hidden="1">'на 01.10.2023'!$A$6:$G$62</definedName>
    <definedName name="Z_218F942B_7171_436E_9FD2_B42E8B2BD7B1_.wvu.FilterData" localSheetId="0" hidden="1">'на 01.10.2023'!$A$6:$J$342</definedName>
    <definedName name="Z_2193B65B_22D3_4556_BA96_9236D88F15D1_.wvu.FilterData" localSheetId="0" hidden="1">'на 01.10.2023'!$A$6:$J$342</definedName>
    <definedName name="Z_2227F545_20F3_436A_B8EF_3FD7474469D5_.wvu.FilterData" localSheetId="0" hidden="1">'на 01.10.2023'!$A$6:$J$342</definedName>
    <definedName name="Z_222CB208_6EE7_4ACF_9056_A80606B8DEAE_.wvu.FilterData" localSheetId="0" hidden="1">'на 01.10.2023'!$A$6:$J$342</definedName>
    <definedName name="Z_226465B0_569A_4409_9E40_A0A83A783F15_.wvu.FilterData" localSheetId="0" hidden="1">'на 01.10.2023'!$A$6:$J$342</definedName>
    <definedName name="Z_22685337_E082_4D7C_A228_0D984F36404C_.wvu.FilterData" localSheetId="0" hidden="1">'на 01.10.2023'!$A$6:$J$342</definedName>
    <definedName name="Z_22A3361C_6866_4206_B8FA_E848438D95B8_.wvu.FilterData" localSheetId="0" hidden="1">'на 01.10.2023'!$A$6:$G$62</definedName>
    <definedName name="Z_22AD9719_C703_4B90_BE69_2DEB5D034A75_.wvu.FilterData" localSheetId="0" hidden="1">'на 01.10.2023'!$A$6:$J$342</definedName>
    <definedName name="Z_230C891B_FF71_49C0_8469_402EB27C1D3D_.wvu.FilterData" localSheetId="0" hidden="1">'на 01.10.2023'!$A$6:$J$342</definedName>
    <definedName name="Z_238BD50B_A9C7_4CA0_9414_E0ED4E4BDEB3_.wvu.FilterData" localSheetId="0" hidden="1">'на 01.10.2023'!$A$6:$J$342</definedName>
    <definedName name="Z_23D71F5A_A534_4F07_942A_44ED3D76C570_.wvu.FilterData" localSheetId="0" hidden="1">'на 01.10.2023'!$A$6:$J$342</definedName>
    <definedName name="Z_23D8BDF0_F68C_428D_99C2_B4353262A495_.wvu.FilterData" localSheetId="0" hidden="1">'на 01.10.2023'!$A$6:$J$342</definedName>
    <definedName name="Z_24648CF3_B608_41C2_86D6_82A173782245_.wvu.FilterData" localSheetId="0" hidden="1">'на 01.10.2023'!$A$6:$J$342</definedName>
    <definedName name="Z_246D425F_E7DE_4F74_93E1_1CA6487BB7AF_.wvu.FilterData" localSheetId="0" hidden="1">'на 01.10.2023'!$A$6:$J$342</definedName>
    <definedName name="Z_2472C2AA_FDFD_47B0_B552_823C294CA4F4_.wvu.FilterData" localSheetId="0" hidden="1">'на 01.10.2023'!$A$6:$J$342</definedName>
    <definedName name="Z_24860D1B_9CB0_4DBB_9F9A_A7B23A9FBD9E_.wvu.FilterData" localSheetId="0" hidden="1">'на 01.10.2023'!$A$6:$J$342</definedName>
    <definedName name="Z_24D1D1DF_90B3_41D1_82E1_05DE887CC58D_.wvu.FilterData" localSheetId="0" hidden="1">'на 01.10.2023'!$A$6:$G$62</definedName>
    <definedName name="Z_24E5C1BC_322C_4FEF_B964_F0DCC04482C1_.wvu.Cols" localSheetId="0" hidden="1">'на 01.10.2023'!#REF!,'на 01.10.2023'!#REF!</definedName>
    <definedName name="Z_24E5C1BC_322C_4FEF_B964_F0DCC04482C1_.wvu.FilterData" localSheetId="0" hidden="1">'на 01.10.2023'!$A$6:$G$62</definedName>
    <definedName name="Z_24E5C1BC_322C_4FEF_B964_F0DCC04482C1_.wvu.Rows" localSheetId="0" hidden="1">'на 01.10.2023'!#REF!</definedName>
    <definedName name="Z_24F59C70_7693_4468_9C06_DF336332E251_.wvu.FilterData" localSheetId="0" hidden="1">'на 01.10.2023'!$A$6:$J$342</definedName>
    <definedName name="Z_2581E391_5642_415F_B769_4174F7791D0D_.wvu.FilterData" localSheetId="0" hidden="1">'на 01.10.2023'!$A$6:$J$342</definedName>
    <definedName name="Z_25997FFA_90F9_4B4A_8C73_3E119DFE9BDB_.wvu.FilterData" localSheetId="0" hidden="1">'на 01.10.2023'!$A$6:$J$342</definedName>
    <definedName name="Z_25DD804F_4FCB_49C0_B290_F226E6C8FC4D_.wvu.FilterData" localSheetId="0" hidden="1">'на 01.10.2023'!$A$6:$J$342</definedName>
    <definedName name="Z_25F305AA_6420_44FE_A658_6597DFDEDA7F_.wvu.FilterData" localSheetId="0" hidden="1">'на 01.10.2023'!$A$6:$J$342</definedName>
    <definedName name="Z_2607CBF0_49A6_438F_9584_3749A387917B_.wvu.FilterData" localSheetId="0" hidden="1">'на 01.10.2023'!$A$6:$J$342</definedName>
    <definedName name="Z_26390C63_E690_4CD6_B911_4F7F9CCE06AD_.wvu.FilterData" localSheetId="0" hidden="1">'на 01.10.2023'!$A$6:$J$342</definedName>
    <definedName name="Z_26429C5E_4C2A_4378_909D_1B44C6D9D535_.wvu.FilterData" localSheetId="0" hidden="1">'на 01.10.2023'!$A$6:$J$342</definedName>
    <definedName name="Z_2647282E_5B25_4148_AAD9_72AB0A3F24C4_.wvu.FilterData" localSheetId="0" hidden="1">'на 01.10.2023'!$A$2:$K$94</definedName>
    <definedName name="Z_2674F797_992F_4CB7_9676_1EDAA9531432_.wvu.FilterData" localSheetId="0" hidden="1">'на 01.10.2023'!$A$6:$J$342</definedName>
    <definedName name="Z_26E7CD7D_71FD_4075_B268_E6444384CE7D_.wvu.FilterData" localSheetId="0" hidden="1">'на 01.10.2023'!$A$6:$G$62</definedName>
    <definedName name="Z_26F9AA84_9112_4237_941D_8FD75C735073_.wvu.FilterData" localSheetId="0" hidden="1">'на 01.10.2023'!$A$6:$J$342</definedName>
    <definedName name="Z_271A6422_0558_45A4_90D0_4FBBFA0C466A_.wvu.FilterData" localSheetId="0" hidden="1">'на 01.10.2023'!$A$6:$J$342</definedName>
    <definedName name="Z_2751B79E_F60F_449F_9B1A_ED01F0EE4A3F_.wvu.FilterData" localSheetId="0" hidden="1">'на 01.10.2023'!$A$6:$J$342</definedName>
    <definedName name="Z_28008BE5_0693_468D_890E_2AE562EDDFCA_.wvu.FilterData" localSheetId="0" hidden="1">'на 01.10.2023'!$A$6:$G$62</definedName>
    <definedName name="Z_282F013D_E5B1_4C17_8727_7949891CEFC8_.wvu.FilterData" localSheetId="0" hidden="1">'на 01.10.2023'!$A$6:$J$342</definedName>
    <definedName name="Z_2837E49C_B710_4529_BF10_CA6B05CFBDFF_.wvu.FilterData" localSheetId="0" hidden="1">'на 01.10.2023'!$A$6:$J$342</definedName>
    <definedName name="Z_28734D07_CFBB_4CA1_9F21_5298C965DE17_.wvu.FilterData" localSheetId="0" hidden="1">'на 01.10.2023'!$A$6:$J$342</definedName>
    <definedName name="Z_28E41E88_388C_4DFB_9AF5_1D40B3E9E104_.wvu.FilterData" localSheetId="0" hidden="1">'на 01.10.2023'!$A$6:$J$342</definedName>
    <definedName name="Z_28E4EEA1_2ECD_4F92_886B_4623628382D4_.wvu.FilterData" localSheetId="0" hidden="1">'на 01.10.2023'!$A$6:$J$342</definedName>
    <definedName name="Z_2932A736_9A81_4C2B_931E_457899534006_.wvu.FilterData" localSheetId="0" hidden="1">'на 01.10.2023'!$A$6:$J$342</definedName>
    <definedName name="Z_29A3856A_3C5E_4E34_952C_3D8CBF4944E0_.wvu.FilterData" localSheetId="0" hidden="1">'на 01.10.2023'!$A$6:$J$342</definedName>
    <definedName name="Z_29A3F31E_AA0E_4520_83F3_6EDE69E47FB4_.wvu.FilterData" localSheetId="0" hidden="1">'на 01.10.2023'!$A$6:$J$342</definedName>
    <definedName name="Z_29D02AC6_6038_4739_B18F_A141A3DD747B_.wvu.FilterData" localSheetId="0" hidden="1">'на 01.10.2023'!$A$6:$J$342</definedName>
    <definedName name="Z_29D1C55E_0AE0_4CA9_A4C9_F358DEE7E9AD_.wvu.FilterData" localSheetId="0" hidden="1">'на 01.10.2023'!$A$6:$J$342</definedName>
    <definedName name="Z_29D71C82_2577_4FF3_9305_7EF7756DC376_.wvu.FilterData" localSheetId="0" hidden="1">'на 01.10.2023'!$A$6:$J$342</definedName>
    <definedName name="Z_29DFBA2C_6E56_4C53_B4C6_BE922958A705_.wvu.FilterData" localSheetId="0" hidden="1">'на 01.10.2023'!$A$6:$J$342</definedName>
    <definedName name="Z_2A075779_EE89_4995_9517_DAD5135FF513_.wvu.FilterData" localSheetId="0" hidden="1">'на 01.10.2023'!$A$6:$J$342</definedName>
    <definedName name="Z_2A1C394E_EC37_4AB7_9E3A_0759931D8CFD_.wvu.FilterData" localSheetId="0" hidden="1">'на 01.10.2023'!$A$6:$J$342</definedName>
    <definedName name="Z_2A567982_7892_4F86_A16D_3A26E4C78607_.wvu.FilterData" localSheetId="0" hidden="1">'на 01.10.2023'!$A$6:$J$342</definedName>
    <definedName name="Z_2A6F2DEB_E43C_4851_BD61_C2D3E4DD465D_.wvu.FilterData" localSheetId="0" hidden="1">'на 01.10.2023'!$A$6:$J$342</definedName>
    <definedName name="Z_2A9D3288_FE38_46DD_A0BD_6FD4437B54BF_.wvu.FilterData" localSheetId="0" hidden="1">'на 01.10.2023'!$A$6:$J$342</definedName>
    <definedName name="Z_2ABFD162_2396_40CA_8AA1_6D6B8B2ADEFC_.wvu.FilterData" localSheetId="0" hidden="1">'на 01.10.2023'!$A$6:$J$342</definedName>
    <definedName name="Z_2B15446F_3D95_4B00_9264_4B677551A413_.wvu.FilterData" localSheetId="0" hidden="1">'на 01.10.2023'!$A$6:$J$342</definedName>
    <definedName name="Z_2B4EF399_1F78_4650_9196_70339D27DB54_.wvu.FilterData" localSheetId="0" hidden="1">'на 01.10.2023'!$A$6:$J$342</definedName>
    <definedName name="Z_2B67E997_66AF_4883_9EE5_9876648FDDE9_.wvu.FilterData" localSheetId="0" hidden="1">'на 01.10.2023'!$A$6:$J$342</definedName>
    <definedName name="Z_2B6BAC9D_8ECF_4B5C_AEA7_CCE1C0524E55_.wvu.FilterData" localSheetId="0" hidden="1">'на 01.10.2023'!$A$6:$J$342</definedName>
    <definedName name="Z_2C029299_5EEC_4151_A9E2_241D31E08692_.wvu.FilterData" localSheetId="0" hidden="1">'на 01.10.2023'!$A$6:$J$342</definedName>
    <definedName name="Z_2C1C75F1_03BE_4DA1_BB06_91161FF1447B_.wvu.FilterData" localSheetId="0" hidden="1">'на 01.10.2023'!$A$6:$J$342</definedName>
    <definedName name="Z_2C43A648_766E_499E_95B2_EA6F7EA791D4_.wvu.FilterData" localSheetId="0" hidden="1">'на 01.10.2023'!$A$6:$J$342</definedName>
    <definedName name="Z_2C47EAD7_6B0B_40AB_9599_0BF3302E35F1_.wvu.FilterData" localSheetId="0" hidden="1">'на 01.10.2023'!$A$6:$G$62</definedName>
    <definedName name="Z_2C83C5CF_2113_4A26_AC8F_B29994F8C20B_.wvu.FilterData" localSheetId="0" hidden="1">'на 01.10.2023'!$A$6:$J$342</definedName>
    <definedName name="Z_2C84172E_586C_4D87_8195_A127AE7FA630_.wvu.FilterData" localSheetId="0" hidden="1">'на 01.10.2023'!$A$6:$J$342</definedName>
    <definedName name="Z_2C9B35C8_0958_4329_B3BA_1B34E888FA9D_.wvu.FilterData" localSheetId="0" hidden="1">'на 01.10.2023'!$A$6:$J$342</definedName>
    <definedName name="Z_2CA13149_FCDD_4675_859E_83B5251A0804_.wvu.FilterData" localSheetId="0" hidden="1">'на 01.10.2023'!$A$6:$J$342</definedName>
    <definedName name="Z_2CD18B03_71F5_4B8A_8C6C_592F5A66335B_.wvu.FilterData" localSheetId="0" hidden="1">'на 01.10.2023'!$A$6:$J$342</definedName>
    <definedName name="Z_2D011736_53B8_48A8_8C2E_71DD995F6546_.wvu.FilterData" localSheetId="0" hidden="1">'на 01.10.2023'!$A$6:$J$342</definedName>
    <definedName name="Z_2D540280_F40F_4530_A32A_1FF2E78E7147_.wvu.FilterData" localSheetId="0" hidden="1">'на 01.10.2023'!$A$6:$J$342</definedName>
    <definedName name="Z_2D918A37_6905_4BEF_BC3A_DA45E968DAC3_.wvu.FilterData" localSheetId="0" hidden="1">'на 01.10.2023'!$A$6:$G$62</definedName>
    <definedName name="Z_2D97755C_B099_4001_9C5F_12A88788A461_.wvu.FilterData" localSheetId="0" hidden="1">'на 01.10.2023'!$A$6:$J$342</definedName>
    <definedName name="Z_2DCF6207_B24B_43F5_B844_6C1E92F9CADA_.wvu.FilterData" localSheetId="0" hidden="1">'на 01.10.2023'!$A$6:$J$342</definedName>
    <definedName name="Z_2DF88C31_E5A0_4DFE_877D_5A31D3992603_.wvu.Rows" localSheetId="0" hidden="1">'на 01.10.2023'!#REF!,'на 01.10.2023'!#REF!,'на 01.10.2023'!#REF!,'на 01.10.2023'!#REF!,'на 01.10.2023'!#REF!,'на 01.10.2023'!#REF!,'на 01.10.2023'!#REF!,'на 01.10.2023'!#REF!,'на 01.10.2023'!#REF!,'на 01.10.2023'!#REF!,'на 01.10.2023'!#REF!</definedName>
    <definedName name="Z_2EAB3EBF_78BA_4558_81F0_5F1DF77A14D3_.wvu.FilterData" localSheetId="0" hidden="1">'на 01.10.2023'!$A$6:$J$342</definedName>
    <definedName name="Z_2F0BEAEB_2F2B_4189_8A3F_29BE821E800A_.wvu.FilterData" localSheetId="0" hidden="1">'на 01.10.2023'!$A$6:$J$342</definedName>
    <definedName name="Z_2F3BAFC5_8792_4BC0_833F_5CB9ACB14A14_.wvu.FilterData" localSheetId="0" hidden="1">'на 01.10.2023'!$A$6:$G$62</definedName>
    <definedName name="Z_2F3DE7DB_1DEA_4A0C_88EC_B05C9EEC768F_.wvu.FilterData" localSheetId="0" hidden="1">'на 01.10.2023'!$A$6:$J$342</definedName>
    <definedName name="Z_2F6EDC09_23D3_4C07_9EAF_76DD4D3B3A18_.wvu.FilterData" localSheetId="0" hidden="1">'на 01.10.2023'!$A$6:$J$342</definedName>
    <definedName name="Z_2F72C4E3_E946_4870_A59B_C47D17A3E8B0_.wvu.FilterData" localSheetId="0" hidden="1">'на 01.10.2023'!$A$6:$J$342</definedName>
    <definedName name="Z_2F7AC811_CA37_46E3_866E_6E10DF43054A_.wvu.FilterData" localSheetId="0" hidden="1">'на 01.10.2023'!$A$6:$J$342</definedName>
    <definedName name="Z_2FAB8F10_5F5A_4B70_9158_E79B14A6565A_.wvu.FilterData" localSheetId="0" hidden="1">'на 01.10.2023'!$A$6:$J$342</definedName>
    <definedName name="Z_300D3722_BC5B_4EFC_A306_CB3461E96075_.wvu.FilterData" localSheetId="0" hidden="1">'на 01.10.2023'!$A$6:$J$342</definedName>
    <definedName name="Z_3023B4E6_3B5A_4EE2_B0CD_0EB8476E923A_.wvu.FilterData" localSheetId="0" hidden="1">'на 01.10.2023'!$A$6:$J$342</definedName>
    <definedName name="Z_30325303_BF31_42D5_AC1B_F6902B32CA33_.wvu.FilterData" localSheetId="0" hidden="1">'на 01.10.2023'!$A$6:$J$342</definedName>
    <definedName name="Z_304A3C28_C66E_433A_8796_E18A689B54D1_.wvu.FilterData" localSheetId="0" hidden="1">'на 01.10.2023'!$A$6:$J$342</definedName>
    <definedName name="Z_308AF0B3_EE19_4841_BBC0_915C9A7203E9_.wvu.FilterData" localSheetId="0" hidden="1">'на 01.10.2023'!$A$6:$J$342</definedName>
    <definedName name="Z_30F94082_E7C8_4DE7_AE26_19B3A4317363_.wvu.FilterData" localSheetId="0" hidden="1">'на 01.10.2023'!$A$6:$J$342</definedName>
    <definedName name="Z_315B3829_E75D_48BB_A407_88A96C0D6A4B_.wvu.FilterData" localSheetId="0" hidden="1">'на 01.10.2023'!$A$6:$J$342</definedName>
    <definedName name="Z_3169E1B8_6971_4325_933B_3FDE2BEB6DA0_.wvu.FilterData" localSheetId="0" hidden="1">'на 01.10.2023'!$A$6:$J$342</definedName>
    <definedName name="Z_316B9C14_7546_49E5_A384_4190EC7682DE_.wvu.FilterData" localSheetId="0" hidden="1">'на 01.10.2023'!$A$6:$J$342</definedName>
    <definedName name="Z_31985263_3556_4B71_A26F_62706F49B320_.wvu.FilterData" localSheetId="0" hidden="1">'на 01.10.2023'!$A$6:$G$62</definedName>
    <definedName name="Z_31AA5726_A0DC_4045_94FA_9EFB6200CDD3_.wvu.FilterData" localSheetId="0" hidden="1">'на 01.10.2023'!$A$6:$J$342</definedName>
    <definedName name="Z_31C5283F_7633_4B8A_ADD5_7EB245AE899F_.wvu.FilterData" localSheetId="0" hidden="1">'на 01.10.2023'!$A$6:$J$342</definedName>
    <definedName name="Z_31E849A6_B4EF_45EE_ADBC_BDC56906C3E6_.wvu.FilterData" localSheetId="0" hidden="1">'на 01.10.2023'!$A$6:$J$342</definedName>
    <definedName name="Z_31EABA3C_DD8D_46BF_85B1_09527EF8E816_.wvu.FilterData" localSheetId="0" hidden="1">'на 01.10.2023'!$A$6:$G$62</definedName>
    <definedName name="Z_320B1B6B_1198_44A6_8D72_260589D02390_.wvu.FilterData" localSheetId="0" hidden="1">'на 01.10.2023'!$A$6:$J$342</definedName>
    <definedName name="Z_32155998_B9E5_40FE_B2BB_A9BF49319547_.wvu.FilterData" localSheetId="0" hidden="1">'на 01.10.2023'!$A$6:$J$342</definedName>
    <definedName name="Z_325F1FA7_CEC2_4E5D_9CD5_9D28BC83DEC9_.wvu.FilterData" localSheetId="0" hidden="1">'на 01.10.2023'!$A$6:$J$342</definedName>
    <definedName name="Z_327D3863_28FE_46AD_A301_334172CA68F9_.wvu.FilterData" localSheetId="0" hidden="1">'на 01.10.2023'!$A$6:$J$342</definedName>
    <definedName name="Z_328B1FBD_B9E0_4F8C_AA1F_438ED0F19823_.wvu.FilterData" localSheetId="0" hidden="1">'на 01.10.2023'!$A$6:$J$342</definedName>
    <definedName name="Z_32F81156_0F3B_49A8_B56D_9A01AA7C97FE_.wvu.FilterData" localSheetId="0" hidden="1">'на 01.10.2023'!$A$6:$J$342</definedName>
    <definedName name="Z_33081AFE_875F_4448_8DBB_C2288E582829_.wvu.FilterData" localSheetId="0" hidden="1">'на 01.10.2023'!$A$6:$J$342</definedName>
    <definedName name="Z_33725023_9491_4856_AC32_391D3DCA1E13_.wvu.FilterData" localSheetId="0" hidden="1">'на 01.10.2023'!$A$6:$J$342</definedName>
    <definedName name="Z_33995DBE_E7D5_4BC5_96C4_CB599185238D_.wvu.FilterData" localSheetId="0" hidden="1">'на 01.10.2023'!$A$6:$J$342</definedName>
    <definedName name="Z_33B1A243_1D43_46E3_9A6F_5452EA17ECBD_.wvu.FilterData" localSheetId="0" hidden="1">'на 01.10.2023'!$A$6:$J$342</definedName>
    <definedName name="Z_33F06620_89E2_4BA8_BAB0_6A7070FEBD8A_.wvu.FilterData" localSheetId="0" hidden="1">'на 01.10.2023'!$A$6:$J$342</definedName>
    <definedName name="Z_341157D5_6FE2_4CCE_98C5_3D5F2A4B115C_.wvu.FilterData" localSheetId="0" hidden="1">'на 01.10.2023'!$A$6:$J$342</definedName>
    <definedName name="Z_344509AE_957F_4C43_90DB_055457F491A3_.wvu.FilterData" localSheetId="0" hidden="1">'на 01.10.2023'!$A$6:$J$342</definedName>
    <definedName name="Z_34587A22_A707_48EC_A6D8_8CA0D443CB5A_.wvu.FilterData" localSheetId="0" hidden="1">'на 01.10.2023'!$A$6:$J$342</definedName>
    <definedName name="Z_349EEACA_C7A1_441E_BFE3_096E57329F7C_.wvu.FilterData" localSheetId="0" hidden="1">'на 01.10.2023'!$A$6:$J$342</definedName>
    <definedName name="Z_34E97F8E_B808_4C29_AFA8_24160BA8B576_.wvu.FilterData" localSheetId="0" hidden="1">'на 01.10.2023'!$A$6:$G$62</definedName>
    <definedName name="Z_354643EC_374D_4252_A3BA_624B9338CCF6_.wvu.FilterData" localSheetId="0" hidden="1">'на 01.10.2023'!$A$6:$J$342</definedName>
    <definedName name="Z_356902C5_CBA1_407E_849C_39B6CAAFCD34_.wvu.FilterData" localSheetId="0" hidden="1">'на 01.10.2023'!$A$6:$J$342</definedName>
    <definedName name="Z_356FBDD5_3775_4781_9E0A_901095CE6157_.wvu.FilterData" localSheetId="0" hidden="1">'на 01.10.2023'!$A$6:$J$342</definedName>
    <definedName name="Z_3590FAD8_1A2F_459F_8B35_A95652F8329D_.wvu.FilterData" localSheetId="0" hidden="1">'на 01.10.2023'!$A$6:$J$342</definedName>
    <definedName name="Z_3597F15D_13FB_47E4_B2D7_0713796F1B32_.wvu.FilterData" localSheetId="0" hidden="1">'на 01.10.2023'!$A$6:$G$62</definedName>
    <definedName name="Z_35A82584_BCCD_413D_BF58_739C849379E3_.wvu.FilterData" localSheetId="0" hidden="1">'на 01.10.2023'!$A$6:$J$342</definedName>
    <definedName name="Z_35ACC04C_1574_41FF_A750_E4D141D78D72_.wvu.FilterData" localSheetId="0" hidden="1">'на 01.10.2023'!$A$6:$J$342</definedName>
    <definedName name="Z_35DC91D7_DFEE_463A_A7D9_074B26773C1E_.wvu.FilterData" localSheetId="0" hidden="1">'на 01.10.2023'!$A$6:$J$342</definedName>
    <definedName name="Z_35E8C880_405D_4881_A9CF_938A555EC19A_.wvu.FilterData" localSheetId="0" hidden="1">'на 01.10.2023'!$A$6:$J$342</definedName>
    <definedName name="Z_3611D4B3_6578_4507_971B_09764C0B1D01_.wvu.FilterData" localSheetId="0" hidden="1">'на 01.10.2023'!$A$6:$J$342</definedName>
    <definedName name="Z_36279478_DEDD_46A7_8B6D_9500CB65A35C_.wvu.FilterData" localSheetId="0" hidden="1">'на 01.10.2023'!$A$6:$G$62</definedName>
    <definedName name="Z_36282042_958F_4D98_9515_9E9271F26AA2_.wvu.FilterData" localSheetId="0" hidden="1">'на 01.10.2023'!$A$6:$G$62</definedName>
    <definedName name="Z_36483E9A_03E9_431F_B24B_73C77EA6547E_.wvu.FilterData" localSheetId="0" hidden="1">'на 01.10.2023'!$A$6:$J$342</definedName>
    <definedName name="Z_3653D1F7_F9A7_4491_9B26_6E6E061CDF8C_.wvu.FilterData" localSheetId="0" hidden="1">'на 01.10.2023'!$A$6:$J$342</definedName>
    <definedName name="Z_368728BB_F981_4DE3_8F4E_C77C2580C6B3_.wvu.FilterData" localSheetId="0" hidden="1">'на 01.10.2023'!$A$6:$J$342</definedName>
    <definedName name="Z_36AEB3FF_FCBC_4E21_8EFE_F20781816ED3_.wvu.FilterData" localSheetId="0" hidden="1">'на 01.10.2023'!$A$6:$G$62</definedName>
    <definedName name="Z_371CA4AD_891B_4B1D_9403_45AB26546607_.wvu.FilterData" localSheetId="0" hidden="1">'на 01.10.2023'!$A$6:$J$342</definedName>
    <definedName name="Z_373EC55C_3C90_4A55_BE2A_2CFBF157C08C_.wvu.FilterData" localSheetId="0" hidden="1">'на 01.10.2023'!$A$6:$J$342</definedName>
    <definedName name="Z_375FD1ED_0F0C_4C78_AE3D_1D583BC74E47_.wvu.FilterData" localSheetId="0" hidden="1">'на 01.10.2023'!$A$6:$J$342</definedName>
    <definedName name="Z_3780FC5F_184E_406C_B40E_6BE29406408E_.wvu.FilterData" localSheetId="0" hidden="1">'на 01.10.2023'!$A$6:$J$342</definedName>
    <definedName name="Z_3789C719_2C4D_4FFB_B9EF_5AA095975824_.wvu.FilterData" localSheetId="0" hidden="1">'на 01.10.2023'!$A$6:$J$342</definedName>
    <definedName name="Z_37AEFC82_93AA_4F05_AD8E_A5FE6E06BD4E_.wvu.FilterData" localSheetId="0" hidden="1">'на 01.10.2023'!$A$6:$J$342</definedName>
    <definedName name="Z_37EDBC68_51AE_4F08_B1E0_691E38145E5C_.wvu.FilterData" localSheetId="0" hidden="1">'на 01.10.2023'!$A$6:$J$342</definedName>
    <definedName name="Z_37F8CE32_8CE8_4D95_9C0E_63112E6EFFE9_.wvu.Cols" localSheetId="0" hidden="1">'на 01.10.2023'!#REF!</definedName>
    <definedName name="Z_37F8CE32_8CE8_4D95_9C0E_63112E6EFFE9_.wvu.FilterData" localSheetId="0" hidden="1">'на 01.10.2023'!$A$6:$G$62</definedName>
    <definedName name="Z_37F8CE32_8CE8_4D95_9C0E_63112E6EFFE9_.wvu.PrintArea" localSheetId="0" hidden="1">'на 01.10.2023'!$A$1:$J$62</definedName>
    <definedName name="Z_37F8CE32_8CE8_4D95_9C0E_63112E6EFFE9_.wvu.PrintTitles" localSheetId="0" hidden="1">'на 01.10.2023'!$4:$7</definedName>
    <definedName name="Z_37F8CE32_8CE8_4D95_9C0E_63112E6EFFE9_.wvu.Rows" localSheetId="0" hidden="1">'на 01.10.2023'!#REF!,'на 01.10.2023'!#REF!,'на 01.10.2023'!#REF!,'на 01.10.2023'!#REF!,'на 01.10.2023'!#REF!,'на 01.10.2023'!#REF!,'на 01.10.2023'!#REF!,'на 01.10.2023'!#REF!,'на 01.10.2023'!#REF!,'на 01.10.2023'!#REF!,'на 01.10.2023'!#REF!,'на 01.10.2023'!#REF!,'на 01.10.2023'!#REF!,'на 01.10.2023'!#REF!,'на 01.10.2023'!#REF!,'на 01.10.2023'!#REF!,'на 01.10.2023'!#REF!</definedName>
    <definedName name="Z_383A3B24_205B_41E1_8B64_11A60EE728F3_.wvu.FilterData" localSheetId="0" hidden="1">'на 01.10.2023'!$A$6:$J$342</definedName>
    <definedName name="Z_386EE007_6994_4AA6_8824_D461BF01F1EA_.wvu.FilterData" localSheetId="0" hidden="1">'на 01.10.2023'!$A$6:$J$342</definedName>
    <definedName name="Z_39134081_BD7F_40A8_9CC5_F690B7A14ED5_.wvu.FilterData" localSheetId="0" hidden="1">'на 01.10.2023'!$A$6:$J$342</definedName>
    <definedName name="Z_392972AF_6A30_4DF9_9CE7_A04365BB269E_.wvu.FilterData" localSheetId="0" hidden="1">'на 01.10.2023'!$A$6:$J$342</definedName>
    <definedName name="Z_39344C49_E45E_47F3_AF8F_5BE86F62CCD4_.wvu.FilterData" localSheetId="0" hidden="1">'на 01.10.2023'!$A$6:$J$342</definedName>
    <definedName name="Z_394FB935_0201_44F8_9182_26C511D48F51_.wvu.FilterData" localSheetId="0" hidden="1">'на 01.10.2023'!$A$6:$J$342</definedName>
    <definedName name="Z_39897EE2_53F6_432A_9A7F_7DBB2FBB08E4_.wvu.FilterData" localSheetId="0" hidden="1">'на 01.10.2023'!$A$6:$J$342</definedName>
    <definedName name="Z_39BDB0EB_9BA4_409E_B505_137EC009426F_.wvu.FilterData" localSheetId="0" hidden="1">'на 01.10.2023'!$A$6:$J$342</definedName>
    <definedName name="Z_39C96D4E_1C4D_4F18_8517_A4E3C24B1712_.wvu.FilterData" localSheetId="0" hidden="1">'на 01.10.2023'!$A$6:$J$342</definedName>
    <definedName name="Z_3A08D49D_7322_4FD5_90D4_F8436B9BCFE3_.wvu.FilterData" localSheetId="0" hidden="1">'на 01.10.2023'!$A$6:$J$342</definedName>
    <definedName name="Z_3A152827_EFCD_4FCD_A4F0_81C604FF3F88_.wvu.FilterData" localSheetId="0" hidden="1">'на 01.10.2023'!$A$6:$J$342</definedName>
    <definedName name="Z_3A256711_BA3B_4092_AB4C_FF72970EBAB2_.wvu.FilterData" localSheetId="0" hidden="1">'на 01.10.2023'!$A$6:$J$342</definedName>
    <definedName name="Z_3A3C36BB_10E7_4C1E_B0B9_7B6ED7A3EB3A_.wvu.FilterData" localSheetId="0" hidden="1">'на 01.10.2023'!$A$6:$J$342</definedName>
    <definedName name="Z_3A3DB971_386F_40FA_8DD4_4A74AFE3B4C9_.wvu.FilterData" localSheetId="0" hidden="1">'на 01.10.2023'!$A$6:$J$342</definedName>
    <definedName name="Z_3A5F0832_8C54_433C_B5D6_6C764EF17CEE_.wvu.FilterData" localSheetId="0" hidden="1">'на 01.10.2023'!$A$6:$J$342</definedName>
    <definedName name="Z_3AAEA08B_779A_471D_BFA0_0D98BF9A4FAD_.wvu.FilterData" localSheetId="0" hidden="1">'на 01.10.2023'!$A$6:$G$62</definedName>
    <definedName name="Z_3ABBA6B1_F69F_4AC7_8A6D_97A73D7030DF_.wvu.FilterData" localSheetId="0" hidden="1">'на 01.10.2023'!$A$6:$J$342</definedName>
    <definedName name="Z_3B9A8A09_51D3_4E7C_A285_7AC18DD1651A_.wvu.FilterData" localSheetId="0" hidden="1">'на 01.10.2023'!$A$6:$J$342</definedName>
    <definedName name="Z_3BA8851C_D45C_4CAD_BDD3_B93B3145A21A_.wvu.FilterData" localSheetId="0" hidden="1">'на 01.10.2023'!$A$6:$J$342</definedName>
    <definedName name="Z_3C004614_208B_4204_B653_20D136601D2F_.wvu.FilterData" localSheetId="0" hidden="1">'на 01.10.2023'!$A$6:$J$342</definedName>
    <definedName name="Z_3C62C2D0_C27D_4A54_8798_05FBD22117F1_.wvu.FilterData" localSheetId="0" hidden="1">'на 01.10.2023'!$A$6:$J$342</definedName>
    <definedName name="Z_3C664174_3E98_4762_A560_3810A313981F_.wvu.FilterData" localSheetId="0" hidden="1">'на 01.10.2023'!$A$6:$J$342</definedName>
    <definedName name="Z_3C9F72CF_10C2_48CF_BBB6_A2B9A1393F37_.wvu.FilterData" localSheetId="0" hidden="1">'на 01.10.2023'!$A$6:$G$62</definedName>
    <definedName name="Z_3CBCA6B7_5D7C_44A4_844A_26E2A61FDE86_.wvu.FilterData" localSheetId="0" hidden="1">'на 01.10.2023'!$A$6:$J$342</definedName>
    <definedName name="Z_3CC3F56B_5227_4063_976C_33B40B3D891B_.wvu.FilterData" localSheetId="0" hidden="1">'на 01.10.2023'!$A$6:$J$342</definedName>
    <definedName name="Z_3CF21478_8215_40A8_AB1C_1DD94538FB83_.wvu.FilterData" localSheetId="0" hidden="1">'на 01.10.2023'!$A$6:$J$342</definedName>
    <definedName name="Z_3CF5067B_C0BF_4885_AAB9_F758BBB164A0_.wvu.FilterData" localSheetId="0" hidden="1">'на 01.10.2023'!$A$6:$J$342</definedName>
    <definedName name="Z_3D1280C8_646B_4BB2_862F_8A8207220C6A_.wvu.FilterData" localSheetId="0" hidden="1">'на 01.10.2023'!$A$6:$G$62</definedName>
    <definedName name="Z_3D12D47D_2661_467F_878A_C80F625F0D27_.wvu.FilterData" localSheetId="0" hidden="1">'на 01.10.2023'!$A$6:$J$342</definedName>
    <definedName name="Z_3D221415_9606_4173_A756_975B19400305_.wvu.FilterData" localSheetId="0" hidden="1">'на 01.10.2023'!$A$6:$J$342</definedName>
    <definedName name="Z_3D4245D9_9AB3_43FE_97D0_205A6EA7E6E4_.wvu.FilterData" localSheetId="0" hidden="1">'на 01.10.2023'!$A$6:$J$342</definedName>
    <definedName name="Z_3D5A28D4_CB7B_405C_9FFF_EB22C14AB77F_.wvu.FilterData" localSheetId="0" hidden="1">'на 01.10.2023'!$A$6:$J$342</definedName>
    <definedName name="Z_3D6E136A_63AE_4912_A965_BD438229D989_.wvu.FilterData" localSheetId="0" hidden="1">'на 01.10.2023'!$A$6:$J$342</definedName>
    <definedName name="Z_3D767291_F26D_442B_900B_2A17CA4A2D3C_.wvu.FilterData" localSheetId="0" hidden="1">'на 01.10.2023'!$A$6:$J$342</definedName>
    <definedName name="Z_3D7C94FC_EDDE_4058_8FD5_8212AF68182B_.wvu.FilterData" localSheetId="0" hidden="1">'на 01.10.2023'!$A$6:$J$342</definedName>
    <definedName name="Z_3DB4F6FC_CE58_4083_A6ED_88DCB901BB99_.wvu.FilterData" localSheetId="0" hidden="1">'на 01.10.2023'!$A$6:$G$62</definedName>
    <definedName name="Z_3E14FD86_95B1_4D0E_A8F6_A4FFDE0E3FF0_.wvu.FilterData" localSheetId="0" hidden="1">'на 01.10.2023'!$A$6:$J$342</definedName>
    <definedName name="Z_3E7BBA27_FCB5_4D66_864C_8656009B9E88_.wvu.FilterData" localSheetId="0" hidden="1">'на 01.10.2023'!$A$2:$K$94</definedName>
    <definedName name="Z_3EC1E16A_0CEC_4EE9_952B_0BB3AAB74416_.wvu.FilterData" localSheetId="0" hidden="1">'на 01.10.2023'!$A$6:$J$342</definedName>
    <definedName name="Z_3EEA7E1A_5F2B_4408_A34C_1F0223B5B245_.wvu.FilterData" localSheetId="0" hidden="1">'на 01.10.2023'!$A$6:$J$342</definedName>
    <definedName name="Z_3EF89CE4_40A8_4B16_B6F2_96EC7FE30589_.wvu.FilterData" localSheetId="0" hidden="1">'на 01.10.2023'!$A$6:$J$342</definedName>
    <definedName name="Z_3F0F098D_D998_48FD_BB26_7A5537CB4DC9_.wvu.FilterData" localSheetId="0" hidden="1">'на 01.10.2023'!$A$6:$J$342</definedName>
    <definedName name="Z_3F4B50A3_77F4_4415_B0BF_C7AAD2F22592_.wvu.FilterData" localSheetId="0" hidden="1">'на 01.10.2023'!$A$6:$J$342</definedName>
    <definedName name="Z_3F4E18FA_E0CE_43C2_A7F4_5CAE036892ED_.wvu.FilterData" localSheetId="0" hidden="1">'на 01.10.2023'!$A$6:$J$342</definedName>
    <definedName name="Z_3F7954D6_04C1_4B23_AE36_0FF9609A2280_.wvu.FilterData" localSheetId="0" hidden="1">'на 01.10.2023'!$A$6:$J$342</definedName>
    <definedName name="Z_3F839701_87D5_496C_AD9C_2B5AE5742513_.wvu.FilterData" localSheetId="0" hidden="1">'на 01.10.2023'!$A$6:$J$342</definedName>
    <definedName name="Z_3FE8ACF3_2097_4BA9_8230_2DBD30F09632_.wvu.FilterData" localSheetId="0" hidden="1">'на 01.10.2023'!$A$6:$J$342</definedName>
    <definedName name="Z_3FEA0B99_83A0_4934_91F1_66BC8E596ABB_.wvu.FilterData" localSheetId="0" hidden="1">'на 01.10.2023'!$A$6:$J$342</definedName>
    <definedName name="Z_3FEDCFF8_5450_469D_9A9E_38AB8819A083_.wvu.FilterData" localSheetId="0" hidden="1">'на 01.10.2023'!$A$6:$J$342</definedName>
    <definedName name="Z_4010A466_8EF3_4DC9_9FBC_042519271959_.wvu.FilterData" localSheetId="0" hidden="1">'на 01.10.2023'!$A$6:$J$342</definedName>
    <definedName name="Z_402DFE3F_A5E1_41E8_BB4F_E3062FAE22D8_.wvu.FilterData" localSheetId="0" hidden="1">'на 01.10.2023'!$A$6:$J$342</definedName>
    <definedName name="Z_402F317C_5579_45B0_BB74_EACFE896EBBA_.wvu.FilterData" localSheetId="0" hidden="1">'на 01.10.2023'!$A$6:$J$342</definedName>
    <definedName name="Z_403313B7_B74E_4D03_8AB9_B2A52A5BA330_.wvu.FilterData" localSheetId="0" hidden="1">'на 01.10.2023'!$A$6:$G$62</definedName>
    <definedName name="Z_4055661A_C391_44E3_B71B_DF824D593415_.wvu.FilterData" localSheetId="0" hidden="1">'на 01.10.2023'!$A$6:$G$62</definedName>
    <definedName name="Z_40B8C048_862D_4DCB_9F91_8183ECD065E2_.wvu.FilterData" localSheetId="0" hidden="1">'на 01.10.2023'!$A$6:$J$342</definedName>
    <definedName name="Z_4102256A_B8EA_4260_93B3_E17EB54C607E_.wvu.FilterData" localSheetId="0" hidden="1">'на 01.10.2023'!$A$6:$J$342</definedName>
    <definedName name="Z_4130F198_7585_448E_AEB6_2D49F7E298D6_.wvu.FilterData" localSheetId="0" hidden="1">'на 01.10.2023'!$A$6:$J$342</definedName>
    <definedName name="Z_413E8ADC_60FE_4AEB_A365_51405ED7DAEF_.wvu.FilterData" localSheetId="0" hidden="1">'на 01.10.2023'!$A$6:$J$342</definedName>
    <definedName name="Z_415B8653_FE9C_472E_85AE_9CFA9B00FD5E_.wvu.FilterData" localSheetId="0" hidden="1">'на 01.10.2023'!$A$6:$G$62</definedName>
    <definedName name="Z_418F9F46_9018_4AFC_A504_8CA60A905B83_.wvu.FilterData" localSheetId="0" hidden="1">'на 01.10.2023'!$A$6:$J$342</definedName>
    <definedName name="Z_41A2847A_411A_4D8D_8669_7A8FD6A7F9E8_.wvu.FilterData" localSheetId="0" hidden="1">'на 01.10.2023'!$A$6:$J$342</definedName>
    <definedName name="Z_41C6EAF5_F389_4A73_A5DF_3E2ABACB9DC1_.wvu.FilterData" localSheetId="0" hidden="1">'на 01.10.2023'!$A$6:$J$342</definedName>
    <definedName name="Z_420BFDE3_F640_49B9_A800_9C108FF5DCFE_.wvu.FilterData" localSheetId="0" hidden="1">'на 01.10.2023'!$A$6:$J$342</definedName>
    <definedName name="Z_422AF1DB_ADD9_4056_90D1_EF57FA0619FA_.wvu.FilterData" localSheetId="0" hidden="1">'на 01.10.2023'!$A$6:$J$342</definedName>
    <definedName name="Z_423AE2BD_6FE7_4E39_8400_BD8A00496896_.wvu.FilterData" localSheetId="0" hidden="1">'на 01.10.2023'!$A$6:$J$342</definedName>
    <definedName name="Z_42714258_A098_4563_9784_2B816EA3049D_.wvu.FilterData" localSheetId="0" hidden="1">'на 01.10.2023'!$A$6:$J$342</definedName>
    <definedName name="Z_42BF13A9_20A4_4030_912B_F63923E11DBF_.wvu.FilterData" localSheetId="0" hidden="1">'на 01.10.2023'!$A$6:$J$342</definedName>
    <definedName name="Z_432FB227_46D3_4B4C_9FB5_E0D855FA8E5C_.wvu.FilterData" localSheetId="0" hidden="1">'на 01.10.2023'!$A$6:$J$342</definedName>
    <definedName name="Z_4372C616_21B2_4F1C_9260_D166D9692190_.wvu.FilterData" localSheetId="0" hidden="1">'на 01.10.2023'!$A$6:$J$342</definedName>
    <definedName name="Z_4388DD05_A74C_4C1C_A344_6EEDB2F4B1B0_.wvu.FilterData" localSheetId="0" hidden="1">'на 01.10.2023'!$A$6:$G$62</definedName>
    <definedName name="Z_43AA75B7_7B20_4F8F_84A9_CCA8EDA56931_.wvu.FilterData" localSheetId="0" hidden="1">'на 01.10.2023'!$A$6:$J$342</definedName>
    <definedName name="Z_43B76E5B_B27A_44DE_9D52_DC260E10D781_.wvu.FilterData" localSheetId="0" hidden="1">'на 01.10.2023'!$A$6:$J$342</definedName>
    <definedName name="Z_43F7D742_5383_4CCE_A058_3A12F3676DF6_.wvu.FilterData" localSheetId="0" hidden="1">'на 01.10.2023'!$A$6:$J$342</definedName>
    <definedName name="Z_445590C0_7350_4A17_AB85_F8DCF9494ECC_.wvu.FilterData" localSheetId="0" hidden="1">'на 01.10.2023'!$A$6:$G$62</definedName>
    <definedName name="Z_44589822_61B7_4709_8592_9353A3518931_.wvu.FilterData" localSheetId="0" hidden="1">'на 01.10.2023'!$A$6:$J$342</definedName>
    <definedName name="Z_446CFCBB_5B6F_49F1_AA1F_C15DDFF709FB_.wvu.FilterData" localSheetId="0" hidden="1">'на 01.10.2023'!$A$6:$J$342</definedName>
    <definedName name="Z_448249C8_AE56_4244_9A71_332B9BB563B1_.wvu.FilterData" localSheetId="0" hidden="1">'на 01.10.2023'!$A$6:$J$342</definedName>
    <definedName name="Z_4500807F_0E0F_40C0_A6A6_F5F607F7BCF2_.wvu.FilterData" localSheetId="0" hidden="1">'на 01.10.2023'!$A$6:$J$342</definedName>
    <definedName name="Z_4518508D_B738_485B_8F09_2B48028E59D4_.wvu.FilterData" localSheetId="0" hidden="1">'на 01.10.2023'!$A$6:$J$342</definedName>
    <definedName name="Z_45394FC2_181E_425F_9DFF_B16FB4463D36_.wvu.FilterData" localSheetId="0" hidden="1">'на 01.10.2023'!$A$6:$J$342</definedName>
    <definedName name="Z_45547B9C_FEFB_4707_B25B_E9B3F9310A3B_.wvu.FilterData" localSheetId="0" hidden="1">'на 01.10.2023'!$A$6:$J$342</definedName>
    <definedName name="Z_45D27932_FD3D_46DE_B431_4E5606457D7F_.wvu.FilterData" localSheetId="0" hidden="1">'на 01.10.2023'!$A$6:$G$62</definedName>
    <definedName name="Z_45D7DC6D_F10E_4AED_AA57_74B50269F199_.wvu.FilterData" localSheetId="0" hidden="1">'на 01.10.2023'!$A$6:$J$342</definedName>
    <definedName name="Z_45D8F79C_BFDA_41F8_B50B_701EE9A84324_.wvu.FilterData" localSheetId="0" hidden="1">'на 01.10.2023'!$A$6:$J$342</definedName>
    <definedName name="Z_45DE1976_7F07_4EB4_8A9C_FB72D060BEFA_.wvu.FilterData" localSheetId="0" hidden="1">'на 01.10.2023'!$A$6:$J$342</definedName>
    <definedName name="Z_45DE1976_7F07_4EB4_8A9C_FB72D060BEFA_.wvu.PrintArea" localSheetId="0" hidden="1">'на 01.10.2023'!$A$1:$J$94</definedName>
    <definedName name="Z_45DE1976_7F07_4EB4_8A9C_FB72D060BEFA_.wvu.PrintTitles" localSheetId="0" hidden="1">'на 01.10.2023'!$4:$7</definedName>
    <definedName name="Z_46319EFC_E8F9_4AB4_B651_003555D87CD5_.wvu.FilterData" localSheetId="0" hidden="1">'на 01.10.2023'!$A$6:$J$342</definedName>
    <definedName name="Z_463A6E53_B01C_47C1_A90D_6BF2068600E6_.wvu.FilterData" localSheetId="0" hidden="1">'на 01.10.2023'!$A$6:$J$342</definedName>
    <definedName name="Z_463F3E4B_81D6_4261_A251_5FB4227E67B1_.wvu.FilterData" localSheetId="0" hidden="1">'на 01.10.2023'!$A$6:$J$342</definedName>
    <definedName name="Z_46446891_83DA_47D6_9103_49EBCEB6D93B_.wvu.FilterData" localSheetId="0" hidden="1">'на 01.10.2023'!$A$6:$J$342</definedName>
    <definedName name="Z_4646AC6A_1AED_414D_9F5A_8C20F4393FAC_.wvu.FilterData" localSheetId="0" hidden="1">'на 01.10.2023'!$A$6:$J$342</definedName>
    <definedName name="Z_464A6675_A54C_47A6_87B3_7B4DF2961434_.wvu.FilterData" localSheetId="0" hidden="1">'на 01.10.2023'!$A$6:$J$342</definedName>
    <definedName name="Z_46710F25_253B_4E24_937C_29641ECA4F50_.wvu.FilterData" localSheetId="0" hidden="1">'на 01.10.2023'!$A$6:$J$342</definedName>
    <definedName name="Z_46C945EC_D27D_4A60_A8D5_1F9A1B89FB2C_.wvu.FilterData" localSheetId="0" hidden="1">'на 01.10.2023'!$A$6:$J$342</definedName>
    <definedName name="Z_46EDADFA_EC35_46D3_9137_2B694BF910BA_.wvu.FilterData" localSheetId="0" hidden="1">'на 01.10.2023'!$A$6:$J$342</definedName>
    <definedName name="Z_46FA0456_FBE2_490D_A335_8F10CFE4BF88_.wvu.FilterData" localSheetId="0" hidden="1">'на 01.10.2023'!$A$6:$J$342</definedName>
    <definedName name="Z_471D790A_FD21_4FA1_B912_154469415B33_.wvu.FilterData" localSheetId="0" hidden="1">'на 01.10.2023'!$A$6:$J$342</definedName>
    <definedName name="Z_4720C812_40C5_4260_B911_34E04BC99BE2_.wvu.FilterData" localSheetId="0" hidden="1">'на 01.10.2023'!$A$6:$J$342</definedName>
    <definedName name="Z_4726D0B5_6007_40BF_A8EC_B141A003DE7E_.wvu.FilterData" localSheetId="0" hidden="1">'на 01.10.2023'!$A$6:$J$342</definedName>
    <definedName name="Z_474B57ED_4959_4C17_9ED5_42840CC1EF1F_.wvu.FilterData" localSheetId="0" hidden="1">'на 01.10.2023'!$A$6:$J$342</definedName>
    <definedName name="Z_4765959C_9F0B_44DF_B00A_10C6BB8CF204_.wvu.FilterData" localSheetId="0" hidden="1">'на 01.10.2023'!$A$6:$J$342</definedName>
    <definedName name="Z_476DBA6E_91D1_4913_8987_DE65424E41FC_.wvu.FilterData" localSheetId="0" hidden="1">'на 01.10.2023'!$A$6:$J$342</definedName>
    <definedName name="Z_477D6B5D_325A_45EE_9C5E_7F9C11D6E1EF_.wvu.FilterData" localSheetId="0" hidden="1">'на 01.10.2023'!$A$6:$J$342</definedName>
    <definedName name="Z_47A8A680_8C4D_4709_925D_1B1D9945DCD8_.wvu.FilterData" localSheetId="0" hidden="1">'на 01.10.2023'!$A$6:$J$342</definedName>
    <definedName name="Z_47BCB1EA_366A_4F56_B866_A7D2D6FB6413_.wvu.FilterData" localSheetId="0" hidden="1">'на 01.10.2023'!$A$6:$J$342</definedName>
    <definedName name="Z_47CE02E9_7BC4_47FC_9B44_1B5CC8466C98_.wvu.FilterData" localSheetId="0" hidden="1">'на 01.10.2023'!$A$6:$J$342</definedName>
    <definedName name="Z_47D766B6_F2A9_49CF_8C2A_8E9B4273AF86_.wvu.FilterData" localSheetId="0" hidden="1">'на 01.10.2023'!$A$6:$J$342</definedName>
    <definedName name="Z_47DE35B6_B347_4C65_8E49_C2008CA773EB_.wvu.FilterData" localSheetId="0" hidden="1">'на 01.10.2023'!$A$6:$G$62</definedName>
    <definedName name="Z_47E54F1A_929E_4350_846F_D427E0D466DD_.wvu.FilterData" localSheetId="0" hidden="1">'на 01.10.2023'!$A$6:$J$342</definedName>
    <definedName name="Z_485A205E_B278_4716_86C0_CC980D613050_.wvu.FilterData" localSheetId="0" hidden="1">'на 01.10.2023'!$A$6:$J$342</definedName>
    <definedName name="Z_486156AC_4370_4C02_BA8A_CB9B49D1A8EC_.wvu.FilterData" localSheetId="0" hidden="1">'на 01.10.2023'!$A$6:$J$342</definedName>
    <definedName name="Z_4861CA5D_AAF5_4F79_B1FC_28136A948C67_.wvu.FilterData" localSheetId="0" hidden="1">'на 01.10.2023'!$A$6:$J$342</definedName>
    <definedName name="Z_48C26F2B_4E28_4AC9_8343_04294D0560ED_.wvu.FilterData" localSheetId="0" hidden="1">'на 01.10.2023'!$A$6:$J$342</definedName>
    <definedName name="Z_48DA5D36_0C58_49EA_8441_4706633948A7_.wvu.FilterData" localSheetId="0" hidden="1">'на 01.10.2023'!$A$6:$J$342</definedName>
    <definedName name="Z_490A2F1C_31D3_46A4_90C2_4FE00A2A3110_.wvu.FilterData" localSheetId="0" hidden="1">'на 01.10.2023'!$A$6:$J$342</definedName>
    <definedName name="Z_491582A8_7C90_4B4B_B7C3_31600183C83A_.wvu.FilterData" localSheetId="0" hidden="1">'на 01.10.2023'!$A$6:$J$342</definedName>
    <definedName name="Z_491B9ECD_9A04_4974_988C_053596828378_.wvu.FilterData" localSheetId="0" hidden="1">'на 01.10.2023'!$A$6:$J$342</definedName>
    <definedName name="Z_494248FA_238D_478D_A4F9_307A931FFEE2_.wvu.FilterData" localSheetId="0" hidden="1">'на 01.10.2023'!$A$6:$J$342</definedName>
    <definedName name="Z_495CB41C_9D74_45FB_9A3C_30411D304A3A_.wvu.FilterData" localSheetId="0" hidden="1">'на 01.10.2023'!$A$6:$J$342</definedName>
    <definedName name="Z_49A00D62_0F99_4653_9E2B_7E81DC142BB9_.wvu.FilterData" localSheetId="0" hidden="1">'на 01.10.2023'!$A$6:$J$342</definedName>
    <definedName name="Z_49ACF293_ABE7_4698_9210_5F958A0FA9E4_.wvu.FilterData" localSheetId="0" hidden="1">'на 01.10.2023'!$A$6:$J$342</definedName>
    <definedName name="Z_49C611FC_45AE_4771_A9EB_23CB8A805F14_.wvu.FilterData" localSheetId="0" hidden="1">'на 01.10.2023'!$A$6:$J$342</definedName>
    <definedName name="Z_49C7329D_3247_4713_BC9A_64F0EE2B0B3C_.wvu.FilterData" localSheetId="0" hidden="1">'на 01.10.2023'!$A$6:$J$342</definedName>
    <definedName name="Z_49E10B09_97E3_41C9_892E_7D9C5DFF5740_.wvu.FilterData" localSheetId="0" hidden="1">'на 01.10.2023'!$A$6:$J$342</definedName>
    <definedName name="Z_49F2D403_965E_4EAD_9917_761D5083F09E_.wvu.FilterData" localSheetId="0" hidden="1">'на 01.10.2023'!$A$6:$J$342</definedName>
    <definedName name="Z_4A659025_264B_4535_9CC0_B58EAC1CFB45_.wvu.FilterData" localSheetId="0" hidden="1">'на 01.10.2023'!$A$6:$J$342</definedName>
    <definedName name="Z_4A89A224_FA7C_4B74_B4DF_6C8852478280_.wvu.FilterData" localSheetId="0" hidden="1">'на 01.10.2023'!$A$6:$J$342</definedName>
    <definedName name="Z_4A8D74AF_6B6C_4239_9EC3_301119213646_.wvu.FilterData" localSheetId="0" hidden="1">'на 01.10.2023'!$A$6:$J$342</definedName>
    <definedName name="Z_4ACD5078_5B81_4758_B0EF_CE5F66AB6D3F_.wvu.FilterData" localSheetId="0" hidden="1">'на 01.10.2023'!$A$6:$J$342</definedName>
    <definedName name="Z_4AE5B387_4075_4E02_9E75_0FE7CAD9107A_.wvu.FilterData" localSheetId="0" hidden="1">'на 01.10.2023'!$A$6:$J$342</definedName>
    <definedName name="Z_4AE61192_90D6_4C2B_9424_00320246C826_.wvu.FilterData" localSheetId="0" hidden="1">'на 01.10.2023'!$A$6:$J$342</definedName>
    <definedName name="Z_4AF0FF7E_D940_4246_AB71_AC8FEDA2EF24_.wvu.FilterData" localSheetId="0" hidden="1">'на 01.10.2023'!$A$6:$J$342</definedName>
    <definedName name="Z_4B20F78A_DF0A_42A3_912F_886F8C470D6F_.wvu.FilterData" localSheetId="0" hidden="1">'на 01.10.2023'!$A$6:$J$342</definedName>
    <definedName name="Z_4B8100D5_9B41_4D1D_BD47_2CC7A425BCB9_.wvu.FilterData" localSheetId="0" hidden="1">'на 01.10.2023'!$A$6:$J$342</definedName>
    <definedName name="Z_4BB7905C_0E11_42F1_848D_90186131796A_.wvu.FilterData" localSheetId="0" hidden="1">'на 01.10.2023'!$A$6:$G$62</definedName>
    <definedName name="Z_4BCA28C5_7E3A_40C8_A15F_462662F852B7_.wvu.FilterData" localSheetId="0" hidden="1">'на 01.10.2023'!$A$6:$J$342</definedName>
    <definedName name="Z_4BE15B2D_077F_41A8_A21C_AB77D19D57D3_.wvu.FilterData" localSheetId="0" hidden="1">'на 01.10.2023'!$A$6:$J$342</definedName>
    <definedName name="Z_4C1FE39D_945F_4F14_94DF_F69B283DCD9F_.wvu.FilterData" localSheetId="0" hidden="1">'на 01.10.2023'!$A$6:$G$62</definedName>
    <definedName name="Z_4C806A26_5E5B_481D_998D_4FC8D58C66DD_.wvu.FilterData" localSheetId="0" hidden="1">'на 01.10.2023'!$A$6:$J$342</definedName>
    <definedName name="Z_4C8FE8DC_A013_4BDA_A182_49DE5A00ABD2_.wvu.FilterData" localSheetId="0" hidden="1">'на 01.10.2023'!$A$6:$J$342</definedName>
    <definedName name="Z_4C99A172_787E_4AA6_A4A2_6DD4177EA173_.wvu.FilterData" localSheetId="0" hidden="1">'на 01.10.2023'!$A$6:$J$342</definedName>
    <definedName name="Z_4CA010EE_9FB5_4C7E_A14E_34EFE4C7E4F1_.wvu.FilterData" localSheetId="0" hidden="1">'на 01.10.2023'!$A$6:$J$342</definedName>
    <definedName name="Z_4CEB490B_58FB_4CA0_AAF2_63178FECD849_.wvu.FilterData" localSheetId="0" hidden="1">'на 01.10.2023'!$A$6:$J$342</definedName>
    <definedName name="Z_4D26FCEB_1550_49EE_9AE5_F3BFD84C41FA_.wvu.FilterData" localSheetId="0" hidden="1">'на 01.10.2023'!$A$6:$J$342</definedName>
    <definedName name="Z_4D344B94_CB26_47C6_B6A8_48BF280293C1_.wvu.FilterData" localSheetId="0" hidden="1">'на 01.10.2023'!$A$6:$J$342</definedName>
    <definedName name="Z_4DBA5214_E42E_4E7C_B43C_190A2BF79ACC_.wvu.FilterData" localSheetId="0" hidden="1">'на 01.10.2023'!$A$6:$J$342</definedName>
    <definedName name="Z_4DC355BB_27E7_48C3_8843_13682156D4CC_.wvu.FilterData" localSheetId="0" hidden="1">'на 01.10.2023'!$A$6:$J$342</definedName>
    <definedName name="Z_4DC9D79A_8761_4284_BFE5_DFE7738AB4F8_.wvu.FilterData" localSheetId="0" hidden="1">'на 01.10.2023'!$A$6:$J$342</definedName>
    <definedName name="Z_4DE9F46A_98FE_4BB0_9B8D_B98B77744784_.wvu.FilterData" localSheetId="0" hidden="1">'на 01.10.2023'!$A$6:$J$342</definedName>
    <definedName name="Z_4DF21929_63B0_45D6_9063_EE3D75E46DF0_.wvu.FilterData" localSheetId="0" hidden="1">'на 01.10.2023'!$A$6:$J$342</definedName>
    <definedName name="Z_4E70B456_53A6_4A9B_B0D8_E54D21A50BAA_.wvu.FilterData" localSheetId="0" hidden="1">'на 01.10.2023'!$A$6:$J$342</definedName>
    <definedName name="Z_4EA492D8_B170_444C_A887_0AC42BCFF83B_.wvu.Cols" localSheetId="0" hidden="1">'на 01.10.2023'!$H:$H,'на 01.10.2023'!$K:$K</definedName>
    <definedName name="Z_4EA492D8_B170_444C_A887_0AC42BCFF83B_.wvu.FilterData" localSheetId="0" hidden="1">'на 01.10.2023'!$A$6:$J$342</definedName>
    <definedName name="Z_4EA492D8_B170_444C_A887_0AC42BCFF83B_.wvu.PrintArea" localSheetId="0" hidden="1">'на 01.10.2023'!$A$1:$J$141</definedName>
    <definedName name="Z_4EA492D8_B170_444C_A887_0AC42BCFF83B_.wvu.PrintTitles" localSheetId="0" hidden="1">'на 01.10.2023'!$4:$7</definedName>
    <definedName name="Z_4EB9A2EB_6EC6_4AFE_AFFA_537868B4F130_.wvu.FilterData" localSheetId="0" hidden="1">'на 01.10.2023'!$A$6:$J$342</definedName>
    <definedName name="Z_4EF3C623_C372_46C1_AA60_4AC85C37C9F2_.wvu.FilterData" localSheetId="0" hidden="1">'на 01.10.2023'!$A$6:$J$342</definedName>
    <definedName name="Z_4F08029A_B8F0_4DA4_87B0_16FDC76C4FA3_.wvu.FilterData" localSheetId="0" hidden="1">'на 01.10.2023'!$A$6:$J$342</definedName>
    <definedName name="Z_4F4F3D49_5D0A_42E0_916A_69EDE30FA23F_.wvu.FilterData" localSheetId="0" hidden="1">'на 01.10.2023'!$A$6:$J$342</definedName>
    <definedName name="Z_4F60C1E8_FD12_4EB9_B1EF_504D376D6016_.wvu.FilterData" localSheetId="0" hidden="1">'на 01.10.2023'!$A$6:$J$342</definedName>
    <definedName name="Z_4F722BF5_E65A_4740_B031_AC282DA34AF0_.wvu.FilterData" localSheetId="0" hidden="1">'на 01.10.2023'!$A$6:$J$342</definedName>
    <definedName name="Z_4FA4A69A_6589_44A8_8710_9041295BCBA3_.wvu.FilterData" localSheetId="0" hidden="1">'на 01.10.2023'!$A$6:$J$342</definedName>
    <definedName name="Z_4FAD2EF3_287F_4A3E_B27D_BB990D450B84_.wvu.FilterData" localSheetId="0" hidden="1">'на 01.10.2023'!$A$6:$J$342</definedName>
    <definedName name="Z_4FE18469_4F1B_4C4F_94F8_2337C288BBDA_.wvu.FilterData" localSheetId="0" hidden="1">'на 01.10.2023'!$A$6:$J$342</definedName>
    <definedName name="Z_5039ACE2_215B_49F3_AC23_F5E171EB2E04_.wvu.FilterData" localSheetId="0" hidden="1">'на 01.10.2023'!$A$6:$J$342</definedName>
    <definedName name="Z_504FE81F_4D3A_4ABA_AB98_0F0721A53EC1_.wvu.FilterData" localSheetId="0" hidden="1">'на 01.10.2023'!$A$6:$J$342</definedName>
    <definedName name="Z_50C47821_D4D0_4482_B67B_271683C3EE7C_.wvu.FilterData" localSheetId="0" hidden="1">'на 01.10.2023'!$A$6:$J$342</definedName>
    <definedName name="Z_50C7EE06_D3E5_466A_B02E_784815AC69C9_.wvu.FilterData" localSheetId="0" hidden="1">'на 01.10.2023'!$A$6:$J$342</definedName>
    <definedName name="Z_50F270BE_8CE5_4CA8_ACB0_0FE221C0502F_.wvu.FilterData" localSheetId="0" hidden="1">'на 01.10.2023'!$A$6:$J$342</definedName>
    <definedName name="Z_5118907D_F812_419B_BA38_C5D1A4D7AA9B_.wvu.FilterData" localSheetId="0" hidden="1">'на 01.10.2023'!$A$6:$J$342</definedName>
    <definedName name="Z_512708F0_FC6D_4404_BE68_DA23201791B7_.wvu.FilterData" localSheetId="0" hidden="1">'на 01.10.2023'!$A$6:$J$342</definedName>
    <definedName name="Z_512CD8D7_CD2F_47E7_B2C6_AE531D4C59BD_.wvu.FilterData" localSheetId="0" hidden="1">'на 01.10.2023'!$A$6:$J$342</definedName>
    <definedName name="Z_5142EBC1_4E86_41C1_8307_B66D4A0F24F0_.wvu.FilterData" localSheetId="0" hidden="1">'на 01.10.2023'!$A$6:$J$342</definedName>
    <definedName name="Z_51637613_0EB8_43CA_A073_E9BDD29429FF_.wvu.FilterData" localSheetId="0" hidden="1">'на 01.10.2023'!$A$6:$J$342</definedName>
    <definedName name="Z_5187EEFA_9E94_424B_9E98_435FA8598600_.wvu.FilterData" localSheetId="0" hidden="1">'на 01.10.2023'!$A$6:$J$342</definedName>
    <definedName name="Z_51BD5A76_12FD_4D74_BB88_134070337907_.wvu.FilterData" localSheetId="0" hidden="1">'на 01.10.2023'!$A$6:$J$342</definedName>
    <definedName name="Z_52051764_04EA_49FE_BED8_A5A087B594C8_.wvu.FilterData" localSheetId="0" hidden="1">'на 01.10.2023'!$A$6:$J$342</definedName>
    <definedName name="Z_5211D146_D07B_4B5D_8712_916865134037_.wvu.FilterData" localSheetId="0" hidden="1">'на 01.10.2023'!$A$6:$J$342</definedName>
    <definedName name="Z_52306391_FBA4_4117_8AD3_6946E8898C18_.wvu.FilterData" localSheetId="0" hidden="1">'на 01.10.2023'!$A$6:$J$342</definedName>
    <definedName name="Z_5253E1E1_F351_4BC1_B2DF_DE6F6B57B558_.wvu.FilterData" localSheetId="0" hidden="1">'на 01.10.2023'!$A$6:$J$342</definedName>
    <definedName name="Z_529A9D10_2BB0_46A7_944D_8ECDFA0395B8_.wvu.FilterData" localSheetId="0" hidden="1">'на 01.10.2023'!$A$6:$J$342</definedName>
    <definedName name="Z_52ACD1DE_5C8C_419B_897D_A938C2151D22_.wvu.FilterData" localSheetId="0" hidden="1">'на 01.10.2023'!$A$6:$J$342</definedName>
    <definedName name="Z_52C40832_4D48_45A4_B802_95C62DCB5A61_.wvu.FilterData" localSheetId="0" hidden="1">'на 01.10.2023'!$A$6:$G$62</definedName>
    <definedName name="Z_52F5BC9C_3CB5_4DD9_B732_2722A80051BB_.wvu.FilterData" localSheetId="0" hidden="1">'на 01.10.2023'!$A$6:$J$342</definedName>
    <definedName name="Z_53011515_95F3_4C88_88B6_C1D6475FC303_.wvu.FilterData" localSheetId="0" hidden="1">'на 01.10.2023'!$A$6:$J$342</definedName>
    <definedName name="Z_53198BA4_54AC_4165_B938_C4A1A748FFED_.wvu.FilterData" localSheetId="0" hidden="1">'на 01.10.2023'!$A$6:$J$342</definedName>
    <definedName name="Z_533612EA_605D_4AFD_803D_3C6F4E3E0B07_.wvu.FilterData" localSheetId="0" hidden="1">'на 01.10.2023'!$A$6:$J$342</definedName>
    <definedName name="Z_539CB3DF_9B66_4BE7_9074_8CE0405EB8A6_.wvu.Cols" localSheetId="0" hidden="1">'на 01.10.2023'!#REF!,'на 01.10.2023'!#REF!</definedName>
    <definedName name="Z_539CB3DF_9B66_4BE7_9074_8CE0405EB8A6_.wvu.FilterData" localSheetId="0" hidden="1">'на 01.10.2023'!$A$6:$J$342</definedName>
    <definedName name="Z_539CB3DF_9B66_4BE7_9074_8CE0405EB8A6_.wvu.PrintArea" localSheetId="0" hidden="1">'на 01.10.2023'!$A$1:$J$90</definedName>
    <definedName name="Z_539CB3DF_9B66_4BE7_9074_8CE0405EB8A6_.wvu.PrintTitles" localSheetId="0" hidden="1">'на 01.10.2023'!$4:$7</definedName>
    <definedName name="Z_543FDC9E_DC95_4C7A_84E4_76AA766A82EF_.wvu.FilterData" localSheetId="0" hidden="1">'на 01.10.2023'!$A$6:$J$342</definedName>
    <definedName name="Z_546EB4B2_C544_4B3E_891A_93D68659ED96_.wvu.FilterData" localSheetId="0" hidden="1">'на 01.10.2023'!$A$6:$J$342</definedName>
    <definedName name="Z_54703B32_BADE_4A70_9C97_888CD74744A0_.wvu.FilterData" localSheetId="0" hidden="1">'на 01.10.2023'!$A$6:$J$342</definedName>
    <definedName name="Z_54998E4E_243D_4810_826F_6D61E2FD7B80_.wvu.FilterData" localSheetId="0" hidden="1">'на 01.10.2023'!$A$6:$J$342</definedName>
    <definedName name="Z_54BA7F95_777A_45AD_95C4_BDBF7D83E6C8_.wvu.FilterData" localSheetId="0" hidden="1">'на 01.10.2023'!$A$6:$J$342</definedName>
    <definedName name="Z_54CFAFB5_5819_4D51_833E_B65C9A025E20_.wvu.FilterData" localSheetId="0" hidden="1">'на 01.10.2023'!$A$6:$J$342</definedName>
    <definedName name="Z_55266A36_B6A9_42E1_8467_17D14F12BABD_.wvu.FilterData" localSheetId="0" hidden="1">'на 01.10.2023'!$A$6:$G$62</definedName>
    <definedName name="Z_552D5A2F_F398_4185_857D_A43E934E7BB7_.wvu.FilterData" localSheetId="0" hidden="1">'на 01.10.2023'!$A$6:$J$342</definedName>
    <definedName name="Z_55839524_8F04_4259_8691_71E7FD7B6883_.wvu.FilterData" localSheetId="0" hidden="1">'на 01.10.2023'!$A$6:$J$342</definedName>
    <definedName name="Z_55CB7F74_6D00_407D_AA88_E64A0FF010E6_.wvu.FilterData" localSheetId="0" hidden="1">'на 01.10.2023'!$A$6:$J$342</definedName>
    <definedName name="Z_55F24CBB_212F_42F4_BB98_92561BDA95C3_.wvu.FilterData" localSheetId="0" hidden="1">'на 01.10.2023'!$A$6:$J$342</definedName>
    <definedName name="Z_564F82E8_8306_4799_B1F9_06B1FD1FB16E_.wvu.FilterData" localSheetId="0" hidden="1">'на 01.10.2023'!$A$2:$K$94</definedName>
    <definedName name="Z_565A1A16_6A4F_4794_B3C1_1808DC7E86C0_.wvu.FilterData" localSheetId="0" hidden="1">'на 01.10.2023'!$A$6:$G$62</definedName>
    <definedName name="Z_568C3823_FEE7_49C8_B4CF_3D48541DA65C_.wvu.FilterData" localSheetId="0" hidden="1">'на 01.10.2023'!$A$6:$G$62</definedName>
    <definedName name="Z_5696C387_34DF_4BED_BB60_2D85436D9DA8_.wvu.FilterData" localSheetId="0" hidden="1">'на 01.10.2023'!$A$6:$J$342</definedName>
    <definedName name="Z_56C18D87_C587_43F7_9147_D7827AADF66D_.wvu.FilterData" localSheetId="0" hidden="1">'на 01.10.2023'!$A$6:$G$62</definedName>
    <definedName name="Z_5729DC83_8713_4B21_9D2C_8A74D021747E_.wvu.FilterData" localSheetId="0" hidden="1">'на 01.10.2023'!$A$6:$G$62</definedName>
    <definedName name="Z_5730431A_42FA_4886_8F76_DA9C1179F65B_.wvu.FilterData" localSheetId="0" hidden="1">'на 01.10.2023'!$A$6:$J$342</definedName>
    <definedName name="Z_581B9A3C_30EB_4499_B1AD_5987817C7C5A_.wvu.FilterData" localSheetId="0" hidden="1">'на 01.10.2023'!$A$6:$J$342</definedName>
    <definedName name="Z_58270B81_2C5A_44D4_84D8_B29B6BA03243_.wvu.FilterData" localSheetId="0" hidden="1">'на 01.10.2023'!$A$6:$G$62</definedName>
    <definedName name="Z_5834E280_FA37_4F43_B5D8_B8D5A97A4524_.wvu.FilterData" localSheetId="0" hidden="1">'на 01.10.2023'!$A$6:$J$342</definedName>
    <definedName name="Z_588532FB_E590_42BD_A8D7_316787EC9467_.wvu.FilterData" localSheetId="0" hidden="1">'на 01.10.2023'!$A$6:$J$342</definedName>
    <definedName name="Z_58A2BFA9_7803_4AA8_99E8_85AF5847A611_.wvu.FilterData" localSheetId="0" hidden="1">'на 01.10.2023'!$A$6:$J$342</definedName>
    <definedName name="Z_58BFA8D4_CF88_4C84_B35F_981C21093C49_.wvu.FilterData" localSheetId="0" hidden="1">'на 01.10.2023'!$A$6:$J$342</definedName>
    <definedName name="Z_58C74091_8FAD_4093_9E52_EDA54F81A62E_.wvu.FilterData" localSheetId="0" hidden="1">'на 01.10.2023'!$A$6:$J$342</definedName>
    <definedName name="Z_58CE8401_55FD_4A64_AF35_0E6A771F42CD_.wvu.FilterData" localSheetId="0" hidden="1">'на 01.10.2023'!$A$6:$J$342</definedName>
    <definedName name="Z_58EAD7A7_C312_4E53_9D90_6DB268F00AAE_.wvu.FilterData" localSheetId="0" hidden="1">'на 01.10.2023'!$A$6:$J$342</definedName>
    <definedName name="Z_58EFAC3E_6DAA_4E10_964A_6BC23ECA3B99_.wvu.FilterData" localSheetId="0" hidden="1">'на 01.10.2023'!$A$6:$J$342</definedName>
    <definedName name="Z_5903C2CD_4F35_483D_B91D_3C09DC402413_.wvu.FilterData" localSheetId="0" hidden="1">'на 01.10.2023'!$A$6:$J$342</definedName>
    <definedName name="Z_59074C03_1A19_4344_8FE1_916D5A98CD29_.wvu.FilterData" localSheetId="0" hidden="1">'на 01.10.2023'!$A$6:$J$342</definedName>
    <definedName name="Z_593FC661_D3C9_4D5B_9F7F_4FD8BB281A5E_.wvu.FilterData" localSheetId="0" hidden="1">'на 01.10.2023'!$A$6:$J$342</definedName>
    <definedName name="Z_594E41CA_61EE_4A2D_B628_8692F751FB80_.wvu.FilterData" localSheetId="0" hidden="1">'на 01.10.2023'!$A$6:$J$342</definedName>
    <definedName name="Z_59942D46_CDA3_4A1E_845F_265C136BD749_.wvu.FilterData" localSheetId="0" hidden="1">'на 01.10.2023'!$A$6:$J$342</definedName>
    <definedName name="Z_5996ED13_8652_498D_8DEE_2CE867E1D6DA_.wvu.FilterData" localSheetId="0" hidden="1">'на 01.10.2023'!$A$6:$J$342</definedName>
    <definedName name="Z_59A15C04_4482_47BA_AAA2_857A77FCCD7B_.wvu.FilterData" localSheetId="0" hidden="1">'на 01.10.2023'!$A$6:$J$342</definedName>
    <definedName name="Z_59CCB0AC_39EE_4AC7_9307_7FE7718BECEC_.wvu.FilterData" localSheetId="0" hidden="1">'на 01.10.2023'!$A$6:$J$342</definedName>
    <definedName name="Z_59F91900_CAE9_4608_97BE_FBC0993C389F_.wvu.FilterData" localSheetId="0" hidden="1">'на 01.10.2023'!$A$6:$G$62</definedName>
    <definedName name="Z_5A0826D2_48E8_4049_87EB_8011A792B32A_.wvu.FilterData" localSheetId="0" hidden="1">'на 01.10.2023'!$A$6:$J$342</definedName>
    <definedName name="Z_5A1E401B_9CBB_4720_B34E_C1F970D8C1A4_.wvu.FilterData" localSheetId="0" hidden="1">'на 01.10.2023'!$A$6:$J$342</definedName>
    <definedName name="Z_5A5FF966_0E10_4BF8_B40F_C8478F0D995D_.wvu.FilterData" localSheetId="0" hidden="1">'на 01.10.2023'!$A$6:$J$342</definedName>
    <definedName name="Z_5AC843E8_BE7D_4B69_82E5_622B40389D76_.wvu.FilterData" localSheetId="0" hidden="1">'на 01.10.2023'!$A$6:$J$342</definedName>
    <definedName name="Z_5AED1EEB_F2BD_4EA8_B85A_ECC7CA9EB0BB_.wvu.FilterData" localSheetId="0" hidden="1">'на 01.10.2023'!$A$6:$J$342</definedName>
    <definedName name="Z_5B1A6EA8_24E2_45A1_ACEF_A535BCC31BBF_.wvu.FilterData" localSheetId="0" hidden="1">'на 01.10.2023'!$A$6:$J$342</definedName>
    <definedName name="Z_5B201F9D_0EC3_499C_A33C_1C4C3BFDAC63_.wvu.FilterData" localSheetId="0" hidden="1">'на 01.10.2023'!$A$6:$J$342</definedName>
    <definedName name="Z_5B530939_3820_4F41_B6AF_D342046937E2_.wvu.FilterData" localSheetId="0" hidden="1">'на 01.10.2023'!$A$6:$J$342</definedName>
    <definedName name="Z_5B621C2E_0EE1_488C_9DA4_F5609F15B54C_.wvu.FilterData" localSheetId="0" hidden="1">'на 01.10.2023'!$A$6:$J$342</definedName>
    <definedName name="Z_5B6D98E6_8929_4747_9889_173EDC254AC0_.wvu.FilterData" localSheetId="0" hidden="1">'на 01.10.2023'!$A$6:$J$342</definedName>
    <definedName name="Z_5B8F35C7_BACE_46B7_A289_D37993E37EE6_.wvu.FilterData" localSheetId="0" hidden="1">'на 01.10.2023'!$A$6:$J$342</definedName>
    <definedName name="Z_5BB994C0_0A73_4A06_8B55_4EFD3E0DBF0D_.wvu.FilterData" localSheetId="0" hidden="1">'на 01.10.2023'!$A$6:$J$342</definedName>
    <definedName name="Z_5BD6B32C_AA9C_477B_9D18_4933499B50B8_.wvu.FilterData" localSheetId="0" hidden="1">'на 01.10.2023'!$A$6:$J$342</definedName>
    <definedName name="Z_5C13A1A0_C535_4639_90BE_9B5D72B8AEDB_.wvu.FilterData" localSheetId="0" hidden="1">'на 01.10.2023'!$A$6:$G$62</definedName>
    <definedName name="Z_5C1EB056_6EEF_4598_848E_E932B26747D9_.wvu.FilterData" localSheetId="0" hidden="1">'на 01.10.2023'!$A$6:$J$342</definedName>
    <definedName name="Z_5C253E80_F3BD_4FE4_AB93_2FEE92134E33_.wvu.FilterData" localSheetId="0" hidden="1">'на 01.10.2023'!$A$6:$J$342</definedName>
    <definedName name="Z_5C312E7E_C392_4216_9BE9_33490BF52B04_.wvu.FilterData" localSheetId="0" hidden="1">'на 01.10.2023'!$A$6:$J$342</definedName>
    <definedName name="Z_5C519772_2A20_4B5B_841B_37C4DE3DF25F_.wvu.FilterData" localSheetId="0" hidden="1">'на 01.10.2023'!$A$6:$J$342</definedName>
    <definedName name="Z_5CD246D0_1B61_4A0E_94C1_5A06A3BBBCDE_.wvu.FilterData" localSheetId="0" hidden="1">'на 01.10.2023'!$A$6:$J$342</definedName>
    <definedName name="Z_5CDE7466_9008_4EE8_8F19_E26D937B15F6_.wvu.FilterData" localSheetId="0" hidden="1">'на 01.10.2023'!$A$6:$G$62</definedName>
    <definedName name="Z_5CF8FCD5_D471_4326_AE16_46A73366B8A0_.wvu.FilterData" localSheetId="0" hidden="1">'на 01.10.2023'!$A$6:$J$342</definedName>
    <definedName name="Z_5D02AC07_9DDA_4DED_8BC0_7F56C2780A3D_.wvu.FilterData" localSheetId="0" hidden="1">'на 01.10.2023'!$A$6:$J$342</definedName>
    <definedName name="Z_5D0C536E_5C8E_491C_A9DB_A2B27E25CEE3_.wvu.FilterData" localSheetId="0" hidden="1">'на 01.10.2023'!$A$6:$J$342</definedName>
    <definedName name="Z_5D1A8E24_0858_4B4C_9A88_78819F5A1F0E_.wvu.FilterData" localSheetId="0" hidden="1">'на 01.10.2023'!$A$6:$J$342</definedName>
    <definedName name="Z_5D493D37_85DF_4A0D_9E57_094C52290F45_.wvu.FilterData" localSheetId="0" hidden="1">'на 01.10.2023'!$A$6:$J$342</definedName>
    <definedName name="Z_5D611E98_6E20_4D72_BD87_7C150FFB93F0_.wvu.FilterData" localSheetId="0" hidden="1">'на 01.10.2023'!$A$6:$J$342</definedName>
    <definedName name="Z_5D6E508A_AC9C_480D_B018_D5F113D0C16C_.wvu.FilterData" localSheetId="0" hidden="1">'на 01.10.2023'!$A$6:$J$342</definedName>
    <definedName name="Z_5DA1F30B_C28D_4542_91B8_59775937AB4F_.wvu.FilterData" localSheetId="0" hidden="1">'на 01.10.2023'!$A$6:$J$342</definedName>
    <definedName name="Z_5DFBF4F8_E8CB_45B8_AEBD_E22AE27F7511_.wvu.FilterData" localSheetId="0" hidden="1">'на 01.10.2023'!$A$6:$J$342</definedName>
    <definedName name="Z_5E0BE2D3_6F94_4578_AD75_83964D519586_.wvu.FilterData" localSheetId="0" hidden="1">'на 01.10.2023'!$A$6:$J$342</definedName>
    <definedName name="Z_5E8319AA_70BE_4A15_908D_5BB7BC61D3F7_.wvu.FilterData" localSheetId="0" hidden="1">'на 01.10.2023'!$A$6:$J$342</definedName>
    <definedName name="Z_5EB104F4_627D_44E7_960F_6C67063C7D09_.wvu.FilterData" localSheetId="0" hidden="1">'на 01.10.2023'!$A$6:$J$342</definedName>
    <definedName name="Z_5EB1B5BB_79BE_4318_9140_3FA31802D519_.wvu.FilterData" localSheetId="0" hidden="1">'на 01.10.2023'!$A$6:$J$342</definedName>
    <definedName name="Z_5EB1B5BB_79BE_4318_9140_3FA31802D519_.wvu.PrintArea" localSheetId="0" hidden="1">'на 01.10.2023'!$A$1:$J$90</definedName>
    <definedName name="Z_5EB1B5BB_79BE_4318_9140_3FA31802D519_.wvu.PrintTitles" localSheetId="0" hidden="1">'на 01.10.2023'!$4:$7</definedName>
    <definedName name="Z_5F7F93D2_80EF_4EEE_9C9D_12AB30DD80D3_.wvu.FilterData" localSheetId="0" hidden="1">'на 01.10.2023'!$A$6:$J$342</definedName>
    <definedName name="Z_5FB953A5_71FF_4056_AF98_C9D06FF0EDF3_.wvu.Cols" localSheetId="0" hidden="1">'на 01.10.2023'!#REF!,'на 01.10.2023'!#REF!</definedName>
    <definedName name="Z_5FB953A5_71FF_4056_AF98_C9D06FF0EDF3_.wvu.FilterData" localSheetId="0" hidden="1">'на 01.10.2023'!$A$6:$J$342</definedName>
    <definedName name="Z_5FB953A5_71FF_4056_AF98_C9D06FF0EDF3_.wvu.PrintArea" localSheetId="0" hidden="1">'на 01.10.2023'!$A$1:$J$90</definedName>
    <definedName name="Z_5FB953A5_71FF_4056_AF98_C9D06FF0EDF3_.wvu.PrintTitles" localSheetId="0" hidden="1">'на 01.10.2023'!$4:$7</definedName>
    <definedName name="Z_6011A554_E1A4_465F_9A01_E0469A86D44D_.wvu.FilterData" localSheetId="0" hidden="1">'на 01.10.2023'!$A$6:$J$342</definedName>
    <definedName name="Z_60155C64_695E_458C_BBFE_B89C53118803_.wvu.FilterData" localSheetId="0" hidden="1">'на 01.10.2023'!$A$6:$J$342</definedName>
    <definedName name="Z_60657231_C99E_4191_A90E_C546FB588843_.wvu.FilterData" localSheetId="0" hidden="1">'на 01.10.2023'!$A$6:$G$62</definedName>
    <definedName name="Z_60669095_D958_429D_B74A_692F0AF6A5BF_.wvu.FilterData" localSheetId="0" hidden="1">'на 01.10.2023'!$A$6:$J$342</definedName>
    <definedName name="Z_6068C3FF_17AA_48A5_A88B_2523CBAC39AE_.wvu.FilterData" localSheetId="0" hidden="1">'на 01.10.2023'!$A$6:$J$342</definedName>
    <definedName name="Z_6068C3FF_17AA_48A5_A88B_2523CBAC39AE_.wvu.PrintArea" localSheetId="0" hidden="1">'на 01.10.2023'!$A$1:$J$109</definedName>
    <definedName name="Z_6068C3FF_17AA_48A5_A88B_2523CBAC39AE_.wvu.PrintTitles" localSheetId="0" hidden="1">'на 01.10.2023'!$4:$7</definedName>
    <definedName name="Z_6085EE75_36B7_47B2_BC4C_6C003E6E451C_.wvu.FilterData" localSheetId="0" hidden="1">'на 01.10.2023'!$A$6:$J$342</definedName>
    <definedName name="Z_6096DF59_5639_431F_ACAA_6E74367471D4_.wvu.FilterData" localSheetId="0" hidden="1">'на 01.10.2023'!$A$6:$J$342</definedName>
    <definedName name="Z_60B33E92_3815_4061_91AA_8E38B8895054_.wvu.FilterData" localSheetId="0" hidden="1">'на 01.10.2023'!$A$6:$G$62</definedName>
    <definedName name="Z_615C7B91_FF13_4408_A2AA_52DA69643ED1_.wvu.FilterData" localSheetId="0" hidden="1">'на 01.10.2023'!$A$6:$J$342</definedName>
    <definedName name="Z_61D3C2BE_E5C3_4670_8A8C_5EA015D7BE13_.wvu.FilterData" localSheetId="0" hidden="1">'на 01.10.2023'!$A$6:$J$342</definedName>
    <definedName name="Z_61F39988_DD75_4570_9455_AB31CCAFEE4C_.wvu.FilterData" localSheetId="0" hidden="1">'на 01.10.2023'!$A$6:$J$342</definedName>
    <definedName name="Z_61FEE2C2_8D13_4755_8517_9B75B80FA4B1_.wvu.FilterData" localSheetId="0" hidden="1">'на 01.10.2023'!$A$6:$J$342</definedName>
    <definedName name="Z_6246324E_D224_4FAC_8C67_F9370E7D77EB_.wvu.FilterData" localSheetId="0" hidden="1">'на 01.10.2023'!$A$6:$J$342</definedName>
    <definedName name="Z_624EA417_1537_4932_82E6_067428E23D73_.wvu.FilterData" localSheetId="0" hidden="1">'на 01.10.2023'!$A$6:$J$342</definedName>
    <definedName name="Z_62534477_13C5_437C_87A9_3525FC60CE4D_.wvu.FilterData" localSheetId="0" hidden="1">'на 01.10.2023'!$A$6:$J$342</definedName>
    <definedName name="Z_62691467_BD46_47AE_A6DF_52CBD0D9817B_.wvu.FilterData" localSheetId="0" hidden="1">'на 01.10.2023'!$A$6:$G$62</definedName>
    <definedName name="Z_62A8387D_B08A_477D_ADE5_71912984F458_.wvu.FilterData" localSheetId="0" hidden="1">'на 01.10.2023'!$A$6:$J$342</definedName>
    <definedName name="Z_62AE6103_E87D_480F_B5E4_8DBCD8F5A21D_.wvu.FilterData" localSheetId="0" hidden="1">'на 01.10.2023'!$A$6:$J$342</definedName>
    <definedName name="Z_62BB10A5_EF28_4942_80EF_BF25E16F79EB_.wvu.FilterData" localSheetId="0" hidden="1">'на 01.10.2023'!$A$6:$J$342</definedName>
    <definedName name="Z_62C4D5B7_88F6_4885_99F7_CBFA0AACC2D9_.wvu.FilterData" localSheetId="0" hidden="1">'на 01.10.2023'!$A$6:$J$342</definedName>
    <definedName name="Z_62E7809F_D5DF_4BC1_AEFF_718779E2F7F6_.wvu.FilterData" localSheetId="0" hidden="1">'на 01.10.2023'!$A$6:$J$342</definedName>
    <definedName name="Z_62F28655_B8A8_45AE_A142_E93FF8C032BD_.wvu.FilterData" localSheetId="0" hidden="1">'на 01.10.2023'!$A$6:$J$342</definedName>
    <definedName name="Z_62F2B5AA_C3D1_4669_A4A0_184285923B8F_.wvu.FilterData" localSheetId="0" hidden="1">'на 01.10.2023'!$A$6:$J$342</definedName>
    <definedName name="Z_63162BBE_DEA3_4E9D_88C6_50A1C19A4306_.wvu.FilterData" localSheetId="0" hidden="1">'на 01.10.2023'!$A$6:$J$342</definedName>
    <definedName name="Z_63436FDB_9A91_4157_840D_70107C085942_.wvu.FilterData" localSheetId="0" hidden="1">'на 01.10.2023'!$A$6:$J$342</definedName>
    <definedName name="Z_636DA917_E508_45C7_B31A_50C91F940D46_.wvu.FilterData" localSheetId="0" hidden="1">'на 01.10.2023'!$A$6:$J$342</definedName>
    <definedName name="Z_63720CAA_47FE_4977_B082_29E1534276C7_.wvu.FilterData" localSheetId="0" hidden="1">'на 01.10.2023'!$A$6:$J$342</definedName>
    <definedName name="Z_6388A221_DD71_4215_8F6D_83C36FBE9B4C_.wvu.FilterData" localSheetId="0" hidden="1">'на 01.10.2023'!$A$6:$J$342</definedName>
    <definedName name="Z_638AAAE8_8FF2_44D0_A160_BB2A9AEB5B72_.wvu.FilterData" localSheetId="0" hidden="1">'на 01.10.2023'!$A$6:$G$62</definedName>
    <definedName name="Z_63D45DC6_0D62_438A_9069_0A4378090381_.wvu.FilterData" localSheetId="0" hidden="1">'на 01.10.2023'!$A$6:$G$62</definedName>
    <definedName name="Z_643AF594_D948_4DA9_8B49_70D4487A1DD9_.wvu.FilterData" localSheetId="0" hidden="1">'на 01.10.2023'!$A$6:$J$342</definedName>
    <definedName name="Z_647EE6A0_6C8D_4FBF_BCF1_907D60975A5A_.wvu.FilterData" localSheetId="0" hidden="1">'на 01.10.2023'!$A$6:$J$342</definedName>
    <definedName name="Z_6484C65C_5FE4_445E_A3CE_D7A232EBC33C_.wvu.FilterData" localSheetId="0" hidden="1">'на 01.10.2023'!$A$6:$J$342</definedName>
    <definedName name="Z_648AB040_BD0E_49A1_BA40_87D3D9C0BA55_.wvu.FilterData" localSheetId="0" hidden="1">'на 01.10.2023'!$A$6:$J$342</definedName>
    <definedName name="Z_649E5CE3_4976_49D9_83DA_4E57FFC714BF_.wvu.Cols" localSheetId="0" hidden="1">'на 01.10.2023'!#REF!</definedName>
    <definedName name="Z_649E5CE3_4976_49D9_83DA_4E57FFC714BF_.wvu.FilterData" localSheetId="0" hidden="1">'на 01.10.2023'!$A$6:$J$342</definedName>
    <definedName name="Z_649E5CE3_4976_49D9_83DA_4E57FFC714BF_.wvu.PrintArea" localSheetId="0" hidden="1">'на 01.10.2023'!$A$1:$J$94</definedName>
    <definedName name="Z_649E5CE3_4976_49D9_83DA_4E57FFC714BF_.wvu.PrintTitles" localSheetId="0" hidden="1">'на 01.10.2023'!$4:$7</definedName>
    <definedName name="Z_64BFC62D_1786_4B13_8955_A52F4618EE47_.wvu.FilterData" localSheetId="0" hidden="1">'на 01.10.2023'!$A$6:$J$342</definedName>
    <definedName name="Z_64C01F03_E840_4B6E_960F_5E13E0981676_.wvu.FilterData" localSheetId="0" hidden="1">'на 01.10.2023'!$A$6:$J$342</definedName>
    <definedName name="Z_64F95B01_C57E_429C_BB6C_B031B0DD1DF2_.wvu.FilterData" localSheetId="0" hidden="1">'на 01.10.2023'!$A$6:$J$342</definedName>
    <definedName name="Z_656F475B_806E_480A_9617_36CCDCA0487D_.wvu.FilterData" localSheetId="0" hidden="1">'на 01.10.2023'!$A$6:$J$342</definedName>
    <definedName name="Z_657583BD_474B_4EFE_A5D6_97F78CABE532_.wvu.FilterData" localSheetId="0" hidden="1">'на 01.10.2023'!$A$6:$J$342</definedName>
    <definedName name="Z_65B946BB_865B_45DA_A19D_A1AC6082DF5C_.wvu.FilterData" localSheetId="0" hidden="1">'на 01.10.2023'!$A$6:$J$342</definedName>
    <definedName name="Z_65D3F071_3287_4A77_B6B1_5DF1F6C04BB3_.wvu.FilterData" localSheetId="0" hidden="1">'на 01.10.2023'!$A$6:$J$342</definedName>
    <definedName name="Z_65E46399_26A7_441E_AB5B_054868B51F98_.wvu.FilterData" localSheetId="0" hidden="1">'на 01.10.2023'!$A$6:$J$342</definedName>
    <definedName name="Z_65F8B16B_220F_4FC8_86A4_6BDB56CB5C59_.wvu.FilterData" localSheetId="0" hidden="1">'на 01.10.2023'!$A$2:$K$94</definedName>
    <definedName name="Z_6654CD2E_14AE_4299_8801_306919BA9D32_.wvu.FilterData" localSheetId="0" hidden="1">'на 01.10.2023'!$A$6:$J$342</definedName>
    <definedName name="Z_66550ABE_0FE4_4071_B1FA_6163FA599414_.wvu.FilterData" localSheetId="0" hidden="1">'на 01.10.2023'!$A$6:$J$342</definedName>
    <definedName name="Z_6656F77C_55F8_4E1C_A222_2E884838D2F2_.wvu.FilterData" localSheetId="0" hidden="1">'на 01.10.2023'!$A$6:$J$342</definedName>
    <definedName name="Z_665CCB24_5EC4_4776_8836_1FE268E1A768_.wvu.FilterData" localSheetId="0" hidden="1">'на 01.10.2023'!$A$6:$J$342</definedName>
    <definedName name="Z_667B535C_31EB_4690_B9D0_A1691F287780_.wvu.FilterData" localSheetId="0" hidden="1">'на 01.10.2023'!$A$6:$J$342</definedName>
    <definedName name="Z_6681E911_E707_472C_AB18_5A4B0F68217C_.wvu.FilterData" localSheetId="0" hidden="1">'на 01.10.2023'!$A$6:$J$342</definedName>
    <definedName name="Z_6685478C_9BCA_4591_AD70_C668CD426557_.wvu.FilterData" localSheetId="0" hidden="1">'на 01.10.2023'!$A$6:$J$342</definedName>
    <definedName name="Z_66EE8E68_84F1_44B5_B60B_7ED67214A421_.wvu.FilterData" localSheetId="0" hidden="1">'на 01.10.2023'!$A$6:$J$342</definedName>
    <definedName name="Z_67628636_B3A2_4AD6_B094_A3FADB174B53_.wvu.FilterData" localSheetId="0" hidden="1">'на 01.10.2023'!$A$6:$J$342</definedName>
    <definedName name="Z_67970FA2_DD68_4DC8_BABA_91BB584BBE5B_.wvu.FilterData" localSheetId="0" hidden="1">'на 01.10.2023'!$A$6:$J$342</definedName>
    <definedName name="Z_67971AFA_5010_43AA_8964_CEDCE49B3348_.wvu.FilterData" localSheetId="0" hidden="1">'на 01.10.2023'!$A$6:$J$342</definedName>
    <definedName name="Z_67A1158E_8E10_4053_B044_B8AB7C784C01_.wvu.FilterData" localSheetId="0" hidden="1">'на 01.10.2023'!$A$6:$J$342</definedName>
    <definedName name="Z_67ADFAE6_A9AF_44D7_8539_93CD0F6B7849_.wvu.Cols" localSheetId="0" hidden="1">'на 01.10.2023'!$H:$H,'на 01.10.2023'!$K:$K</definedName>
    <definedName name="Z_67ADFAE6_A9AF_44D7_8539_93CD0F6B7849_.wvu.FilterData" localSheetId="0" hidden="1">'на 01.10.2023'!$A$6:$J$342</definedName>
    <definedName name="Z_67ADFAE6_A9AF_44D7_8539_93CD0F6B7849_.wvu.PrintArea" localSheetId="0" hidden="1">'на 01.10.2023'!$A$1:$J$141</definedName>
    <definedName name="Z_67ADFAE6_A9AF_44D7_8539_93CD0F6B7849_.wvu.PrintTitles" localSheetId="0" hidden="1">'на 01.10.2023'!$4:$7</definedName>
    <definedName name="Z_67CEEC89_8901_4825_883E_9C288CEBA3F4_.wvu.FilterData" localSheetId="0" hidden="1">'на 01.10.2023'!$A$6:$J$342</definedName>
    <definedName name="Z_6802493F_112D_4CC7_8180_E297DCFE7381_.wvu.FilterData" localSheetId="0" hidden="1">'на 01.10.2023'!$A$6:$J$342</definedName>
    <definedName name="Z_68543727_5837_47F3_A17E_A06AE03143F0_.wvu.FilterData" localSheetId="0" hidden="1">'на 01.10.2023'!$A$6:$J$342</definedName>
    <definedName name="Z_68683A58_471B_4FCB_952E_C9B39BF5837F_.wvu.FilterData" localSheetId="0" hidden="1">'на 01.10.2023'!$A$6:$J$342</definedName>
    <definedName name="Z_68B8F6E7_EBE0_41F6_B9CD_94F69633F7D5_.wvu.FilterData" localSheetId="0" hidden="1">'на 01.10.2023'!$A$6:$J$342</definedName>
    <definedName name="Z_6901CD30_42B7_4EC1_AF54_8AB710BFE495_.wvu.FilterData" localSheetId="0" hidden="1">'на 01.10.2023'!$A$6:$J$342</definedName>
    <definedName name="Z_69321B6F_CF2A_4DAB_82CF_8CAAD629F257_.wvu.FilterData" localSheetId="0" hidden="1">'на 01.10.2023'!$A$6:$J$342</definedName>
    <definedName name="Z_6960C5FC_23BB_416E_91A4_54843C57A92C_.wvu.FilterData" localSheetId="0" hidden="1">'на 01.10.2023'!$A$6:$J$342</definedName>
    <definedName name="Z_69DD4B2E_3C55_417C_8672_F19525836BE6_.wvu.FilterData" localSheetId="0" hidden="1">'на 01.10.2023'!$A$6:$J$342</definedName>
    <definedName name="Z_6A19F32A_B160_4483_91DD_03217B777DF3_.wvu.FilterData" localSheetId="0" hidden="1">'на 01.10.2023'!$A$6:$J$342</definedName>
    <definedName name="Z_6A3BD144_0140_4ADD_AD88_B274AA069B37_.wvu.FilterData" localSheetId="0" hidden="1">'на 01.10.2023'!$A$6:$J$342</definedName>
    <definedName name="Z_6A402979_51E9_4CAD_9C33_EBFCF826C549_.wvu.FilterData" localSheetId="0" hidden="1">'на 01.10.2023'!$A$6:$J$342</definedName>
    <definedName name="Z_6AE09898_DB20_4B56_B25D_C756C4A5A0A2_.wvu.FilterData" localSheetId="0" hidden="1">'на 01.10.2023'!$A$6:$J$342</definedName>
    <definedName name="Z_6B30174D_06F6_400C_8FE4_A489A229C982_.wvu.FilterData" localSheetId="0" hidden="1">'на 01.10.2023'!$A$6:$J$342</definedName>
    <definedName name="Z_6B9F1A4E_485B_421D_A44C_0AAE5901E28D_.wvu.FilterData" localSheetId="0" hidden="1">'на 01.10.2023'!$A$6:$J$342</definedName>
    <definedName name="Z_6BE4E62B_4F97_4F96_9638_8ADCE8F932B1_.wvu.FilterData" localSheetId="0" hidden="1">'на 01.10.2023'!$A$6:$G$62</definedName>
    <definedName name="Z_6BE735CC_AF2E_4F67_B22D_A8AB001D3353_.wvu.FilterData" localSheetId="0" hidden="1">'на 01.10.2023'!$A$6:$G$62</definedName>
    <definedName name="Z_6C41C030_784A_4D40_9C2A_5E4F101860E1_.wvu.FilterData" localSheetId="0" hidden="1">'на 01.10.2023'!$A$6:$J$342</definedName>
    <definedName name="Z_6C574B3A_CBDC_4063_B039_06E2BE768645_.wvu.FilterData" localSheetId="0" hidden="1">'на 01.10.2023'!$A$6:$J$342</definedName>
    <definedName name="Z_6CF84B0C_144A_4CF4_A34E_B9147B738037_.wvu.FilterData" localSheetId="0" hidden="1">'на 01.10.2023'!$A$6:$G$62</definedName>
    <definedName name="Z_6D0240A6_9769_4874_8800_2DD838F2A024_.wvu.FilterData" localSheetId="0" hidden="1">'на 01.10.2023'!$A$6:$J$342</definedName>
    <definedName name="Z_6D091BF8_3118_4C66_BFCF_A396B92963B0_.wvu.FilterData" localSheetId="0" hidden="1">'на 01.10.2023'!$A$6:$J$342</definedName>
    <definedName name="Z_6D1C64E5_A594_47DE_BE16_E18FABE58137_.wvu.FilterData" localSheetId="0" hidden="1">'на 01.10.2023'!$A$6:$J$342</definedName>
    <definedName name="Z_6D692D1F_2186_4B62_878B_AABF13F25116_.wvu.FilterData" localSheetId="0" hidden="1">'на 01.10.2023'!$A$6:$J$342</definedName>
    <definedName name="Z_6D7CFBF1_75D3_41F3_8694_AE4E45FE6F72_.wvu.FilterData" localSheetId="0" hidden="1">'на 01.10.2023'!$A$6:$J$342</definedName>
    <definedName name="Z_6DC5357A_CB08_43BF_90C5_44CA067A2BB4_.wvu.FilterData" localSheetId="0" hidden="1">'на 01.10.2023'!$A$6:$J$342</definedName>
    <definedName name="Z_6DD7E52C_7D15_44E4_BBFC_23C9C45F086C_.wvu.FilterData" localSheetId="0" hidden="1">'на 01.10.2023'!$A$6:$J$342</definedName>
    <definedName name="Z_6E1926CF_4906_4A55_811C_617ED8BB98BA_.wvu.FilterData" localSheetId="0" hidden="1">'на 01.10.2023'!$A$6:$J$342</definedName>
    <definedName name="Z_6E2D6686_B9FD_4BBA_8CD4_95C6386F5509_.wvu.FilterData" localSheetId="0" hidden="1">'на 01.10.2023'!$A$6:$G$62</definedName>
    <definedName name="Z_6E39427C_2468_4284_9D5A_D61995F8C16F_.wvu.FilterData" localSheetId="0" hidden="1">'на 01.10.2023'!$A$6:$J$342</definedName>
    <definedName name="Z_6E4A7295_8CE0_4D28_ABEF_D38EBAE7C204_.wvu.Cols" localSheetId="0" hidden="1">'на 01.10.2023'!$K:$K</definedName>
    <definedName name="Z_6E4A7295_8CE0_4D28_ABEF_D38EBAE7C204_.wvu.FilterData" localSheetId="0" hidden="1">'на 01.10.2023'!$A$6:$J$342</definedName>
    <definedName name="Z_6E4A7295_8CE0_4D28_ABEF_D38EBAE7C204_.wvu.PrintArea" localSheetId="0" hidden="1">'на 01.10.2023'!$A$1:$J$141</definedName>
    <definedName name="Z_6E4A7295_8CE0_4D28_ABEF_D38EBAE7C204_.wvu.PrintTitles" localSheetId="0" hidden="1">'на 01.10.2023'!$4:$7</definedName>
    <definedName name="Z_6E825DA6_B9DB_42A8_A522_056892337545_.wvu.FilterData" localSheetId="0" hidden="1">'на 01.10.2023'!$A$6:$J$342</definedName>
    <definedName name="Z_6EA02701_3F2F_435F_9474_BDBC1DC4D24C_.wvu.FilterData" localSheetId="0" hidden="1">'на 01.10.2023'!$A$6:$J$342</definedName>
    <definedName name="Z_6EC28D39_E7D9_4144_8AA6_2F0CD84ED7A9_.wvu.FilterData" localSheetId="0" hidden="1">'на 01.10.2023'!$A$6:$J$342</definedName>
    <definedName name="Z_6ECBF068_1C02_4E6C_B4E6_EB2B6EC464BD_.wvu.FilterData" localSheetId="0" hidden="1">'на 01.10.2023'!$A$6:$J$342</definedName>
    <definedName name="Z_6EE8F867_7A0E_491A_B66A_B24E4C46B22A_.wvu.FilterData" localSheetId="0" hidden="1">'на 01.10.2023'!$A$6:$J$342</definedName>
    <definedName name="Z_6F1223ED_6D7E_4BDC_97BD_57C6B16DF50B_.wvu.FilterData" localSheetId="0" hidden="1">'на 01.10.2023'!$A$6:$J$342</definedName>
    <definedName name="Z_6F188E27_E72B_48C9_888E_3A4AAF082D5A_.wvu.FilterData" localSheetId="0" hidden="1">'на 01.10.2023'!$A$6:$J$342</definedName>
    <definedName name="Z_6F5A12C8_A074_4C40_BB8E_7EC26830E12E_.wvu.FilterData" localSheetId="0" hidden="1">'на 01.10.2023'!$A$6:$J$342</definedName>
    <definedName name="Z_6F60BF81_D1A9_4E04_93E7_3EE7124B8D23_.wvu.FilterData" localSheetId="0" hidden="1">'на 01.10.2023'!$A$6:$G$62</definedName>
    <definedName name="Z_6F8C9DEA_7228_4560_86D0_D8FE4FBC9B95_.wvu.FilterData" localSheetId="0" hidden="1">'на 01.10.2023'!$A$6:$J$342</definedName>
    <definedName name="Z_6FA95ECB_A72C_44B0_B29D_BED71D2AC5FA_.wvu.FilterData" localSheetId="0" hidden="1">'на 01.10.2023'!$A$6:$J$342</definedName>
    <definedName name="Z_6FC51FBE_9907_47C6_90D2_77583F097BE8_.wvu.FilterData" localSheetId="0" hidden="1">'на 01.10.2023'!$A$6:$J$342</definedName>
    <definedName name="Z_701E5EC3_E633_4389_A70E_4DD82E713CE4_.wvu.FilterData" localSheetId="0" hidden="1">'на 01.10.2023'!$A$6:$J$342</definedName>
    <definedName name="Z_7020B498_0752_4EA3_AECF_0DCB82870F8A_.wvu.FilterData" localSheetId="0" hidden="1">'на 01.10.2023'!$A$6:$J$342</definedName>
    <definedName name="Z_70240A43_3E96_4D78_A6E2_62D44EE34364_.wvu.FilterData" localSheetId="0" hidden="1">'на 01.10.2023'!$A$6:$J$342</definedName>
    <definedName name="Z_70563E19_BB5A_4FAB_8E42_6308F4D97788_.wvu.FilterData" localSheetId="0" hidden="1">'на 01.10.2023'!$A$6:$J$342</definedName>
    <definedName name="Z_70567FCD_AD22_4F19_9380_E5332B152F74_.wvu.FilterData" localSheetId="0" hidden="1">'на 01.10.2023'!$A$6:$J$342</definedName>
    <definedName name="Z_705B9265_FB16_46D2_8816_8AF84D72C023_.wvu.FilterData" localSheetId="0" hidden="1">'на 01.10.2023'!$A$6:$J$342</definedName>
    <definedName name="Z_706D67E7_3361_40B2_829D_8844AB8060E2_.wvu.FilterData" localSheetId="0" hidden="1">'на 01.10.2023'!$A$6:$G$62</definedName>
    <definedName name="Z_70E4543C_ADDB_4019_BDB2_F36D27861FA5_.wvu.FilterData" localSheetId="0" hidden="1">'на 01.10.2023'!$A$6:$J$342</definedName>
    <definedName name="Z_70F1B7E8_7988_4C81_9922_ABE1AE06A197_.wvu.FilterData" localSheetId="0" hidden="1">'на 01.10.2023'!$A$6:$J$342</definedName>
    <definedName name="Z_71392A7E_0652_42FB_9A5C_35A0D8CFF7F9_.wvu.FilterData" localSheetId="0" hidden="1">'на 01.10.2023'!$A$6:$J$342</definedName>
    <definedName name="Z_71C5E18D_A5D5_4D7F_80AC_09808577A853_.wvu.FilterData" localSheetId="0" hidden="1">'на 01.10.2023'!$A$6:$J$342</definedName>
    <definedName name="Z_72172EC9_47D4_4DE1_B525_60932B8BEA09_.wvu.FilterData" localSheetId="0" hidden="1">'на 01.10.2023'!$A$6:$J$342</definedName>
    <definedName name="Z_7246383F_5A7C_4469_ABE5_F3DE99D7B98C_.wvu.FilterData" localSheetId="0" hidden="1">'на 01.10.2023'!$A$6:$G$62</definedName>
    <definedName name="Z_727CF329_C3C3_4900_8882_0105D9B87052_.wvu.FilterData" localSheetId="0" hidden="1">'на 01.10.2023'!$A$6:$J$342</definedName>
    <definedName name="Z_728B417D_5E48_46CF_86FE_9C0FFD136F19_.wvu.FilterData" localSheetId="0" hidden="1">'на 01.10.2023'!$A$6:$J$342</definedName>
    <definedName name="Z_72971C39_5C91_4008_BD77_2DC24FDFDCB6_.wvu.FilterData" localSheetId="0" hidden="1">'на 01.10.2023'!$A$6:$J$342</definedName>
    <definedName name="Z_72BCCF18_7B1D_4731_977C_FF5C187A4C82_.wvu.FilterData" localSheetId="0" hidden="1">'на 01.10.2023'!$A$6:$J$342</definedName>
    <definedName name="Z_72C0943B_A5D5_4B80_AD54_166C5CDC74DE_.wvu.FilterData" localSheetId="0" hidden="1">'на 01.10.2023'!$A$2:$K$94</definedName>
    <definedName name="Z_72C0943B_A5D5_4B80_AD54_166C5CDC74DE_.wvu.PrintArea" localSheetId="0" hidden="1">'на 01.10.2023'!$A$1:$J$109</definedName>
    <definedName name="Z_72C0943B_A5D5_4B80_AD54_166C5CDC74DE_.wvu.PrintTitles" localSheetId="0" hidden="1">'на 01.10.2023'!$4:$7</definedName>
    <definedName name="Z_72CB31D4_C50A_4612_82B9_0E11FB5FE8EC_.wvu.FilterData" localSheetId="0" hidden="1">'на 01.10.2023'!$A$6:$J$342</definedName>
    <definedName name="Z_72DFFB58_5D13_43A4_BC47_BF1FDC630FF5_.wvu.FilterData" localSheetId="0" hidden="1">'на 01.10.2023'!$A$6:$J$342</definedName>
    <definedName name="Z_731D7D17_2CAD_4E49_B21B_35284930A024_.wvu.FilterData" localSheetId="0" hidden="1">'на 01.10.2023'!$A$6:$J$342</definedName>
    <definedName name="Z_7323520E_A194_436C_87C5_C72FEEBCF56F_.wvu.FilterData" localSheetId="0" hidden="1">'на 01.10.2023'!$A$6:$J$342</definedName>
    <definedName name="Z_73398870_7DE2_47AF_9E16_000A1BECF575_.wvu.FilterData" localSheetId="0" hidden="1">'на 01.10.2023'!$A$6:$J$342</definedName>
    <definedName name="Z_7351B774_7780_442A_903E_647131A150ED_.wvu.FilterData" localSheetId="0" hidden="1">'на 01.10.2023'!$A$6:$J$342</definedName>
    <definedName name="Z_7376FA42_13A1_4710_BABC_A35C9B40426F_.wvu.FilterData" localSheetId="0" hidden="1">'на 01.10.2023'!$A$6:$J$342</definedName>
    <definedName name="Z_7380FAB7_2847_422E_AA69_8A148FB82E5E_.wvu.FilterData" localSheetId="0" hidden="1">'на 01.10.2023'!$A$6:$J$342</definedName>
    <definedName name="Z_738A713F_AA01_44C0_AB1E_132F6B9C9BBC_.wvu.FilterData" localSheetId="0" hidden="1">'на 01.10.2023'!$A$6:$J$342</definedName>
    <definedName name="Z_738B00F3_F508_40C5_8ED8_17DDADA23817_.wvu.FilterData" localSheetId="0" hidden="1">'на 01.10.2023'!$A$6:$J$342</definedName>
    <definedName name="Z_73AF40CE_E82A_4A09_83D3_6960BF7CE17B_.wvu.FilterData" localSheetId="0" hidden="1">'на 01.10.2023'!$A$6:$J$342</definedName>
    <definedName name="Z_73CDEAEF_F5D2_4C7D_B3AC_27D3687E8E82_.wvu.FilterData" localSheetId="0" hidden="1">'на 01.10.2023'!$A$6:$J$342</definedName>
    <definedName name="Z_73DD0BF4_420B_48CB_9B9B_8A8636EFB6F5_.wvu.FilterData" localSheetId="0" hidden="1">'на 01.10.2023'!$A$6:$J$342</definedName>
    <definedName name="Z_73E6F369_0D34_44B9_8013_93F273F9FA95_.wvu.FilterData" localSheetId="0" hidden="1">'на 01.10.2023'!$A$6:$J$342</definedName>
    <definedName name="Z_73F0ED6E_160B_4C9C_BBF8_1211D4059F28_.wvu.FilterData" localSheetId="0" hidden="1">'на 01.10.2023'!$A$6:$J$342</definedName>
    <definedName name="Z_741C3AAD_37E5_4231_B8F1_6F6ABAB5BA70_.wvu.FilterData" localSheetId="0" hidden="1">'на 01.10.2023'!$A$2:$K$94</definedName>
    <definedName name="Z_742C8CE1_B323_4B6C_901C_E2B713ADDB04_.wvu.FilterData" localSheetId="0" hidden="1">'на 01.10.2023'!$A$6:$G$62</definedName>
    <definedName name="Z_74382D64_11E6_474B_9C9A_9483422A29B4_.wvu.FilterData" localSheetId="0" hidden="1">'на 01.10.2023'!$A$6:$J$342</definedName>
    <definedName name="Z_743EA156_0B10_4843_8270_9B97F02A1482_.wvu.FilterData" localSheetId="0" hidden="1">'на 01.10.2023'!$A$6:$J$342</definedName>
    <definedName name="Z_74577229_A8F0_4BE1_8538_5F8DFEC5ADD3_.wvu.FilterData" localSheetId="0" hidden="1">'на 01.10.2023'!$A$6:$J$342</definedName>
    <definedName name="Z_747D690A_945F_42A8_9E10_CD07610AAC61_.wvu.FilterData" localSheetId="0" hidden="1">'на 01.10.2023'!$A$6:$J$342</definedName>
    <definedName name="Z_748F9DE0_4D4D_45B7_B0A6_8E38A8FAC9E9_.wvu.FilterData" localSheetId="0" hidden="1">'на 01.10.2023'!$A$6:$J$342</definedName>
    <definedName name="Z_74C2EF73_3DEA_44E7_9843_F28C5BABE517_.wvu.FilterData" localSheetId="0" hidden="1">'на 01.10.2023'!$A$6:$J$342</definedName>
    <definedName name="Z_74C40A01_5AB3_47F6_9386_8391501B6E85_.wvu.FilterData" localSheetId="0" hidden="1">'на 01.10.2023'!$A$6:$J$342</definedName>
    <definedName name="Z_74E76C1B_437A_4F95_A676_022F5E1C8D67_.wvu.FilterData" localSheetId="0" hidden="1">'на 01.10.2023'!$A$6:$J$342</definedName>
    <definedName name="Z_74F25527_9FBE_45D8_B38D_2B215FE8DD1E_.wvu.FilterData" localSheetId="0" hidden="1">'на 01.10.2023'!$A$6:$J$342</definedName>
    <definedName name="Z_75043654_F444_4A16_B62E_39173149E589_.wvu.FilterData" localSheetId="0" hidden="1">'на 01.10.2023'!$A$6:$J$342</definedName>
    <definedName name="Z_7589330A_AF6B_42EC_BFB0_F2E82557DC52_.wvu.FilterData" localSheetId="0" hidden="1">'на 01.10.2023'!$A$6:$J$342</definedName>
    <definedName name="Z_75D14FF6_AD92_418D_9E28_B55E8DCF34B6_.wvu.FilterData" localSheetId="0" hidden="1">'на 01.10.2023'!$A$6:$J$342</definedName>
    <definedName name="Z_7612882B_C464_47F9_9F8B_7ACF00652094_.wvu.FilterData" localSheetId="0" hidden="1">'на 01.10.2023'!$A$6:$J$342</definedName>
    <definedName name="Z_762066AC_D656_4392_845D_8C6157B76764_.wvu.FilterData" localSheetId="0" hidden="1">'на 01.10.2023'!$A$6:$G$62</definedName>
    <definedName name="Z_7629112E_161F_44AA_9A6D_CD6A066EB200_.wvu.FilterData" localSheetId="0" hidden="1">'на 01.10.2023'!$A$6:$J$342</definedName>
    <definedName name="Z_762BAAE6_54C6_46DA_804D_66EF7BBB3D53_.wvu.FilterData" localSheetId="0" hidden="1">'на 01.10.2023'!$A$6:$J$342</definedName>
    <definedName name="Z_7654DBDC_86A8_4903_B5DC_30516E94F2C0_.wvu.FilterData" localSheetId="0" hidden="1">'на 01.10.2023'!$A$6:$J$342</definedName>
    <definedName name="Z_76FF979B_02AF_41B5_8997_14E73E4CFCD1_.wvu.FilterData" localSheetId="0" hidden="1">'на 01.10.2023'!$A$6:$J$342</definedName>
    <definedName name="Z_77081AB2_288F_4D22_9FAD_2429DAF1E510_.wvu.FilterData" localSheetId="0" hidden="1">'на 01.10.2023'!$A$6:$J$342</definedName>
    <definedName name="Z_7732915B_3E66_4107_A49B_68BF378A577A_.wvu.FilterData" localSheetId="0" hidden="1">'на 01.10.2023'!$A$6:$J$342</definedName>
    <definedName name="Z_773BA840_2C40_4655_A85B_36BB113E2671_.wvu.FilterData" localSheetId="0" hidden="1">'на 01.10.2023'!$A$6:$J$342</definedName>
    <definedName name="Z_777611BF_FE54_48A9_A8A8_0C82A3AE3A94_.wvu.FilterData" localSheetId="0" hidden="1">'на 01.10.2023'!$A$6:$J$342</definedName>
    <definedName name="Z_77793BBB_3CE3_4F10_8146_67E6617782D6_.wvu.FilterData" localSheetId="0" hidden="1">'на 01.10.2023'!$A$6:$J$342</definedName>
    <definedName name="Z_77A63986_14B1_4EEB_AC38_D386E2710F21_.wvu.FilterData" localSheetId="0" hidden="1">'на 01.10.2023'!$A$6:$J$342</definedName>
    <definedName name="Z_784E79C4_44EE_4A5F_B5EE_E1C5DC2A73F5_.wvu.FilterData" localSheetId="0" hidden="1">'на 01.10.2023'!$A$6:$J$342</definedName>
    <definedName name="Z_78A64231_D3EC_469E_ACF6_EC92F17797B6_.wvu.FilterData" localSheetId="0" hidden="1">'на 01.10.2023'!$A$6:$J$342</definedName>
    <definedName name="Z_78BF5E7C_23BE_4A72_A533_FF7D5D687366_.wvu.FilterData" localSheetId="0" hidden="1">'на 01.10.2023'!$A$6:$J$342</definedName>
    <definedName name="Z_793C7B2D_7F2B_48EC_8A47_D2709381137D_.wvu.FilterData" localSheetId="0" hidden="1">'на 01.10.2023'!$A$6:$J$342</definedName>
    <definedName name="Z_799DB00F_141C_483B_A462_359C05A36D93_.wvu.FilterData" localSheetId="0" hidden="1">'на 01.10.2023'!$A$6:$G$62</definedName>
    <definedName name="Z_79BCD73E_CB12_458D_A030_0E22063CF7CB_.wvu.FilterData" localSheetId="0" hidden="1">'на 01.10.2023'!$A$6:$J$342</definedName>
    <definedName name="Z_79E1EFBF_E68B_429F_938B_71E87E8D08B0_.wvu.FilterData" localSheetId="0" hidden="1">'на 01.10.2023'!$A$6:$J$342</definedName>
    <definedName name="Z_79E4D554_5B2C_41A7_B934_B430838AA03E_.wvu.FilterData" localSheetId="0" hidden="1">'на 01.10.2023'!$A$6:$J$342</definedName>
    <definedName name="Z_7A01CF94_90AE_4821_93EE_D3FE8D12D8D5_.wvu.FilterData" localSheetId="0" hidden="1">'на 01.10.2023'!$A$6:$J$342</definedName>
    <definedName name="Z_7A053618_D6F1_44D8_9706_BF53C1F4510B_.wvu.FilterData" localSheetId="0" hidden="1">'на 01.10.2023'!$A$6:$J$342</definedName>
    <definedName name="Z_7A09065A_45D5_4C53_B9DD_121DF6719D64_.wvu.FilterData" localSheetId="0" hidden="1">'на 01.10.2023'!$A$6:$G$62</definedName>
    <definedName name="Z_7A1923BB_1353_4D11_A1E6_A6997E46258F_.wvu.FilterData" localSheetId="0" hidden="1">'на 01.10.2023'!$A$6:$J$342</definedName>
    <definedName name="Z_7A581F71_E82E_4B42_ADFE_CBB110352CF0_.wvu.FilterData" localSheetId="0" hidden="1">'на 01.10.2023'!$A$6:$J$342</definedName>
    <definedName name="Z_7A71A7FF_8800_4D00_AEC1_1B599D526CDE_.wvu.FilterData" localSheetId="0" hidden="1">'на 01.10.2023'!$A$6:$J$342</definedName>
    <definedName name="Z_7A78ECA4_7C17_4F5A_973B_DD5C129CB6D4_.wvu.FilterData" localSheetId="0" hidden="1">'на 01.10.2023'!$A$6:$J$342</definedName>
    <definedName name="Z_7AE14342_BF53_4FA2_8C85_1038D8BA9596_.wvu.FilterData" localSheetId="0" hidden="1">'на 01.10.2023'!$A$6:$G$62</definedName>
    <definedName name="Z_7B245AB0_C2AF_4822_BFC4_2399F85856C1_.wvu.Cols" localSheetId="0" hidden="1">'на 01.10.2023'!#REF!,'на 01.10.2023'!#REF!</definedName>
    <definedName name="Z_7B245AB0_C2AF_4822_BFC4_2399F85856C1_.wvu.FilterData" localSheetId="0" hidden="1">'на 01.10.2023'!$A$6:$J$342</definedName>
    <definedName name="Z_7B245AB0_C2AF_4822_BFC4_2399F85856C1_.wvu.PrintArea" localSheetId="0" hidden="1">'на 01.10.2023'!$A$1:$J$90</definedName>
    <definedName name="Z_7B245AB0_C2AF_4822_BFC4_2399F85856C1_.wvu.PrintTitles" localSheetId="0" hidden="1">'на 01.10.2023'!$4:$7</definedName>
    <definedName name="Z_7B2F0226_1CF4_40F9_9E7A_C6F10C42BF7C_.wvu.FilterData" localSheetId="0" hidden="1">'на 01.10.2023'!$A$6:$J$342</definedName>
    <definedName name="Z_7B77AEA7_9EB0_430F_94C7_6393A69B0369_.wvu.FilterData" localSheetId="0" hidden="1">'на 01.10.2023'!$A$6:$J$342</definedName>
    <definedName name="Z_7B8C93E6_79ED_458F_BC1A_D66C91E9667A_.wvu.FilterData" localSheetId="0" hidden="1">'на 01.10.2023'!$A$6:$J$342</definedName>
    <definedName name="Z_7BA445E6_50A0_4F67_81F2_B2945A5BFD3F_.wvu.FilterData" localSheetId="0" hidden="1">'на 01.10.2023'!$A$6:$J$342</definedName>
    <definedName name="Z_7BC27702_AD83_4B6E_860E_D694439F877D_.wvu.FilterData" localSheetId="0" hidden="1">'на 01.10.2023'!$A$6:$G$62</definedName>
    <definedName name="Z_7BFDFC40_4470_49AC_BDB3_8C8ED1EAF41E_.wvu.FilterData" localSheetId="0" hidden="1">'на 01.10.2023'!$A$6:$J$342</definedName>
    <definedName name="Z_7C23B52F_243B_4908_ACCE_2C6A732F4CE2_.wvu.FilterData" localSheetId="0" hidden="1">'на 01.10.2023'!$A$6:$J$342</definedName>
    <definedName name="Z_7C5735B6_B983_4E14_B7E4_71C183F79239_.wvu.FilterData" localSheetId="0" hidden="1">'на 01.10.2023'!$A$6:$J$342</definedName>
    <definedName name="Z_7C66AA40_D32F_4A0A_BA98_46DA39F18786_.wvu.FilterData" localSheetId="0" hidden="1">'на 01.10.2023'!$A$6:$J$342</definedName>
    <definedName name="Z_7C8419B0_E00C_499C_9768_6CFB756221D1_.wvu.FilterData" localSheetId="0" hidden="1">'на 01.10.2023'!$A$6:$J$342</definedName>
    <definedName name="Z_7C84ED2D_E7BD_40F2_B00B_6725C0DD50EA_.wvu.FilterData" localSheetId="0" hidden="1">'на 01.10.2023'!$A$6:$J$342</definedName>
    <definedName name="Z_7CB2D520_A8A5_4D6C_BE39_64C505DBAE2C_.wvu.FilterData" localSheetId="0" hidden="1">'на 01.10.2023'!$A$6:$J$342</definedName>
    <definedName name="Z_7CB9D1CB_80BA_40B4_9A94_7ED38A1B10BF_.wvu.FilterData" localSheetId="0" hidden="1">'на 01.10.2023'!$A$6:$J$342</definedName>
    <definedName name="Z_7CDE2F56_3345_434D_8F5F_94498BC5B07B_.wvu.FilterData" localSheetId="0" hidden="1">'на 01.10.2023'!$A$6:$J$342</definedName>
    <definedName name="Z_7D3CF40D_731A_458F_92D4_5239AC179A47_.wvu.FilterData" localSheetId="0" hidden="1">'на 01.10.2023'!$A$6:$J$342</definedName>
    <definedName name="Z_7D6D3F29_170C_4CEB_BDC6_C81A37A07D8F_.wvu.FilterData" localSheetId="0" hidden="1">'на 01.10.2023'!$A$6:$J$342</definedName>
    <definedName name="Z_7D748AFA_A668_4029_AD67_E233DAE0B748_.wvu.FilterData" localSheetId="0" hidden="1">'на 01.10.2023'!$A$6:$J$342</definedName>
    <definedName name="Z_7DA3DBC5_7099_41C0_BD0D_D2ECF1F9BB86_.wvu.FilterData" localSheetId="0" hidden="1">'на 01.10.2023'!$A$6:$J$342</definedName>
    <definedName name="Z_7DB24378_D193_4D04_9739_831C8625EEAE_.wvu.FilterData" localSheetId="0" hidden="1">'на 01.10.2023'!$A$6:$J$54</definedName>
    <definedName name="Z_7DE2C6BB_5F23_4345_9D0D_B5B4BA992A74_.wvu.FilterData" localSheetId="0" hidden="1">'на 01.10.2023'!$A$6:$J$342</definedName>
    <definedName name="Z_7DFE2B7A_ACEF_497F_B139_F9E22F379E18_.wvu.FilterData" localSheetId="0" hidden="1">'на 01.10.2023'!$A$6:$J$342</definedName>
    <definedName name="Z_7E10B4A2_86C5_49FE_B735_A2A4A6EBA352_.wvu.FilterData" localSheetId="0" hidden="1">'на 01.10.2023'!$A$6:$J$342</definedName>
    <definedName name="Z_7E41D471_4B47_4595_A7B4_753A6E90F9BF_.wvu.FilterData" localSheetId="0" hidden="1">'на 01.10.2023'!$A$6:$J$342</definedName>
    <definedName name="Z_7E77AE50_A8E9_48E1_BD6F_0651484E1DB4_.wvu.FilterData" localSheetId="0" hidden="1">'на 01.10.2023'!$A$6:$J$342</definedName>
    <definedName name="Z_7EA33A1B_0947_4DD9_ACB5_FE84B029B96C_.wvu.FilterData" localSheetId="0" hidden="1">'на 01.10.2023'!$A$6:$J$342</definedName>
    <definedName name="Z_7EB0C89C_BD1D_4369_9CCB_D9B1515F02AC_.wvu.FilterData" localSheetId="0" hidden="1">'на 01.10.2023'!$A$6:$J$342</definedName>
    <definedName name="Z_7F79FC75_D934_40C5_84FF_BE0E9C0151D8_.wvu.FilterData" localSheetId="0" hidden="1">'на 01.10.2023'!$A$6:$J$342</definedName>
    <definedName name="Z_7F7C9EB9_68AF_4756_A009_5F8708552E9E_.wvu.FilterData" localSheetId="0" hidden="1">'на 01.10.2023'!$A$6:$J$342</definedName>
    <definedName name="Z_7F9808CD_1A55_4443_A3C7_BBA47A3832FB_.wvu.FilterData" localSheetId="0" hidden="1">'на 01.10.2023'!$A$6:$J$342</definedName>
    <definedName name="Z_7FAB2639_04E0_45D8_979F_A22915CB5D6A_.wvu.FilterData" localSheetId="0" hidden="1">'на 01.10.2023'!$A$6:$J$342</definedName>
    <definedName name="Z_8007FFF7_F225_4D07_B648_0021B9FE9E8A_.wvu.FilterData" localSheetId="0" hidden="1">'на 01.10.2023'!$A$6:$J$342</definedName>
    <definedName name="Z_80140D8B_E635_4A57_8CFB_A0D49EB42D6A_.wvu.FilterData" localSheetId="0" hidden="1">'на 01.10.2023'!$A$6:$J$342</definedName>
    <definedName name="Z_80307539_85B9_42F7_843F_FB5E710F02B5_.wvu.FilterData" localSheetId="0" hidden="1">'на 01.10.2023'!$A$6:$J$342</definedName>
    <definedName name="Z_8031C64D_1C21_4159_B071_D2328195B6C4_.wvu.FilterData" localSheetId="0" hidden="1">'на 01.10.2023'!$A$6:$J$342</definedName>
    <definedName name="Z_807C3495_048C_4C24_9913_AF8B17425184_.wvu.FilterData" localSheetId="0" hidden="1">'на 01.10.2023'!$A$6:$J$342</definedName>
    <definedName name="Z_807C45F3_0915_4303_8AB6_6E0CA1A5B954_.wvu.FilterData" localSheetId="0" hidden="1">'на 01.10.2023'!$A$6:$J$342</definedName>
    <definedName name="Z_809CBE63_EFA1_40BC_B984_D28BD2C7F7DA_.wvu.FilterData" localSheetId="0" hidden="1">'на 01.10.2023'!$A$6:$J$342</definedName>
    <definedName name="Z_80D84490_9B2F_4196_9FDE_6B9221814592_.wvu.FilterData" localSheetId="0" hidden="1">'на 01.10.2023'!$A$6:$J$342</definedName>
    <definedName name="Z_80F2D401_111D_4C5B_B2EC_DF62A2772A25_.wvu.FilterData" localSheetId="0" hidden="1">'на 01.10.2023'!$A$6:$J$342</definedName>
    <definedName name="Z_811F68E3_8E48_4AC9_8696_0D858675A054_.wvu.FilterData" localSheetId="0" hidden="1">'на 01.10.2023'!$A$6:$J$342</definedName>
    <definedName name="Z_81403331_C5EB_4760_B273_D3D9C8D43951_.wvu.FilterData" localSheetId="0" hidden="1">'на 01.10.2023'!$A$6:$G$62</definedName>
    <definedName name="Z_81464A3D_E94D_433F_B49C_031C68059E3A_.wvu.FilterData" localSheetId="0" hidden="1">'на 01.10.2023'!$A$6:$J$342</definedName>
    <definedName name="Z_81649847_CB5B_4966_A3DA_C8770A46509B_.wvu.FilterData" localSheetId="0" hidden="1">'на 01.10.2023'!$A$6:$J$342</definedName>
    <definedName name="Z_81BE03B7_DE2F_4E82_8496_CAF917D1CC3F_.wvu.FilterData" localSheetId="0" hidden="1">'на 01.10.2023'!$A$6:$J$342</definedName>
    <definedName name="Z_81C1D31C_6972_4B74_93B3_8074EA9760E1_.wvu.FilterData" localSheetId="0" hidden="1">'на 01.10.2023'!$A$6:$J$342</definedName>
    <definedName name="Z_8220CA38_66F1_4F9F_A7AE_CF3DF89B0B66_.wvu.FilterData" localSheetId="0" hidden="1">'на 01.10.2023'!$A$6:$J$342</definedName>
    <definedName name="Z_82433C03_7393_4541_B48C_1484FFDE1115_.wvu.FilterData" localSheetId="0" hidden="1">'на 01.10.2023'!$A$6:$J$342</definedName>
    <definedName name="Z_82583E5A_4D2C_4789_8593_8F88E30F22AC_.wvu.FilterData" localSheetId="0" hidden="1">'на 01.10.2023'!$A$6:$J$342</definedName>
    <definedName name="Z_826B75B8_46F7_40D2_A7D6_15B2324027C2_.wvu.FilterData" localSheetId="0" hidden="1">'на 01.10.2023'!$A$6:$J$342</definedName>
    <definedName name="Z_8280D1E0_5055_49CD_A383_D6B2F2EBD512_.wvu.FilterData" localSheetId="0" hidden="1">'на 01.10.2023'!$A$6:$G$62</definedName>
    <definedName name="Z_82826E6C_8680_42C1_B9B0_00129694C4D7_.wvu.FilterData" localSheetId="0" hidden="1">'на 01.10.2023'!$A$6:$J$342</definedName>
    <definedName name="Z_829F5F3F_AACC_4AF4_A7EF_0FD75747C358_.wvu.FilterData" localSheetId="0" hidden="1">'на 01.10.2023'!$A$6:$J$342</definedName>
    <definedName name="Z_82CC31B7_77AB_43DF_B3BC_0F4EB8916EE1_.wvu.FilterData" localSheetId="0" hidden="1">'на 01.10.2023'!$A$6:$J$342</definedName>
    <definedName name="Z_82EF6439_1F2C_48B0_83F0_00AD9D43623A_.wvu.FilterData" localSheetId="0" hidden="1">'на 01.10.2023'!$A$6:$J$342</definedName>
    <definedName name="Z_837CB072_6E08_4E25_BA42_E40F22681EBE_.wvu.FilterData" localSheetId="0" hidden="1">'на 01.10.2023'!$A$6:$J$342</definedName>
    <definedName name="Z_837CFD4A_C906_4267_9AF6_CD5874FBB89E_.wvu.FilterData" localSheetId="0" hidden="1">'на 01.10.2023'!$A$6:$J$342</definedName>
    <definedName name="Z_83894FAF_831A_4268_8B2F_EACBEA69E5F1_.wvu.FilterData" localSheetId="0" hidden="1">'на 01.10.2023'!$A$6:$J$342</definedName>
    <definedName name="Z_83CA38E9_6EC6_4754_9C04_D7C7EB8EFC5C_.wvu.FilterData" localSheetId="0" hidden="1">'на 01.10.2023'!$A$6:$J$342</definedName>
    <definedName name="Z_83E0998E_1CC3_4064_91DB_764D178F410F_.wvu.FilterData" localSheetId="0" hidden="1">'на 01.10.2023'!$A$6:$J$342</definedName>
    <definedName name="Z_83F46F50_E256_4105_BE09_075B932BE5E0_.wvu.FilterData" localSheetId="0" hidden="1">'на 01.10.2023'!$A$6:$J$342</definedName>
    <definedName name="Z_840133FA_9546_4ED0_AA3E_E87F8F80931F_.wvu.FilterData" localSheetId="0" hidden="1">'на 01.10.2023'!$A$6:$J$342</definedName>
    <definedName name="Z_8407F1E6_9EC7_461D_8D1B_94A2C00F9BA6_.wvu.FilterData" localSheetId="0" hidden="1">'на 01.10.2023'!$A$6:$J$342</definedName>
    <definedName name="Z_8462E4B7_FF49_4401_9CB1_027D70C3D86B_.wvu.FilterData" localSheetId="0" hidden="1">'на 01.10.2023'!$A$6:$G$62</definedName>
    <definedName name="Z_8510A75A_1B7B_4213_9385_C347600B51A5_.wvu.FilterData" localSheetId="0" hidden="1">'на 01.10.2023'!$A$6:$J$342</definedName>
    <definedName name="Z_8518C130_335F_4917_99A5_712FA6AC79A6_.wvu.FilterData" localSheetId="0" hidden="1">'на 01.10.2023'!$A$6:$J$342</definedName>
    <definedName name="Z_8518EF96_21CF_4CEA_B17C_8AA8E48B82CF_.wvu.FilterData" localSheetId="0" hidden="1">'на 01.10.2023'!$A$6:$J$342</definedName>
    <definedName name="Z_85336449_1C25_4AF7_89BA_281D7385CDF9_.wvu.FilterData" localSheetId="0" hidden="1">'на 01.10.2023'!$A$6:$J$342</definedName>
    <definedName name="Z_854869E6_403B_4AAF_97C4_1B9DF9CBBAC5_.wvu.FilterData" localSheetId="0" hidden="1">'на 01.10.2023'!$A$6:$J$342</definedName>
    <definedName name="Z_85610BEE_6BD4_4AC9_9284_0AD9E6A15466_.wvu.FilterData" localSheetId="0" hidden="1">'на 01.10.2023'!$A$6:$J$342</definedName>
    <definedName name="Z_85621B9F_ABEF_4928_B406_5F6003CD3FC1_.wvu.FilterData" localSheetId="0" hidden="1">'на 01.10.2023'!$A$6:$J$342</definedName>
    <definedName name="Z_856E1644_43B0_4A35_AD05_C3FB0553F633_.wvu.FilterData" localSheetId="0" hidden="1">'на 01.10.2023'!$A$6:$J$342</definedName>
    <definedName name="Z_85941411_C589_4588_ABE6_705DAC8DCC3D_.wvu.FilterData" localSheetId="0" hidden="1">'на 01.10.2023'!$A$6:$J$342</definedName>
    <definedName name="Z_85EC44C9_3155_42D3_A129_8E0E8C37A7B0_.wvu.FilterData" localSheetId="0" hidden="1">'на 01.10.2023'!$A$6:$J$342</definedName>
    <definedName name="Z_8608FEAB_BF57_4E40_9AFB_AA087E242421_.wvu.FilterData" localSheetId="0" hidden="1">'на 01.10.2023'!$A$6:$J$342</definedName>
    <definedName name="Z_86380820_D310_4FD1_8486_5EE03CF82BCB_.wvu.FilterData" localSheetId="0" hidden="1">'на 01.10.2023'!$A$6:$J$342</definedName>
    <definedName name="Z_8649CC96_F63A_4F83_8C89_AA8F47AC05F3_.wvu.FilterData" localSheetId="0" hidden="1">'на 01.10.2023'!$A$6:$G$62</definedName>
    <definedName name="Z_865E39A3_4E09_45FF_A763_447E1E4F2C56_.wvu.FilterData" localSheetId="0" hidden="1">'на 01.10.2023'!$A$6:$J$342</definedName>
    <definedName name="Z_866666B3_A778_4059_8EF6_136684A0F698_.wvu.FilterData" localSheetId="0" hidden="1">'на 01.10.2023'!$A$6:$J$342</definedName>
    <definedName name="Z_868403B4_F60C_4700_B312_EDA79B4B2FC0_.wvu.FilterData" localSheetId="0" hidden="1">'на 01.10.2023'!$A$6:$J$342</definedName>
    <definedName name="Z_86B1DA6D_5F87_43CC_BA9C_CBCD8D78E2B9_.wvu.FilterData" localSheetId="0" hidden="1">'на 01.10.2023'!$A$6:$J$342</definedName>
    <definedName name="Z_86C740F9_7AAF_42EB_851B_65E9F3C95B52_.wvu.FilterData" localSheetId="0" hidden="1">'на 01.10.2023'!$A$6:$J$342</definedName>
    <definedName name="Z_86CC94E8_5CF9_415A_9BBB_07A93C317E62_.wvu.FilterData" localSheetId="0" hidden="1">'на 01.10.2023'!$A$6:$J$342</definedName>
    <definedName name="Z_870396E2_E941_41E9_B45F_A64A4C8701AA_.wvu.FilterData" localSheetId="0" hidden="1">'на 01.10.2023'!$A$6:$J$342</definedName>
    <definedName name="Z_871DCBA4_4473_4C58_85F8_F17781E7BAB8_.wvu.FilterData" localSheetId="0" hidden="1">'на 01.10.2023'!$A$6:$J$342</definedName>
    <definedName name="Z_8751552B_87B3_495B_8801_0AAD8C553C17_.wvu.FilterData" localSheetId="0" hidden="1">'на 01.10.2023'!$A$6:$J$342</definedName>
    <definedName name="Z_875C4B3B_006D_4A89_B446_90FA1A313F21_.wvu.FilterData" localSheetId="0" hidden="1">'на 01.10.2023'!$A$6:$J$342</definedName>
    <definedName name="Z_87649189_6B2A_4AEA_B73C_432C7D94B9DF_.wvu.FilterData" localSheetId="0" hidden="1">'на 01.10.2023'!$A$6:$J$342</definedName>
    <definedName name="Z_8789C1A0_51C5_46EF_B1F1_B319BE008AC1_.wvu.FilterData" localSheetId="0" hidden="1">'на 01.10.2023'!$A$6:$J$342</definedName>
    <definedName name="Z_87AE545F_036F_4E8B_9D04_AE59AB8BAC14_.wvu.FilterData" localSheetId="0" hidden="1">'на 01.10.2023'!$A$6:$G$62</definedName>
    <definedName name="Z_87D86486_B5EF_4463_9350_9D1E042A42DF_.wvu.FilterData" localSheetId="0" hidden="1">'на 01.10.2023'!$A$6:$J$342</definedName>
    <definedName name="Z_882AE0C6_2439_44EF_9DFE_625D71A6FEB9_.wvu.FilterData" localSheetId="0" hidden="1">'на 01.10.2023'!$A$6:$J$342</definedName>
    <definedName name="Z_883D51B0_0A2B_40BD_A4BD_D3780EBDA8D9_.wvu.FilterData" localSheetId="0" hidden="1">'на 01.10.2023'!$A$6:$J$342</definedName>
    <definedName name="Z_88624676_384B_4AFA_AF83_2B82AD5D3D98_.wvu.FilterData" localSheetId="0" hidden="1">'на 01.10.2023'!$A$6:$J$342</definedName>
    <definedName name="Z_8878B53B_0E8A_4A11_8A26_C2AC9BB8A4A9_.wvu.FilterData" localSheetId="0" hidden="1">'на 01.10.2023'!$A$6:$G$62</definedName>
    <definedName name="Z_888B8943_9277_42CB_A862_699801009D7B_.wvu.FilterData" localSheetId="0" hidden="1">'на 01.10.2023'!$A$6:$J$342</definedName>
    <definedName name="Z_88A0F5C8_F1C4_4816_99C8_59CB44BCE491_.wvu.FilterData" localSheetId="0" hidden="1">'на 01.10.2023'!$A$6:$J$342</definedName>
    <definedName name="Z_893C2773_315C_4E37_8B64_9EE805C92E03_.wvu.FilterData" localSheetId="0" hidden="1">'на 01.10.2023'!$A$6:$J$342</definedName>
    <definedName name="Z_893FA4D1_A90D_4C00_9051_4D40650C669D_.wvu.FilterData" localSheetId="0" hidden="1">'на 01.10.2023'!$A$6:$J$342</definedName>
    <definedName name="Z_895608B2_F053_445E_BD6A_E885E9D4FE51_.wvu.FilterData" localSheetId="0" hidden="1">'на 01.10.2023'!$A$6:$J$342</definedName>
    <definedName name="Z_898FFEFC_C4FC_44BB_BE63_00FC13DD2042_.wvu.FilterData" localSheetId="0" hidden="1">'на 01.10.2023'!$A$6:$J$342</definedName>
    <definedName name="Z_89B7EB11_B431_495B_8717_0FB1D7038D4D_.wvu.FilterData" localSheetId="0" hidden="1">'на 01.10.2023'!$A$6:$J$342</definedName>
    <definedName name="Z_89C6A5BF_E8A5_4A6F_A481_15B2F7A6D4E2_.wvu.FilterData" localSheetId="0" hidden="1">'на 01.10.2023'!$A$6:$J$342</definedName>
    <definedName name="Z_89F2DB1B_0F19_4230_A501_8A6666788E86_.wvu.FilterData" localSheetId="0" hidden="1">'на 01.10.2023'!$A$6:$J$342</definedName>
    <definedName name="Z_8A41FBA1_BA6E_427F_A553_A9C3E8212455_.wvu.FilterData" localSheetId="0" hidden="1">'на 01.10.2023'!$A$6:$J$342</definedName>
    <definedName name="Z_8A4ABF0A_262D_4454_86FE_CA0ADCDF3E94_.wvu.FilterData" localSheetId="0" hidden="1">'на 01.10.2023'!$A$6:$J$342</definedName>
    <definedName name="Z_8A83BB05_A099_45A6_BCD6_AC705E61E0E9_.wvu.FilterData" localSheetId="0" hidden="1">'на 01.10.2023'!$A$6:$J$342</definedName>
    <definedName name="Z_8AEDF337_2CA8_4768_B777_87BA785EB7CF_.wvu.FilterData" localSheetId="0" hidden="1">'на 01.10.2023'!$A$6:$J$342</definedName>
    <definedName name="Z_8B038B35_C81C_4F87_B7FE_FC546863AAA3_.wvu.FilterData" localSheetId="0" hidden="1">'на 01.10.2023'!$A$6:$J$342</definedName>
    <definedName name="Z_8B7BC899_0D53_4882_95BB_EC54986F093C_.wvu.FilterData" localSheetId="0" hidden="1">'на 01.10.2023'!$A$6:$J$342</definedName>
    <definedName name="Z_8BA7C340_DD6D_4BDE_939B_41C98A02B423_.wvu.FilterData" localSheetId="0" hidden="1">'на 01.10.2023'!$A$6:$J$342</definedName>
    <definedName name="Z_8BB118EA_41BC_4E46_8EA1_4268AA5B6DB1_.wvu.FilterData" localSheetId="0" hidden="1">'на 01.10.2023'!$A$6:$J$342</definedName>
    <definedName name="Z_8C04CD6E_A1CC_4EF8_8DD5_B859F52073A0_.wvu.FilterData" localSheetId="0" hidden="1">'на 01.10.2023'!$A$6:$J$342</definedName>
    <definedName name="Z_8C15169D_866A_4B76_97A9_CFB24DCBDF03_.wvu.FilterData" localSheetId="0" hidden="1">'на 01.10.2023'!$A$6:$J$342</definedName>
    <definedName name="Z_8C654415_86D2_479D_A511_8A4B3774E375_.wvu.FilterData" localSheetId="0" hidden="1">'на 01.10.2023'!$A$6:$G$62</definedName>
    <definedName name="Z_8CAD663B_CD5E_4846_B4FD_69BCB6D1EB12_.wvu.FilterData" localSheetId="0" hidden="1">'на 01.10.2023'!$A$6:$G$62</definedName>
    <definedName name="Z_8CB267BE_E783_4914_8FFF_50D79F1D75CF_.wvu.FilterData" localSheetId="0" hidden="1">'на 01.10.2023'!$A$6:$G$62</definedName>
    <definedName name="Z_8D0153EB_A3EC_4213_A12B_74D6D827770F_.wvu.FilterData" localSheetId="0" hidden="1">'на 01.10.2023'!$A$6:$J$342</definedName>
    <definedName name="Z_8D165CA5_5C34_4274_A8CC_4FBD8A8EE6D4_.wvu.FilterData" localSheetId="0" hidden="1">'на 01.10.2023'!$A$6:$J$342</definedName>
    <definedName name="Z_8D7BE686_9FAF_4C26_8FD5_5395E55E0797_.wvu.FilterData" localSheetId="0" hidden="1">'на 01.10.2023'!$A$6:$G$62</definedName>
    <definedName name="Z_8D7C2311_E9FE_48F6_9665_BB17829B147C_.wvu.FilterData" localSheetId="0" hidden="1">'на 01.10.2023'!$A$6:$J$342</definedName>
    <definedName name="Z_8D83F5BC_9DC1_4DEE_9656_D0F89A0C1332_.wvu.FilterData" localSheetId="0" hidden="1">'на 01.10.2023'!$A$6:$J$342</definedName>
    <definedName name="Z_8D8D2F4C_3B7E_4C1F_A367_4BA418733E1A_.wvu.FilterData" localSheetId="0" hidden="1">'на 01.10.2023'!$A$6:$G$62</definedName>
    <definedName name="Z_8DDC8341_BA1A_40C0_A52A_76C24F0B5E7E_.wvu.FilterData" localSheetId="0" hidden="1">'на 01.10.2023'!$A$6:$J$342</definedName>
    <definedName name="Z_8DFDD887_4859_4275_91A7_634544543F21_.wvu.FilterData" localSheetId="0" hidden="1">'на 01.10.2023'!$A$6:$J$342</definedName>
    <definedName name="Z_8E24E498_16C5_4763_BA45_4106C3DB8EF3_.wvu.FilterData" localSheetId="0" hidden="1">'на 01.10.2023'!$A$6:$J$342</definedName>
    <definedName name="Z_8E62A2BE_7CE7_496E_AC79_F133ABDC98BF_.wvu.FilterData" localSheetId="0" hidden="1">'на 01.10.2023'!$A$6:$G$62</definedName>
    <definedName name="Z_8E9F6F00_AE74_405E_A586_56EFCF2E0935_.wvu.FilterData" localSheetId="0" hidden="1">'на 01.10.2023'!$A$6:$J$342</definedName>
    <definedName name="Z_8EEA3962_BA4C_439A_A251_8CA09A99457C_.wvu.FilterData" localSheetId="0" hidden="1">'на 01.10.2023'!$A$6:$J$342</definedName>
    <definedName name="Z_8EEB3EFB_2D0D_474D_A904_853356F13984_.wvu.FilterData" localSheetId="0" hidden="1">'на 01.10.2023'!$A$6:$J$342</definedName>
    <definedName name="Z_8F2A8A22_72A2_4B00_8248_255CA52D5828_.wvu.FilterData" localSheetId="0" hidden="1">'на 01.10.2023'!$A$6:$J$342</definedName>
    <definedName name="Z_8F2C6946_96AE_437C_B49F_554BFA809A0E_.wvu.FilterData" localSheetId="0" hidden="1">'на 01.10.2023'!$A$6:$J$342</definedName>
    <definedName name="Z_8F77D1FA_0A19_42EE_8A6C_A8B882128C49_.wvu.FilterData" localSheetId="0" hidden="1">'на 01.10.2023'!$A$6:$J$342</definedName>
    <definedName name="Z_8FD78121_CB71_4872_A652_D9C18464D3A6_.wvu.FilterData" localSheetId="0" hidden="1">'на 01.10.2023'!$A$6:$J$342</definedName>
    <definedName name="Z_8FF9DCA5_6AD6_43DC_B4C2_6F2C2BD54E25_.wvu.FilterData" localSheetId="0" hidden="1">'на 01.10.2023'!$A$6:$J$342</definedName>
    <definedName name="Z_90067115_7038_486C_B585_B48F5820801A_.wvu.FilterData" localSheetId="0" hidden="1">'на 01.10.2023'!$A$6:$J$342</definedName>
    <definedName name="Z_9044C5A5_1D21_4DB7_B551_B82CFEBFBFBE_.wvu.FilterData" localSheetId="0" hidden="1">'на 01.10.2023'!$A$6:$J$342</definedName>
    <definedName name="Z_9089CAE7_C9D5_4B44_BF40_622C1D4BEC1A_.wvu.FilterData" localSheetId="0" hidden="1">'на 01.10.2023'!$A$6:$J$342</definedName>
    <definedName name="Z_90B62036_E8E2_47F2_BA67_9490969E5E89_.wvu.FilterData" localSheetId="0" hidden="1">'на 01.10.2023'!$A$6:$J$342</definedName>
    <definedName name="Z_91103F08_EE62_4F95_B47C_65D13A7070C8_.wvu.FilterData" localSheetId="0" hidden="1">'на 01.10.2023'!$A$6:$J$342</definedName>
    <definedName name="Z_91482E4A_EB85_41D6_AA9F_21521D0F577E_.wvu.FilterData" localSheetId="0" hidden="1">'на 01.10.2023'!$A$6:$J$342</definedName>
    <definedName name="Z_918A6906_EEB1_41A5_B5B8_D49624FA7E5D_.wvu.FilterData" localSheetId="0" hidden="1">'на 01.10.2023'!$A$6:$J$342</definedName>
    <definedName name="Z_91A44DD7_EFA1_45BC_BF8A_C6EBAED142C3_.wvu.FilterData" localSheetId="0" hidden="1">'на 01.10.2023'!$A$6:$J$342</definedName>
    <definedName name="Z_91E3A4F6_DD5F_4801_8A73_43FA173EA59A_.wvu.FilterData" localSheetId="0" hidden="1">'на 01.10.2023'!$A$6:$J$342</definedName>
    <definedName name="Z_91E5436E_0024_42B4_98F4_04A24F8B99A9_.wvu.FilterData" localSheetId="0" hidden="1">'на 01.10.2023'!$A$6:$J$342</definedName>
    <definedName name="Z_91E66982_B953_4C54_8AD4_16330160AA89_.wvu.FilterData" localSheetId="0" hidden="1">'на 01.10.2023'!$A$6:$J$342</definedName>
    <definedName name="Z_920A2071_C71B_4F9A_9162_3A507E3571B7_.wvu.FilterData" localSheetId="0" hidden="1">'на 01.10.2023'!$A$6:$J$342</definedName>
    <definedName name="Z_920FBB9C_08EB_4E34_86D0_F557F6CFABB8_.wvu.FilterData" localSheetId="0" hidden="1">'на 01.10.2023'!$A$6:$J$342</definedName>
    <definedName name="Z_922220EF_8793_4191_9B5A_0B7A0626470B_.wvu.FilterData" localSheetId="0" hidden="1">'на 01.10.2023'!$A$6:$J$342</definedName>
    <definedName name="Z_926731AA_9A88_47C5_8058_DA6BC91B3B99_.wvu.FilterData" localSheetId="0" hidden="1">'на 01.10.2023'!$A$6:$J$342</definedName>
    <definedName name="Z_92A69ACC_08E1_4049_9A4E_909BE09E8D3F_.wvu.FilterData" localSheetId="0" hidden="1">'на 01.10.2023'!$A$6:$J$342</definedName>
    <definedName name="Z_92A7494D_B642_4D2E_8A98_FA3ADD190BCE_.wvu.FilterData" localSheetId="0" hidden="1">'на 01.10.2023'!$A$6:$J$342</definedName>
    <definedName name="Z_92A89EF4_8A4E_4790_B0CC_01892B6039EB_.wvu.FilterData" localSheetId="0" hidden="1">'на 01.10.2023'!$A$6:$J$342</definedName>
    <definedName name="Z_92B14807_1A18_49A7_BCF6_3D45DEFE0E47_.wvu.FilterData" localSheetId="0" hidden="1">'на 01.10.2023'!$A$6:$J$342</definedName>
    <definedName name="Z_92E38377_38CC_496E_BBD8_5394F7550FE3_.wvu.FilterData" localSheetId="0" hidden="1">'на 01.10.2023'!$A$6:$J$342</definedName>
    <definedName name="Z_93030161_EBD2_4C55_BB01_67290B2149A7_.wvu.FilterData" localSheetId="0" hidden="1">'на 01.10.2023'!$A$6:$J$342</definedName>
    <definedName name="Z_932BE495_A32C_47B0_BF0E_874E476F72D8_.wvu.FilterData" localSheetId="0" hidden="1">'на 01.10.2023'!$A$6:$J$342</definedName>
    <definedName name="Z_933DA2FC_B112_40A2_BE08_E6EA824C0E7F_.wvu.FilterData" localSheetId="0" hidden="1">'на 01.10.2023'!$A$6:$J$342</definedName>
    <definedName name="Z_935DFEC4_8817_4BB5_A846_9674D5A05EE9_.wvu.FilterData" localSheetId="0" hidden="1">'на 01.10.2023'!$A$6:$G$62</definedName>
    <definedName name="Z_9383D20C_4E67_4617_BFD5_46F20FC7CFD1_.wvu.FilterData" localSheetId="0" hidden="1">'на 01.10.2023'!$A$6:$J$342</definedName>
    <definedName name="Z_938F43B0_CEED_4632_948B_C835F76DFE4A_.wvu.FilterData" localSheetId="0" hidden="1">'на 01.10.2023'!$A$6:$J$342</definedName>
    <definedName name="Z_93997AAE_3E78_48E8_AE0E_38B78085663A_.wvu.FilterData" localSheetId="0" hidden="1">'на 01.10.2023'!$A$6:$J$342</definedName>
    <definedName name="Z_93BF033D_2036_4742_AB68_242DB5BA821E_.wvu.FilterData" localSheetId="0" hidden="1">'на 01.10.2023'!$A$6:$J$342</definedName>
    <definedName name="Z_94262A3D_D7A5_4964_AED4_F20AF2A2ECE3_.wvu.FilterData" localSheetId="0" hidden="1">'на 01.10.2023'!$A$6:$J$342</definedName>
    <definedName name="Z_944D1186_FA84_48E6_9A44_19022D55084A_.wvu.FilterData" localSheetId="0" hidden="1">'на 01.10.2023'!$A$6:$J$342</definedName>
    <definedName name="Z_94851B80_49A7_4207_A790_443843F85060_.wvu.FilterData" localSheetId="0" hidden="1">'на 01.10.2023'!$A$6:$J$342</definedName>
    <definedName name="Z_949A7D0E_EBB0_4939_AB12_3F79A0A0ED4F_.wvu.FilterData" localSheetId="0" hidden="1">'на 01.10.2023'!$A$6:$J$342</definedName>
    <definedName name="Z_94B7C2B3_DC8A_4452_BC25_88DB8E474127_.wvu.FilterData" localSheetId="0" hidden="1">'на 01.10.2023'!$A$6:$J$342</definedName>
    <definedName name="Z_94E3B816_367C_44F4_94FC_13D42F694C13_.wvu.FilterData" localSheetId="0" hidden="1">'на 01.10.2023'!$A$6:$J$342</definedName>
    <definedName name="Z_94EA4FF3_9C66_4E05_B605_F34B86071F69_.wvu.FilterData" localSheetId="0" hidden="1">'на 01.10.2023'!$A$6:$J$342</definedName>
    <definedName name="Z_950C870F_3AF0_4B80_9D18_1687A05DE5A8_.wvu.FilterData" localSheetId="0" hidden="1">'на 01.10.2023'!$A$6:$J$342</definedName>
    <definedName name="Z_9567BAA3_C404_4ADC_8B8B_933A1A5CE7B8_.wvu.FilterData" localSheetId="0" hidden="1">'на 01.10.2023'!$A$6:$J$342</definedName>
    <definedName name="Z_95B26847_5719_44C4_809A_1AA433F7B4DC_.wvu.FilterData" localSheetId="0" hidden="1">'на 01.10.2023'!$A$6:$J$342</definedName>
    <definedName name="Z_95B5A563_A81C_425C_AC80_18232E0FA0F2_.wvu.FilterData" localSheetId="0" hidden="1">'на 01.10.2023'!$A$6:$G$62</definedName>
    <definedName name="Z_95DCDA71_E71C_4701_B168_34A55CC7547D_.wvu.FilterData" localSheetId="0" hidden="1">'на 01.10.2023'!$A$6:$J$342</definedName>
    <definedName name="Z_95E04D27_058D_4765_8CB6_B789CC5A15B9_.wvu.FilterData" localSheetId="0" hidden="1">'на 01.10.2023'!$A$6:$J$342</definedName>
    <definedName name="Z_96167660_EA8B_4F7D_87A1_785E97B459B3_.wvu.FilterData" localSheetId="0" hidden="1">'на 01.10.2023'!$A$6:$G$62</definedName>
    <definedName name="Z_96879477_4713_4ABC_982A_7EB1C07B4DED_.wvu.FilterData" localSheetId="0" hidden="1">'на 01.10.2023'!$A$6:$G$62</definedName>
    <definedName name="Z_969E164A_AA47_4A3D_AECC_F3C5A8BBA40A_.wvu.FilterData" localSheetId="0" hidden="1">'на 01.10.2023'!$A$6:$J$342</definedName>
    <definedName name="Z_96C46F49_6CFA_47C5_9713_424D77847057_.wvu.FilterData" localSheetId="0" hidden="1">'на 01.10.2023'!$A$6:$J$342</definedName>
    <definedName name="Z_9780079B_2369_4362_9878_DE63286783A8_.wvu.FilterData" localSheetId="0" hidden="1">'на 01.10.2023'!$A$6:$J$342</definedName>
    <definedName name="Z_9789C022_BEB5_4A51_89C2_B2D27533BB96_.wvu.FilterData" localSheetId="0" hidden="1">'на 01.10.2023'!$A$6:$J$342</definedName>
    <definedName name="Z_97AF5CDA_9057_4A36_BC76_223B85F59585_.wvu.FilterData" localSheetId="0" hidden="1">'на 01.10.2023'!$A$6:$J$342</definedName>
    <definedName name="Z_97B55429_A18E_43B5_9AF8_FE73FCDE4BBB_.wvu.FilterData" localSheetId="0" hidden="1">'на 01.10.2023'!$A$6:$J$342</definedName>
    <definedName name="Z_97D68CA5_AD8F_44B6_A9B3_0D8C837D550D_.wvu.FilterData" localSheetId="0" hidden="1">'на 01.10.2023'!$A$6:$J$342</definedName>
    <definedName name="Z_97E2C09C_6040_4BDA_B6A0_AF60F993AC48_.wvu.FilterData" localSheetId="0" hidden="1">'на 01.10.2023'!$A$6:$J$342</definedName>
    <definedName name="Z_97F74FDF_2C27_4D85_A3A7_1EF51A8A2DFF_.wvu.FilterData" localSheetId="0" hidden="1">'на 01.10.2023'!$A$6:$G$62</definedName>
    <definedName name="Z_98129A51_88E5_4251_86B3_4C65031C53AB_.wvu.FilterData" localSheetId="0" hidden="1">'на 01.10.2023'!$A$6:$J$342</definedName>
    <definedName name="Z_98620FAB_A12D_44CF_95E4_17A962FCE777_.wvu.FilterData" localSheetId="0" hidden="1">'на 01.10.2023'!$A$6:$J$342</definedName>
    <definedName name="Z_987C1B6D_28A7_49CB_BBF0_6C3FFB9FC1C5_.wvu.FilterData" localSheetId="0" hidden="1">'на 01.10.2023'!$A$6:$J$342</definedName>
    <definedName name="Z_98AE7DDA_90CE_4E15_AD8D_6630EEDB042C_.wvu.FilterData" localSheetId="0" hidden="1">'на 01.10.2023'!$A$6:$J$342</definedName>
    <definedName name="Z_98BF881C_EB9C_4397_B787_F3FB50ED2890_.wvu.FilterData" localSheetId="0" hidden="1">'на 01.10.2023'!$A$6:$J$342</definedName>
    <definedName name="Z_98C1F731_7785_46EC_93E7_63FBC0B5FDAF_.wvu.FilterData" localSheetId="0" hidden="1">'на 01.10.2023'!$A$6:$J$342</definedName>
    <definedName name="Z_98E168F2_55D9_4CA5_BFC7_4762AF11FD48_.wvu.FilterData" localSheetId="0" hidden="1">'на 01.10.2023'!$A$6:$J$342</definedName>
    <definedName name="Z_998B8119_4FF3_4A16_838D_539C6AE34D55_.wvu.Cols" localSheetId="0" hidden="1">'на 01.10.2023'!#REF!,'на 01.10.2023'!#REF!</definedName>
    <definedName name="Z_998B8119_4FF3_4A16_838D_539C6AE34D55_.wvu.FilterData" localSheetId="0" hidden="1">'на 01.10.2023'!$A$6:$J$342</definedName>
    <definedName name="Z_998B8119_4FF3_4A16_838D_539C6AE34D55_.wvu.PrintArea" localSheetId="0" hidden="1">'на 01.10.2023'!$A$1:$J$90</definedName>
    <definedName name="Z_998B8119_4FF3_4A16_838D_539C6AE34D55_.wvu.PrintTitles" localSheetId="0" hidden="1">'на 01.10.2023'!$4:$7</definedName>
    <definedName name="Z_998B8119_4FF3_4A16_838D_539C6AE34D55_.wvu.Rows" localSheetId="0" hidden="1">'на 01.10.2023'!#REF!</definedName>
    <definedName name="Z_99950613_28E7_4EC2_B918_559A2757B0A9_.wvu.FilterData" localSheetId="0" hidden="1">'на 01.10.2023'!$A$6:$J$342</definedName>
    <definedName name="Z_99950613_28E7_4EC2_B918_559A2757B0A9_.wvu.PrintArea" localSheetId="0" hidden="1">'на 01.10.2023'!$A$1:$J$94</definedName>
    <definedName name="Z_99950613_28E7_4EC2_B918_559A2757B0A9_.wvu.PrintTitles" localSheetId="0" hidden="1">'на 01.10.2023'!$4:$7</definedName>
    <definedName name="Z_99A00621_53DB_4FBF_8383_336AC7B2FEE0_.wvu.FilterData" localSheetId="0" hidden="1">'на 01.10.2023'!$A$6:$J$342</definedName>
    <definedName name="Z_99CF054E_AEDB_4A51_B68B_4F633DBED6E4_.wvu.FilterData" localSheetId="0" hidden="1">'на 01.10.2023'!$A$6:$J$342</definedName>
    <definedName name="Z_9A28E7E9_55CD_40D9_9E29_E07B8DD3C238_.wvu.FilterData" localSheetId="0" hidden="1">'на 01.10.2023'!$A$6:$J$342</definedName>
    <definedName name="Z_9A6418C5_C15B_4481_8C01_E36546203821_.wvu.FilterData" localSheetId="0" hidden="1">'на 01.10.2023'!$A$6:$J$342</definedName>
    <definedName name="Z_9A769443_7DFA_43D5_AB26_6F2EEF53DAF1_.wvu.FilterData" localSheetId="0" hidden="1">'на 01.10.2023'!$A$6:$G$62</definedName>
    <definedName name="Z_9A867A2D_A50A_44FA_836D_C92580FE5490_.wvu.FilterData" localSheetId="0" hidden="1">'на 01.10.2023'!$A$6:$J$342</definedName>
    <definedName name="Z_9A8805C9_3F9C_4C37_94BC_61EEF8D2C885_.wvu.FilterData" localSheetId="0" hidden="1">'на 01.10.2023'!$A$6:$J$342</definedName>
    <definedName name="Z_9A8CADCF_85D0_4D32_80F2_6CE3DE83CA66_.wvu.FilterData" localSheetId="0" hidden="1">'на 01.10.2023'!$A$6:$J$342</definedName>
    <definedName name="Z_9AC9A08D_DDA5_4930_8B8C_0142EF44B186_.wvu.FilterData" localSheetId="0" hidden="1">'на 01.10.2023'!$A$6:$J$342</definedName>
    <definedName name="Z_9B640DD4_FBFD_444A_B4D5_4A34ED79B9BC_.wvu.FilterData" localSheetId="0" hidden="1">'на 01.10.2023'!$A$6:$J$342</definedName>
    <definedName name="Z_9B77C18C_32C0_4A8F_8326_B1F3EFEE1CFC_.wvu.FilterData" localSheetId="0" hidden="1">'на 01.10.2023'!$A$6:$J$342</definedName>
    <definedName name="Z_9C310551_EC8B_4B87_B5AF_39FC532C6FE3_.wvu.FilterData" localSheetId="0" hidden="1">'на 01.10.2023'!$A$6:$G$62</definedName>
    <definedName name="Z_9C38FBC7_6E93_40A5_BD30_7720FC92D0D4_.wvu.FilterData" localSheetId="0" hidden="1">'на 01.10.2023'!$A$6:$J$342</definedName>
    <definedName name="Z_9C9C6403_3B1D_44F0_9126_C822E2C48F50_.wvu.FilterData" localSheetId="0" hidden="1">'на 01.10.2023'!$A$6:$J$342</definedName>
    <definedName name="Z_9CB26755_9CF3_42C9_A567_6FF9CCE0F397_.wvu.FilterData" localSheetId="0" hidden="1">'на 01.10.2023'!$A$6:$J$342</definedName>
    <definedName name="Z_9CE1F91A_5326_41A6_9CA7_C24ACCBE2F48_.wvu.FilterData" localSheetId="0" hidden="1">'на 01.10.2023'!$A$6:$J$342</definedName>
    <definedName name="Z_9D24C81C_5B18_4B40_BF88_7236C9CAE366_.wvu.FilterData" localSheetId="0" hidden="1">'на 01.10.2023'!$A$6:$G$62</definedName>
    <definedName name="Z_9D55B27A_A816_4639_ABA2_B3C9D0F32D66_.wvu.FilterData" localSheetId="0" hidden="1">'на 01.10.2023'!$A$6:$J$342</definedName>
    <definedName name="Z_9D77AE3D_336F_4B9F_99DD_F44674E52509_.wvu.FilterData" localSheetId="0" hidden="1">'на 01.10.2023'!$A$6:$J$342</definedName>
    <definedName name="Z_9DB67999_45BF_4538_9CF8_C9958A6A7967_.wvu.FilterData" localSheetId="0" hidden="1">'на 01.10.2023'!$A$6:$J$342</definedName>
    <definedName name="Z_9DE7839B_6B77_48C9_B008_4D6E417DD85D_.wvu.FilterData" localSheetId="0" hidden="1">'на 01.10.2023'!$A$6:$J$342</definedName>
    <definedName name="Z_9E1D944D_E62F_4660_B928_F956F86CCB3D_.wvu.FilterData" localSheetId="0" hidden="1">'на 01.10.2023'!$A$6:$J$342</definedName>
    <definedName name="Z_9E500623_C422_42E9_B57D_FB9A70C3BF5A_.wvu.FilterData" localSheetId="0" hidden="1">'на 01.10.2023'!$A$6:$J$342</definedName>
    <definedName name="Z_9E720D93_31F0_4636_BA00_6CE6F83F3651_.wvu.FilterData" localSheetId="0" hidden="1">'на 01.10.2023'!$A$6:$J$342</definedName>
    <definedName name="Z_9E7BD09E_D434_4E3C_9FAA_2900F6037295_.wvu.FilterData" localSheetId="0" hidden="1">'на 01.10.2023'!$A$6:$J$342</definedName>
    <definedName name="Z_9E8CC397_2783_4F20_ACB5_A8A817E7F0D5_.wvu.FilterData" localSheetId="0" hidden="1">'на 01.10.2023'!$A$6:$J$342</definedName>
    <definedName name="Z_9E943B7D_D4C7_443F_BC4C_8AB90546D8A5_.wvu.Cols" localSheetId="0" hidden="1">'на 01.10.2023'!#REF!,'на 01.10.2023'!#REF!</definedName>
    <definedName name="Z_9E943B7D_D4C7_443F_BC4C_8AB90546D8A5_.wvu.FilterData" localSheetId="0" hidden="1">'на 01.10.2023'!$A$2:$J$54</definedName>
    <definedName name="Z_9E943B7D_D4C7_443F_BC4C_8AB90546D8A5_.wvu.PrintTitles" localSheetId="0" hidden="1">'на 01.10.2023'!$4:$7</definedName>
    <definedName name="Z_9E943B7D_D4C7_443F_BC4C_8AB90546D8A5_.wvu.Rows" localSheetId="0" hidden="1">'на 01.10.2023'!#REF!,'на 01.10.2023'!#REF!,'на 01.10.2023'!#REF!,'на 01.10.2023'!#REF!,'на 01.10.2023'!#REF!,'на 01.10.2023'!#REF!,'на 01.10.2023'!#REF!,'на 01.10.2023'!#REF!,'на 01.10.2023'!#REF!,'на 01.10.2023'!#REF!,'на 01.10.2023'!#REF!,'на 01.10.2023'!#REF!,'на 01.10.2023'!#REF!,'на 01.10.2023'!#REF!,'на 01.10.2023'!#REF!,'на 01.10.2023'!#REF!,'на 01.10.2023'!#REF!,'на 01.10.2023'!#REF!,'на 01.10.2023'!#REF!,'на 01.10.2023'!#REF!</definedName>
    <definedName name="Z_9EC99D85_9CBB_4D41_A0AC_5A782960B43C_.wvu.FilterData" localSheetId="0" hidden="1">'на 01.10.2023'!$A$6:$G$62</definedName>
    <definedName name="Z_9EE9225B_6C4B_479E_B8A3_AD0EB35235F9_.wvu.FilterData" localSheetId="0" hidden="1">'на 01.10.2023'!$A$6:$J$342</definedName>
    <definedName name="Z_9EF1F674_DED2_480F_93CF_3F8820F0B495_.wvu.FilterData" localSheetId="0" hidden="1">'на 01.10.2023'!$A$6:$J$342</definedName>
    <definedName name="Z_9F177CB5_F892_437A_B507_320EC4F3826D_.wvu.FilterData" localSheetId="0" hidden="1">'на 01.10.2023'!$A$6:$J$342</definedName>
    <definedName name="Z_9F469FEB_94D1_4BA9_BDF6_0A94C53541EA_.wvu.FilterData" localSheetId="0" hidden="1">'на 01.10.2023'!$A$6:$J$342</definedName>
    <definedName name="Z_9FA29541_62F4_4CED_BF33_19F6BA57578F_.wvu.Cols" localSheetId="0" hidden="1">'на 01.10.2023'!#REF!,'на 01.10.2023'!#REF!</definedName>
    <definedName name="Z_9FA29541_62F4_4CED_BF33_19F6BA57578F_.wvu.FilterData" localSheetId="0" hidden="1">'на 01.10.2023'!$A$6:$J$342</definedName>
    <definedName name="Z_9FA29541_62F4_4CED_BF33_19F6BA57578F_.wvu.PrintArea" localSheetId="0" hidden="1">'на 01.10.2023'!$A$1:$J$90</definedName>
    <definedName name="Z_9FA29541_62F4_4CED_BF33_19F6BA57578F_.wvu.PrintTitles" localSheetId="0" hidden="1">'на 01.10.2023'!$4:$7</definedName>
    <definedName name="Z_9FDAEEB9_7434_4701_B9D3_AEFADA35D37B_.wvu.FilterData" localSheetId="0" hidden="1">'на 01.10.2023'!$A$6:$J$342</definedName>
    <definedName name="Z_A03C4C06_B945_48DE_83E2_706D18377BFA_.wvu.FilterData" localSheetId="0" hidden="1">'на 01.10.2023'!$A$6:$J$342</definedName>
    <definedName name="Z_A0441A70_4C93_4AA0_AF04_3A7C9239CEF3_.wvu.FilterData" localSheetId="0" hidden="1">'на 01.10.2023'!$A$6:$J$342</definedName>
    <definedName name="Z_A0705A92_5C48_4D34_8BC4_2ECE0700F6B7_.wvu.FilterData" localSheetId="0" hidden="1">'на 01.10.2023'!$A$6:$J$342</definedName>
    <definedName name="Z_A076AA26_B89C_401B_BFC1_DBB6CC9D6D95_.wvu.FilterData" localSheetId="0" hidden="1">'на 01.10.2023'!$A$6:$J$342</definedName>
    <definedName name="Z_A08B7B60_BE09_484D_B75E_15D9DE206B17_.wvu.FilterData" localSheetId="0" hidden="1">'на 01.10.2023'!$A$6:$J$342</definedName>
    <definedName name="Z_A093B42E_9A89_466E_B0C4_02A954963F74_.wvu.FilterData" localSheetId="0" hidden="1">'на 01.10.2023'!$A$6:$J$342</definedName>
    <definedName name="Z_A0963EEC_5578_46DF_B7B0_2B9F8CADC5B9_.wvu.FilterData" localSheetId="0" hidden="1">'на 01.10.2023'!$A$6:$J$342</definedName>
    <definedName name="Z_A0A3CD9B_2436_40D7_91DB_589A95FBBF00_.wvu.FilterData" localSheetId="0" hidden="1">'на 01.10.2023'!$A$6:$J$342</definedName>
    <definedName name="Z_A0A3CD9B_2436_40D7_91DB_589A95FBBF00_.wvu.PrintArea" localSheetId="0" hidden="1">'на 01.10.2023'!$A$1:$J$141</definedName>
    <definedName name="Z_A0A3CD9B_2436_40D7_91DB_589A95FBBF00_.wvu.PrintTitles" localSheetId="0" hidden="1">'на 01.10.2023'!$4:$7</definedName>
    <definedName name="Z_A0B88556_74B6_47DD_919E_F05FE459C0D2_.wvu.FilterData" localSheetId="0" hidden="1">'на 01.10.2023'!$A$6:$J$342</definedName>
    <definedName name="Z_A0EB0A04_1124_498B_8C4B_C1E25B53C1A8_.wvu.FilterData" localSheetId="0" hidden="1">'на 01.10.2023'!$A$6:$G$62</definedName>
    <definedName name="Z_A0F76A4B_6862_4C98_8A93_2EBAEE1B6BB0_.wvu.FilterData" localSheetId="0" hidden="1">'на 01.10.2023'!$A$6:$J$342</definedName>
    <definedName name="Z_A113B19A_DB2C_4585_AED7_B7EF9F05E57E_.wvu.FilterData" localSheetId="0" hidden="1">'на 01.10.2023'!$A$6:$J$342</definedName>
    <definedName name="Z_A1252AD3_62A9_4B5D_B0FA_98A0DCCDEFC0_.wvu.FilterData" localSheetId="0" hidden="1">'на 01.10.2023'!$A$6:$J$342</definedName>
    <definedName name="Z_A16EB437_3CC8_4E6F_BBBC_69B23743E827_.wvu.FilterData" localSheetId="0" hidden="1">'на 01.10.2023'!$A$6:$J$342</definedName>
    <definedName name="Z_A1D433E9_C75F_4412_BF40_B52D987155DD_.wvu.FilterData" localSheetId="0" hidden="1">'на 01.10.2023'!$A$6:$J$342</definedName>
    <definedName name="Z_A1F73EBC_FDF3_4E2E_ACF3_35A0CE17D52C_.wvu.FilterData" localSheetId="0" hidden="1">'на 01.10.2023'!$A$6:$J$342</definedName>
    <definedName name="Z_A21CB1BD_5236_485F_8FCB_D43C0EB079B8_.wvu.FilterData" localSheetId="0" hidden="1">'на 01.10.2023'!$A$6:$J$342</definedName>
    <definedName name="Z_A225041E_2049_4360_86DF_BCB01700CF90_.wvu.FilterData" localSheetId="0" hidden="1">'на 01.10.2023'!$A$6:$J$342</definedName>
    <definedName name="Z_A248318D_C9F8_4612_8459_D14731DC6963_.wvu.FilterData" localSheetId="0" hidden="1">'на 01.10.2023'!$A$6:$J$342</definedName>
    <definedName name="Z_A2611F3A_C06C_4662_B39E_6F08BA7C9B14_.wvu.FilterData" localSheetId="0" hidden="1">'на 01.10.2023'!$A$6:$G$62</definedName>
    <definedName name="Z_A28DA500_33FC_4913_B21A_3E2D7ED7A130_.wvu.FilterData" localSheetId="0" hidden="1">'на 01.10.2023'!$A$6:$G$62</definedName>
    <definedName name="Z_A2B173B6_EB47_4348_B136_C634F187CB74_.wvu.FilterData" localSheetId="0" hidden="1">'на 01.10.2023'!$A$6:$J$342</definedName>
    <definedName name="Z_A2BDC41C_6F33_4977_A969_265583EA1DEB_.wvu.FilterData" localSheetId="0" hidden="1">'на 01.10.2023'!$A$6:$J$342</definedName>
    <definedName name="Z_A365AD38_6222_4E65_BEB6_89DCDB1BCE61_.wvu.FilterData" localSheetId="0" hidden="1">'на 01.10.2023'!$A$6:$J$342</definedName>
    <definedName name="Z_A37CB508_4B3B_4626_B2D4_41A961FED620_.wvu.FilterData" localSheetId="0" hidden="1">'на 01.10.2023'!$A$6:$J$342</definedName>
    <definedName name="Z_A38250FB_559C_49CE_918A_6673F9586B86_.wvu.FilterData" localSheetId="0" hidden="1">'на 01.10.2023'!$A$6:$J$342</definedName>
    <definedName name="Z_A391AB68_6222_42F3_A168_367FA3181E91_.wvu.FilterData" localSheetId="0" hidden="1">'на 01.10.2023'!$A$6:$J$342</definedName>
    <definedName name="Z_A39216F6_836A_4A0E_8157_1E585AABFB26_.wvu.FilterData" localSheetId="0" hidden="1">'на 01.10.2023'!$A$6:$J$342</definedName>
    <definedName name="Z_A3A455A0_D439_4DB6_9552_34013CFCFF6F_.wvu.FilterData" localSheetId="0" hidden="1">'на 01.10.2023'!$A$6:$J$342</definedName>
    <definedName name="Z_A4038450_F939_433F_B492_B7F5559BE7C1_.wvu.FilterData" localSheetId="0" hidden="1">'на 01.10.2023'!$A$6:$J$342</definedName>
    <definedName name="Z_A417CB3E_529C_4BEC_A3E1_79EB9F85AD3C_.wvu.FilterData" localSheetId="0" hidden="1">'на 01.10.2023'!$A$6:$J$342</definedName>
    <definedName name="Z_A43F854D_D5F8_4D22_A3A2_377329C9E300_.wvu.FilterData" localSheetId="0" hidden="1">'на 01.10.2023'!$A$6:$J$342</definedName>
    <definedName name="Z_A4792F67_EEB9_4250_9290_18288DB02B72_.wvu.FilterData" localSheetId="0" hidden="1">'на 01.10.2023'!$A$6:$J$342</definedName>
    <definedName name="Z_A493CE42_CB3C_4296_B6F9_DECBE584245E_.wvu.FilterData" localSheetId="0" hidden="1">'на 01.10.2023'!$A$6:$J$342</definedName>
    <definedName name="Z_A5169FE8_9D26_44E6_A6EA_F78B40E1DE01_.wvu.FilterData" localSheetId="0" hidden="1">'на 01.10.2023'!$A$6:$J$342</definedName>
    <definedName name="Z_A545B35E_D99D_4094_9EF0_1F003BB186C8_.wvu.FilterData" localSheetId="0" hidden="1">'на 01.10.2023'!$A$6:$J$342</definedName>
    <definedName name="Z_A57C42F9_18B1_4AA0_97AE_4F8F0C3D5B4A_.wvu.FilterData" localSheetId="0" hidden="1">'на 01.10.2023'!$A$6:$J$342</definedName>
    <definedName name="Z_A58EC50F_4C51_4CEE_AAEE_87B66F6A25CE_.wvu.FilterData" localSheetId="0" hidden="1">'на 01.10.2023'!$A$6:$J$342</definedName>
    <definedName name="Z_A62258B9_7768_4C4F_AFFC_537782E81CFF_.wvu.FilterData" localSheetId="0" hidden="1">'на 01.10.2023'!$A$6:$G$62</definedName>
    <definedName name="Z_A65D4FF6_26A1_47FE_AF98_41E05002FB1E_.wvu.FilterData" localSheetId="0" hidden="1">'на 01.10.2023'!$A$6:$G$62</definedName>
    <definedName name="Z_A6816A2A_A381_4629_A196_A2D2CBED046E_.wvu.FilterData" localSheetId="0" hidden="1">'на 01.10.2023'!$A$6:$J$342</definedName>
    <definedName name="Z_A6B98527_7CBF_4E4D_BDEA_9334A3EB779F_.wvu.Cols" localSheetId="0" hidden="1">'на 01.10.2023'!#REF!,'на 01.10.2023'!#REF!,'на 01.10.2023'!$K:$BL</definedName>
    <definedName name="Z_A6B98527_7CBF_4E4D_BDEA_9334A3EB779F_.wvu.FilterData" localSheetId="0" hidden="1">'на 01.10.2023'!$A$6:$J$342</definedName>
    <definedName name="Z_A6B98527_7CBF_4E4D_BDEA_9334A3EB779F_.wvu.PrintArea" localSheetId="0" hidden="1">'на 01.10.2023'!$A$1:$BL$90</definedName>
    <definedName name="Z_A6B98527_7CBF_4E4D_BDEA_9334A3EB779F_.wvu.PrintTitles" localSheetId="0" hidden="1">'на 01.10.2023'!$4:$6</definedName>
    <definedName name="Z_A7B62B7C_6EFC_4716_B74F_8853D571B406_.wvu.FilterData" localSheetId="0" hidden="1">'на 01.10.2023'!$A$6:$J$342</definedName>
    <definedName name="Z_A80309A3_DC3C_4005_B42B_D4917A972961_.wvu.FilterData" localSheetId="0" hidden="1">'на 01.10.2023'!$A$6:$J$342</definedName>
    <definedName name="Z_A81341D8_4D7F_4AD7_ABE0_062658F5CA1B_.wvu.FilterData" localSheetId="0" hidden="1">'на 01.10.2023'!$A$6:$J$342</definedName>
    <definedName name="Z_A8612BC9_FCBF_471D_AC5E_53EED994AF30_.wvu.FilterData" localSheetId="0" hidden="1">'на 01.10.2023'!$A$6:$J$342</definedName>
    <definedName name="Z_A8C04B79_005B_49D9_8FE1_6B4E6C039744_.wvu.FilterData" localSheetId="0" hidden="1">'на 01.10.2023'!$A$6:$J$342</definedName>
    <definedName name="Z_A8E0CC39_8EAD_413A_A819_29B04F9DB631_.wvu.FilterData" localSheetId="0" hidden="1">'на 01.10.2023'!$A$6:$J$342</definedName>
    <definedName name="Z_A8EFE8CB_4B40_4A53_8B7A_29439E2B50D7_.wvu.FilterData" localSheetId="0" hidden="1">'на 01.10.2023'!$A$6:$J$342</definedName>
    <definedName name="Z_A98C96B5_CE3A_4FF9_B3E5_0DBB66ADC5BB_.wvu.FilterData" localSheetId="0" hidden="1">'на 01.10.2023'!$A$6:$G$62</definedName>
    <definedName name="Z_A9BB2943_E4B1_4809_A926_69F8C50E1CF2_.wvu.FilterData" localSheetId="0" hidden="1">'на 01.10.2023'!$A$6:$J$342</definedName>
    <definedName name="Z_AA2D48D6_A520_472C_A13E_9C86E59954B7_.wvu.FilterData" localSheetId="0" hidden="1">'на 01.10.2023'!$A$6:$J$342</definedName>
    <definedName name="Z_AA4C7BF5_07E0_4095_B165_D2AF600190FA_.wvu.FilterData" localSheetId="0" hidden="1">'на 01.10.2023'!$A$6:$G$62</definedName>
    <definedName name="Z_AAC4B5AB_1913_4D9C_A1FF_BD9345E009EB_.wvu.FilterData" localSheetId="0" hidden="1">'на 01.10.2023'!$A$6:$G$62</definedName>
    <definedName name="Z_AB20AEF7_931C_411F_91E6_F461408B5AE6_.wvu.FilterData" localSheetId="0" hidden="1">'на 01.10.2023'!$A$6:$J$342</definedName>
    <definedName name="Z_AB31A45A_63C5_43F9_A3D0_D56249C55246_.wvu.FilterData" localSheetId="0" hidden="1">'на 01.10.2023'!$A$6:$J$342</definedName>
    <definedName name="Z_AB6F92E9_DF9D_4C91_986B_A24ACE20A074_.wvu.FilterData" localSheetId="0" hidden="1">'на 01.10.2023'!$A$6:$J$342</definedName>
    <definedName name="Z_ABA75302_0F6D_4886_9D81_1818E8870CAA_.wvu.FilterData" localSheetId="0" hidden="1">'на 01.10.2023'!$A$2:$K$94</definedName>
    <definedName name="Z_ABAF42E6_6CD6_46B1_A0C6_0099C207BC1C_.wvu.FilterData" localSheetId="0" hidden="1">'на 01.10.2023'!$A$6:$J$342</definedName>
    <definedName name="Z_ABF07E15_3FB5_46FA_8B18_72FA32E3F1DA_.wvu.FilterData" localSheetId="0" hidden="1">'на 01.10.2023'!$A$6:$J$342</definedName>
    <definedName name="Z_AC33E3D4_2F38_4ED9_9F01_0B7B0C902606_.wvu.FilterData" localSheetId="0" hidden="1">'на 01.10.2023'!$A$6:$J$342</definedName>
    <definedName name="Z_ACFE2E5A_B4BC_4793_B103_05F97C227772_.wvu.FilterData" localSheetId="0" hidden="1">'на 01.10.2023'!$A$6:$J$342</definedName>
    <definedName name="Z_AD079EA2_4E18_46EE_8E20_0C7923C917D2_.wvu.FilterData" localSheetId="0" hidden="1">'на 01.10.2023'!$A$6:$J$342</definedName>
    <definedName name="Z_AD5898B0_1899_4077_A04E_1C34FA0251BE_.wvu.FilterData" localSheetId="0" hidden="1">'на 01.10.2023'!$A$6:$J$342</definedName>
    <definedName name="Z_AD5FD28B_B163_4E28_9CF1_4D777A9C7F23_.wvu.FilterData" localSheetId="0" hidden="1">'на 01.10.2023'!$A$6:$J$342</definedName>
    <definedName name="Z_ADA9DB4F_5BB1_4224_8DA9_14C27A67B61C_.wvu.FilterData" localSheetId="0" hidden="1">'на 01.10.2023'!$A$6:$J$342</definedName>
    <definedName name="Z_ADC06DD5_2562_4295_B45A_51E89DBBD368_.wvu.FilterData" localSheetId="0" hidden="1">'на 01.10.2023'!$A$6:$J$342</definedName>
    <definedName name="Z_ADC07B81_DE66_492B_BBA5_997218302AD2_.wvu.FilterData" localSheetId="0" hidden="1">'на 01.10.2023'!$A$6:$J$342</definedName>
    <definedName name="Z_ADCA6102_5F4A_4E9A_9FA6_3620727B1711_.wvu.FilterData" localSheetId="0" hidden="1">'на 01.10.2023'!$A$6:$J$342</definedName>
    <definedName name="Z_ADE318A0_9CB5_431A_AF2B_D561B19631D9_.wvu.FilterData" localSheetId="0" hidden="1">'на 01.10.2023'!$A$6:$J$342</definedName>
    <definedName name="Z_ADEB3242_7660_4E37_BB66_F38B3721740A_.wvu.FilterData" localSheetId="0" hidden="1">'на 01.10.2023'!$A$6:$J$342</definedName>
    <definedName name="Z_ADF53E9B_9172_4E3F_AC45_4FF59160C1DB_.wvu.FilterData" localSheetId="0" hidden="1">'на 01.10.2023'!$A$6:$J$342</definedName>
    <definedName name="Z_AE756036_9884_4A27_BC3D_80FA79A1443A_.wvu.FilterData" localSheetId="0" hidden="1">'на 01.10.2023'!$A$6:$J$342</definedName>
    <definedName name="Z_AE89DEB9_6F33_4C9D_9819_9D883A7AB3DB_.wvu.FilterData" localSheetId="0" hidden="1">'на 01.10.2023'!$A$6:$J$342</definedName>
    <definedName name="Z_AEB68FDB_733B_4E71_B527_DB78F63BA639_.wvu.FilterData" localSheetId="0" hidden="1">'на 01.10.2023'!$A$6:$J$342</definedName>
    <definedName name="Z_AED2ABF5_9707_4CFB_B8F8_DA241FA03270_.wvu.FilterData" localSheetId="0" hidden="1">'на 01.10.2023'!$A$6:$J$342</definedName>
    <definedName name="Z_AF01D870_77CB_46A2_A95B_3A27FF42EAA8_.wvu.FilterData" localSheetId="0" hidden="1">'на 01.10.2023'!$A$6:$G$62</definedName>
    <definedName name="Z_AF1AEFF5_9892_4FCB_BD3E_6CF1CEE1B71B_.wvu.FilterData" localSheetId="0" hidden="1">'на 01.10.2023'!$A$6:$J$342</definedName>
    <definedName name="Z_AF4D94A7_871B_4DAF_A524_EFBD1A653B6B_.wvu.FilterData" localSheetId="0" hidden="1">'на 01.10.2023'!$A$6:$J$342</definedName>
    <definedName name="Z_AF52B61E_FDEA_47EA_AEB5_644F9593AA6A_.wvu.FilterData" localSheetId="0" hidden="1">'на 01.10.2023'!$A$6:$J$342</definedName>
    <definedName name="Z_AF578863_5150_4761_94CC_531A4DF22DCE_.wvu.FilterData" localSheetId="0" hidden="1">'на 01.10.2023'!$A$6:$J$342</definedName>
    <definedName name="Z_AF5A4C14_51B2_4FAB_A1D5_7A115E23761D_.wvu.FilterData" localSheetId="0" hidden="1">'на 01.10.2023'!$A$6:$J$342</definedName>
    <definedName name="Z_AF672D94_5191_4C99_85DB_150D3B5D15E5_.wvu.FilterData" localSheetId="0" hidden="1">'на 01.10.2023'!$A$6:$J$342</definedName>
    <definedName name="Z_AF8A10EB_12F8_42BB_A217_4D3CF9334ECF_.wvu.FilterData" localSheetId="0" hidden="1">'на 01.10.2023'!$A$6:$J$342</definedName>
    <definedName name="Z_AFA81EB9_2671_4E2A_8E75_7C4A62B9444A_.wvu.FilterData" localSheetId="0" hidden="1">'на 01.10.2023'!$A$6:$J$342</definedName>
    <definedName name="Z_AFA87ECE_BB38_4D90_AF74_C6303A208C10_.wvu.FilterData" localSheetId="0" hidden="1">'на 01.10.2023'!$A$6:$J$342</definedName>
    <definedName name="Z_AFABF6AA_2F6E_48B0_98F8_213EA30990B1_.wvu.FilterData" localSheetId="0" hidden="1">'на 01.10.2023'!$A$6:$J$342</definedName>
    <definedName name="Z_AFC26506_1EE1_430F_B247_3257CE41958A_.wvu.FilterData" localSheetId="0" hidden="1">'на 01.10.2023'!$A$6:$J$342</definedName>
    <definedName name="Z_B00B4D71_156E_4DD9_93CC_1F392CBA035F_.wvu.FilterData" localSheetId="0" hidden="1">'на 01.10.2023'!$A$6:$J$342</definedName>
    <definedName name="Z_B0A09DA5_3296_4211_80A1_7074015CC8EE_.wvu.FilterData" localSheetId="0" hidden="1">'на 01.10.2023'!$A$6:$J$342</definedName>
    <definedName name="Z_B0B61858_D248_4F0B_95EB_A53482FBF19B_.wvu.FilterData" localSheetId="0" hidden="1">'на 01.10.2023'!$A$6:$J$342</definedName>
    <definedName name="Z_B0BB7BD4_E507_4D19_A9BF_6595068A89B5_.wvu.FilterData" localSheetId="0" hidden="1">'на 01.10.2023'!$A$6:$J$342</definedName>
    <definedName name="Z_B0E0BA3C_DE22_4F32_91F8_7EFC47C05F3D_.wvu.FilterData" localSheetId="0" hidden="1">'на 01.10.2023'!$A$6:$J$342</definedName>
    <definedName name="Z_B1092B1A_E83D_4B5A_8305_1FA97EA37480_.wvu.FilterData" localSheetId="0" hidden="1">'на 01.10.2023'!$A$6:$J$342</definedName>
    <definedName name="Z_B116361E_7ED4_4599_8694_C495BD23B202_.wvu.FilterData" localSheetId="0" hidden="1">'на 01.10.2023'!$A$6:$J$342</definedName>
    <definedName name="Z_B128763D_80F0_47B0_A951_7CE59556729E_.wvu.Cols" localSheetId="0" hidden="1">'на 01.10.2023'!$K:$K</definedName>
    <definedName name="Z_B128763D_80F0_47B0_A951_7CE59556729E_.wvu.FilterData" localSheetId="0" hidden="1">'на 01.10.2023'!$A$6:$J$342</definedName>
    <definedName name="Z_B128763D_80F0_47B0_A951_7CE59556729E_.wvu.PrintArea" localSheetId="0" hidden="1">'на 01.10.2023'!$A$1:$J$141</definedName>
    <definedName name="Z_B128763D_80F0_47B0_A951_7CE59556729E_.wvu.PrintTitles" localSheetId="0" hidden="1">'на 01.10.2023'!$4:$7</definedName>
    <definedName name="Z_B1378FA2_C7F2_4FA5_BEB6_CCDDC18D3830_.wvu.FilterData" localSheetId="0" hidden="1">'на 01.10.2023'!$A$6:$J$342</definedName>
    <definedName name="Z_B180D137_9F25_4AD4_9057_37928F1867A8_.wvu.FilterData" localSheetId="0" hidden="1">'на 01.10.2023'!$A$6:$G$62</definedName>
    <definedName name="Z_B1FA2CF0_321B_4787_93E8_EB6D5C78D6B5_.wvu.FilterData" localSheetId="0" hidden="1">'на 01.10.2023'!$A$6:$J$342</definedName>
    <definedName name="Z_B246A3A0_6AE0_4610_AE7A_F7490C26DBCA_.wvu.FilterData" localSheetId="0" hidden="1">'на 01.10.2023'!$A$6:$J$342</definedName>
    <definedName name="Z_B29CC05F_A051_4D5E_AA04_7123811DC381_.wvu.FilterData" localSheetId="0" hidden="1">'на 01.10.2023'!$A$6:$J$342</definedName>
    <definedName name="Z_B2C2530A_B98E_4F24_AE19_86FE9357633B_.wvu.FilterData" localSheetId="0" hidden="1">'на 01.10.2023'!$A$6:$J$342</definedName>
    <definedName name="Z_B2D38EAC_E767_43A7_B7A2_621639FE347D_.wvu.FilterData" localSheetId="0" hidden="1">'на 01.10.2023'!$A$6:$G$62</definedName>
    <definedName name="Z_B2E9D1B9_C3FE_4F75_89F4_46F3E34C24E4_.wvu.FilterData" localSheetId="0" hidden="1">'на 01.10.2023'!$A$6:$J$342</definedName>
    <definedName name="Z_B2EB250A_4100_4D3B_871E_E2B7295D9402_.wvu.FilterData" localSheetId="0" hidden="1">'на 01.10.2023'!$A$6:$J$342</definedName>
    <definedName name="Z_B30FEF93_CDBE_4AC5_9298_7B65E13C3F79_.wvu.FilterData" localSheetId="0" hidden="1">'на 01.10.2023'!$A$6:$J$342</definedName>
    <definedName name="Z_B3114865_FFF9_40B7_B9E6_C3642102DCF9_.wvu.FilterData" localSheetId="0" hidden="1">'на 01.10.2023'!$A$6:$J$342</definedName>
    <definedName name="Z_B3339176_D3D0_4D7A_8AAB_C0B71F942A93_.wvu.FilterData" localSheetId="0" hidden="1">'на 01.10.2023'!$A$6:$G$62</definedName>
    <definedName name="Z_B341E668_5BE1_4910_987D_E649B8EFA420_.wvu.FilterData" localSheetId="0" hidden="1">'на 01.10.2023'!$A$6:$J$342</definedName>
    <definedName name="Z_B350A9CC_C225_45B2_AEE1_E6A61C6949F5_.wvu.FilterData" localSheetId="0" hidden="1">'на 01.10.2023'!$A$6:$J$342</definedName>
    <definedName name="Z_B3600A72_2219_4522_9D71_3438906DADEB_.wvu.FilterData" localSheetId="0" hidden="1">'на 01.10.2023'!$A$6:$J$342</definedName>
    <definedName name="Z_B3655F0F_A78B_43E5_BFD5_814C66A7690F_.wvu.FilterData" localSheetId="0" hidden="1">'на 01.10.2023'!$A$6:$J$342</definedName>
    <definedName name="Z_B37154B6_7225_4CD5_B905_C412730B8738_.wvu.FilterData" localSheetId="0" hidden="1">'на 01.10.2023'!$A$6:$J$342</definedName>
    <definedName name="Z_B45FAC42_679D_43AB_B511_9E5492CAC2DB_.wvu.FilterData" localSheetId="0" hidden="1">'на 01.10.2023'!$A$6:$G$62</definedName>
    <definedName name="Z_B4664012_8EB1_41B8_9463_1B5D10BC7A8B_.wvu.FilterData" localSheetId="0" hidden="1">'на 01.10.2023'!$A$6:$J$342</definedName>
    <definedName name="Z_B47A0A9E_665F_4B62_A9A6_650B391D5D49_.wvu.FilterData" localSheetId="0" hidden="1">'на 01.10.2023'!$A$6:$J$342</definedName>
    <definedName name="Z_B499C08D_A2E7_417F_A9B7_BFCE2B66534F_.wvu.FilterData" localSheetId="0" hidden="1">'на 01.10.2023'!$A$6:$J$342</definedName>
    <definedName name="Z_B4E448FF_1059_48E0_93CC_976057024FF4_.wvu.FilterData" localSheetId="0" hidden="1">'на 01.10.2023'!$A$6:$J$342</definedName>
    <definedName name="Z_B509A51A_98E0_4D86_A1E4_A5AB9AE9E52F_.wvu.FilterData" localSheetId="0" hidden="1">'на 01.10.2023'!$A$6:$J$342</definedName>
    <definedName name="Z_B537FA65_2A89_48F5_A855_62E73EDF1095_.wvu.FilterData" localSheetId="0" hidden="1">'на 01.10.2023'!$A$6:$J$342</definedName>
    <definedName name="Z_B543C7D0_E350_4DA4_A835_ADCB64A4D66D_.wvu.FilterData" localSheetId="0" hidden="1">'на 01.10.2023'!$A$6:$J$342</definedName>
    <definedName name="Z_B5533D56_E1AE_4DE7_8436_EF9CA55A4943_.wvu.FilterData" localSheetId="0" hidden="1">'на 01.10.2023'!$A$6:$J$342</definedName>
    <definedName name="Z_B56BEF44_39DC_4F5B_A5E5_157C237832AF_.wvu.FilterData" localSheetId="0" hidden="1">'на 01.10.2023'!$A$6:$G$62</definedName>
    <definedName name="Z_B575149D_1AE3_4570_9C6E_DBCC60810C82_.wvu.FilterData" localSheetId="0" hidden="1">'на 01.10.2023'!$A$6:$J$342</definedName>
    <definedName name="Z_B5A6FE62_B66C_45B1_AF17_B7686B0B3A3F_.wvu.FilterData" localSheetId="0" hidden="1">'на 01.10.2023'!$A$6:$J$342</definedName>
    <definedName name="Z_B603D180_E09A_4B9C_810F_9423EBA4A0EA_.wvu.FilterData" localSheetId="0" hidden="1">'на 01.10.2023'!$A$6:$J$342</definedName>
    <definedName name="Z_B6077AD6_25A6_43DC_B95C_4B7FBCD7CC01_.wvu.FilterData" localSheetId="0" hidden="1">'на 01.10.2023'!$A$6:$J$342</definedName>
    <definedName name="Z_B612E446_4A36_4FFA_9AC9_A646BBECE898_.wvu.FilterData" localSheetId="0" hidden="1">'на 01.10.2023'!$A$6:$J$342</definedName>
    <definedName name="Z_B666AFF1_6658_457A_A768_4BF1349F009A_.wvu.FilterData" localSheetId="0" hidden="1">'на 01.10.2023'!$A$6:$J$342</definedName>
    <definedName name="Z_B6905262_5697_4A34_A943_B6A051B86476_.wvu.FilterData" localSheetId="0" hidden="1">'на 01.10.2023'!$A$6:$J$342</definedName>
    <definedName name="Z_B698776A_6A96_445D_9813_F5440DD90495_.wvu.FilterData" localSheetId="0" hidden="1">'на 01.10.2023'!$A$6:$J$342</definedName>
    <definedName name="Z_B6BED520_C499_423E_A642_B3FCFF90AED9_.wvu.FilterData" localSheetId="0" hidden="1">'на 01.10.2023'!$A$6:$J$342</definedName>
    <definedName name="Z_B6D72401_10F2_4D08_9A2D_EC1E2043D946_.wvu.FilterData" localSheetId="0" hidden="1">'на 01.10.2023'!$A$6:$J$342</definedName>
    <definedName name="Z_B6F11AB1_40C8_4880_BE42_1C35664CF325_.wvu.FilterData" localSheetId="0" hidden="1">'на 01.10.2023'!$A$6:$J$342</definedName>
    <definedName name="Z_B703C2AF_25A1_4BCF_8C69_FAD8EF9300BB_.wvu.FilterData" localSheetId="0" hidden="1">'на 01.10.2023'!$A$6:$J$342</definedName>
    <definedName name="Z_B736B334_F8CF_4A1D_A747_B2B8CF3F3731_.wvu.FilterData" localSheetId="0" hidden="1">'на 01.10.2023'!$A$6:$J$342</definedName>
    <definedName name="Z_B7A22467_168B_475A_AC6B_F744F4990F6A_.wvu.FilterData" localSheetId="0" hidden="1">'на 01.10.2023'!$A$6:$J$342</definedName>
    <definedName name="Z_B7A4DC29_6CA3_48BD_BD2B_5EA61D250392_.wvu.FilterData" localSheetId="0" hidden="1">'на 01.10.2023'!$A$6:$G$62</definedName>
    <definedName name="Z_B7AA87B6_FA60_4A3A_B9B3_E470B82E05DB_.wvu.FilterData" localSheetId="0" hidden="1">'на 01.10.2023'!$A$6:$J$342</definedName>
    <definedName name="Z_B7C9BFF2_E3A7_46F0_810B_695A2A781BB5_.wvu.FilterData" localSheetId="0" hidden="1">'на 01.10.2023'!$A$6:$J$342</definedName>
    <definedName name="Z_B7D9DE91_6329_4AB9_BB45_131E306E53B9_.wvu.FilterData" localSheetId="0" hidden="1">'на 01.10.2023'!$A$6:$J$342</definedName>
    <definedName name="Z_B7F67755_3086_43A6_86E7_370F80E61BD0_.wvu.FilterData" localSheetId="0" hidden="1">'на 01.10.2023'!$A$6:$G$62</definedName>
    <definedName name="Z_B8283716_285A_45D5_8283_DCA7A3C9CFC7_.wvu.FilterData" localSheetId="0" hidden="1">'на 01.10.2023'!$A$6:$J$342</definedName>
    <definedName name="Z_B858041A_E0C9_4C5A_A736_A0DA4684B712_.wvu.FilterData" localSheetId="0" hidden="1">'на 01.10.2023'!$A$6:$J$342</definedName>
    <definedName name="Z_B88DEA47_DC50_452B_A428_57311C34DA8D_.wvu.FilterData" localSheetId="0" hidden="1">'на 01.10.2023'!$A$6:$J$342</definedName>
    <definedName name="Z_B898A439_2A40_408A_B02D_FB1508A09127_.wvu.FilterData" localSheetId="0" hidden="1">'на 01.10.2023'!$A$6:$J$342</definedName>
    <definedName name="Z_B8A45854_EBFF_49DF_A473_1D4385A7C5CE_.wvu.FilterData" localSheetId="0" hidden="1">'на 01.10.2023'!$A$6:$J$342</definedName>
    <definedName name="Z_B8EDA240_D337_4165_927F_4408D011F4B1_.wvu.FilterData" localSheetId="0" hidden="1">'на 01.10.2023'!$A$6:$J$342</definedName>
    <definedName name="Z_B908EE8E_4AFB_4152_A270_8C591D48DDA3_.wvu.FilterData" localSheetId="0" hidden="1">'на 01.10.2023'!$A$6:$J$342</definedName>
    <definedName name="Z_B91BEDAF_4032_4CF8_A105_EDDE5D66D815_.wvu.FilterData" localSheetId="0" hidden="1">'на 01.10.2023'!$A$6:$J$342</definedName>
    <definedName name="Z_B94999B0_3597_431C_9F36_97A338C842BB_.wvu.FilterData" localSheetId="0" hidden="1">'на 01.10.2023'!$A$6:$J$342</definedName>
    <definedName name="Z_B95E14EF_521C_4FC0_A5B5_C501D6B5DE94_.wvu.FilterData" localSheetId="0" hidden="1">'на 01.10.2023'!$A$6:$J$342</definedName>
    <definedName name="Z_B9A29D57_1D84_4BB4_A72C_EF14D2D8DD4E_.wvu.FilterData" localSheetId="0" hidden="1">'на 01.10.2023'!$A$6:$J$342</definedName>
    <definedName name="Z_B9E4A290_7C7B_4FC4_B3B5_77FC903959FC_.wvu.FilterData" localSheetId="0" hidden="1">'на 01.10.2023'!$A$6:$J$342</definedName>
    <definedName name="Z_B9FDB936_DEDC_405B_AC55_3262523808BE_.wvu.FilterData" localSheetId="0" hidden="1">'на 01.10.2023'!$A$6:$J$342</definedName>
    <definedName name="Z_BA24097B_2D5B_4D80_B593_A087A6D3938E_.wvu.FilterData" localSheetId="0" hidden="1">'на 01.10.2023'!$A$6:$J$342</definedName>
    <definedName name="Z_BA3AFA30_F6D5_4493_984A_74229D7E647F_.wvu.FilterData" localSheetId="0" hidden="1">'на 01.10.2023'!$A$6:$J$342</definedName>
    <definedName name="Z_BAB4825B_2E54_4A6C_A72D_1F8E7B4FEFFB_.wvu.FilterData" localSheetId="0" hidden="1">'на 01.10.2023'!$A$6:$J$342</definedName>
    <definedName name="Z_BAB496C7_F068_462D_B45E_C1CA5D288ECB_.wvu.FilterData" localSheetId="0" hidden="1">'на 01.10.2023'!$A$6:$J$342</definedName>
    <definedName name="Z_BAE7952F_BC73_41FD_A14D_A9A85DFDEF2F_.wvu.FilterData" localSheetId="0" hidden="1">'на 01.10.2023'!$A$6:$J$342</definedName>
    <definedName name="Z_BAFB3A8F_5ACD_4C4A_A33C_831C754D88C0_.wvu.FilterData" localSheetId="0" hidden="1">'на 01.10.2023'!$A$6:$J$342</definedName>
    <definedName name="Z_BB12E75B_C0CD_4F27_B16D_E901B605B487_.wvu.FilterData" localSheetId="0" hidden="1">'на 01.10.2023'!$A$6:$J$342</definedName>
    <definedName name="Z_BB313732_48CA_4CE5_BCEB_2B8FBF05A4EA_.wvu.FilterData" localSheetId="0" hidden="1">'на 01.10.2023'!$A$6:$J$342</definedName>
    <definedName name="Z_BB73C391_AF2C_4D70_9E8E_42AEE02936FB_.wvu.FilterData" localSheetId="0" hidden="1">'на 01.10.2023'!$A$6:$J$342</definedName>
    <definedName name="Z_BB8AF508_3D02_4D84_A6EB_5A5E5B195A63_.wvu.FilterData" localSheetId="0" hidden="1">'на 01.10.2023'!$A$6:$J$342</definedName>
    <definedName name="Z_BB985D69_17DC_480D_BAE6_22326FC5DE8D_.wvu.FilterData" localSheetId="0" hidden="1">'на 01.10.2023'!$A$6:$J$342</definedName>
    <definedName name="Z_BBDCCB0D_0755_4A32_90E5_5971E528D3D3_.wvu.FilterData" localSheetId="0" hidden="1">'на 01.10.2023'!$A$6:$J$342</definedName>
    <definedName name="Z_BBED0997_5705_4C3C_95F1_5444E893BE19_.wvu.FilterData" localSheetId="0" hidden="1">'на 01.10.2023'!$A$6:$J$342</definedName>
    <definedName name="Z_BC09D690_D177_4FC8_AE1F_8F0F0D5C6ECD_.wvu.FilterData" localSheetId="0" hidden="1">'на 01.10.2023'!$A$6:$J$342</definedName>
    <definedName name="Z_BC202F3F_4E55_462F_AFE4_24E3BB6517B3_.wvu.FilterData" localSheetId="0" hidden="1">'на 01.10.2023'!$A$6:$J$342</definedName>
    <definedName name="Z_BC6910FC_42F8_457B_8F8D_9BC0111CE283_.wvu.FilterData" localSheetId="0" hidden="1">'на 01.10.2023'!$A$6:$J$342</definedName>
    <definedName name="Z_BC6F809F_AC47_40B9_89F0_DED73C273CA2_.wvu.FilterData" localSheetId="0" hidden="1">'на 01.10.2023'!$A$6:$J$342</definedName>
    <definedName name="Z_BCCA418B_2550_49EF_B18C_E7FF7FD4F70E_.wvu.FilterData" localSheetId="0" hidden="1">'на 01.10.2023'!$A$6:$J$342</definedName>
    <definedName name="Z_BCD07E9A_8689_4B9C_BA91_8604AE8338A3_.wvu.FilterData" localSheetId="0" hidden="1">'на 01.10.2023'!$A$6:$J$342</definedName>
    <definedName name="Z_BCF65237_BF57_4D05_AF7D_B308B711FA15_.wvu.FilterData" localSheetId="0" hidden="1">'на 01.10.2023'!$A$6:$J$342</definedName>
    <definedName name="Z_BD08DE99_B722_4C7F_897B_080446202D0F_.wvu.FilterData" localSheetId="0" hidden="1">'на 01.10.2023'!$A$6:$J$342</definedName>
    <definedName name="Z_BD1EB88E_B1FC_4A13_8F57_33CB71A9430D_.wvu.FilterData" localSheetId="0" hidden="1">'на 01.10.2023'!$A$6:$J$342</definedName>
    <definedName name="Z_BD43FB27_5C5A_40CF_A333_A059BA765D4E_.wvu.FilterData" localSheetId="0" hidden="1">'на 01.10.2023'!$A$6:$J$342</definedName>
    <definedName name="Z_BD690439_1CC5_4E37_A0E9_1B65A930CD21_.wvu.FilterData" localSheetId="0" hidden="1">'на 01.10.2023'!$A$6:$J$342</definedName>
    <definedName name="Z_BD707806_8F10_492F_81AE_A7900A187828_.wvu.FilterData" localSheetId="0" hidden="1">'на 01.10.2023'!$A$2:$K$94</definedName>
    <definedName name="Z_BD7FE344_F8E6_400C_ABEF_EF258B623A43_.wvu.FilterData" localSheetId="0" hidden="1">'на 01.10.2023'!$A$6:$J$342</definedName>
    <definedName name="Z_BD822A95_4AA3_4CF6_94E8_04D2B9283308_.wvu.FilterData" localSheetId="0" hidden="1">'на 01.10.2023'!$A$6:$J$342</definedName>
    <definedName name="Z_BDCE2A62_8651_410B_9F91_324570D5D309_.wvu.FilterData" localSheetId="0" hidden="1">'на 01.10.2023'!$A$6:$J$342</definedName>
    <definedName name="Z_BDD573CF_BFE0_4002_B5F7_E438A5DAD635_.wvu.FilterData" localSheetId="0" hidden="1">'на 01.10.2023'!$A$6:$J$342</definedName>
    <definedName name="Z_BE34DAD4_4A0A_4E88_B75B_FC1355A3DB9B_.wvu.FilterData" localSheetId="0" hidden="1">'на 01.10.2023'!$A$6:$J$342</definedName>
    <definedName name="Z_BE3F7214_4B0C_40FA_B4F7_B0F38416BCEF_.wvu.FilterData" localSheetId="0" hidden="1">'на 01.10.2023'!$A$6:$J$342</definedName>
    <definedName name="Z_BE41C01B_5C79_4BA0_8F6F_0E99B8B69C13_.wvu.FilterData" localSheetId="0" hidden="1">'на 01.10.2023'!$A$6:$J$342</definedName>
    <definedName name="Z_BE442298_736F_47F5_9592_76FFCCDA59DB_.wvu.FilterData" localSheetId="0" hidden="1">'на 01.10.2023'!$A$6:$G$62</definedName>
    <definedName name="Z_BE493141_BDA3_49D9_A030_4FFD7C06A521_.wvu.FilterData" localSheetId="0" hidden="1">'на 01.10.2023'!$A$6:$J$342</definedName>
    <definedName name="Z_BE6B1708_951F_4834_B0E1_EB03AAA7B777_.wvu.FilterData" localSheetId="0" hidden="1">'на 01.10.2023'!$A$6:$J$342</definedName>
    <definedName name="Z_BE77BE25_FFF1_48BF_88EC_954BC4604232_.wvu.FilterData" localSheetId="0" hidden="1">'на 01.10.2023'!$A$6:$J$342</definedName>
    <definedName name="Z_BE842559_6B14_41AC_A92A_4E50A6CE8B79_.wvu.FilterData" localSheetId="0" hidden="1">'на 01.10.2023'!$A$6:$J$342</definedName>
    <definedName name="Z_BE97AC31_BFEB_4520_BC44_68B0C987C70A_.wvu.FilterData" localSheetId="0" hidden="1">'на 01.10.2023'!$A$6:$J$342</definedName>
    <definedName name="Z_BEA0FDBA_BB07_4C19_8BBD_5E57EE395C09_.wvu.FilterData" localSheetId="0" hidden="1">'на 01.10.2023'!$A$6:$J$342</definedName>
    <definedName name="Z_BEA0FDBA_BB07_4C19_8BBD_5E57EE395C09_.wvu.PrintArea" localSheetId="0" hidden="1">'на 01.10.2023'!$A$1:$J$141</definedName>
    <definedName name="Z_BEA0FDBA_BB07_4C19_8BBD_5E57EE395C09_.wvu.PrintTitles" localSheetId="0" hidden="1">'на 01.10.2023'!$4:$7</definedName>
    <definedName name="Z_BEA0FDBA_BB07_4C19_8BBD_5E57EE395C09_.wvu.Rows" localSheetId="0" hidden="1">'на 01.10.2023'!$6:$6</definedName>
    <definedName name="Z_BF22223F_B516_45E8_9C4B_DD4CB4CE2C48_.wvu.FilterData" localSheetId="0" hidden="1">'на 01.10.2023'!$A$6:$J$342</definedName>
    <definedName name="Z_BF637C80_8201_4090_9CCD_1BDD42F55943_.wvu.FilterData" localSheetId="0" hidden="1">'на 01.10.2023'!$A$6:$J$342</definedName>
    <definedName name="Z_BF65F093_304D_44F0_BF26_E5F8F9093CF5_.wvu.FilterData" localSheetId="0" hidden="1">'на 01.10.2023'!$A$6:$J$54</definedName>
    <definedName name="Z_C02D2AC3_00AB_4B4C_8299_349FC338B994_.wvu.FilterData" localSheetId="0" hidden="1">'на 01.10.2023'!$A$6:$J$342</definedName>
    <definedName name="Z_C068A1BC_E359_4617_810B_FD9BEB808E56_.wvu.FilterData" localSheetId="0" hidden="1">'на 01.10.2023'!$A$6:$J$342</definedName>
    <definedName name="Z_C06B54EB_7783_4454_98A9_667EC52BEC0B_.wvu.FilterData" localSheetId="0" hidden="1">'на 01.10.2023'!$A$6:$J$342</definedName>
    <definedName name="Z_C06BB675_61CE_4295_98F9_52A9287C7451_.wvu.FilterData" localSheetId="0" hidden="1">'на 01.10.2023'!$A$6:$J$342</definedName>
    <definedName name="Z_C0E14968_138D_48A2_9D67_80D62DD131B4_.wvu.FilterData" localSheetId="0" hidden="1">'на 01.10.2023'!$A$6:$J$342</definedName>
    <definedName name="Z_C0ED18A2_48B4_4C82_979B_4B80DB79BC08_.wvu.FilterData" localSheetId="0" hidden="1">'на 01.10.2023'!$A$6:$J$342</definedName>
    <definedName name="Z_C106F923_AD55_472E_86A3_2C4C13F084E8_.wvu.FilterData" localSheetId="0" hidden="1">'на 01.10.2023'!$A$6:$J$342</definedName>
    <definedName name="Z_C140C6EF_B272_4886_8555_3A3DB8A6C4A0_.wvu.FilterData" localSheetId="0" hidden="1">'на 01.10.2023'!$A$6:$J$342</definedName>
    <definedName name="Z_C14C28B9_3A8B_4F55_AC1E_B6D3DA6398D5_.wvu.FilterData" localSheetId="0" hidden="1">'на 01.10.2023'!$A$6:$J$342</definedName>
    <definedName name="Z_C23A6852_0C57_4F42_973D_B4F06834E4D3_.wvu.FilterData" localSheetId="0" hidden="1">'на 01.10.2023'!$A$6:$J$342</definedName>
    <definedName name="Z_C26898B8_2A24_453B_9B20_504D56309465_.wvu.FilterData" localSheetId="0" hidden="1">'на 01.10.2023'!$A$6:$J$342</definedName>
    <definedName name="Z_C276A679_E43E_444B_B0E9_B307A301A03A_.wvu.FilterData" localSheetId="0" hidden="1">'на 01.10.2023'!$A$6:$J$342</definedName>
    <definedName name="Z_C27BA0A8_746D_45AD_B889_823A6BAE07E3_.wvu.FilterData" localSheetId="0" hidden="1">'на 01.10.2023'!$A$6:$J$342</definedName>
    <definedName name="Z_C2CB459F_7FD6_4B1B_96BE_4FB4C3354701_.wvu.FilterData" localSheetId="0" hidden="1">'на 01.10.2023'!$A$6:$J$342</definedName>
    <definedName name="Z_C2E7FF11_4F7B_4EA9_AD45_A8385AC4BC24_.wvu.FilterData" localSheetId="0" hidden="1">'на 01.10.2023'!$A$6:$G$62</definedName>
    <definedName name="Z_C2EFA1FD_449D_47F2_B7E9_2EBC23C15369_.wvu.FilterData" localSheetId="0" hidden="1">'на 01.10.2023'!$A$6:$J$342</definedName>
    <definedName name="Z_C35C56D1_B129_4866_84BA_2C2957BC8254_.wvu.FilterData" localSheetId="0" hidden="1">'на 01.10.2023'!$A$6:$J$342</definedName>
    <definedName name="Z_C3D34B5D_6799_4BD9_87E7_BF5B8221D94B_.wvu.FilterData" localSheetId="0" hidden="1">'на 01.10.2023'!$A$6:$J$342</definedName>
    <definedName name="Z_C3E7B974_7E68_49C9_8A66_DEBBC3D71CB8_.wvu.FilterData" localSheetId="0" hidden="1">'на 01.10.2023'!$A$6:$G$62</definedName>
    <definedName name="Z_C3E97E4D_03A9_422E_8E65_116E90E7DE0A_.wvu.FilterData" localSheetId="0" hidden="1">'на 01.10.2023'!$A$6:$J$342</definedName>
    <definedName name="Z_C3F3D860_2F1A_4C32_B400_B583CD37FF65_.wvu.FilterData" localSheetId="0" hidden="1">'на 01.10.2023'!$A$6:$J$342</definedName>
    <definedName name="Z_C41AC6AA_1915_4D86_9A0C_F50D2748B7D5_.wvu.FilterData" localSheetId="0" hidden="1">'на 01.10.2023'!$A$6:$J$342</definedName>
    <definedName name="Z_C4456EF4_CF59_4991_B229_6153353D7E80_.wvu.FilterData" localSheetId="0" hidden="1">'на 01.10.2023'!$A$6:$J$342</definedName>
    <definedName name="Z_C46A80BC_35BE_4308_9B99_85AB4A130AD8_.wvu.FilterData" localSheetId="0" hidden="1">'на 01.10.2023'!$A$6:$J$342</definedName>
    <definedName name="Z_C47D5376_4107_461D_B353_0F0CCA5A27B8_.wvu.FilterData" localSheetId="0" hidden="1">'на 01.10.2023'!$A$6:$G$62</definedName>
    <definedName name="Z_C4A81194_E272_4927_9E06_D47C43E50753_.wvu.FilterData" localSheetId="0" hidden="1">'на 01.10.2023'!$A$6:$J$342</definedName>
    <definedName name="Z_C4E388F3_F33E_45AF_8E75_3BD450853C20_.wvu.FilterData" localSheetId="0" hidden="1">'на 01.10.2023'!$A$6:$J$342</definedName>
    <definedName name="Z_C55D9313_9108_41CA_AD0E_FE2F7292C638_.wvu.FilterData" localSheetId="0" hidden="1">'на 01.10.2023'!$A$6:$G$62</definedName>
    <definedName name="Z_C5742C05_5023_4D3B_BBAB_679EC7F61467_.wvu.FilterData" localSheetId="0" hidden="1">'на 01.10.2023'!$A$6:$J$342</definedName>
    <definedName name="Z_C5A38A18_427F_40C3_A14B_55DA8E81FB09_.wvu.FilterData" localSheetId="0" hidden="1">'на 01.10.2023'!$A$6:$J$342</definedName>
    <definedName name="Z_C5D84F85_3611_4C2A_903D_ECFF3A3DA3D9_.wvu.FilterData" localSheetId="0" hidden="1">'на 01.10.2023'!$A$6:$G$62</definedName>
    <definedName name="Z_C627E3EC_6099_4D8D_A0AF_EA2CA6FD9128_.wvu.FilterData" localSheetId="0" hidden="1">'на 01.10.2023'!$A$6:$J$342</definedName>
    <definedName name="Z_C636DE0B_BC5D_45AA_89BD_B628CA1FE119_.wvu.FilterData" localSheetId="0" hidden="1">'на 01.10.2023'!$A$6:$J$342</definedName>
    <definedName name="Z_C64B304D_8D18_4BBF_B3F7_BCB025A35D1F_.wvu.FilterData" localSheetId="0" hidden="1">'на 01.10.2023'!$A$6:$J$342</definedName>
    <definedName name="Z_C70C85CF_5ADB_4631_87C7_BA23E9BE3196_.wvu.FilterData" localSheetId="0" hidden="1">'на 01.10.2023'!$A$6:$J$342</definedName>
    <definedName name="Z_C70E2433_F0E2_43A6_B551_F2BC2A19BB67_.wvu.FilterData" localSheetId="0" hidden="1">'на 01.10.2023'!$A$6:$J$342</definedName>
    <definedName name="Z_C724E918_D9E1_49FD_BF22_DDB90B7F8E3F_.wvu.FilterData" localSheetId="0" hidden="1">'на 01.10.2023'!$A$6:$J$342</definedName>
    <definedName name="Z_C74598AC_1D4B_466D_8455_294C1A2E69BB_.wvu.FilterData" localSheetId="0" hidden="1">'на 01.10.2023'!$A$6:$G$62</definedName>
    <definedName name="Z_C745CD1F_9AA3_43D8_A7DA_ABDAF8508B62_.wvu.FilterData" localSheetId="0" hidden="1">'на 01.10.2023'!$A$6:$J$342</definedName>
    <definedName name="Z_C7753AEA_8589_448F_8097_BFDEC475C7EB_.wvu.FilterData" localSheetId="0" hidden="1">'на 01.10.2023'!$A$6:$J$342</definedName>
    <definedName name="Z_C77795A2_6414_4CC8_AA0C_59805D660811_.wvu.FilterData" localSheetId="0" hidden="1">'на 01.10.2023'!$A$6:$J$342</definedName>
    <definedName name="Z_C79A79F7_9412_4E32_AED8_B3E5CEF3BF05_.wvu.FilterData" localSheetId="0" hidden="1">'на 01.10.2023'!$A$6:$J$342</definedName>
    <definedName name="Z_C7B45388_19BF_40B6_BABC_45E74244A2D0_.wvu.FilterData" localSheetId="0" hidden="1">'на 01.10.2023'!$A$6:$J$342</definedName>
    <definedName name="Z_C7BE5FDB_BA5F_4FAB_A0AE_25AE932FDC80_.wvu.FilterData" localSheetId="0" hidden="1">'на 01.10.2023'!$A$6:$J$342</definedName>
    <definedName name="Z_C7C4513B_A5A7_400E_B605_47E97C94E5D3_.wvu.FilterData" localSheetId="0" hidden="1">'на 01.10.2023'!$A$6:$J$342</definedName>
    <definedName name="Z_C7C64E17_05B7_45D2_8C2E_DC9F64D44430_.wvu.FilterData" localSheetId="0" hidden="1">'на 01.10.2023'!$A$6:$J$342</definedName>
    <definedName name="Z_C7DB809B_EB90_4CA8_929B_8A5AA3E83B84_.wvu.FilterData" localSheetId="0" hidden="1">'на 01.10.2023'!$A$6:$J$342</definedName>
    <definedName name="Z_C7E20E3E_9EFC_468B_B8E7_8CC7B0A619FB_.wvu.FilterData" localSheetId="0" hidden="1">'на 01.10.2023'!$A$6:$J$342</definedName>
    <definedName name="Z_C84F2BDE_C59B_4946_9050_3D804EB14464_.wvu.FilterData" localSheetId="0" hidden="1">'на 01.10.2023'!$A$6:$J$342</definedName>
    <definedName name="Z_C8544891_FA2D_4348_8F5A_3864908C96CE_.wvu.FilterData" localSheetId="0" hidden="1">'на 01.10.2023'!$A$6:$J$342</definedName>
    <definedName name="Z_C8579552_11B1_4140_9659_E1DA02EF9DD1_.wvu.FilterData" localSheetId="0" hidden="1">'на 01.10.2023'!$A$6:$J$342</definedName>
    <definedName name="Z_C8B7C7CD_D009_4B76_94B5_71B66354E25C_.wvu.FilterData" localSheetId="0" hidden="1">'на 01.10.2023'!$A$6:$J$342</definedName>
    <definedName name="Z_C8C7D91A_0101_429D_A7C4_25C2A366909A_.wvu.Cols" localSheetId="0" hidden="1">'на 01.10.2023'!#REF!,'на 01.10.2023'!#REF!</definedName>
    <definedName name="Z_C8C7D91A_0101_429D_A7C4_25C2A366909A_.wvu.FilterData" localSheetId="0" hidden="1">'на 01.10.2023'!$A$6:$J$54</definedName>
    <definedName name="Z_C8C7D91A_0101_429D_A7C4_25C2A366909A_.wvu.Rows" localSheetId="0" hidden="1">'на 01.10.2023'!#REF!,'на 01.10.2023'!#REF!,'на 01.10.2023'!#REF!,'на 01.10.2023'!#REF!,'на 01.10.2023'!#REF!,'на 01.10.2023'!#REF!,'на 01.10.2023'!#REF!,'на 01.10.2023'!#REF!,'на 01.10.2023'!#REF!,'на 01.10.2023'!#REF!</definedName>
    <definedName name="Z_C8FB5055_5D29_4CCE_A74B_A7C8F8D2C26C_.wvu.FilterData" localSheetId="0" hidden="1">'на 01.10.2023'!$A$6:$J$342</definedName>
    <definedName name="Z_C9081176_529C_43E8_8E20_8AC24E7C2D35_.wvu.FilterData" localSheetId="0" hidden="1">'на 01.10.2023'!$A$6:$J$342</definedName>
    <definedName name="Z_C92DFED3_0457_4ADD_A0DC_DCDA692FFBED_.wvu.FilterData" localSheetId="0" hidden="1">'на 01.10.2023'!$A$6:$J$342</definedName>
    <definedName name="Z_C9339390_6849_4952_8898_4133E1235E89_.wvu.FilterData" localSheetId="0" hidden="1">'на 01.10.2023'!$A$6:$J$342</definedName>
    <definedName name="Z_C94FB5D5_E515_4327_B4DC_AC3D7C1A6363_.wvu.FilterData" localSheetId="0" hidden="1">'на 01.10.2023'!$A$6:$J$342</definedName>
    <definedName name="Z_C97ACF3E_ACD3_4C9D_94FA_EA6F3D46505E_.wvu.FilterData" localSheetId="0" hidden="1">'на 01.10.2023'!$A$6:$J$342</definedName>
    <definedName name="Z_C98B4A4E_FC1F_45B3_ABB0_7DC9BD4B8057_.wvu.FilterData" localSheetId="0" hidden="1">'на 01.10.2023'!$A$6:$G$62</definedName>
    <definedName name="Z_C9A5AE8B_0A38_4D54_B36F_AFD2A577F3EF_.wvu.FilterData" localSheetId="0" hidden="1">'на 01.10.2023'!$A$6:$J$342</definedName>
    <definedName name="Z_CA384592_0CFD_4322_A4EB_34EC04693944_.wvu.Cols" localSheetId="0" hidden="1">'на 01.10.2023'!$K:$L</definedName>
    <definedName name="Z_CA384592_0CFD_4322_A4EB_34EC04693944_.wvu.FilterData" localSheetId="0" hidden="1">'на 01.10.2023'!$A$6:$J$342</definedName>
    <definedName name="Z_CA384592_0CFD_4322_A4EB_34EC04693944_.wvu.PrintArea" localSheetId="0" hidden="1">'на 01.10.2023'!$A$1:$J$142</definedName>
    <definedName name="Z_CA384592_0CFD_4322_A4EB_34EC04693944_.wvu.PrintTitles" localSheetId="0" hidden="1">'на 01.10.2023'!$4:$7</definedName>
    <definedName name="Z_CAABA8F8_73A9_4D5F_A949_7D5636830179_.wvu.FilterData" localSheetId="0" hidden="1">'на 01.10.2023'!$A$6:$J$342</definedName>
    <definedName name="Z_CAAD7F8A_A328_4C0A_9ECF_2AD83A08D699_.wvu.FilterData" localSheetId="0" hidden="1">'на 01.10.2023'!$A$6:$G$62</definedName>
    <definedName name="Z_CAD9F437_DBA2_473E_89A1_5D290B5F4D79_.wvu.FilterData" localSheetId="0" hidden="1">'на 01.10.2023'!$A$6:$J$342</definedName>
    <definedName name="Z_CAE1EF29_84DD_42EF_A91C_E76631231200_.wvu.FilterData" localSheetId="0" hidden="1">'на 01.10.2023'!$A$6:$J$342</definedName>
    <definedName name="Z_CAFB0F36_2460_415C_85B1_99B16D2AF57D_.wvu.FilterData" localSheetId="0" hidden="1">'на 01.10.2023'!$A$6:$J$342</definedName>
    <definedName name="Z_CB1A56DC_A135_41E6_8A02_AE4E518C879F_.wvu.FilterData" localSheetId="0" hidden="1">'на 01.10.2023'!$A$6:$J$342</definedName>
    <definedName name="Z_CB226949_BC9D_4E15_A3B1_A4219F35EADA_.wvu.FilterData" localSheetId="0" hidden="1">'на 01.10.2023'!$A$6:$J$342</definedName>
    <definedName name="Z_CB37E750_1F35_4C0A_B3BA_F688CA9C8186_.wvu.FilterData" localSheetId="0" hidden="1">'на 01.10.2023'!$A$6:$J$342</definedName>
    <definedName name="Z_CB4880DD_CE83_4DFC_BBA7_70687256D5A4_.wvu.FilterData" localSheetId="0" hidden="1">'на 01.10.2023'!$A$6:$G$62</definedName>
    <definedName name="Z_CBAD3A37_9B6D_4168_874F_D4718FB51A47_.wvu.FilterData" localSheetId="0" hidden="1">'на 01.10.2023'!$A$6:$J$342</definedName>
    <definedName name="Z_CBDBA949_FA00_4560_8001_BD00E63FCCA4_.wvu.FilterData" localSheetId="0" hidden="1">'на 01.10.2023'!$A$6:$J$342</definedName>
    <definedName name="Z_CBE0F0AD_DD6D_4940_A07E_F4A48D085109_.wvu.FilterData" localSheetId="0" hidden="1">'на 01.10.2023'!$A$6:$J$342</definedName>
    <definedName name="Z_CBF12BD1_A071_4448_8003_32E74F40E3E3_.wvu.FilterData" localSheetId="0" hidden="1">'на 01.10.2023'!$A$6:$G$62</definedName>
    <definedName name="Z_CBF9D894_3FD2_4B68_BAC8_643DB23851C0_.wvu.FilterData" localSheetId="0" hidden="1">'на 01.10.2023'!$A$6:$G$62</definedName>
    <definedName name="Z_CBF9D894_3FD2_4B68_BAC8_643DB23851C0_.wvu.Rows" localSheetId="0" hidden="1">'на 01.10.2023'!#REF!,'на 01.10.2023'!#REF!,'на 01.10.2023'!#REF!,'на 01.10.2023'!#REF!</definedName>
    <definedName name="Z_CC587DEB_9509_4023_8387_E851CBD74FC0_.wvu.FilterData" localSheetId="0" hidden="1">'на 01.10.2023'!$A$6:$J$342</definedName>
    <definedName name="Z_CC9C1A2B_D964_43D1_BBEF_3567C7A91A18_.wvu.FilterData" localSheetId="0" hidden="1">'на 01.10.2023'!$A$6:$J$342</definedName>
    <definedName name="Z_CC9F638E_E8B5_407B_8857_D20E36B82A0F_.wvu.FilterData" localSheetId="0" hidden="1">'на 01.10.2023'!$A$6:$J$342</definedName>
    <definedName name="Z_CCC17219_B1A3_4C6B_B903_0E4550432FD0_.wvu.FilterData" localSheetId="0" hidden="1">'на 01.10.2023'!$A$6:$G$62</definedName>
    <definedName name="Z_CCF533A2_322B_40E2_88B2_065E6D1D35B4_.wvu.Cols" localSheetId="0" hidden="1">'на 01.10.2023'!$K:$K</definedName>
    <definedName name="Z_CCF533A2_322B_40E2_88B2_065E6D1D35B4_.wvu.FilterData" localSheetId="0" hidden="1">'на 01.10.2023'!$A$6:$J$342</definedName>
    <definedName name="Z_CCF533A2_322B_40E2_88B2_065E6D1D35B4_.wvu.PrintArea" localSheetId="0" hidden="1">'на 01.10.2023'!$A$1:$J$141</definedName>
    <definedName name="Z_CCF533A2_322B_40E2_88B2_065E6D1D35B4_.wvu.PrintTitles" localSheetId="0" hidden="1">'на 01.10.2023'!$4:$7</definedName>
    <definedName name="Z_CD10AFE5_EACD_43E3_B0AD_1FCFF7EEADC3_.wvu.FilterData" localSheetId="0" hidden="1">'на 01.10.2023'!$A$6:$J$342</definedName>
    <definedName name="Z_CD2C38B9_D20D_4251_9439_E16060EF09ED_.wvu.FilterData" localSheetId="0" hidden="1">'на 01.10.2023'!$A$6:$J$342</definedName>
    <definedName name="Z_CD353AFF_30DB_4B1F_902B_14469CDE256D_.wvu.FilterData" localSheetId="0" hidden="1">'на 01.10.2023'!$A$6:$J$342</definedName>
    <definedName name="Z_CD81C6F9_8D46_40F6_A0C9_B21A8E547659_.wvu.FilterData" localSheetId="0" hidden="1">'на 01.10.2023'!$A$6:$J$342</definedName>
    <definedName name="Z_CDA662CC_A711_4D7D_9917_AA4BA786A065_.wvu.FilterData" localSheetId="0" hidden="1">'на 01.10.2023'!$A$6:$J$342</definedName>
    <definedName name="Z_CDA81109_B9FA_4C44_9EAE_FFD9110E5B0F_.wvu.FilterData" localSheetId="0" hidden="1">'на 01.10.2023'!$A$6:$J$342</definedName>
    <definedName name="Z_CDABDA6A_CEAA_4779_9390_A07E787E5F1B_.wvu.FilterData" localSheetId="0" hidden="1">'на 01.10.2023'!$A$6:$J$342</definedName>
    <definedName name="Z_CDBBEB40_4DC8_4F8A_B0B0_EE0E987A2098_.wvu.FilterData" localSheetId="0" hidden="1">'на 01.10.2023'!$A$6:$J$342</definedName>
    <definedName name="Z_CDFBC319_A453_4828_B4DA_A1FF8333C207_.wvu.FilterData" localSheetId="0" hidden="1">'на 01.10.2023'!$A$6:$J$342</definedName>
    <definedName name="Z_CEC4EA1B_6EE5_46AB_8BC9_D519CD29FCE7_.wvu.FilterData" localSheetId="0" hidden="1">'на 01.10.2023'!$A$6:$J$342</definedName>
    <definedName name="Z_CEE6A066_6E90_4119_ABD3_7CE50D319A06_.wvu.FilterData" localSheetId="0" hidden="1">'на 01.10.2023'!$A$6:$J$342</definedName>
    <definedName name="Z_CEF22FD3_C3E9_4C31_B864_568CAC74A486_.wvu.FilterData" localSheetId="0" hidden="1">'на 01.10.2023'!$A$6:$J$342</definedName>
    <definedName name="Z_CF48F23D_BCBE_4761_98DC_307CD6AE082C_.wvu.FilterData" localSheetId="0" hidden="1">'на 01.10.2023'!$A$6:$J$342</definedName>
    <definedName name="Z_CF5548A0_D31B_45AF_A34B_8CF892F36DC9_.wvu.FilterData" localSheetId="0" hidden="1">'на 01.10.2023'!$A$6:$J$342</definedName>
    <definedName name="Z_CFA268BD_7CEF_488F_ADF6_EE6E6545D4E9_.wvu.FilterData" localSheetId="0" hidden="1">'на 01.10.2023'!$A$6:$J$342</definedName>
    <definedName name="Z_CFD4738E_B083_4FAC_854E_5AD6FDFF75E3_.wvu.FilterData" localSheetId="0" hidden="1">'на 01.10.2023'!$A$6:$J$342</definedName>
    <definedName name="Z_CFEB7053_3C1D_451D_9A86_5940DFCF964A_.wvu.FilterData" localSheetId="0" hidden="1">'на 01.10.2023'!$A$6:$J$342</definedName>
    <definedName name="Z_CFFE4FD5_C502_46E6_9242_DE2A2DE0F752_.wvu.FilterData" localSheetId="0" hidden="1">'на 01.10.2023'!$A$6:$J$342</definedName>
    <definedName name="Z_D009EED6_F095_4499_91EE_715923CD95F9_.wvu.FilterData" localSheetId="0" hidden="1">'на 01.10.2023'!$A$6:$J$342</definedName>
    <definedName name="Z_D088BB09_739C_4156_9E2D_A5F262C808E3_.wvu.FilterData" localSheetId="0" hidden="1">'на 01.10.2023'!$A$6:$J$342</definedName>
    <definedName name="Z_D12FB289_46DF_4053_A8F8_F4B545D52036_.wvu.FilterData" localSheetId="0" hidden="1">'на 01.10.2023'!$A$6:$J$342</definedName>
    <definedName name="Z_D165341F_496A_48CE_829A_555B16787041_.wvu.FilterData" localSheetId="0" hidden="1">'на 01.10.2023'!$A$6:$J$342</definedName>
    <definedName name="Z_D20DFCFE_63F9_4265_B37B_4F36C46DF159_.wvu.Cols" localSheetId="0" hidden="1">'на 01.10.2023'!#REF!,'на 01.10.2023'!#REF!</definedName>
    <definedName name="Z_D20DFCFE_63F9_4265_B37B_4F36C46DF159_.wvu.FilterData" localSheetId="0" hidden="1">'на 01.10.2023'!$A$6:$J$342</definedName>
    <definedName name="Z_D20DFCFE_63F9_4265_B37B_4F36C46DF159_.wvu.PrintArea" localSheetId="0" hidden="1">'на 01.10.2023'!$A$1:$J$90</definedName>
    <definedName name="Z_D20DFCFE_63F9_4265_B37B_4F36C46DF159_.wvu.PrintTitles" localSheetId="0" hidden="1">'на 01.10.2023'!$4:$7</definedName>
    <definedName name="Z_D20DFCFE_63F9_4265_B37B_4F36C46DF159_.wvu.Rows" localSheetId="0" hidden="1">'на 01.10.2023'!#REF!,'на 01.10.2023'!#REF!,'на 01.10.2023'!#REF!,'на 01.10.2023'!#REF!,'на 01.10.2023'!#REF!</definedName>
    <definedName name="Z_D2343C8A_EC5E_420B_BF4C_045E4BD1EEF2_.wvu.FilterData" localSheetId="0" hidden="1">'на 01.10.2023'!$A$6:$J$342</definedName>
    <definedName name="Z_D2422493_0DF6_4923_AFF9_1CE532FC9E0E_.wvu.FilterData" localSheetId="0" hidden="1">'на 01.10.2023'!$A$6:$J$342</definedName>
    <definedName name="Z_D26EAC32_42CC_46AF_8D27_8094727B2B8E_.wvu.FilterData" localSheetId="0" hidden="1">'на 01.10.2023'!$A$6:$J$342</definedName>
    <definedName name="Z_D286DC47_88D4_4B88_8422_D4AFC7D084CA_.wvu.FilterData" localSheetId="0" hidden="1">'на 01.10.2023'!$A$6:$J$342</definedName>
    <definedName name="Z_D298563F_7459_410D_A6E1_6B1CDFA6DAA7_.wvu.FilterData" localSheetId="0" hidden="1">'на 01.10.2023'!$A$6:$J$342</definedName>
    <definedName name="Z_D2CDC970_AFE4_4856_AE2C_2B5F33E42B72_.wvu.FilterData" localSheetId="0" hidden="1">'на 01.10.2023'!$A$6:$J$342</definedName>
    <definedName name="Z_D2D627FD_8F1D_4B0C_A4A1_1A515A2831A8_.wvu.FilterData" localSheetId="0" hidden="1">'на 01.10.2023'!$A$6:$J$342</definedName>
    <definedName name="Z_D3101EAC_D021_4B46_A488_D139B2B446BA_.wvu.FilterData" localSheetId="0" hidden="1">'на 01.10.2023'!$A$6:$J$342</definedName>
    <definedName name="Z_D3370F73_E82D_4F37_BD2F_A5658E7229F1_.wvu.FilterData" localSheetId="0" hidden="1">'на 01.10.2023'!$A$6:$J$342</definedName>
    <definedName name="Z_D338E279_E660_40CE_B7B9_D983E953520E_.wvu.FilterData" localSheetId="0" hidden="1">'на 01.10.2023'!$A$6:$J$342</definedName>
    <definedName name="Z_D343F548_3DE6_4716_9B8B_0FF1DF1B1DE3_.wvu.FilterData" localSheetId="0" hidden="1">'на 01.10.2023'!$A$6:$G$62</definedName>
    <definedName name="Z_D34B1B8D_3252_443A_801D_32105359DB02_.wvu.FilterData" localSheetId="0" hidden="1">'на 01.10.2023'!$A$6:$J$342</definedName>
    <definedName name="Z_D3607008_88A4_4735_BF9B_0D60A732D98C_.wvu.FilterData" localSheetId="0" hidden="1">'на 01.10.2023'!$A$6:$J$342</definedName>
    <definedName name="Z_D37028C2_D478_4FDC_B9A5_A1B5FA072303_.wvu.FilterData" localSheetId="0" hidden="1">'на 01.10.2023'!$A$6:$J$342</definedName>
    <definedName name="Z_D3C3EFC2_493C_4B9B_BC16_8147B08F8F65_.wvu.FilterData" localSheetId="0" hidden="1">'на 01.10.2023'!$A$6:$G$62</definedName>
    <definedName name="Z_D3D848E7_EB88_4E73_985E_C45B9AE68145_.wvu.FilterData" localSheetId="0" hidden="1">'на 01.10.2023'!$A$6:$J$342</definedName>
    <definedName name="Z_D3E86F4B_12A8_47CC_AEBE_74534991E315_.wvu.FilterData" localSheetId="0" hidden="1">'на 01.10.2023'!$A$6:$J$342</definedName>
    <definedName name="Z_D3F31BC4_4CDA_431B_BA5F_ADE76A923760_.wvu.FilterData" localSheetId="0" hidden="1">'на 01.10.2023'!$A$6:$G$62</definedName>
    <definedName name="Z_D41FF341_5913_4A9E_9CE5_B058CA00C0C7_.wvu.FilterData" localSheetId="0" hidden="1">'на 01.10.2023'!$A$6:$J$342</definedName>
    <definedName name="Z_D45ABB34_16CC_462D_8459_2034D47F465D_.wvu.FilterData" localSheetId="0" hidden="1">'на 01.10.2023'!$A$6:$G$62</definedName>
    <definedName name="Z_D479007E_A9E8_4307_A3E8_18A2BB5C55F2_.wvu.FilterData" localSheetId="0" hidden="1">'на 01.10.2023'!$A$6:$J$342</definedName>
    <definedName name="Z_D489BEDD_3BCD_49DF_9648_48FD6162F1E7_.wvu.FilterData" localSheetId="0" hidden="1">'на 01.10.2023'!$A$6:$J$342</definedName>
    <definedName name="Z_D48CEF89_B01B_4E1D_92B4_235EA4A40F11_.wvu.FilterData" localSheetId="0" hidden="1">'на 01.10.2023'!$A$6:$J$342</definedName>
    <definedName name="Z_D4970A81_9F63_471F_9226_DA2E8C61A4F3_.wvu.FilterData" localSheetId="0" hidden="1">'на 01.10.2023'!$A$6:$J$342</definedName>
    <definedName name="Z_D4A9C046_5C85_4757_BCF2_677E0F804162_.wvu.FilterData" localSheetId="0" hidden="1">'на 01.10.2023'!$A$6:$J$342</definedName>
    <definedName name="Z_D4B24D18_8D1D_47A1_AE9B_21E3F9EF98EE_.wvu.FilterData" localSheetId="0" hidden="1">'на 01.10.2023'!$A$6:$J$342</definedName>
    <definedName name="Z_D4C26987_0F4D_4A17_91A3_C1C154DC81B2_.wvu.FilterData" localSheetId="0" hidden="1">'на 01.10.2023'!$A$6:$J$342</definedName>
    <definedName name="Z_D4D14E36_E8A1_48F5_81D6_E9544E8F840B_.wvu.FilterData" localSheetId="0" hidden="1">'на 01.10.2023'!$A$6:$J$342</definedName>
    <definedName name="Z_D4D3E883_F6A4_4364_94CA_00BA6BEEBB0B_.wvu.FilterData" localSheetId="0" hidden="1">'на 01.10.2023'!$A$6:$J$342</definedName>
    <definedName name="Z_D4E20E73_FD07_4BE4_B8FA_FE6B214643C4_.wvu.FilterData" localSheetId="0" hidden="1">'на 01.10.2023'!$A$6:$J$342</definedName>
    <definedName name="Z_D4F3FACF_5393_45D0_B074_953541E8F448_.wvu.FilterData" localSheetId="0" hidden="1">'на 01.10.2023'!$A$6:$J$342</definedName>
    <definedName name="Z_D50A6792_49FE_4C67_B11B_814FAEB0FCE7_.wvu.FilterData" localSheetId="0" hidden="1">'на 01.10.2023'!$A$58:$L$109</definedName>
    <definedName name="Z_D5317C3A_3EDA_404B_818D_EAF558810951_.wvu.FilterData" localSheetId="0" hidden="1">'на 01.10.2023'!$A$6:$G$62</definedName>
    <definedName name="Z_D537FB3B_712D_486A_BA32_4F73BEB2AA19_.wvu.FilterData" localSheetId="0" hidden="1">'на 01.10.2023'!$A$6:$G$62</definedName>
    <definedName name="Z_D595C49D_97EF_4321_8A15_252EDBF162F5_.wvu.FilterData" localSheetId="0" hidden="1">'на 01.10.2023'!$A$6:$J$342</definedName>
    <definedName name="Z_D62CEC12_3041_4A3C_B519_5651905D6F0B_.wvu.FilterData" localSheetId="0" hidden="1">'на 01.10.2023'!$A$6:$J$342</definedName>
    <definedName name="Z_D6730C21_0555_4F4D_B589_9DE5CFF9C442_.wvu.FilterData" localSheetId="0" hidden="1">'на 01.10.2023'!$A$6:$G$62</definedName>
    <definedName name="Z_D692A203_B3F4_405F_AE1A_37385B86A714_.wvu.FilterData" localSheetId="0" hidden="1">'на 01.10.2023'!$A$6:$J$342</definedName>
    <definedName name="Z_D6951B8D_C924_42BE_94FD_4448E3ECC0B8_.wvu.FilterData" localSheetId="0" hidden="1">'на 01.10.2023'!$A$6:$J$342</definedName>
    <definedName name="Z_D6D7FE80_F340_4943_9CA8_381604446690_.wvu.FilterData" localSheetId="0" hidden="1">'на 01.10.2023'!$A$6:$J$342</definedName>
    <definedName name="Z_D6DCCFB1_AECE_4B01_8CD5_826305DF0368_.wvu.FilterData" localSheetId="0" hidden="1">'на 01.10.2023'!$A$6:$J$342</definedName>
    <definedName name="Z_D7104B72_13BA_47A2_BD7D_6C7C814EB74F_.wvu.FilterData" localSheetId="0" hidden="1">'на 01.10.2023'!$A$6:$J$342</definedName>
    <definedName name="Z_D74587C8_09B2_428F_ACC0_4DEF87F264B1_.wvu.FilterData" localSheetId="0" hidden="1">'на 01.10.2023'!$A$6:$J$342</definedName>
    <definedName name="Z_D7BC8E82_4392_4806_9DAE_D94253790B9C_.wvu.Cols" localSheetId="0" hidden="1">'на 01.10.2023'!#REF!,'на 01.10.2023'!#REF!,'на 01.10.2023'!$K:$BL</definedName>
    <definedName name="Z_D7BC8E82_4392_4806_9DAE_D94253790B9C_.wvu.FilterData" localSheetId="0" hidden="1">'на 01.10.2023'!$A$6:$J$342</definedName>
    <definedName name="Z_D7BC8E82_4392_4806_9DAE_D94253790B9C_.wvu.PrintArea" localSheetId="0" hidden="1">'на 01.10.2023'!$A$1:$BL$90</definedName>
    <definedName name="Z_D7BC8E82_4392_4806_9DAE_D94253790B9C_.wvu.PrintTitles" localSheetId="0" hidden="1">'на 01.10.2023'!$4:$6</definedName>
    <definedName name="Z_D7DA24ED_ABB7_4D6E_ACD6_4B88F5184AF8_.wvu.FilterData" localSheetId="0" hidden="1">'на 01.10.2023'!$A$6:$J$342</definedName>
    <definedName name="Z_D833D7AB_47E6_40D8_9470_377894FAA832_.wvu.FilterData" localSheetId="0" hidden="1">'на 01.10.2023'!$A$6:$J$342</definedName>
    <definedName name="Z_D8418465_ECB6_40A4_8538_9D6D02B4E5CE_.wvu.FilterData" localSheetId="0" hidden="1">'на 01.10.2023'!$A$6:$G$62</definedName>
    <definedName name="Z_D84FBB24_1F53_4A51_B9A3_672EE24CBBBB_.wvu.FilterData" localSheetId="0" hidden="1">'на 01.10.2023'!$A$6:$J$342</definedName>
    <definedName name="Z_D8836A46_4276_4875_86A1_BB0E2B53006C_.wvu.FilterData" localSheetId="0" hidden="1">'на 01.10.2023'!$A$6:$G$62</definedName>
    <definedName name="Z_D8EBE17E_7A1A_4392_901C_A4C8DD4BAF28_.wvu.FilterData" localSheetId="0" hidden="1">'на 01.10.2023'!$A$6:$G$62</definedName>
    <definedName name="Z_D917D9C8_DA24_43F6_B702_2D065DC4F3EA_.wvu.FilterData" localSheetId="0" hidden="1">'на 01.10.2023'!$A$6:$J$342</definedName>
    <definedName name="Z_D921BCFE_106A_48C3_8051_F877509D5A90_.wvu.FilterData" localSheetId="0" hidden="1">'на 01.10.2023'!$A$6:$J$342</definedName>
    <definedName name="Z_D92F9CFF_9FAE_4E3D_BBF1_EE8196B93BD2_.wvu.FilterData" localSheetId="0" hidden="1">'на 01.10.2023'!$A$6:$J$342</definedName>
    <definedName name="Z_D930048B_C8C6_498D_B7FD_C4CFAF447C25_.wvu.FilterData" localSheetId="0" hidden="1">'на 01.10.2023'!$A$6:$J$342</definedName>
    <definedName name="Z_D93C7415_B321_4E66_84AD_0490D011FDE7_.wvu.FilterData" localSheetId="0" hidden="1">'на 01.10.2023'!$A$6:$J$342</definedName>
    <definedName name="Z_D952F92C_16FA_49C0_ACE1_EEFE2012130A_.wvu.FilterData" localSheetId="0" hidden="1">'на 01.10.2023'!$A$6:$J$342</definedName>
    <definedName name="Z_D954D534_B88D_4A21_85D6_C0757B597D1E_.wvu.FilterData" localSheetId="0" hidden="1">'на 01.10.2023'!$A$6:$J$342</definedName>
    <definedName name="Z_D95852A1_B0FC_4AC5_B62B_5CCBE05B0D15_.wvu.FilterData" localSheetId="0" hidden="1">'на 01.10.2023'!$A$6:$J$342</definedName>
    <definedName name="Z_D959BDE9_080D_4FE3_8F84_52318978F935_.wvu.FilterData" localSheetId="0" hidden="1">'на 01.10.2023'!$A$6:$J$342</definedName>
    <definedName name="Z_D96C5F28_8F2E_4023_A4FB_71338C504BAF_.wvu.FilterData" localSheetId="0" hidden="1">'на 01.10.2023'!$A$6:$J$342</definedName>
    <definedName name="Z_D97BC9A1_860C_45CB_8FAD_B69CEE39193C_.wvu.FilterData" localSheetId="0" hidden="1">'на 01.10.2023'!$A$6:$G$62</definedName>
    <definedName name="Z_D97CD673_38FB_48B6_8FB8_0FF7F5746325_.wvu.FilterData" localSheetId="0" hidden="1">'на 01.10.2023'!$A$6:$J$342</definedName>
    <definedName name="Z_D981844C_3450_4227_997A_DB8016618FC0_.wvu.FilterData" localSheetId="0" hidden="1">'на 01.10.2023'!$A$6:$J$342</definedName>
    <definedName name="Z_D9AF22AD_2CFF_429C_97B7_A1AC24238F0C_.wvu.FilterData" localSheetId="0" hidden="1">'на 01.10.2023'!$A$6:$J$342</definedName>
    <definedName name="Z_D9BE1914_12CD_46B6_A06D_482DCEB4B94D_.wvu.FilterData" localSheetId="0" hidden="1">'на 01.10.2023'!$A$6:$J$342</definedName>
    <definedName name="Z_D9CDE186_872E_4C54_B635_3E59E4427F7B_.wvu.FilterData" localSheetId="0" hidden="1">'на 01.10.2023'!$A$6:$J$342</definedName>
    <definedName name="Z_D9E7CF58_1888_4559_99D1_C71D21E76828_.wvu.FilterData" localSheetId="0" hidden="1">'на 01.10.2023'!$A$6:$J$342</definedName>
    <definedName name="Z_DA04871A_E98F_478F_8DEE_CEDDC817015E_.wvu.FilterData" localSheetId="0" hidden="1">'на 01.10.2023'!$A$6:$J$342</definedName>
    <definedName name="Z_DA244080_1388_426A_A939_BCE866427DCE_.wvu.FilterData" localSheetId="0" hidden="1">'на 01.10.2023'!$A$6:$J$342</definedName>
    <definedName name="Z_DA3033F1_502F_4BCA_B468_CBA3E20E7254_.wvu.FilterData" localSheetId="0" hidden="1">'на 01.10.2023'!$A$6:$J$342</definedName>
    <definedName name="Z_DA5DFA2D_C1AA_42F5_8828_D1905F1C9BD0_.wvu.FilterData" localSheetId="0" hidden="1">'на 01.10.2023'!$A$6:$J$342</definedName>
    <definedName name="Z_DAB9487C_F291_4A20_8CE8_A04CF6419B39_.wvu.FilterData" localSheetId="0" hidden="1">'на 01.10.2023'!$A$6:$J$342</definedName>
    <definedName name="Z_DAC9AAEB_9A63_4C22_9074_CCD144369BE1_.wvu.FilterData" localSheetId="0" hidden="1">'на 01.10.2023'!$A$6:$J$342</definedName>
    <definedName name="Z_DB4CD970_DAC7_4460_9807_E3F3942A23F7_.wvu.FilterData" localSheetId="0" hidden="1">'на 01.10.2023'!$A$6:$J$342</definedName>
    <definedName name="Z_DB55315D_56C8_4F2C_9317_AA25AA5EAC9E_.wvu.FilterData" localSheetId="0" hidden="1">'на 01.10.2023'!$A$6:$J$342</definedName>
    <definedName name="Z_DBB88EE7_5C30_443C_A427_07BA2C7C58DA_.wvu.FilterData" localSheetId="0" hidden="1">'на 01.10.2023'!$A$6:$J$342</definedName>
    <definedName name="Z_DBF40914_927D_466F_8B6B_F333D1AFC9B0_.wvu.FilterData" localSheetId="0" hidden="1">'на 01.10.2023'!$A$6:$J$342</definedName>
    <definedName name="Z_DC127C2E_BBD3_4DEE_A744_92CF395FAD9E_.wvu.FilterData" localSheetId="0" hidden="1">'на 01.10.2023'!$A$6:$J$342</definedName>
    <definedName name="Z_DC263B7F_7E05_4E66_AE9F_05D6DDE635B1_.wvu.FilterData" localSheetId="0" hidden="1">'на 01.10.2023'!$A$6:$G$62</definedName>
    <definedName name="Z_DC796824_ECED_4590_A3E8_8D5A3534C637_.wvu.FilterData" localSheetId="0" hidden="1">'на 01.10.2023'!$A$6:$G$62</definedName>
    <definedName name="Z_DCC1B134_1BA2_418E_B1D0_0938D8743370_.wvu.FilterData" localSheetId="0" hidden="1">'на 01.10.2023'!$A$6:$G$62</definedName>
    <definedName name="Z_DCC98630_5CE8_4EB8_B53F_29063CBFDB7B_.wvu.FilterData" localSheetId="0" hidden="1">'на 01.10.2023'!$A$6:$J$342</definedName>
    <definedName name="Z_DCD43F69_17CB_4C08_94B1_4237BF1E81A1_.wvu.FilterData" localSheetId="0" hidden="1">'на 01.10.2023'!$A$6:$J$342</definedName>
    <definedName name="Z_DCF0AAEF_DCCD_45D0_96BB_43A3455DEADB_.wvu.FilterData" localSheetId="0" hidden="1">'на 01.10.2023'!$A$6:$J$342</definedName>
    <definedName name="Z_DD479BCC_48E3_497E_81BC_9A58CD7AC8EF_.wvu.FilterData" localSheetId="0" hidden="1">'на 01.10.2023'!$A$6:$J$342</definedName>
    <definedName name="Z_DD62C61F_E9DB_4385_820B_22DE13F07673_.wvu.FilterData" localSheetId="0" hidden="1">'на 01.10.2023'!$A$6:$J$342</definedName>
    <definedName name="Z_DDA68DE5_EF86_4A52_97CD_589088C5FE7A_.wvu.FilterData" localSheetId="0" hidden="1">'на 01.10.2023'!$A$6:$G$62</definedName>
    <definedName name="Z_DDD629B0_D970_428C_8173_198FE4EAFFBB_.wvu.FilterData" localSheetId="0" hidden="1">'на 01.10.2023'!$A$6:$J$342</definedName>
    <definedName name="Z_DE210091_3D77_4964_B6B2_443A728CBE9E_.wvu.FilterData" localSheetId="0" hidden="1">'на 01.10.2023'!$A$6:$J$342</definedName>
    <definedName name="Z_DE2C3999_6F3E_4D24_86CF_8803BF5FAA48_.wvu.FilterData" localSheetId="0" hidden="1">'на 01.10.2023'!$A$6:$J$54</definedName>
    <definedName name="Z_DE2E2642_EA3C_4580_B74F_14EA76039C78_.wvu.FilterData" localSheetId="0" hidden="1">'на 01.10.2023'!$A$6:$J$342</definedName>
    <definedName name="Z_DEA6EDB2_F27D_4C8F_B061_FD80BEC5543F_.wvu.FilterData" localSheetId="0" hidden="1">'на 01.10.2023'!$A$6:$G$62</definedName>
    <definedName name="Z_DEC0916C_F395_445D_ABBE_41FCE4F7A20B_.wvu.FilterData" localSheetId="0" hidden="1">'на 01.10.2023'!$A$6:$J$342</definedName>
    <definedName name="Z_DECE3245_1BE4_4A3F_B644_E8DE80612C1E_.wvu.FilterData" localSheetId="0" hidden="1">'на 01.10.2023'!$A$6:$J$342</definedName>
    <definedName name="Z_DF05D3F1_839D_4ABD_B109_8DDDEA6E4554_.wvu.FilterData" localSheetId="0" hidden="1">'на 01.10.2023'!$A$6:$J$342</definedName>
    <definedName name="Z_DF6B7D46_D8DB_447A_83A4_53EE18358CF2_.wvu.FilterData" localSheetId="0" hidden="1">'на 01.10.2023'!$A$6:$J$342</definedName>
    <definedName name="Z_DFB08918_D5A4_4224_AEA5_63620C0D53DD_.wvu.FilterData" localSheetId="0" hidden="1">'на 01.10.2023'!$A$6:$J$342</definedName>
    <definedName name="Z_DFFC57A9_AC13_44A1_9304_B04C6A69A49C_.wvu.FilterData" localSheetId="0" hidden="1">'на 01.10.2023'!$A$6:$J$342</definedName>
    <definedName name="Z_E0178566_B0D6_4A04_941F_723DE4642B4A_.wvu.FilterData" localSheetId="0" hidden="1">'на 01.10.2023'!$A$6:$J$342</definedName>
    <definedName name="Z_E0259160_9D69_4D25_AF0F_0EC01BAB2D6E_.wvu.FilterData" localSheetId="0" hidden="1">'на 01.10.2023'!$A$6:$J$342</definedName>
    <definedName name="Z_E0415026_A3A4_4408_93D6_8180A1256A98_.wvu.FilterData" localSheetId="0" hidden="1">'на 01.10.2023'!$A$6:$J$342</definedName>
    <definedName name="Z_E06FEE19_D4C1_4288_ADA7_5CB65BBBB4B6_.wvu.FilterData" localSheetId="0" hidden="1">'на 01.10.2023'!$A$6:$J$342</definedName>
    <definedName name="Z_E08AFE05_9FC9_4440_8CA6_890648C8FE48_.wvu.FilterData" localSheetId="0" hidden="1">'на 01.10.2023'!$A$6:$J$342</definedName>
    <definedName name="Z_E0B34E03_0754_4713_9A98_5ACEE69C9E71_.wvu.FilterData" localSheetId="0" hidden="1">'на 01.10.2023'!$A$6:$G$62</definedName>
    <definedName name="Z_E0EB272F_1699_4229_8D78_92367A8712AB_.wvu.FilterData" localSheetId="0" hidden="1">'на 01.10.2023'!$A$6:$J$342</definedName>
    <definedName name="Z_E1581052_A723_4DE8_9979_FA35E981F8B3_.wvu.FilterData" localSheetId="0" hidden="1">'на 01.10.2023'!$A$6:$J$342</definedName>
    <definedName name="Z_E189E240_5BD5_4C39_9F82_FF5A433FDB2D_.wvu.FilterData" localSheetId="0" hidden="1">'на 01.10.2023'!$A$6:$J$342</definedName>
    <definedName name="Z_E18C4C56_96E9_4729_BE3C_D031E3EAEA78_.wvu.FilterData" localSheetId="0" hidden="1">'на 01.10.2023'!$A$6:$J$342</definedName>
    <definedName name="Z_E1A729E0_DD8C_4AD9_AF2C_A40142E150DB_.wvu.FilterData" localSheetId="0" hidden="1">'на 01.10.2023'!$A$6:$J$342</definedName>
    <definedName name="Z_E1BA3DBF_A98B_478A_B5DD_05754C89A32D_.wvu.FilterData" localSheetId="0" hidden="1">'на 01.10.2023'!$A$6:$J$342</definedName>
    <definedName name="Z_E1E7843B_3EC3_4FFF_9B1C_53E7DE6A4004_.wvu.FilterData" localSheetId="0" hidden="1">'на 01.10.2023'!$A$6:$G$62</definedName>
    <definedName name="Z_E25FE844_1AD8_4E16_B2DB_9033A702F13A_.wvu.FilterData" localSheetId="0" hidden="1">'на 01.10.2023'!$A$6:$G$62</definedName>
    <definedName name="Z_E2861A4E_263A_4BE6_9223_2DA352B0AD2D_.wvu.FilterData" localSheetId="0" hidden="1">'на 01.10.2023'!$A$6:$G$62</definedName>
    <definedName name="Z_E2FB76DF_1C94_4620_8087_FEE12FDAA3D2_.wvu.FilterData" localSheetId="0" hidden="1">'на 01.10.2023'!$A$6:$G$62</definedName>
    <definedName name="Z_E32A8700_E851_4315_A889_932E30063272_.wvu.FilterData" localSheetId="0" hidden="1">'на 01.10.2023'!$A$6:$J$342</definedName>
    <definedName name="Z_E3725577_5F2B_4F48_8481_8EAB51FE2F30_.wvu.FilterData" localSheetId="0" hidden="1">'на 01.10.2023'!$A$6:$J$342</definedName>
    <definedName name="Z_E39490FA_BEC0_404A_A45F_35965667BCBC_.wvu.FilterData" localSheetId="0" hidden="1">'на 01.10.2023'!$A$6:$J$342</definedName>
    <definedName name="Z_E3C6ECC1_0F12_435D_9B36_B23F6133337F_.wvu.FilterData" localSheetId="0" hidden="1">'на 01.10.2023'!$A$6:$G$62</definedName>
    <definedName name="Z_E3FB0B12_0C6E_4BBD_B35C_2F8B1D76B1EB_.wvu.FilterData" localSheetId="0" hidden="1">'на 01.10.2023'!$A$6:$J$342</definedName>
    <definedName name="Z_E41459EA_F056_44F0_B971_CA485B38C4A7_.wvu.FilterData" localSheetId="0" hidden="1">'на 01.10.2023'!$A$6:$J$342</definedName>
    <definedName name="Z_E437F2F2_3B79_49F0_9901_D31498A163D7_.wvu.FilterData" localSheetId="0" hidden="1">'на 01.10.2023'!$A$6:$J$342</definedName>
    <definedName name="Z_E43D4848_1A7E_4044_9203_B68E2E9AAE7C_.wvu.FilterData" localSheetId="0" hidden="1">'на 01.10.2023'!$A$6:$J$342</definedName>
    <definedName name="Z_E4BC7956_6419_4844_8010_327F93A58743_.wvu.FilterData" localSheetId="0" hidden="1">'на 01.10.2023'!$A$6:$J$342</definedName>
    <definedName name="Z_E4D561CA_B40D_42F8_A253_E1B301A10539_.wvu.FilterData" localSheetId="0" hidden="1">'на 01.10.2023'!$A$6:$J$342</definedName>
    <definedName name="Z_E531BAEE_E556_4AEF_B35B_C675BD99939C_.wvu.FilterData" localSheetId="0" hidden="1">'на 01.10.2023'!$A$6:$J$342</definedName>
    <definedName name="Z_E563A17B_3B3B_4B28_89D6_A5FC82DB33C2_.wvu.FilterData" localSheetId="0" hidden="1">'на 01.10.2023'!$A$6:$J$342</definedName>
    <definedName name="Z_E595EE4B_3BD8_4B57_9722_7D807AF05B12_.wvu.FilterData" localSheetId="0" hidden="1">'на 01.10.2023'!$A$6:$J$342</definedName>
    <definedName name="Z_E5B904A9_4308_4737_81FF_A7BC4BCD538C_.wvu.FilterData" localSheetId="0" hidden="1">'на 01.10.2023'!$A$6:$J$342</definedName>
    <definedName name="Z_E5DA1B9B_62F2_4CE6_9A2F_0A446D4275B1_.wvu.FilterData" localSheetId="0" hidden="1">'на 01.10.2023'!$A$6:$J$342</definedName>
    <definedName name="Z_E5EC7523_F88D_4AD4_9A8D_84C16AB7BFC1_.wvu.FilterData" localSheetId="0" hidden="1">'на 01.10.2023'!$A$6:$J$342</definedName>
    <definedName name="Z_E62E0FFE_7555_4927_BA87_96C72751599B_.wvu.FilterData" localSheetId="0" hidden="1">'на 01.10.2023'!$A$6:$J$342</definedName>
    <definedName name="Z_E64668E0_9086_4748_A397_C9C52293A8D6_.wvu.FilterData" localSheetId="0" hidden="1">'на 01.10.2023'!$A$6:$J$342</definedName>
    <definedName name="Z_E6B0F607_AC37_4539_B427_EA5DBDA71490_.wvu.FilterData" localSheetId="0" hidden="1">'на 01.10.2023'!$A$6:$J$342</definedName>
    <definedName name="Z_E6BEB68E_1813_43FA_83CB_AD563380E01C_.wvu.FilterData" localSheetId="0" hidden="1">'на 01.10.2023'!$A$6:$J$342</definedName>
    <definedName name="Z_E6F2229B_648C_45EB_AFDD_48E1933E9057_.wvu.FilterData" localSheetId="0" hidden="1">'на 01.10.2023'!$A$6:$J$342</definedName>
    <definedName name="Z_E7901072_44B2_4803_8DC7_3679CCBA4C9B_.wvu.FilterData" localSheetId="0" hidden="1">'на 01.10.2023'!$A$6:$J$342</definedName>
    <definedName name="Z_E79A0EA5_52A1_4025_997A_295E408CC35E_.wvu.FilterData" localSheetId="0" hidden="1">'на 01.10.2023'!$A$6:$J$342</definedName>
    <definedName name="Z_E79ABD49_719F_4887_A43D_3DE66BF8AD95_.wvu.FilterData" localSheetId="0" hidden="1">'на 01.10.2023'!$A$6:$J$342</definedName>
    <definedName name="Z_E7E34260_E3FF_494E_BB4E_1D372EA1276B_.wvu.FilterData" localSheetId="0" hidden="1">'на 01.10.2023'!$A$6:$J$342</definedName>
    <definedName name="Z_E803C68D_218A_4136_A72E_D1C584AEA12E_.wvu.FilterData" localSheetId="0" hidden="1">'на 01.10.2023'!$A$6:$J$342</definedName>
    <definedName name="Z_E818C85D_F563_4BCC_9747_0856B0207D9A_.wvu.FilterData" localSheetId="0" hidden="1">'на 01.10.2023'!$A$6:$J$342</definedName>
    <definedName name="Z_E82792CF_B779_4AD9_9A8F_1460484FCA49_.wvu.FilterData" localSheetId="0" hidden="1">'на 01.10.2023'!$A$6:$J$342</definedName>
    <definedName name="Z_E82C4687_5D5F_44E1_B3CD_248A8B745A35_.wvu.FilterData" localSheetId="0" hidden="1">'на 01.10.2023'!$A$6:$J$342</definedName>
    <definedName name="Z_E83E9BD8_85E8_4A58_A0B6_0F6FAEE0DDFB_.wvu.FilterData" localSheetId="0" hidden="1">'на 01.10.2023'!$A$6:$J$342</definedName>
    <definedName name="Z_E85A9955_A3DD_46D7_A4A3_9B67A0E2B00C_.wvu.FilterData" localSheetId="0" hidden="1">'на 01.10.2023'!$A$6:$J$342</definedName>
    <definedName name="Z_E85CF805_B7EC_4B8E_BF6B_2D35F453C813_.wvu.FilterData" localSheetId="0" hidden="1">'на 01.10.2023'!$A$6:$J$342</definedName>
    <definedName name="Z_E8619C4F_9D0C_40CF_8636_CF30BDB53D78_.wvu.FilterData" localSheetId="0" hidden="1">'на 01.10.2023'!$A$6:$J$342</definedName>
    <definedName name="Z_E86B59AB_8419_4B63_BADC_4C4DB9795CAA_.wvu.FilterData" localSheetId="0" hidden="1">'на 01.10.2023'!$A$6:$J$342</definedName>
    <definedName name="Z_E87F17F9_955F_4F0C_8155_B5A522DA71CF_.wvu.FilterData" localSheetId="0" hidden="1">'на 01.10.2023'!$A$6:$J$342</definedName>
    <definedName name="Z_E88E1D11_18C0_4724_9D4F_2C85DDF57564_.wvu.FilterData" localSheetId="0" hidden="1">'на 01.10.2023'!$A$6:$G$62</definedName>
    <definedName name="Z_E8A10C98_7FB3_4F53_A0BF_0783995E971D_.wvu.FilterData" localSheetId="0" hidden="1">'на 01.10.2023'!$A$6:$J$342</definedName>
    <definedName name="Z_E8E447B7_386A_4449_A267_EA8A8ED2E9DF_.wvu.FilterData" localSheetId="0" hidden="1">'на 01.10.2023'!$A$6:$J$342</definedName>
    <definedName name="Z_E922E6D4_162D_4B22_BA5C_1C9F4400B93D_.wvu.FilterData" localSheetId="0" hidden="1">'на 01.10.2023'!$A$6:$J$342</definedName>
    <definedName name="Z_E930EB23_A485_413D_ABCB_FAB92C52AAA4_.wvu.FilterData" localSheetId="0" hidden="1">'на 01.10.2023'!$A$6:$J$342</definedName>
    <definedName name="Z_E933C535_3365_4784_A06A_0832C19C4228_.wvu.FilterData" localSheetId="0" hidden="1">'на 01.10.2023'!$A$6:$J$342</definedName>
    <definedName name="Z_E952215A_EF2B_4724_A091_1F77A330F7A6_.wvu.FilterData" localSheetId="0" hidden="1">'на 01.10.2023'!$A$6:$J$342</definedName>
    <definedName name="Z_E9A4F66F_BB40_4C19_8750_6E61AF1D74A1_.wvu.FilterData" localSheetId="0" hidden="1">'на 01.10.2023'!$A$6:$J$342</definedName>
    <definedName name="Z_EA16B1A6_A575_4BB9_B51E_98E088646246_.wvu.FilterData" localSheetId="0" hidden="1">'на 01.10.2023'!$A$6:$J$342</definedName>
    <definedName name="Z_EA234825_5817_4C50_AC45_83D70F061045_.wvu.FilterData" localSheetId="0" hidden="1">'на 01.10.2023'!$A$6:$J$342</definedName>
    <definedName name="Z_EA23A076_D755_4015_9B84_BEFD1DB876FC_.wvu.FilterData" localSheetId="0" hidden="1">'на 01.10.2023'!$A$6:$J$342</definedName>
    <definedName name="Z_EA26BD39_D295_43F0_9554_645E38E73803_.wvu.FilterData" localSheetId="0" hidden="1">'на 01.10.2023'!$A$6:$J$342</definedName>
    <definedName name="Z_EA769D6D_3269_481D_9974_BC10C6C55FF6_.wvu.FilterData" localSheetId="0" hidden="1">'на 01.10.2023'!$A$6:$G$62</definedName>
    <definedName name="Z_EA7BB06C_40E6_4375_9BE4_353C118D0D8A_.wvu.FilterData" localSheetId="0" hidden="1">'на 01.10.2023'!$A$6:$J$342</definedName>
    <definedName name="Z_EAEC0497_D454_492F_A78A_948CBC8B7349_.wvu.FilterData" localSheetId="0" hidden="1">'на 01.10.2023'!$A$6:$J$342</definedName>
    <definedName name="Z_EB2D8BE6_72BC_4D23_BEC7_DBF109493B0C_.wvu.FilterData" localSheetId="0" hidden="1">'на 01.10.2023'!$A$6:$J$342</definedName>
    <definedName name="Z_EB4D211F_79BE_4989_9C27_0BADB5578274_.wvu.FilterData" localSheetId="0" hidden="1">'на 01.10.2023'!$A$6:$J$342</definedName>
    <definedName name="Z_EBCDBD63_50FE_4D52_B280_2A723FA77236_.wvu.FilterData" localSheetId="0" hidden="1">'на 01.10.2023'!$A$6:$G$62</definedName>
    <definedName name="Z_EBE6EB5A_28BA_42FD_8E13_84A84E5CEFFA_.wvu.FilterData" localSheetId="0" hidden="1">'на 01.10.2023'!$A$6:$J$342</definedName>
    <definedName name="Z_EC1A3FA6_73C0_4B78_91F1_4D1798040C34_.wvu.FilterData" localSheetId="0" hidden="1">'на 01.10.2023'!$A$6:$J$342</definedName>
    <definedName name="Z_EC6B58CC_C695_4EAF_B026_DA7CE6279D7A_.wvu.FilterData" localSheetId="0" hidden="1">'на 01.10.2023'!$A$6:$J$342</definedName>
    <definedName name="Z_EC741CE0_C720_481D_9CFE_596247B0CF36_.wvu.FilterData" localSheetId="0" hidden="1">'на 01.10.2023'!$A$6:$J$342</definedName>
    <definedName name="Z_EC7DFC56_670B_4634_9C36_1A0E9779A8AB_.wvu.FilterData" localSheetId="0" hidden="1">'на 01.10.2023'!$A$6:$J$342</definedName>
    <definedName name="Z_EC7EDFF4_8717_443E_A482_A625A9C4247F_.wvu.FilterData" localSheetId="0" hidden="1">'на 01.10.2023'!$A$6:$J$342</definedName>
    <definedName name="Z_EC900011_F272_4D76_BA18_A39600700B39_.wvu.FilterData" localSheetId="0" hidden="1">'на 01.10.2023'!$A$6:$J$342</definedName>
    <definedName name="Z_EC9A5E29_A428_40C4_9161_9C55FAB1EFDB_.wvu.FilterData" localSheetId="0" hidden="1">'на 01.10.2023'!$A$6:$J$342</definedName>
    <definedName name="Z_EC9C440E_29D9_4209_81C9_08FA39A99B70_.wvu.FilterData" localSheetId="0" hidden="1">'на 01.10.2023'!$A$6:$J$342</definedName>
    <definedName name="Z_ECDACD81_C235_4983_A4F4_DD0DF415537B_.wvu.FilterData" localSheetId="0" hidden="1">'на 01.10.2023'!$A$6:$J$342</definedName>
    <definedName name="Z_ECDB9DF1_6EBE_4872_A4EA_C132DB4F17D1_.wvu.FilterData" localSheetId="0" hidden="1">'на 01.10.2023'!$A$6:$J$342</definedName>
    <definedName name="Z_ED062811_EB69_48A4_A670_1ACDB0B62102_.wvu.FilterData" localSheetId="0" hidden="1">'на 01.10.2023'!$A$6:$J$342</definedName>
    <definedName name="Z_ED3CA1AD_27FA_49EB_91E7_60AB4F0D9C59_.wvu.FilterData" localSheetId="0" hidden="1">'на 01.10.2023'!$A$6:$J$342</definedName>
    <definedName name="Z_ED5F05CF_0821_469C_A3FE_35B2692E3A2E_.wvu.FilterData" localSheetId="0" hidden="1">'на 01.10.2023'!$A$6:$J$342</definedName>
    <definedName name="Z_ED74FBD3_DF35_4798_8C2A_7ADA46D140AA_.wvu.FilterData" localSheetId="0" hidden="1">'на 01.10.2023'!$A$6:$G$62</definedName>
    <definedName name="Z_EDC4D00A_1715_4FE8_9451_D9C7CDD0C45C_.wvu.FilterData" localSheetId="0" hidden="1">'на 01.10.2023'!$A$6:$J$342</definedName>
    <definedName name="Z_EE680255_75A1_4DDB_913F_4A1F3421B50B_.wvu.FilterData" localSheetId="0" hidden="1">'на 01.10.2023'!$A$6:$J$342</definedName>
    <definedName name="Z_EEA670F4_FD70_410C_B154_2B68A58088BB_.wvu.FilterData" localSheetId="0" hidden="1">'на 01.10.2023'!$A$6:$J$342</definedName>
    <definedName name="Z_EED7532F_3F8E_4159_866F_A5A51397E489_.wvu.FilterData" localSheetId="0" hidden="1">'на 01.10.2023'!$A$6:$J$342</definedName>
    <definedName name="Z_EEDEE6DA_8279_4F84_B5A2_4D9FC4BBFC9B_.wvu.FilterData" localSheetId="0" hidden="1">'на 01.10.2023'!$A$6:$J$342</definedName>
    <definedName name="Z_EF1610FE_843B_4864_9DAD_05F697DD47DC_.wvu.FilterData" localSheetId="0" hidden="1">'на 01.10.2023'!$A$6:$J$342</definedName>
    <definedName name="Z_EF3A4F6C_A94D_4157_A010_B703899327B3_.wvu.FilterData" localSheetId="0" hidden="1">'на 01.10.2023'!$A$6:$J$342</definedName>
    <definedName name="Z_EFFADE78_6F23_4B5D_AE74_3E82BA29B398_.wvu.FilterData" localSheetId="0" hidden="1">'на 01.10.2023'!$A$6:$G$62</definedName>
    <definedName name="Z_F05EFB87_3BE7_41AF_8465_1EA73F5E8818_.wvu.FilterData" localSheetId="0" hidden="1">'на 01.10.2023'!$A$6:$J$342</definedName>
    <definedName name="Z_F0EB967D_F079_4FD4_AD5F_5BA84E405B49_.wvu.FilterData" localSheetId="0" hidden="1">'на 01.10.2023'!$A$6:$J$342</definedName>
    <definedName name="Z_F1034BFA_1A69_4FC2_AF03_194D1772ED46_.wvu.FilterData" localSheetId="0" hidden="1">'на 01.10.2023'!$A$6:$J$342</definedName>
    <definedName name="Z_F103F4AF_E8E2_4F3E_A9FD_DB934D8E8A41_.wvu.FilterData" localSheetId="0" hidden="1">'на 01.10.2023'!$A$6:$J$342</definedName>
    <definedName name="Z_F140A98E_30AA_4FD0_8B93_08F8951EDE5E_.wvu.FilterData" localSheetId="0" hidden="1">'на 01.10.2023'!$A$6:$G$62</definedName>
    <definedName name="Z_F1D58EA3_233E_4B2C_907F_20FB7B32BCEB_.wvu.FilterData" localSheetId="0" hidden="1">'на 01.10.2023'!$A$6:$J$342</definedName>
    <definedName name="Z_F1FF83CB_C105_4045_8D1C_1656D8BA7B97_.wvu.FilterData" localSheetId="0" hidden="1">'на 01.10.2023'!$A$6:$J$342</definedName>
    <definedName name="Z_F2110B0B_AAE7_42F0_B553_C360E9249AD4_.wvu.Cols" localSheetId="0" hidden="1">'на 01.10.2023'!#REF!,'на 01.10.2023'!#REF!,'на 01.10.2023'!$K:$BL</definedName>
    <definedName name="Z_F2110B0B_AAE7_42F0_B553_C360E9249AD4_.wvu.FilterData" localSheetId="0" hidden="1">'на 01.10.2023'!$A$6:$J$342</definedName>
    <definedName name="Z_F2110B0B_AAE7_42F0_B553_C360E9249AD4_.wvu.PrintArea" localSheetId="0" hidden="1">'на 01.10.2023'!$A$1:$BL$90</definedName>
    <definedName name="Z_F2110B0B_AAE7_42F0_B553_C360E9249AD4_.wvu.PrintTitles" localSheetId="0" hidden="1">'на 01.10.2023'!$4:$6</definedName>
    <definedName name="Z_F2297F69_EEB2_47F1_B378_3E0399CA26A1_.wvu.FilterData" localSheetId="0" hidden="1">'на 01.10.2023'!$A$6:$J$342</definedName>
    <definedName name="Z_F24FF7CE_BEE9_4D69_9CC9_1D573409219A_.wvu.FilterData" localSheetId="0" hidden="1">'на 01.10.2023'!$A$6:$J$342</definedName>
    <definedName name="Z_F278667C_3752_4E5E_BBEE_5A1D429FAB93_.wvu.FilterData" localSheetId="0" hidden="1">'на 01.10.2023'!$A$6:$J$342</definedName>
    <definedName name="Z_F2B210B3_A608_46A5_94E1_E525F8F6A2C4_.wvu.FilterData" localSheetId="0" hidden="1">'на 01.10.2023'!$A$6:$J$342</definedName>
    <definedName name="Z_F304AA00_B14E_4276_98BB_A5E040C2BE83_.wvu.FilterData" localSheetId="0" hidden="1">'на 01.10.2023'!$A$6:$J$342</definedName>
    <definedName name="Z_F30FADD4_07E9_4B4F_B53A_86E542EF0570_.wvu.FilterData" localSheetId="0" hidden="1">'на 01.10.2023'!$A$6:$J$342</definedName>
    <definedName name="Z_F31E06D7_BB46_4306_AC80_7D867336978C_.wvu.FilterData" localSheetId="0" hidden="1">'на 01.10.2023'!$A$6:$J$342</definedName>
    <definedName name="Z_F338BCFF_FE37_4512_82DE_8C10862CD583_.wvu.FilterData" localSheetId="0" hidden="1">'на 01.10.2023'!$A$6:$J$342</definedName>
    <definedName name="Z_F33B77A9_71E4_4F9B_8072_7CFC39B3FC50_.wvu.FilterData" localSheetId="0" hidden="1">'на 01.10.2023'!$A$6:$J$342</definedName>
    <definedName name="Z_F34EC6B1_390D_4B75_852C_F8775ACC3B29_.wvu.FilterData" localSheetId="0" hidden="1">'на 01.10.2023'!$A$6:$J$342</definedName>
    <definedName name="Z_F3E148B1_ED1B_4330_84E7_EFC4722C807A_.wvu.FilterData" localSheetId="0" hidden="1">'на 01.10.2023'!$A$6:$J$342</definedName>
    <definedName name="Z_F3EB4276_07ED_4C3D_8305_EFD9881E26ED_.wvu.FilterData" localSheetId="0" hidden="1">'на 01.10.2023'!$A$6:$J$342</definedName>
    <definedName name="Z_F3F1BB49_52AF_48BB_95BC_060170851629_.wvu.FilterData" localSheetId="0" hidden="1">'на 01.10.2023'!$A$6:$J$342</definedName>
    <definedName name="Z_F3FAABC6_8E09_4D92_9132_85B2510C1FBC_.wvu.FilterData" localSheetId="0" hidden="1">'на 01.10.2023'!$A$6:$J$342</definedName>
    <definedName name="Z_F4076323_D8DB_4953_BA80_421C6CCA74EB_.wvu.FilterData" localSheetId="0" hidden="1">'на 01.10.2023'!$A$6:$J$342</definedName>
    <definedName name="Z_F413BB5D_EA53_42FB_84EF_A630DFA6E3CE_.wvu.FilterData" localSheetId="0" hidden="1">'на 01.10.2023'!$A$6:$J$342</definedName>
    <definedName name="Z_F424C8EB_1FD1_4B7C_BB16_C87F07FB1A66_.wvu.FilterData" localSheetId="0" hidden="1">'на 01.10.2023'!$A$6:$J$342</definedName>
    <definedName name="Z_F48552A9_1F3B_415E_B25A_3A35D2E6EB46_.wvu.FilterData" localSheetId="0" hidden="1">'на 01.10.2023'!$A$6:$J$342</definedName>
    <definedName name="Z_F4B370BE_A7CE_4BF8_A9D2_E5262584ECE2_.wvu.FilterData" localSheetId="0" hidden="1">'на 01.10.2023'!$A$6:$J$342</definedName>
    <definedName name="Z_F4D51502_0CCD_4E1C_8387_D94D30666E39_.wvu.FilterData" localSheetId="0" hidden="1">'на 01.10.2023'!$A$6:$J$342</definedName>
    <definedName name="Z_F52002B9_A233_461F_9C02_2195A969869E_.wvu.FilterData" localSheetId="0" hidden="1">'на 01.10.2023'!$A$6:$J$342</definedName>
    <definedName name="Z_F54BE337_E584_450F_96D8_856C58939C13_.wvu.FilterData" localSheetId="0" hidden="1">'на 01.10.2023'!$A$6:$J$342</definedName>
    <definedName name="Z_F558DEA7_612A_44C7_B077_E65698B26505_.wvu.FilterData" localSheetId="0" hidden="1">'на 01.10.2023'!$A$6:$J$342</definedName>
    <definedName name="Z_F5860B2E_034B_467D_B92B_2E710E85FA76_.wvu.FilterData" localSheetId="0" hidden="1">'на 01.10.2023'!$A$6:$J$342</definedName>
    <definedName name="Z_F58680BA_6ED5_407F_B9AE_851D451E01EE_.wvu.FilterData" localSheetId="0" hidden="1">'на 01.10.2023'!$A$6:$J$342</definedName>
    <definedName name="Z_F5904F57_BE1E_4C1A_B9F2_3334C6090028_.wvu.FilterData" localSheetId="0" hidden="1">'на 01.10.2023'!$A$6:$J$342</definedName>
    <definedName name="Z_F5A92536_7ADF_4574_9094_4E9E2907828D_.wvu.FilterData" localSheetId="0" hidden="1">'на 01.10.2023'!$A$6:$J$342</definedName>
    <definedName name="Z_F5E5B384_11B7_4F24_ADF6_08A6C35ADF77_.wvu.FilterData" localSheetId="0" hidden="1">'на 01.10.2023'!$A$6:$J$342</definedName>
    <definedName name="Z_F5F50589_1DF0_4A91_A5AE_A081904AF6B0_.wvu.FilterData" localSheetId="0" hidden="1">'на 01.10.2023'!$A$6:$J$342</definedName>
    <definedName name="Z_F66AFAC6_2D91_47B3_B144_43AE4E90F02F_.wvu.FilterData" localSheetId="0" hidden="1">'на 01.10.2023'!$A$6:$J$342</definedName>
    <definedName name="Z_F675BEC0_5D51_42CD_8359_31DF2F226166_.wvu.FilterData" localSheetId="0" hidden="1">'на 01.10.2023'!$A$6:$J$342</definedName>
    <definedName name="Z_F67FDAF6_C7A9_4739_99A3_F2A8656C78C0_.wvu.FilterData" localSheetId="0" hidden="1">'на 01.10.2023'!$A$6:$J$342</definedName>
    <definedName name="Z_F6921BC4_E0E6_4AEF_829D_3CF79503065A_.wvu.FilterData" localSheetId="0" hidden="1">'на 01.10.2023'!$A$6:$J$342</definedName>
    <definedName name="Z_F6F4D1CA_4991_462D_A51D_FD0D91822706_.wvu.FilterData" localSheetId="0" hidden="1">'на 01.10.2023'!$A$6:$J$342</definedName>
    <definedName name="Z_F731E429_1EEA_443F_A17D_E6EB986E228C_.wvu.FilterData" localSheetId="0" hidden="1">'на 01.10.2023'!$A$6:$J$342</definedName>
    <definedName name="Z_F7E84A2A_268F_49A2_9175_3ADFDAD9A1AF_.wvu.FilterData" localSheetId="0" hidden="1">'на 01.10.2023'!$A$6:$J$342</definedName>
    <definedName name="Z_F7FC106B_79FE_40D3_AA43_206A7284AC4B_.wvu.FilterData" localSheetId="0" hidden="1">'на 01.10.2023'!$A$6:$J$342</definedName>
    <definedName name="Z_F800C951_7E3C_42D6_B362_3CDF78E7F025_.wvu.FilterData" localSheetId="0" hidden="1">'на 01.10.2023'!$A$6:$J$342</definedName>
    <definedName name="Z_F8B0DEDC_32C7_4D2C_9923_D4A5441ED454_.wvu.FilterData" localSheetId="0" hidden="1">'на 01.10.2023'!$A$6:$J$342</definedName>
    <definedName name="Z_F8CD48ED_A67F_492E_A417_09D352E93E12_.wvu.FilterData" localSheetId="0" hidden="1">'на 01.10.2023'!$A$6:$G$62</definedName>
    <definedName name="Z_F8E02295_4C4F_4DE1_ACF5_8151BB17EB6E_.wvu.FilterData" localSheetId="0" hidden="1">'на 01.10.2023'!$A$6:$J$342</definedName>
    <definedName name="Z_F8E4304E_2CC4_4F73_A08A_BA6FE8EB77EF_.wvu.FilterData" localSheetId="0" hidden="1">'на 01.10.2023'!$A$6:$J$342</definedName>
    <definedName name="Z_F9AF50D2_05C8_4D13_9F15_43FAA7F1CB7A_.wvu.FilterData" localSheetId="0" hidden="1">'на 01.10.2023'!$A$6:$J$342</definedName>
    <definedName name="Z_F9B9A5C0_E391_4CCC_95EA_AF425221E5C4_.wvu.FilterData" localSheetId="0" hidden="1">'на 01.10.2023'!$A$6:$J$342</definedName>
    <definedName name="Z_F9F96D65_7E5D_4EDB_B47B_CD800EE8793F_.wvu.FilterData" localSheetId="0" hidden="1">'на 01.10.2023'!$A$6:$G$62</definedName>
    <definedName name="Z_FA0158D7_5D42_4521_AFCC_0FD96CFB6680_.wvu.FilterData" localSheetId="0" hidden="1">'на 01.10.2023'!$A$6:$J$342</definedName>
    <definedName name="Z_FA263ADC_F7F9_4F21_8D0A_B162CFE58321_.wvu.FilterData" localSheetId="0" hidden="1">'на 01.10.2023'!$A$6:$J$342</definedName>
    <definedName name="Z_FA270880_5E39_4EAA_BE02_BDB906770A67_.wvu.FilterData" localSheetId="0" hidden="1">'на 01.10.2023'!$A$6:$J$342</definedName>
    <definedName name="Z_FA47CA05_CCF1_4EDC_AAF6_26967695B1D8_.wvu.FilterData" localSheetId="0" hidden="1">'на 01.10.2023'!$A$6:$J$342</definedName>
    <definedName name="Z_FA687933_7694_4C0F_8982_34C11239740C_.wvu.FilterData" localSheetId="0" hidden="1">'на 01.10.2023'!$A$6:$J$342</definedName>
    <definedName name="Z_FA9FECB8_BA16_47CC_97A5_FF0276B7BA2A_.wvu.FilterData" localSheetId="0" hidden="1">'на 01.10.2023'!$A$6:$J$342</definedName>
    <definedName name="Z_FADBBBF4_A5FD_47EA_87AF_F3DC2DF00CA8_.wvu.FilterData" localSheetId="0" hidden="1">'на 01.10.2023'!$A$6:$J$342</definedName>
    <definedName name="Z_FAEA1540_FB92_4A7F_8E18_381E2C6FAF74_.wvu.FilterData" localSheetId="0" hidden="1">'на 01.10.2023'!$A$6:$G$62</definedName>
    <definedName name="Z_FAFAE96F_8BAB_4D62_8B50_A5F2D1B08FBB_.wvu.FilterData" localSheetId="0" hidden="1">'на 01.10.2023'!$A$6:$J$342</definedName>
    <definedName name="Z_FB229BDB_3A6C_4BB8_B8E6_A67636835C83_.wvu.FilterData" localSheetId="0" hidden="1">'на 01.10.2023'!$A$6:$J$342</definedName>
    <definedName name="Z_FB2B2898_07E8_4F64_9660_A5CFE0C3B2A1_.wvu.FilterData" localSheetId="0" hidden="1">'на 01.10.2023'!$A$6:$J$342</definedName>
    <definedName name="Z_FB2BF477_D0B5_422C_B79D_FDEC3D26BD5E_.wvu.FilterData" localSheetId="0" hidden="1">'на 01.10.2023'!$A$6:$J$342</definedName>
    <definedName name="Z_FB35B37B_2F7F_4D23_B40F_380D683C704C_.wvu.FilterData" localSheetId="0" hidden="1">'на 01.10.2023'!$A$6:$J$342</definedName>
    <definedName name="Z_FB36674F_EA77_4276_ADC4_92BDAF28A2CB_.wvu.FilterData" localSheetId="0" hidden="1">'на 01.10.2023'!$A$6:$J$342</definedName>
    <definedName name="Z_FB4C9D56_2EDB_4CD4_9DFE_7C214EA770EC_.wvu.FilterData" localSheetId="0" hidden="1">'на 01.10.2023'!$A$6:$J$342</definedName>
    <definedName name="Z_FB950159_36A0_4459_8C0C_3AA3A2B4DEC9_.wvu.FilterData" localSheetId="0" hidden="1">'на 01.10.2023'!$A$6:$J$342</definedName>
    <definedName name="Z_FBE2EB42_7C8D_40DA_8BFA_706BF49FCFDE_.wvu.FilterData" localSheetId="0" hidden="1">'на 01.10.2023'!$A$6:$J$342</definedName>
    <definedName name="Z_FBEEEF36_B47B_4551_8D8A_904E9E1222D4_.wvu.FilterData" localSheetId="0" hidden="1">'на 01.10.2023'!$A$6:$G$62</definedName>
    <definedName name="Z_FBFEC7B7_C5D0_44F3_87E7_66C52A67E842_.wvu.FilterData" localSheetId="0" hidden="1">'на 01.10.2023'!$A$6:$J$342</definedName>
    <definedName name="Z_FC3CE0E0_62AD_4DFE_9E6D_61D173C71E73_.wvu.FilterData" localSheetId="0" hidden="1">'на 01.10.2023'!$A$6:$J$342</definedName>
    <definedName name="Z_FC4C3009_E36C_43FD_8BFB_98FFC232780E_.wvu.FilterData" localSheetId="0" hidden="1">'на 01.10.2023'!$A$6:$J$342</definedName>
    <definedName name="Z_FC5D3D29_E6B6_4724_B01C_EFC5C58D36F7_.wvu.FilterData" localSheetId="0" hidden="1">'на 01.10.2023'!$A$6:$J$342</definedName>
    <definedName name="Z_FC5FC493_AFA8_41A4_87B0_C433EF48A58A_.wvu.FilterData" localSheetId="0" hidden="1">'на 01.10.2023'!$A$6:$J$342</definedName>
    <definedName name="Z_FC8DF947_D902_4089_91EA_22D68229174F_.wvu.FilterData" localSheetId="0" hidden="1">'на 01.10.2023'!$A$6:$J$342</definedName>
    <definedName name="Z_FC921717_EFFF_4C5F_AE15_5DB48A6B2DDC_.wvu.FilterData" localSheetId="0" hidden="1">'на 01.10.2023'!$A$6:$J$342</definedName>
    <definedName name="Z_FCC3AE73_E537_4FEF_8316_D2033D529D47_.wvu.FilterData" localSheetId="0" hidden="1">'на 01.10.2023'!$A$6:$J$342</definedName>
    <definedName name="Z_FCD2D329_BC48_4BD8_AD6B_3D3925E3177E_.wvu.FilterData" localSheetId="0" hidden="1">'на 01.10.2023'!$A$6:$J$342</definedName>
    <definedName name="Z_FCEF895C_BC27_4CBA_8452_0C5644B8223D_.wvu.FilterData" localSheetId="0" hidden="1">'на 01.10.2023'!$A$6:$J$342</definedName>
    <definedName name="Z_FCFEE462_86B3_4D22_A291_C53135F468F2_.wvu.FilterData" localSheetId="0" hidden="1">'на 01.10.2023'!$A$6:$J$342</definedName>
    <definedName name="Z_FD01F790_1BBF_4238_916B_FA56833C331E_.wvu.FilterData" localSheetId="0" hidden="1">'на 01.10.2023'!$A$6:$J$342</definedName>
    <definedName name="Z_FD0E1B66_1ED2_4768_AEAA_4813773FCD1B_.wvu.FilterData" localSheetId="0" hidden="1">'на 01.10.2023'!$A$6:$G$62</definedName>
    <definedName name="Z_FD15EC03_9595_4C02_AA67_D7720B02E344_.wvu.FilterData" localSheetId="0" hidden="1">'на 01.10.2023'!$A$6:$J$342</definedName>
    <definedName name="Z_FD3BE8C9_37F8_4B3C_B2C7_E77CF8E04BFB_.wvu.FilterData" localSheetId="0" hidden="1">'на 01.10.2023'!$A$6:$J$342</definedName>
    <definedName name="Z_FD3D5015_A741_475F_84D8_C8E06D2029C4_.wvu.FilterData" localSheetId="0" hidden="1">'на 01.10.2023'!$A$6:$J$342</definedName>
    <definedName name="Z_FD4802F9_333E_4B85_AA53_8A6A2CF89072_.wvu.FilterData" localSheetId="0" hidden="1">'на 01.10.2023'!$A$6:$J$342</definedName>
    <definedName name="Z_FD5CEF9A_4499_4018_A32D_B5C5AF11D935_.wvu.FilterData" localSheetId="0" hidden="1">'на 01.10.2023'!$A$6:$J$342</definedName>
    <definedName name="Z_FD5EDEE5_A3CE_4C43_835A_373611C65308_.wvu.FilterData" localSheetId="0" hidden="1">'на 01.10.2023'!$A$6:$J$342</definedName>
    <definedName name="Z_FD66CF31_1A62_4649_ABF8_67009C9EEFA8_.wvu.FilterData" localSheetId="0" hidden="1">'на 01.10.2023'!$A$6:$J$342</definedName>
    <definedName name="Z_FDDB310B_7AE0_49CB_BE16_F49E6EF78E5F_.wvu.FilterData" localSheetId="0" hidden="1">'на 01.10.2023'!$A$6:$J$342</definedName>
    <definedName name="Z_FDE37E7A_0D62_48F6_B80B_D6356ECC791B_.wvu.FilterData" localSheetId="0" hidden="1">'на 01.10.2023'!$A$6:$J$342</definedName>
    <definedName name="Z_FDE6536E_3A56_4D69_A159_5DB77FF6A4B2_.wvu.FilterData" localSheetId="0" hidden="1">'на 01.10.2023'!$A$6:$J$342</definedName>
    <definedName name="Z_FDFA00AD_EA6D_4937_80B9_640D5FB985EF_.wvu.FilterData" localSheetId="0" hidden="1">'на 01.10.2023'!$A$6:$J$342</definedName>
    <definedName name="Z_FE9D531A_F987_4486_AC6F_37568587E0CC_.wvu.FilterData" localSheetId="0" hidden="1">'на 01.10.2023'!$A$6:$J$342</definedName>
    <definedName name="Z_FEE18FC2_E5D2_4C59_B7D0_FDF82F2008D4_.wvu.FilterData" localSheetId="0" hidden="1">'на 01.10.2023'!$A$6:$J$342</definedName>
    <definedName name="Z_FEF0FD9C_0AF1_4157_A391_071CD507BEBA_.wvu.FilterData" localSheetId="0" hidden="1">'на 01.10.2023'!$A$6:$J$342</definedName>
    <definedName name="Z_FEFFCD5F_F237_4316_B50A_6C71D0FF3363_.wvu.FilterData" localSheetId="0" hidden="1">'на 01.10.2023'!$A$6:$J$342</definedName>
    <definedName name="Z_FF2B641B_674B_4DA5_A6F8_82831EC9F946_.wvu.FilterData" localSheetId="0" hidden="1">'на 01.10.2023'!$A$6:$J$342</definedName>
    <definedName name="Z_FF7CC20D_CA9E_46D2_A113_9EB09E8A7DF6_.wvu.FilterData" localSheetId="0" hidden="1">'на 01.10.2023'!$A$6:$G$62</definedName>
    <definedName name="Z_FF7F531F_28CE_4C28_BA81_DE242DB82E03_.wvu.FilterData" localSheetId="0" hidden="1">'на 01.10.2023'!$A$6:$J$342</definedName>
    <definedName name="Z_FF9CAECB_501B_462B_B812_A3333DD17EEE_.wvu.FilterData" localSheetId="0" hidden="1">'на 01.10.2023'!$A$6:$J$342</definedName>
    <definedName name="Z_FF9EFDBE_F5FD_432E_96BA_C22D4E9B91D4_.wvu.FilterData" localSheetId="0" hidden="1">'на 01.10.2023'!$A$6:$J$342</definedName>
    <definedName name="Z_FFBF84C0_8EC1_41E5_A130_1EB26E22D86E_.wvu.FilterData" localSheetId="0" hidden="1">'на 01.10.2023'!$A$6:$J$342</definedName>
    <definedName name="Z_FFE6C3F9_C13E_4E13_8F64_B3AD0BCC69D2_.wvu.FilterData" localSheetId="0" hidden="1">'на 01.10.2023'!$A$6:$J$342</definedName>
    <definedName name="Z_FFFC89F4_6CC5_4464_8EC3_BC7659708B14_.wvu.FilterData" localSheetId="0" hidden="1">'на 01.10.2023'!$A$6:$J$342</definedName>
    <definedName name="_xlnm.Print_Titles" localSheetId="0">'на 01.10.2023'!$4:$7</definedName>
    <definedName name="_xlnm.Print_Area" localSheetId="0">'на 01.10.2023'!$A$1:$J$141</definedName>
  </definedNames>
  <calcPr calcId="162913" fullPrecision="0"/>
  <customWorkbookViews>
    <customWorkbookView name="Шулепова Ольга Анатольевна - Личное представление" guid="{67ADFAE6-A9AF-44D7-8539-93CD0F6B7849}" mergeInterval="0" personalView="1" maximized="1" xWindow="-8" yWindow="-8" windowWidth="1936" windowHeight="1056" activeSheetId="1"/>
    <customWorkbookView name="Перевощикова Анна Васильевна - Личное представление" guid="{CCF533A2-322B-40E2-88B2-065E6D1D35B4}" mergeInterval="0" personalView="1" maximized="1" xWindow="-8" yWindow="-8" windowWidth="1936" windowHeight="1056" activeSheetId="1"/>
    <customWorkbookView name="Астахова Анна Владимировна - Личное представление" guid="{13BE7114-35DF-4699-8779-61985C68F6C3}" mergeInterval="0" personalView="1" maximized="1" showSheetTabs="0" xWindow="-8" yWindow="-8" windowWidth="1936" windowHeight="1056" activeSheetId="1" showComments="commIndAndComment"/>
    <customWorkbookView name="Залецкая Ольга Генадьевна - Личное представление" guid="{6E4A7295-8CE0-4D28-ABEF-D38EBAE7C204}" mergeInterval="0" personalView="1" maximized="1" xWindow="-8" yWindow="-8" windowWidth="1936" windowHeight="1056" activeSheetId="1"/>
    <customWorkbookView name="Рогожина Ольга Сергеевна - Личное представление" guid="{BEA0FDBA-BB07-4C19-8BBD-5E57EE395C09}" mergeInterval="0" personalView="1" maximized="1" windowWidth="1916" windowHeight="807" activeSheetId="1"/>
    <customWorkbookView name="Крыжановская Анна Александровна - Личное представление" guid="{3EEA7E1A-5F2B-4408-A34C-1F0223B5B245}" mergeInterval="0" personalView="1" maximized="1" xWindow="-8" yWindow="-8" windowWidth="1936" windowHeight="1056" activeSheetId="1"/>
    <customWorkbookView name="Маганёва Екатерина Николаевна - Личное представление" guid="{CA384592-0CFD-4322-A4EB-34EC04693944}" mergeInterval="0" personalView="1" maximized="1" xWindow="-8" yWindow="-8" windowWidth="1936" windowHeight="1056" activeSheetId="1"/>
    <customWorkbookView name="Хрусталёва Елена Анатольевна - Личное представление" guid="{032DDD1D-7C32-4E80-928D-C908C764BB01}" personalView="1" maximized="1" xWindow="-8" yWindow="-8" windowWidth="1936" windowHeight="1056" activeSheetId="1"/>
    <customWorkbookView name="kaa - Личное представление" guid="{7B245AB0-C2AF-4822-BFC4-2399F85856C1}" personalView="1" maximized="1" xWindow="1" yWindow="1" windowWidth="1280" windowHeight="803" activeSheetId="1"/>
    <customWorkbookView name="Коптеева Елена Анатольевна - Личное представление" guid="{2F7AC811-CA37-46E3-866E-6E10DF43054A}" personalView="1" maximized="1" windowWidth="1276" windowHeight="799" activeSheetId="1"/>
    <customWorkbookView name="Соловьёва Ольга Валерьевна - Личное представление" guid="{CB1A56DC-A135-41E6-8A02-AE4E518C879F}" personalView="1" maximized="1" windowWidth="1916" windowHeight="855" activeSheetId="1" showComments="commIndAndComment"/>
    <customWorkbookView name="Пользователь - Личное представление" guid="{C8C7D91A-0101-429D-A7C4-25C2A366909A}" personalView="1" maximized="1" windowWidth="1264" windowHeight="759" activeSheetId="1"/>
    <customWorkbookView name="1 - Личное представление" guid="{CBF9D894-3FD2-4B68-BAC8-643DB23851C0}" personalView="1" maximized="1" xWindow="1" yWindow="1" windowWidth="1733" windowHeight="798" activeSheetId="1"/>
    <customWorkbookView name="BLACKGIRL - Личное представление" guid="{37F8CE32-8CE8-4D95-9C0E-63112E6EFFE9}" personalView="1" maximized="1" windowWidth="1020" windowHeight="576" activeSheetId="0"/>
    <customWorkbookView name="Елена - Личное представление" guid="{24E5C1BC-322C-4FEF-B964-F0DCC04482C1}" personalView="1" maximized="1" xWindow="1" yWindow="1" windowWidth="1024" windowHeight="547" activeSheetId="1"/>
    <customWorkbookView name="Admin - Личное представление" guid="{2DF88C31-E5A0-4DFE-877D-5A31D3992603}" personalView="1" maximized="1" windowWidth="1276" windowHeight="719" activeSheetId="1"/>
    <customWorkbookView name="Михайлова Ирина Ивановна - Личное представление" guid="{9E943B7D-D4C7-443F-BC4C-8AB90546D8A5}" personalView="1" maximized="1" windowWidth="1276" windowHeight="799" activeSheetId="1"/>
    <customWorkbookView name="Анастасия Вячеславовна - Личное представление" guid="{F2110B0B-AAE7-42F0-B553-C360E9249AD4}" personalView="1" maximized="1" windowWidth="1276" windowHeight="779" activeSheetId="1"/>
    <customWorkbookView name="Михальченко Светлана Николаевна - Личное представление" guid="{D7BC8E82-4392-4806-9DAE-D94253790B9C}" personalView="1" maximized="1" windowWidth="1276" windowHeight="759" activeSheetId="1" showComments="commIndAndComment"/>
    <customWorkbookView name="Морычева Надежда Николаевна - Личное представление" guid="{A6B98527-7CBF-4E4D-BDEA-9334A3EB779F}" personalView="1" maximized="1" xWindow="-8" yWindow="-8" windowWidth="1296" windowHeight="1000" activeSheetId="1"/>
    <customWorkbookView name="User - Личное представление" guid="{D20DFCFE-63F9-4265-B37B-4F36C46DF159}" personalView="1" maximized="1" xWindow="-8" yWindow="-8" windowWidth="1296" windowHeight="1000" activeSheetId="1"/>
    <customWorkbookView name="pav - Личное представление" guid="{539CB3DF-9B66-4BE7-9074-8CE0405EB8A6}" personalView="1" maximized="1" xWindow="1" yWindow="1" windowWidth="1276" windowHeight="794" activeSheetId="1"/>
    <customWorkbookView name="kou - Личное представление" guid="{998B8119-4FF3-4A16-838D-539C6AE34D55}" personalView="1" maximized="1" windowWidth="1148" windowHeight="645" activeSheetId="1"/>
    <customWorkbookView name="Денисова Евгения Юрьевна - Личное представление" guid="{9FA29541-62F4-4CED-BF33-19F6BA57578F}" personalView="1" maximized="1" windowWidth="1276" windowHeight="759" activeSheetId="1"/>
    <customWorkbookView name="Литвинчук Екатерина Николаевна - Личное представление" guid="{5FB953A5-71FF-4056-AF98-C9D06FF0EDF3}" personalView="1" maximized="1" xWindow="-8" yWindow="-8" windowWidth="1296" windowHeight="1000" activeSheetId="1"/>
    <customWorkbookView name="Корунова Олеся Юрьевна - Личное представление" guid="{5EB1B5BB-79BE-4318-9140-3FA31802D519}" personalView="1" maximized="1" xWindow="-8" yWindow="-8" windowWidth="1296" windowHeight="1000" activeSheetId="1"/>
    <customWorkbookView name="perevoschikova_av - Личное представление" guid="{649E5CE3-4976-49D9-83DA-4E57FFC714BF}" personalView="1" maximized="1" xWindow="1" yWindow="1" windowWidth="1276" windowHeight="794" activeSheetId="1"/>
    <customWorkbookView name="Сырвачева Виктория Алексеевна - Личное представление" guid="{72C0943B-A5D5-4B80-AD54-166C5CDC74DE}" personalView="1" maximized="1" xWindow="-8" yWindow="-8" windowWidth="1296" windowHeight="1000" activeSheetId="1"/>
    <customWorkbookView name="Залецкая Ольга Геннадьевна - Личное представление" guid="{D95852A1-B0FC-4AC5-B62B-5CCBE05B0D15}" personalView="1" maximized="1" windowWidth="1916" windowHeight="855" activeSheetId="1"/>
    <customWorkbookView name="Маслова Алина Рамазановна - Личное представление" guid="{99950613-28E7-4EC2-B918-559A2757B0A9}" personalView="1" maximized="1" xWindow="-8" yWindow="-8" windowWidth="1936" windowHeight="1056" activeSheetId="1"/>
    <customWorkbookView name="Козлова Анастасия Сергеевна - Личное представление" guid="{0CCCFAED-79CE-4449-BC23-D60C794B65C2}" personalView="1" maximized="1" windowWidth="1276" windowHeight="779" activeSheetId="1"/>
    <customWorkbookView name="Минакова Оксана Сергеевна - Личное представление" guid="{45DE1976-7F07-4EB4-8A9C-FB72D060BEFA}" personalView="1" maximized="1" xWindow="-8" yWindow="-8" windowWidth="1936" windowHeight="1056" activeSheetId="1"/>
    <customWorkbookView name="Фесик Светлана Викторовна - Личное представление" guid="{6068C3FF-17AA-48A5-A88B-2523CBAC39AE}" personalView="1" maximized="1" xWindow="-8" yWindow="-8" windowWidth="1296" windowHeight="1000" activeSheetId="1"/>
    <customWorkbookView name="Вершинина Мария Игоревна - Личное представление" guid="{A0A3CD9B-2436-40D7-91DB-589A95FBBF00}" personalView="1" maximized="1" windowWidth="1916" windowHeight="795" activeSheetId="1"/>
    <customWorkbookView name="Лёвина Ирина Михайловна - Личное представление" guid="{4EA492D8-B170-444C-A887-0AC42BCFF83B}" mergeInterval="0" personalView="1" maximized="1" xWindow="-8" yWindow="-8" windowWidth="1936" windowHeight="1056" activeSheetId="1"/>
    <customWorkbookView name="Чернова Светлана Викторовна - Личное представление" guid="{B128763D-80F0-47B0-A951-7CE59556729E}" mergeInterval="0" personalView="1" maximized="1" xWindow="-8" yWindow="-8" windowWidth="1936" windowHeight="1056" activeSheetId="1"/>
  </customWorkbookViews>
</workbook>
</file>

<file path=xl/calcChain.xml><?xml version="1.0" encoding="utf-8"?>
<calcChain xmlns="http://schemas.openxmlformats.org/spreadsheetml/2006/main">
  <c r="H40" i="1" l="1"/>
  <c r="H39" i="1"/>
  <c r="E60" i="1" l="1"/>
  <c r="H59" i="1"/>
  <c r="H60" i="1"/>
  <c r="H58" i="1"/>
  <c r="E59" i="1"/>
  <c r="E58" i="1"/>
  <c r="D55" i="1"/>
  <c r="H19" i="1" l="1"/>
  <c r="D131" i="1" l="1"/>
  <c r="I124" i="1" l="1"/>
  <c r="E106" i="1" l="1"/>
  <c r="D40" i="1"/>
  <c r="D75" i="1"/>
  <c r="D74" i="1"/>
  <c r="D68" i="1"/>
  <c r="G112" i="1"/>
  <c r="E112" i="1"/>
  <c r="G71" i="1" l="1"/>
  <c r="G68" i="1"/>
  <c r="E68" i="1"/>
  <c r="D71" i="1"/>
  <c r="E71" i="1" s="1"/>
  <c r="G124" i="1" l="1"/>
  <c r="E124" i="1"/>
  <c r="G101" i="1"/>
  <c r="F81" i="1"/>
  <c r="G130" i="1" l="1"/>
  <c r="G131" i="1"/>
  <c r="G107" i="1"/>
  <c r="G106" i="1"/>
  <c r="H12" i="1" l="1"/>
  <c r="H131" i="1"/>
  <c r="H130" i="1"/>
  <c r="C13" i="1"/>
  <c r="H135" i="1"/>
  <c r="I135" i="1" s="1"/>
  <c r="H136" i="1"/>
  <c r="I136" i="1" s="1"/>
  <c r="H137" i="1"/>
  <c r="I137" i="1" s="1"/>
  <c r="I139" i="1"/>
  <c r="I138" i="1"/>
  <c r="E137" i="1"/>
  <c r="E136" i="1"/>
  <c r="F134" i="1"/>
  <c r="D134" i="1"/>
  <c r="C134" i="1"/>
  <c r="G117" i="1"/>
  <c r="G118" i="1"/>
  <c r="G119" i="1"/>
  <c r="E117" i="1"/>
  <c r="E118" i="1"/>
  <c r="E119" i="1"/>
  <c r="G85" i="1"/>
  <c r="G86" i="1"/>
  <c r="E85" i="1"/>
  <c r="E86" i="1"/>
  <c r="G74" i="1"/>
  <c r="E74" i="1"/>
  <c r="H20" i="1"/>
  <c r="H134" i="1" l="1"/>
  <c r="I134" i="1" s="1"/>
  <c r="E134" i="1"/>
  <c r="G134" i="1"/>
  <c r="E130" i="1"/>
  <c r="E131" i="1"/>
  <c r="H45" i="1"/>
  <c r="G40" i="1" l="1"/>
  <c r="G39" i="1"/>
  <c r="G38" i="1"/>
  <c r="E39" i="1"/>
  <c r="E38" i="1"/>
  <c r="E40" i="1"/>
  <c r="D107" i="1"/>
  <c r="E107" i="1" s="1"/>
  <c r="H32" i="1"/>
  <c r="H31" i="1"/>
  <c r="G33" i="1"/>
  <c r="G32" i="1"/>
  <c r="G31" i="1"/>
  <c r="F30" i="1"/>
  <c r="K133" i="1" l="1"/>
  <c r="I133" i="1"/>
  <c r="K132" i="1"/>
  <c r="I132" i="1"/>
  <c r="I131" i="1"/>
  <c r="I130" i="1"/>
  <c r="H129" i="1"/>
  <c r="I129" i="1" s="1"/>
  <c r="F128" i="1"/>
  <c r="D128" i="1"/>
  <c r="C128" i="1"/>
  <c r="E32" i="1"/>
  <c r="E31" i="1"/>
  <c r="D33" i="1"/>
  <c r="E33" i="1" s="1"/>
  <c r="E128" i="1" l="1"/>
  <c r="D30" i="1"/>
  <c r="H128" i="1"/>
  <c r="K128" i="1" s="1"/>
  <c r="G128" i="1"/>
  <c r="K129" i="1"/>
  <c r="K130" i="1"/>
  <c r="K131" i="1"/>
  <c r="I128" i="1" l="1"/>
  <c r="F13" i="1" l="1"/>
  <c r="G13" i="1" s="1"/>
  <c r="F12" i="1"/>
  <c r="D12" i="1"/>
  <c r="D13" i="1"/>
  <c r="E13" i="1" s="1"/>
  <c r="C12" i="1"/>
  <c r="K127" i="1" l="1"/>
  <c r="I127" i="1"/>
  <c r="K126" i="1"/>
  <c r="I126" i="1"/>
  <c r="H125" i="1"/>
  <c r="I125" i="1" s="1"/>
  <c r="H123" i="1"/>
  <c r="I123" i="1" s="1"/>
  <c r="F122" i="1"/>
  <c r="D122" i="1"/>
  <c r="C122" i="1"/>
  <c r="G99" i="1"/>
  <c r="E99" i="1"/>
  <c r="E101" i="1"/>
  <c r="G81" i="1"/>
  <c r="G80" i="1"/>
  <c r="E80" i="1"/>
  <c r="E81" i="1"/>
  <c r="E122" i="1" l="1"/>
  <c r="G122" i="1"/>
  <c r="H122" i="1"/>
  <c r="K122" i="1" s="1"/>
  <c r="K123" i="1"/>
  <c r="K124" i="1"/>
  <c r="K125" i="1"/>
  <c r="K121" i="1"/>
  <c r="I121" i="1"/>
  <c r="K120" i="1"/>
  <c r="I120" i="1"/>
  <c r="H119" i="1"/>
  <c r="I119" i="1" s="1"/>
  <c r="H118" i="1"/>
  <c r="K118" i="1" s="1"/>
  <c r="H117" i="1"/>
  <c r="K117" i="1" s="1"/>
  <c r="F116" i="1"/>
  <c r="D116" i="1"/>
  <c r="C116" i="1"/>
  <c r="K115" i="1"/>
  <c r="I115" i="1"/>
  <c r="K114" i="1"/>
  <c r="I114" i="1"/>
  <c r="K113" i="1"/>
  <c r="I113" i="1"/>
  <c r="H112" i="1"/>
  <c r="K111" i="1"/>
  <c r="I111" i="1"/>
  <c r="F110" i="1"/>
  <c r="D110" i="1"/>
  <c r="C110" i="1"/>
  <c r="K109" i="1"/>
  <c r="I109" i="1"/>
  <c r="K108" i="1"/>
  <c r="I108" i="1"/>
  <c r="K107" i="1"/>
  <c r="I107" i="1"/>
  <c r="K106" i="1"/>
  <c r="I106" i="1"/>
  <c r="K105" i="1"/>
  <c r="I105" i="1"/>
  <c r="H104" i="1"/>
  <c r="F104" i="1"/>
  <c r="D104" i="1"/>
  <c r="C104" i="1"/>
  <c r="K103" i="1"/>
  <c r="I103" i="1"/>
  <c r="K102" i="1"/>
  <c r="I102" i="1"/>
  <c r="H101" i="1"/>
  <c r="K101" i="1" s="1"/>
  <c r="H100" i="1"/>
  <c r="K100" i="1" s="1"/>
  <c r="G100" i="1"/>
  <c r="E100" i="1"/>
  <c r="H99" i="1"/>
  <c r="K98" i="1"/>
  <c r="K97" i="1"/>
  <c r="F96" i="1"/>
  <c r="D96" i="1"/>
  <c r="C96" i="1"/>
  <c r="H96" i="1" s="1"/>
  <c r="K95" i="1"/>
  <c r="I95" i="1"/>
  <c r="K94" i="1"/>
  <c r="I94" i="1"/>
  <c r="K93" i="1"/>
  <c r="I93" i="1"/>
  <c r="H92" i="1"/>
  <c r="I92" i="1" s="1"/>
  <c r="G92" i="1"/>
  <c r="E92" i="1"/>
  <c r="H91" i="1"/>
  <c r="G91" i="1"/>
  <c r="E91" i="1"/>
  <c r="F90" i="1"/>
  <c r="D90" i="1"/>
  <c r="C90" i="1"/>
  <c r="K89" i="1"/>
  <c r="I89" i="1"/>
  <c r="K88" i="1"/>
  <c r="I88" i="1"/>
  <c r="H87" i="1"/>
  <c r="K87" i="1" s="1"/>
  <c r="G87" i="1"/>
  <c r="E87" i="1"/>
  <c r="H86" i="1"/>
  <c r="H85" i="1"/>
  <c r="F84" i="1"/>
  <c r="C84" i="1"/>
  <c r="K83" i="1"/>
  <c r="I83" i="1"/>
  <c r="K82" i="1"/>
  <c r="I82" i="1"/>
  <c r="H81" i="1"/>
  <c r="I81" i="1" s="1"/>
  <c r="H80" i="1"/>
  <c r="I80" i="1" s="1"/>
  <c r="K79" i="1"/>
  <c r="I79" i="1"/>
  <c r="F78" i="1"/>
  <c r="D78" i="1"/>
  <c r="C78" i="1"/>
  <c r="K77" i="1"/>
  <c r="I77" i="1"/>
  <c r="K76" i="1"/>
  <c r="I76" i="1"/>
  <c r="H75" i="1"/>
  <c r="K75" i="1" s="1"/>
  <c r="G75" i="1"/>
  <c r="H74" i="1"/>
  <c r="K73" i="1"/>
  <c r="I73" i="1"/>
  <c r="F72" i="1"/>
  <c r="C72" i="1"/>
  <c r="H71" i="1"/>
  <c r="H13" i="1" s="1"/>
  <c r="K69" i="1"/>
  <c r="I69" i="1"/>
  <c r="H68" i="1"/>
  <c r="H67" i="1"/>
  <c r="I67" i="1" s="1"/>
  <c r="G67" i="1"/>
  <c r="E67" i="1"/>
  <c r="K66" i="1"/>
  <c r="I66" i="1"/>
  <c r="K65" i="1"/>
  <c r="K64" i="1"/>
  <c r="F63" i="1"/>
  <c r="C63" i="1"/>
  <c r="K62" i="1"/>
  <c r="I62" i="1"/>
  <c r="K61" i="1"/>
  <c r="I61" i="1"/>
  <c r="K57" i="1"/>
  <c r="K56" i="1"/>
  <c r="K54" i="1"/>
  <c r="I54" i="1"/>
  <c r="K53" i="1"/>
  <c r="I53" i="1"/>
  <c r="K52" i="1"/>
  <c r="I52" i="1"/>
  <c r="H51" i="1"/>
  <c r="H49" i="1" s="1"/>
  <c r="G51" i="1"/>
  <c r="E51" i="1"/>
  <c r="K50" i="1"/>
  <c r="I50" i="1"/>
  <c r="F49" i="1"/>
  <c r="D49" i="1"/>
  <c r="C49" i="1"/>
  <c r="K48" i="1"/>
  <c r="I48" i="1"/>
  <c r="K47" i="1"/>
  <c r="I47" i="1"/>
  <c r="K46" i="1"/>
  <c r="I46" i="1"/>
  <c r="I45" i="1"/>
  <c r="G45" i="1"/>
  <c r="E45" i="1"/>
  <c r="K44" i="1"/>
  <c r="I44" i="1"/>
  <c r="H43" i="1"/>
  <c r="F43" i="1"/>
  <c r="D43" i="1"/>
  <c r="C43" i="1"/>
  <c r="K42" i="1"/>
  <c r="I42" i="1"/>
  <c r="K41" i="1"/>
  <c r="I41" i="1"/>
  <c r="I40" i="1"/>
  <c r="I39" i="1"/>
  <c r="H38" i="1"/>
  <c r="K37" i="1"/>
  <c r="I37" i="1"/>
  <c r="F36" i="1"/>
  <c r="D36" i="1"/>
  <c r="C36" i="1"/>
  <c r="K35" i="1"/>
  <c r="I35" i="1"/>
  <c r="K34" i="1"/>
  <c r="I34" i="1"/>
  <c r="H33" i="1"/>
  <c r="K33" i="1" s="1"/>
  <c r="K32" i="1"/>
  <c r="I31" i="1"/>
  <c r="C30" i="1"/>
  <c r="E30" i="1" s="1"/>
  <c r="K29" i="1"/>
  <c r="I29" i="1"/>
  <c r="K28" i="1"/>
  <c r="I28" i="1"/>
  <c r="K27" i="1"/>
  <c r="I27" i="1"/>
  <c r="H26" i="1"/>
  <c r="G26" i="1"/>
  <c r="E26" i="1"/>
  <c r="K25" i="1"/>
  <c r="I25" i="1"/>
  <c r="K24" i="1"/>
  <c r="I24" i="1"/>
  <c r="F23" i="1"/>
  <c r="D23" i="1"/>
  <c r="C23" i="1"/>
  <c r="K22" i="1"/>
  <c r="I22" i="1"/>
  <c r="K21" i="1"/>
  <c r="I21" i="1"/>
  <c r="K20" i="1"/>
  <c r="G20" i="1"/>
  <c r="D20" i="1"/>
  <c r="G19" i="1"/>
  <c r="E19" i="1"/>
  <c r="H18" i="1"/>
  <c r="I18" i="1" s="1"/>
  <c r="G18" i="1"/>
  <c r="E18" i="1"/>
  <c r="K17" i="1"/>
  <c r="K16" i="1"/>
  <c r="K15" i="1"/>
  <c r="F14" i="1"/>
  <c r="C14" i="1"/>
  <c r="K12" i="1"/>
  <c r="I68" i="1" l="1"/>
  <c r="H11" i="1"/>
  <c r="E110" i="1"/>
  <c r="I38" i="1"/>
  <c r="H36" i="1"/>
  <c r="G116" i="1"/>
  <c r="I12" i="1"/>
  <c r="E116" i="1"/>
  <c r="D14" i="1"/>
  <c r="E14" i="1" s="1"/>
  <c r="K26" i="1"/>
  <c r="I122" i="1"/>
  <c r="I101" i="1"/>
  <c r="E23" i="1"/>
  <c r="I100" i="1"/>
  <c r="E36" i="1"/>
  <c r="K18" i="1"/>
  <c r="H14" i="1"/>
  <c r="K14" i="1" s="1"/>
  <c r="K40" i="1"/>
  <c r="K92" i="1"/>
  <c r="E96" i="1"/>
  <c r="I20" i="1"/>
  <c r="I26" i="1"/>
  <c r="E49" i="1"/>
  <c r="K68" i="1"/>
  <c r="K31" i="1"/>
  <c r="K38" i="1"/>
  <c r="K45" i="1"/>
  <c r="K67" i="1"/>
  <c r="K80" i="1"/>
  <c r="I32" i="1"/>
  <c r="K39" i="1"/>
  <c r="I87" i="1"/>
  <c r="G110" i="1"/>
  <c r="G104" i="1"/>
  <c r="D63" i="1"/>
  <c r="E63" i="1" s="1"/>
  <c r="E78" i="1"/>
  <c r="G43" i="1"/>
  <c r="E90" i="1"/>
  <c r="K49" i="1"/>
  <c r="G14" i="1"/>
  <c r="G23" i="1"/>
  <c r="I117" i="1"/>
  <c r="I118" i="1"/>
  <c r="H23" i="1"/>
  <c r="K23" i="1" s="1"/>
  <c r="G36" i="1"/>
  <c r="E43" i="1"/>
  <c r="G78" i="1"/>
  <c r="K81" i="1"/>
  <c r="G84" i="1"/>
  <c r="E104" i="1"/>
  <c r="H116" i="1"/>
  <c r="K116" i="1" s="1"/>
  <c r="K13" i="1"/>
  <c r="G49" i="1"/>
  <c r="G90" i="1"/>
  <c r="C10" i="1"/>
  <c r="D10" i="1"/>
  <c r="K74" i="1"/>
  <c r="I74" i="1"/>
  <c r="H72" i="1"/>
  <c r="I72" i="1" s="1"/>
  <c r="K85" i="1"/>
  <c r="I85" i="1"/>
  <c r="K99" i="1"/>
  <c r="I99" i="1"/>
  <c r="I19" i="1"/>
  <c r="E20" i="1"/>
  <c r="I33" i="1"/>
  <c r="K43" i="1"/>
  <c r="I43" i="1"/>
  <c r="I49" i="1"/>
  <c r="C11" i="1"/>
  <c r="G63" i="1"/>
  <c r="I75" i="1"/>
  <c r="K19" i="1"/>
  <c r="H30" i="1"/>
  <c r="K30" i="1" s="1"/>
  <c r="K71" i="1"/>
  <c r="I71" i="1"/>
  <c r="I13" i="1" s="1"/>
  <c r="H63" i="1"/>
  <c r="I63" i="1" s="1"/>
  <c r="G72" i="1"/>
  <c r="E75" i="1"/>
  <c r="D72" i="1"/>
  <c r="E72" i="1" s="1"/>
  <c r="H84" i="1"/>
  <c r="K84" i="1" s="1"/>
  <c r="K86" i="1"/>
  <c r="I86" i="1"/>
  <c r="K104" i="1"/>
  <c r="I104" i="1"/>
  <c r="G30" i="1"/>
  <c r="K51" i="1"/>
  <c r="I51" i="1"/>
  <c r="D84" i="1"/>
  <c r="E84" i="1" s="1"/>
  <c r="K91" i="1"/>
  <c r="H90" i="1"/>
  <c r="I91" i="1"/>
  <c r="K112" i="1"/>
  <c r="I112" i="1"/>
  <c r="H110" i="1"/>
  <c r="I110" i="1" s="1"/>
  <c r="K119" i="1"/>
  <c r="I96" i="1"/>
  <c r="H78" i="1"/>
  <c r="K96" i="1"/>
  <c r="G96" i="1"/>
  <c r="E10" i="1" l="1"/>
  <c r="F11" i="1"/>
  <c r="G60" i="1"/>
  <c r="F9" i="1"/>
  <c r="D9" i="1"/>
  <c r="K63" i="1"/>
  <c r="I116" i="1"/>
  <c r="G58" i="1"/>
  <c r="K72" i="1"/>
  <c r="D11" i="1"/>
  <c r="E11" i="1" s="1"/>
  <c r="I23" i="1"/>
  <c r="I84" i="1"/>
  <c r="I14" i="1"/>
  <c r="K78" i="1"/>
  <c r="I78" i="1"/>
  <c r="K110" i="1"/>
  <c r="I30" i="1"/>
  <c r="K36" i="1"/>
  <c r="I36" i="1"/>
  <c r="I90" i="1"/>
  <c r="K90" i="1"/>
  <c r="D8" i="1" l="1"/>
  <c r="F10" i="1"/>
  <c r="G10" i="1" s="1"/>
  <c r="G59" i="1"/>
  <c r="C9" i="1"/>
  <c r="C8" i="1" s="1"/>
  <c r="F55" i="1"/>
  <c r="C55" i="1"/>
  <c r="G11" i="1"/>
  <c r="H9" i="1"/>
  <c r="H10" i="1"/>
  <c r="F8" i="1" l="1"/>
  <c r="E8" i="1"/>
  <c r="E9" i="1"/>
  <c r="G9" i="1"/>
  <c r="G55" i="1"/>
  <c r="E55" i="1"/>
  <c r="K10" i="1"/>
  <c r="I59" i="1"/>
  <c r="I10" i="1" s="1"/>
  <c r="K59" i="1"/>
  <c r="K11" i="1"/>
  <c r="I60" i="1"/>
  <c r="I11" i="1" s="1"/>
  <c r="K60" i="1"/>
  <c r="H55" i="1"/>
  <c r="I58" i="1"/>
  <c r="I9" i="1" s="1"/>
  <c r="K58" i="1"/>
  <c r="G8" i="1"/>
  <c r="I8" i="1" l="1"/>
  <c r="H8" i="1"/>
  <c r="K8" i="1" s="1"/>
  <c r="K9" i="1"/>
  <c r="K55" i="1"/>
  <c r="I55" i="1"/>
</calcChain>
</file>

<file path=xl/sharedStrings.xml><?xml version="1.0" encoding="utf-8"?>
<sst xmlns="http://schemas.openxmlformats.org/spreadsheetml/2006/main" count="177" uniqueCount="83">
  <si>
    <t>(тыс. руб.)</t>
  </si>
  <si>
    <t>№ п/п</t>
  </si>
  <si>
    <t>Наименование программы/подпрограммы</t>
  </si>
  <si>
    <t xml:space="preserve">Уточненный план 
на год </t>
  </si>
  <si>
    <t xml:space="preserve">Ожидаемое исполнение на 01.01.2024 </t>
  </si>
  <si>
    <t>Остаток средств на 01 января года следующего за отчетным</t>
  </si>
  <si>
    <t xml:space="preserve">Пояснения, достигнутые и ожидаемые результаты реализации, планируемые сроки размещения закупок в соответствии с планом-графиком и планируемые сроки выполнения работ, оказания услуг, причины неисполнения </t>
  </si>
  <si>
    <t>Фактически
 профинансировано</t>
  </si>
  <si>
    <t>Исполнение</t>
  </si>
  <si>
    <t>Факт финансирования</t>
  </si>
  <si>
    <t>% к уточненному плану</t>
  </si>
  <si>
    <t>Исполнено (кассовый расход)</t>
  </si>
  <si>
    <t>% исполнения к уточненному плану</t>
  </si>
  <si>
    <t>Всего по программам 
Ханты-Мансийского автономного округа - Югры</t>
  </si>
  <si>
    <t>федеральный бюджет</t>
  </si>
  <si>
    <t>бюджет ХМАО - Югры</t>
  </si>
  <si>
    <t xml:space="preserve">бюджет МО </t>
  </si>
  <si>
    <t>бюджет МО сверх соглашения</t>
  </si>
  <si>
    <t>привлечённые средства</t>
  </si>
  <si>
    <t>1.</t>
  </si>
  <si>
    <t xml:space="preserve">                                                                                                                                                                             </t>
  </si>
  <si>
    <t>2.</t>
  </si>
  <si>
    <t>3.</t>
  </si>
  <si>
    <t>4.</t>
  </si>
  <si>
    <t>5.</t>
  </si>
  <si>
    <t>6.</t>
  </si>
  <si>
    <t xml:space="preserve">бюджет ХМАО - Югры </t>
  </si>
  <si>
    <t>7.</t>
  </si>
  <si>
    <t>8.</t>
  </si>
  <si>
    <t>9.</t>
  </si>
  <si>
    <t>10.</t>
  </si>
  <si>
    <t>11.</t>
  </si>
  <si>
    <t>12.</t>
  </si>
  <si>
    <t>13.</t>
  </si>
  <si>
    <t>14.</t>
  </si>
  <si>
    <t>15.</t>
  </si>
  <si>
    <t>16.</t>
  </si>
  <si>
    <t>Отдел городского хозяйства, тел.52-20-61
Отдел социальной сферы, тел.52-20-59</t>
  </si>
  <si>
    <t xml:space="preserve"> </t>
  </si>
  <si>
    <t>17.</t>
  </si>
  <si>
    <t>18.</t>
  </si>
  <si>
    <t>19.</t>
  </si>
  <si>
    <t>на 01.10.2023</t>
  </si>
  <si>
    <t>Информация о реализации государственных программ Ханты-Мансийского автономного округа - Югры
на территории города Сургута на 01.10.2023*</t>
  </si>
  <si>
    <t>*В информации указаны государственные программы Ханты-Мансийского автономного округа - Югры реализуемые на территории города Сургута на 30.09.2023</t>
  </si>
  <si>
    <t xml:space="preserve">АГ:   В рамках реализации мероприятий программы заключены соглашения о предоставлении субсидии из бюджета ХМАО-Югры на поддержку малого и среднего предпринимательства от 12.01.2023 № МСПI4 2023 - 11, № МСПI5 2023-11. 
      Субсидия предоставлена на поддержку малого и среднего предпринимательства в целях реализации национального проекта ''Малое и среднее предпринимательство и поддержка индивидуальной предпринимательской инициативы''. 
      В рамках регионального проекта "Акселерация субъектов малого и среднего предпринимательства" осуществляется финансовая поддержка субъектов малого и среднего предпринимательства, осуществляющих социально значимые (приоритетные) виды деятельности в виде возмещения части затрат.
       В рамках регионального проекта "Создание условий для легкого старта и комфортного ведения бизнеса" осуществляется финансовая поддержка субъектов малого и среднего предпринимательства, впервые зарегистрированным и действующим менее 1 года, осуществляющих социально значимые (приоритетные) виды деятельности, в виде возмещения части затрат. 
       Прием заявок на предоставление финансовой поддержки в виде предоставления субсидий в целях возмещения затрат субъектам малого и среднего предпринимательства, осуществляющим социально значимые (приоритетные) виды деятельности, осуществлялся в июне 2023 года. По состоянию на отчетную дату поступившие заявки рассмотрены, предоставлено 82 субсидии субъектам малого и среднего предпринимательства. </t>
  </si>
  <si>
    <r>
      <t xml:space="preserve">Государственная программа "Социальное и демографическое развитие"
</t>
    </r>
    <r>
      <rPr>
        <sz val="16"/>
        <rFont val="Times New Roman"/>
        <family val="1"/>
        <charset val="204"/>
      </rPr>
      <t xml:space="preserve">1. Субвенции на 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
</t>
    </r>
  </si>
  <si>
    <r>
      <t xml:space="preserve">Государственная программа "Развитие экономического потенциала"
</t>
    </r>
    <r>
      <rPr>
        <sz val="16"/>
        <rFont val="Times New Roman"/>
        <family val="1"/>
        <charset val="204"/>
      </rPr>
      <t>1.Субсидии на финансовую поддержку субъектов малого и среднего предпринимательства;
2. Субсидии на финансовую поддержку субъектов малого и среднего предпринимательства, впервые зарегистрированных и действующих менее одного года, развитие социального предпринимательства.</t>
    </r>
  </si>
  <si>
    <r>
      <t xml:space="preserve">Государственная программа "Развитие государственной гражданской и муниципальной службы"
</t>
    </r>
    <r>
      <rPr>
        <sz val="16"/>
        <rFont val="Times New Roman"/>
        <family val="1"/>
        <charset val="204"/>
      </rPr>
      <t>(Осуществление переданных полномочий Российской Федерации на государственную регистрацию актов гражданского состояния  за счет средств федерального бюджета и бюджета Ханты-Мансийского автономного округа - Югры)</t>
    </r>
  </si>
  <si>
    <r>
      <t xml:space="preserve">Государственная программа "Профилактика правонарушений и обеспечение отдельных прав граждан"
</t>
    </r>
    <r>
      <rPr>
        <sz val="16"/>
        <rFont val="Times New Roman"/>
        <family val="1"/>
        <charset val="204"/>
      </rPr>
      <t xml:space="preserve">1. Субвенция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2. 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
3.Субсидии на создание условий для деятельности народных дружин.
                                                                                                                                                                                                                                                                                             </t>
    </r>
  </si>
  <si>
    <r>
      <t xml:space="preserve">Государственной программы "Цифровое развитие Ханты-Мансийского автономного округа - Югры"
</t>
    </r>
    <r>
      <rPr>
        <sz val="16"/>
        <rFont val="Times New Roman"/>
        <family val="1"/>
        <charset val="204"/>
      </rPr>
      <t>1. Иные межбюджетные трансферты на проведение конкурса "Лучший муниципалитет по цифровой трансформации"</t>
    </r>
  </si>
  <si>
    <r>
      <rPr>
        <b/>
        <sz val="16"/>
        <rFont val="Times New Roman"/>
        <family val="1"/>
        <charset val="204"/>
      </rPr>
      <t>Государственная программа "Культурное пространство"</t>
    </r>
    <r>
      <rPr>
        <sz val="16"/>
        <rFont val="Times New Roman"/>
        <family val="1"/>
        <charset val="204"/>
      </rPr>
      <t xml:space="preserve">
1. Субвенции на 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
2. Субсидии на развитие сферы культуры в муниципальных образованиях Ханты-Мансийского автономного округа – Югры;
3. Субсидии на поддержку творческой деятельности и техническое оснащение детских и кукольных театров;
4. Субсидии на государственную поддержку отрасли культуры;
5. Субсидии на государственную поддержку отрасли культуры в рамках реализации национального проекта "Культура";
6. Субсидии на реконструкцию и капитальный ремонт региональных и муниципальных музеев;
7. Субсидии на создание школ креативных индустрий.
</t>
    </r>
  </si>
  <si>
    <r>
      <t xml:space="preserve">Государственная программа "Современное здравоохранение"
</t>
    </r>
    <r>
      <rPr>
        <sz val="16"/>
        <rFont val="Times New Roman"/>
        <family val="1"/>
        <charset val="204"/>
      </rPr>
      <t>1. Субвенции на организацию осуществления мероприятий по проведению дезинсекции и дератизации в Ханты-Мансийском автономном округе - Югре</t>
    </r>
  </si>
  <si>
    <r>
      <t>Государственная программа "Развитие агропромышленного комплекса"
(</t>
    </r>
    <r>
      <rPr>
        <sz val="16"/>
        <rFont val="Times New Roman"/>
        <family val="1"/>
        <charset val="204"/>
      </rPr>
      <t>1. Субвенции на развитие рыбохозяйственного комплекса;
2. Субвенции на организацию мероприятий при осуществлении деятельности по обращению с животными без владельцев;
3. Субвенции на поддержку и развитие животноводства;
4. Субвенции на поддержку и развитие малых форм хозяйствования)</t>
    </r>
  </si>
  <si>
    <r>
      <t>Государственная программа "Развитие жилищно-коммунального комплекса и энергетики"
(</t>
    </r>
    <r>
      <rPr>
        <sz val="16"/>
        <rFont val="Times New Roman"/>
        <family val="1"/>
        <charset val="204"/>
      </rPr>
      <t>1. Субвенции на возмещение недополученных доходов организациям, осуществляющим реализацию населению сжиженного газа по социально ориентированным розничным ценам (в том числе администрирование); 
2. Субсидии на реконструкцию, расширение, модернизацию, строительство коммунальных объектов за счет бюджетных кредитов на реализацию инфраструктурных проектов (Научно-технологический центр в городе Сургуте);
3. Субсидии на обеспечение мероприятий по модернизации систем коммунальной инфраструктуры за счет средств бюджета Ханты-Мансийского автономного округа - Югры);
4. Субсидии на обеспечение мероприятий по модернизации систем коммунальной инфраструктуры за счет средств, поступивших от публично-правовой компании "Фонд развития территорий"</t>
    </r>
  </si>
  <si>
    <r>
      <t xml:space="preserve">Государственная программа "Экологическая безопасность"
</t>
    </r>
    <r>
      <rPr>
        <sz val="16"/>
        <rFont val="Times New Roman"/>
        <family val="1"/>
        <charset val="204"/>
      </rPr>
      <t>1. Субсидии на создание берегоукрепительных сооружений за счет бюджетных кредитов на реализацию инфраструктурных проектов (Научно-технологический центр в городе Сургуте);
2. Субвенции на осуществление отдельных государственных полномочий Ханты-Мансийского автономного округа - Югры в сфере обращения с твердыми коммунальными отходами.</t>
    </r>
  </si>
  <si>
    <r>
      <rPr>
        <b/>
        <sz val="16"/>
        <rFont val="Times New Roman"/>
        <family val="1"/>
        <charset val="204"/>
      </rPr>
      <t>Государственная программа "Развитие физической культуры и спорта"</t>
    </r>
    <r>
      <rPr>
        <sz val="16"/>
        <rFont val="Times New Roman"/>
        <family val="1"/>
        <charset val="204"/>
      </rPr>
      <t xml:space="preserve">
1. Субсидии на развитие материально-технической базы муниципальных учреждений спорта;</t>
    </r>
    <r>
      <rPr>
        <sz val="16"/>
        <color rgb="FFFF0000"/>
        <rFont val="Times New Roman"/>
        <family val="1"/>
        <charset val="204"/>
      </rPr>
      <t xml:space="preserve">
</t>
    </r>
    <r>
      <rPr>
        <sz val="16"/>
        <rFont val="Times New Roman"/>
        <family val="1"/>
        <charset val="204"/>
      </rPr>
      <t xml:space="preserve">2. Субсидии на развитие материально-технической базы муниципальных учреждений спорта в целях реализации инфраструктурных проектов за счет средств бюджета Ханты-Мансийского автономного округа - Югры;   </t>
    </r>
    <r>
      <rPr>
        <sz val="16"/>
        <color rgb="FFFF0000"/>
        <rFont val="Times New Roman"/>
        <family val="1"/>
        <charset val="204"/>
      </rPr>
      <t xml:space="preserve">
</t>
    </r>
    <r>
      <rPr>
        <sz val="16"/>
        <rFont val="Times New Roman"/>
        <family val="1"/>
        <charset val="204"/>
      </rPr>
      <t xml:space="preserve">3. 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             </t>
    </r>
    <r>
      <rPr>
        <sz val="16"/>
        <color rgb="FFFF0000"/>
        <rFont val="Times New Roman"/>
        <family val="1"/>
        <charset val="204"/>
      </rPr>
      <t xml:space="preserve">
</t>
    </r>
    <r>
      <rPr>
        <sz val="16"/>
        <rFont val="Times New Roman"/>
        <family val="1"/>
        <charset val="204"/>
      </rPr>
      <t>4. Субсидии на софинансирование расходов муниципальных образований по развитию сети спортивных объектов шаговой доступности;</t>
    </r>
    <r>
      <rPr>
        <sz val="16"/>
        <color rgb="FFFF0000"/>
        <rFont val="Times New Roman"/>
        <family val="1"/>
        <charset val="204"/>
      </rPr>
      <t xml:space="preserve">
</t>
    </r>
    <r>
      <rPr>
        <sz val="16"/>
        <rFont val="Times New Roman"/>
        <family val="1"/>
        <charset val="204"/>
      </rPr>
      <t xml:space="preserve">5. Субсидии на развитие материально-технической базы муниципальных учреждений спорта за счет бюджетных кредитов на реализацию инфраструктурных проектов;         
6. Государственная поддержка организаций, входящих в систему спортивной подготовки.                                           </t>
    </r>
    <r>
      <rPr>
        <sz val="16"/>
        <color rgb="FFFF0000"/>
        <rFont val="Times New Roman"/>
        <family val="1"/>
        <charset val="204"/>
      </rPr>
      <t xml:space="preserve">                                                                                                                                                                                                                                                                                                                                                                                                                                                                                                                                                                    </t>
    </r>
  </si>
  <si>
    <r>
      <t xml:space="preserve">Государственная программа "Современная транспортная система"
</t>
    </r>
    <r>
      <rPr>
        <sz val="16"/>
        <rFont val="Times New Roman"/>
        <family val="1"/>
        <charset val="204"/>
      </rPr>
      <t xml:space="preserve">1. Иные межбюджетные трансферты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
2. Субсидии на выполнение дорожных работ в соответствии с программой дорожной деятельности;
3. Субсидии на строительство (реконструкцию), капитальный ремонт и ремонт автомобильных дорог общего пользования местного значения за счет бюджетных кредитов на реализацию инфраструктурных проектов (Научно-технологический центр в городе Сургуте)
</t>
    </r>
  </si>
  <si>
    <r>
      <rPr>
        <b/>
        <sz val="16"/>
        <rFont val="Times New Roman"/>
        <family val="1"/>
        <charset val="204"/>
      </rPr>
      <t xml:space="preserve">Государственная программа "Реализация государственной национальной политики и профилактика экстремизма"
</t>
    </r>
    <r>
      <rPr>
        <sz val="16"/>
        <rFont val="Times New Roman"/>
        <family val="1"/>
        <charset val="204"/>
      </rPr>
      <t>1. Субсидии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r>
  </si>
  <si>
    <r>
      <rPr>
        <b/>
        <sz val="16"/>
        <rFont val="Times New Roman"/>
        <family val="1"/>
        <charset val="204"/>
      </rPr>
      <t xml:space="preserve">Государственная программа "Поддержка занятости населения"
</t>
    </r>
    <r>
      <rPr>
        <sz val="16"/>
        <rFont val="Times New Roman"/>
        <family val="1"/>
        <charset val="204"/>
      </rPr>
      <t>1.</t>
    </r>
    <r>
      <rPr>
        <b/>
        <sz val="16"/>
        <rFont val="Times New Roman"/>
        <family val="1"/>
        <charset val="204"/>
      </rPr>
      <t xml:space="preserve"> </t>
    </r>
    <r>
      <rPr>
        <sz val="16"/>
        <rFont val="Times New Roman"/>
        <family val="1"/>
        <charset val="204"/>
      </rPr>
      <t xml:space="preserve">Субвенции на осуществление отдельных государственных полномочий в сфере трудовых отношений и государственного управления охраной труда; 
2. Иные межбюджетные трансферты на реализацию мероприятий по содействию трудоустройству граждан.                                                </t>
    </r>
    <r>
      <rPr>
        <sz val="16"/>
        <color rgb="FFFF0000"/>
        <rFont val="Times New Roman"/>
        <family val="1"/>
        <charset val="204"/>
      </rPr>
      <t xml:space="preserve">                                                                                     </t>
    </r>
  </si>
  <si>
    <r>
      <rPr>
        <b/>
        <sz val="16"/>
        <rFont val="Times New Roman"/>
        <family val="1"/>
        <charset val="204"/>
      </rPr>
      <t>Государственная программа "Развитие образования"</t>
    </r>
    <r>
      <rPr>
        <b/>
        <sz val="16"/>
        <color rgb="FFFF0000"/>
        <rFont val="Times New Roman"/>
        <family val="1"/>
        <charset val="204"/>
      </rPr>
      <t xml:space="preserve">
</t>
    </r>
    <r>
      <rPr>
        <sz val="16"/>
        <rFont val="Times New Roman"/>
        <family val="1"/>
        <charset val="204"/>
      </rPr>
      <t>1.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t>
    </r>
    <r>
      <rPr>
        <sz val="16"/>
        <color rgb="FFFF0000"/>
        <rFont val="Times New Roman"/>
        <family val="1"/>
        <charset val="204"/>
      </rPr>
      <t xml:space="preserve">
</t>
    </r>
    <r>
      <rPr>
        <sz val="16"/>
        <rFont val="Times New Roman"/>
        <family val="1"/>
        <charset val="204"/>
      </rPr>
      <t>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1"/>
        <charset val="204"/>
      </rPr>
      <t xml:space="preserve">
</t>
    </r>
    <r>
      <rPr>
        <sz val="16"/>
        <rFont val="Times New Roman"/>
        <family val="1"/>
        <charset val="204"/>
      </rPr>
      <t>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r>
    <r>
      <rPr>
        <sz val="16"/>
        <color rgb="FFFF0000"/>
        <rFont val="Times New Roman"/>
        <family val="1"/>
        <charset val="204"/>
      </rPr>
      <t xml:space="preserve">
</t>
    </r>
    <r>
      <rPr>
        <sz val="16"/>
        <rFont val="Times New Roman"/>
        <family val="1"/>
        <charset val="204"/>
      </rPr>
      <t>4. Субвенции на организацию и обеспечение отдыха и оздоровления детей, в том числе в этнической среде;</t>
    </r>
    <r>
      <rPr>
        <sz val="16"/>
        <color rgb="FFFF0000"/>
        <rFont val="Times New Roman"/>
        <family val="1"/>
        <charset val="204"/>
      </rPr>
      <t xml:space="preserve">
</t>
    </r>
    <r>
      <rPr>
        <sz val="16"/>
        <rFont val="Times New Roman"/>
        <family val="1"/>
        <charset val="204"/>
      </rPr>
      <t>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r>
    <r>
      <rPr>
        <sz val="16"/>
        <color rgb="FFFF0000"/>
        <rFont val="Times New Roman"/>
        <family val="1"/>
        <charset val="204"/>
      </rPr>
      <t xml:space="preserve">
</t>
    </r>
    <r>
      <rPr>
        <sz val="16"/>
        <rFont val="Times New Roman"/>
        <family val="1"/>
        <charset val="204"/>
      </rPr>
      <t>6. Субсидии на дополнительное финансовое обеспечение мероприятий по организации питания обучающихся начальных классов с 1 по 4 классы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1"/>
        <charset val="204"/>
      </rPr>
      <t xml:space="preserve">
</t>
    </r>
    <r>
      <rPr>
        <sz val="16"/>
        <rFont val="Times New Roman"/>
        <family val="1"/>
        <charset val="204"/>
      </rPr>
      <t>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t>
    </r>
    <r>
      <rPr>
        <sz val="16"/>
        <color rgb="FFFF0000"/>
        <rFont val="Times New Roman"/>
        <family val="1"/>
        <charset val="204"/>
      </rPr>
      <t xml:space="preserve">
</t>
    </r>
    <r>
      <rPr>
        <sz val="16"/>
        <rFont val="Times New Roman"/>
        <family val="1"/>
        <charset val="204"/>
      </rPr>
      <t>8. Субсидии на создание новых мест в муниципальных общеобразовательных организациях;</t>
    </r>
    <r>
      <rPr>
        <sz val="16"/>
        <color rgb="FFFF0000"/>
        <rFont val="Times New Roman"/>
        <family val="1"/>
        <charset val="204"/>
      </rPr>
      <t xml:space="preserve">
</t>
    </r>
    <r>
      <rPr>
        <sz val="16"/>
        <rFont val="Times New Roman"/>
        <family val="1"/>
        <charset val="204"/>
      </rPr>
      <t>9.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r>
    <r>
      <rPr>
        <sz val="16"/>
        <color rgb="FFFF0000"/>
        <rFont val="Times New Roman"/>
        <family val="1"/>
        <charset val="204"/>
      </rPr>
      <t xml:space="preserve">
</t>
    </r>
    <r>
      <rPr>
        <sz val="16"/>
        <rFont val="Times New Roman"/>
        <family val="1"/>
        <charset val="204"/>
      </rPr>
      <t>10.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r>
    <r>
      <rPr>
        <sz val="16"/>
        <color rgb="FFFF0000"/>
        <rFont val="Times New Roman"/>
        <family val="1"/>
        <charset val="204"/>
      </rPr>
      <t xml:space="preserve">
</t>
    </r>
    <r>
      <rPr>
        <sz val="16"/>
        <rFont val="Times New Roman"/>
        <family val="1"/>
        <charset val="204"/>
      </rPr>
      <t>11. Создание новых мест в общеобразовательных организациях в связи с ростом числа обучающихся, вызванным демографическим фактором;</t>
    </r>
    <r>
      <rPr>
        <sz val="16"/>
        <color rgb="FFFF0000"/>
        <rFont val="Times New Roman"/>
        <family val="1"/>
        <charset val="204"/>
      </rPr>
      <t xml:space="preserve">
</t>
    </r>
    <r>
      <rPr>
        <sz val="16"/>
        <rFont val="Times New Roman"/>
        <family val="1"/>
        <charset val="204"/>
      </rPr>
      <t>12.Проведение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r>
  </si>
  <si>
    <t xml:space="preserve">АГ: Функции по созданию и осуществлению деятельности муниципальных комиссий по делам несовершеннолетних и защите их прав в рамках переданных государственных полномочий осуществляются в 2023 году в плановом режиме. Производится выплата заработной платы работникам органа местного самоуправления, перечисление начислений на выплаты по оплате труда. Оплата услуг по содержанию имущества, поставке основных средств и материальных запасов производится по факту поставки товаров, оказания услуг,  в соответствии с условиями заключенных договоров, муниципальных контрактов.  
</t>
  </si>
  <si>
    <r>
      <rPr>
        <sz val="16"/>
        <rFont val="Times New Roman"/>
        <family val="1"/>
        <charset val="204"/>
      </rPr>
      <t xml:space="preserve">ДИЗО: В рамках реализации программы в 2023 году предусмотрено предоставление  субсидии на повышение эффективности использования и развитие ресурсного потенциала рыбохозяйственного комплекса и субсидии на поддержку животноводства и малых форм хозяйствования, на развитие материально-технической базы (за исключением личных подсобных хозяйств), в целях возмещения недополученных доходов и (или) финансового обеспечения (возмещения) затрат. 
По состоянию на 01.10.2023 исполнение составило:                                                                                                                                                                                              - 9 355,08 тыс.руб. по мероприятию  3.1. "Реализация мероприятий  по развитию рыбохозяйственного комплекса, рыболовства  и производства рыбной продукции" на основании заявления КФХ Решетникова А.В. Предоставлена субсидия за объем реализованной продукции за период с декабря 2022 года по июль 2023 года.                                                                                                                                                                                                                                                                                                                                                                                                По мероприятиям: 2.2. "Поддержка животноводства, производства и реализации продукции животноводства", 2.4. "Поддержка малых форм хозяйствования, создания и модернизации объектов АПК, приобретение техники и оборудования" заявления на выплату субсидий не поступали.      
                                                        </t>
    </r>
    <r>
      <rPr>
        <sz val="16"/>
        <color rgb="FFFF0000"/>
        <rFont val="Times New Roman"/>
        <family val="1"/>
        <charset val="204"/>
      </rPr>
      <t xml:space="preserve">                                                                                                         
</t>
    </r>
    <r>
      <rPr>
        <sz val="16"/>
        <rFont val="Times New Roman"/>
        <family val="1"/>
        <charset val="204"/>
      </rPr>
      <t xml:space="preserve">ДГХ: В рамках реализации мероприятий программы заключен муниципальный контракт  на выполнение работ по осуществлению деятельности по обращению  с животными без владельцев на сумму 38 460,83 тыс.руб., из них в рамках государственной программы 3 406,4 тыс.руб. На отчетную дату за счет средств окружного бюджета оплачены работы по отлову и содержанию животных без владельцев на сумму 3 406,2 тыс.руб., отловлено 39 животных без владельцев.
</t>
    </r>
    <r>
      <rPr>
        <sz val="16"/>
        <color rgb="FFFF0000"/>
        <rFont val="Times New Roman"/>
        <family val="1"/>
        <charset val="204"/>
      </rPr>
      <t xml:space="preserve">
</t>
    </r>
    <r>
      <rPr>
        <sz val="16"/>
        <rFont val="Times New Roman"/>
        <family val="1"/>
        <charset val="204"/>
      </rPr>
      <t xml:space="preserve">АГ: В рамках переданных полномочий осуществляется деятельность по организации мероприятий при осуществлении деятельности по обращению с животными без владельцев. Производится выплата заработной платы работникам органа местного самоуправления, перечисление начислений на выплаты по оплате труда. </t>
    </r>
  </si>
  <si>
    <t xml:space="preserve">АГ: В рамках переданных государственных полномочий осуществляется деятельность  по государственной регистрации актов гражданского состояния.
       Производится выплата заработной платы работникам органа местного самоуправления, перечисление начислений на выплаты по оплате труда. Оплата услуг по содержанию имущества и поставке материальных запасов  осуществляется по факту оказания услуг, поставки товара в соответствии с условиями заключенных договоров, муниципальных контрактов. 
        </t>
  </si>
  <si>
    <t xml:space="preserve"> АГ: В рамках государственной программы "Цифровое развитие Ханты-Мансийского автономного округа – Югры" выделена денежная премия победителям и призерам конкурса среди муниципальных образований ХМАО-Югры на звание "Лучший муниципалитет по цифровой трансформации". По состоянию на отчетную дату приобретена мобильная студия.
     По итогам проведения электронного аукциона сложилась экономия в размере 5,0 тыс. рублей </t>
  </si>
  <si>
    <r>
      <rPr>
        <sz val="16"/>
        <rFont val="Times New Roman"/>
        <family val="1"/>
        <charset val="204"/>
      </rPr>
      <t>АГ(ДК): В рамках реализации подпрограммы  "Гармонизация межнациональных и межконфессиональных отношений" государственной программы заключено соглашение от 26.01.2023 № ДВП-30-11 о предоставлении субсидии местному бюджету  из бюджета Ханты-Мансийского автономного округа-Югры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Заключены и оплачены договоры на поставку сценических народных костюмов</t>
    </r>
    <r>
      <rPr>
        <sz val="16"/>
        <color rgb="FFFF0000"/>
        <rFont val="Times New Roman"/>
        <family val="1"/>
        <charset val="204"/>
      </rPr>
      <t xml:space="preserve"> </t>
    </r>
    <r>
      <rPr>
        <sz val="16"/>
        <rFont val="Times New Roman"/>
        <family val="1"/>
        <charset val="204"/>
      </rPr>
      <t xml:space="preserve">"Купола", услуг по организации участия приглашенных творческих коллективов  для проведения XXVI городского фестиваля национальных культур "Соцветие" (МБУ ИКЦ "Старый Сургут"). </t>
    </r>
    <r>
      <rPr>
        <sz val="16"/>
        <color rgb="FFFF0000"/>
        <rFont val="Times New Roman"/>
        <family val="1"/>
        <charset val="204"/>
      </rPr>
      <t xml:space="preserve"> </t>
    </r>
  </si>
  <si>
    <r>
      <rPr>
        <b/>
        <sz val="16"/>
        <rFont val="Times New Roman"/>
        <family val="1"/>
        <charset val="204"/>
      </rPr>
      <t>Государственная программа "Развитие гражданского общества"</t>
    </r>
    <r>
      <rPr>
        <b/>
        <sz val="16"/>
        <color rgb="FFFF0000"/>
        <rFont val="Times New Roman"/>
        <family val="1"/>
        <charset val="204"/>
      </rPr>
      <t xml:space="preserve">
</t>
    </r>
    <r>
      <rPr>
        <sz val="16"/>
        <rFont val="Times New Roman"/>
        <family val="1"/>
        <charset val="204"/>
      </rPr>
      <t>1. Субсидии на реализацию инициативных проектов, отобранных по результатам конкурса;</t>
    </r>
    <r>
      <rPr>
        <sz val="16"/>
        <color rgb="FFFF0000"/>
        <rFont val="Times New Roman"/>
        <family val="1"/>
        <charset val="204"/>
      </rPr>
      <t xml:space="preserve">
</t>
    </r>
    <r>
      <rPr>
        <sz val="16"/>
        <rFont val="Times New Roman"/>
        <family val="1"/>
        <charset val="204"/>
      </rPr>
      <t>2. Субсидии на организацию деятельности молодежных трудовых отрядов.</t>
    </r>
    <r>
      <rPr>
        <sz val="16"/>
        <color rgb="FFFF0000"/>
        <rFont val="Times New Roman"/>
        <family val="1"/>
        <charset val="204"/>
      </rPr>
      <t xml:space="preserve">
</t>
    </r>
  </si>
  <si>
    <r>
      <t>Государственная программа "Развитие жилищной сферы"
(</t>
    </r>
    <r>
      <rPr>
        <sz val="16"/>
        <rFont val="Times New Roman"/>
        <family val="1"/>
        <charset val="204"/>
      </rPr>
      <t>1. Осуществление полномочий по обеспечению жильем отдельных категорий граждан, установленных Федеральным законом от 12 января 1995 года № 5-ФЗ «О ветеранах»;
2. Субвенции на реализацию полномочий, указанных в пунктах 3.1, 3.2 статьи 2 Закона Ханты – 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
3. Субсидии на реализацию полномочий в области строительства и жилищных отношений;
4.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5. Реализация мероприятий по обеспечению жильем молодых семей;
6. Переселение граждан из не предназначенных для проживания строений, созданных в период промышленного освоения Сибири и Дальнего Востока;
7. Субсидии на обеспечение устойчивого сокращения непригодного для проживания жилищного фонда за счет средств, поступивших от публично-правовой компании "Фонд развития территорий";
8. Субсидии на обеспечение устойчивого сокращения непригодного для проживания жилищного фонда за счет средств бюджета Ханты-Мансийского автономного округа-Югры</t>
    </r>
  </si>
  <si>
    <t>АГ: 1. В рамках переданных государственных полномочий осуществляется деятельность административных комиссий.  За счет окружного бюджета  производится выплата заработной платы работникам органа местного самоуправления, перечисление начислений на выплаты по оплате труда. Оплата услуг по содержанию имущества и поставке материальных запасов осуществляется по факту оказания услуг, поставки товара в соответствии с условиями заключенных договоров, муниципальных контрактов.       
         2. За счет субвенции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СМИ по печати списков и поставку канцелярских товаров. 
      По состоянию на отчетную дату произведены расходы по печати списков кандидатов в присяжные заседатели федеральных судов в газете "Сургутские ведомости" на сумму 4,07 тыс. рублей.  
      В  соответствии с планом графиком поставка канцелярских товаров будет произведена в 4 квартале 2023 года.
       3. В рамках реализации государственной программы заключено соглашение между Департаментом региональной безопасности ХМАО-Югры  и Администрацией города от 25.01.2023 № ДРБ-29-02 о предоставлении субсидии в 2023 году на создание условий для деятельности народных дружин. 
      По состоянию на отчетную дату произведены расходы по страхованию народных дружинников. Расходы на материальное стимулирование народных дружинников запланированы на 4 квартал 2023 года.</t>
  </si>
  <si>
    <r>
      <rPr>
        <u/>
        <sz val="16"/>
        <rFont val="Times New Roman"/>
        <family val="1"/>
        <charset val="204"/>
      </rPr>
      <t xml:space="preserve">АГ: </t>
    </r>
    <r>
      <rPr>
        <sz val="16"/>
        <rFont val="Times New Roman"/>
        <family val="1"/>
        <charset val="204"/>
      </rPr>
      <t xml:space="preserve">В рамках реализации  переданного государственного полномочия осуществляется деятельность  в сфере обращения с твердыми коммунальными отходами.  Производится выплата заработной платы работникам органа местного самоуправления, перечисление начислений на выплаты по оплате труда. Планируется произвести расходы по поставке канцелярских товаров в 4 квартале 2023 года. 
</t>
    </r>
    <r>
      <rPr>
        <u/>
        <sz val="16"/>
        <rFont val="Times New Roman"/>
        <family val="1"/>
        <charset val="204"/>
      </rPr>
      <t xml:space="preserve">ДАиГ: </t>
    </r>
    <r>
      <rPr>
        <sz val="16"/>
        <rFont val="Times New Roman"/>
        <family val="1"/>
        <charset val="204"/>
      </rPr>
      <t xml:space="preserve">предусмотрено строительство объекта "Участок набережной протоки Кривуля в г.Сургуте".  
Заключены муниципальные контракты:
- на выполнение работ по строительству с ООО «ЮВИС». Сумма по контракту 3 740 000,00 тыс.руб. Срок выполнения работ: 14.10.2022-29.11.2024. 
- на строительный контроль с ФБУ «Федеральный центр строительного контроля» на сумму 50 610,25 тыс.руб. 
Строительная готовность объекта - 35 %
Ведутся работы по берегоукреплению, погружение трубо шпунта. Погружено трубо шпунта 1 214 м из 1 736 м проектных, с учетом амфитеатров. 
</t>
    </r>
  </si>
  <si>
    <r>
      <t xml:space="preserve">Государственная программа "Пространственное развитие и формирование комфортной городской среды"
</t>
    </r>
    <r>
      <rPr>
        <sz val="16"/>
        <rFont val="Times New Roman"/>
        <family val="1"/>
        <charset val="204"/>
      </rPr>
      <t>1. Субсидии на реализацию полномочий в области градостроительной деятельности;
2. Реализация программ формирования современной городской среды</t>
    </r>
  </si>
  <si>
    <t>В рамках реализации подпрограммы "Градостроительное обеспечение и комплексное развитие территорий":
Предусмотрены средства на выполнение работ по комплексному проекту корректировки документов территориального планирования градостроительного зонирования в целях повышения эффективности управления развитием территории муниципального образования городской округ Сургут. Заключен муниципальный контракт №8/2023 от 30.05.2023 с ООО "НИИПГ" на сумму 58 900,00 тыс.руб., в том числе на 2023 год - 41 473,77 тыс.руб. Срок выполнения работ 01.06.2024 года.
В рамках подпрограммы "Благоустройство общественных территорий" предусмотрено:
1. Экопарк "За Саймой"  (Спортивная площадка №1). Заключен муниципальный контракт с ООО "ЭКОПРОМ-86" №51/2022 от 07.11.2022. Готовность объекта - 100%.
2. Сквер, прилегающий к территории МКУ "Дворец торжеств". (Фотозона с дорожно-тропиночной сетью). Заключен муниципальный контракт с ООО «Строительные технологии» от 21.03.2022 № 4/2022, срок выполнения работ: 2 этап-15.06.2023-15.12.2023. Произведена выплата аванса на сумму 12 276,55 тыс.руб. Завезены МАФ (ротонда, колоннада и полуротонда). Выполнены работы по бетонированию (лестница, сухой ручей, основание колоннады). Установлена полуротонда и монтаж колонн (10 шт) Готовность объекта - 70 %.
3. Парковая зона в мкр-не 20А. (Площадка для выгула собак с дорожно-тропиночной сетью (1 этап)). Заключен муниципальный контракт с ИП КривченковА.А. №58/2022 от 09.01.2023, срок выполнения работ с 01.06.2023-31.08.2023. Выполнены демонтажные работы, планировка площадей, вывоз отходов производства, завоз материалов, установка бордюрного камня, укладка тротуарного камня. Установлены МАФ. Готовность объекта - 90 %.
4. Благоустройство сквера на пересечении бульвара Свободы и проспекта Ленина в г. Сургуте (Устройство тротуаров). Заключен муниципальный контракт с ООО «Строительное управление» №59/2022 от 10.01.2023, срок выполнения работ: 1 этап - 01.06.2023 - 30.09.2023; 2 этап - 01.06.2024 - 30.09.2024. Произведена выплата аванса на сумму 24 270 тыс.руб. Ведутся работы по разбивке и планировке территории, установке бордюрного камня для тротуарных дорожек, забивке свай, разработке грунта под дорожно-тропиночную сеть, прокладке кабеля. Выполняется устройство тротуарной плитки. Готовность объекта -  55%.</t>
  </si>
  <si>
    <t xml:space="preserve">ДО:  Соглашения между Департаментом образования и науки ХМАО-Югры и Администрацией города о предоставлении субсидии заключены.
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-30 501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- 59 456 чел.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- 8 435 человеко-услуг.
Планируемая численность детей в лагерях с дневным пребыванием детей на базе муниципальных (немуниципальных) организаций, в том числе социально ориентированных некоммерческих организаций, на 2023 год - 14 298 чел. В период весенних каникул организованы лагеря с дневным пребыванием детей для 3 770 детей.   В период летних каникул организованы лагеря с дневным пребыванием детей для 7 678 детей. 
Планируемое количество детей для отдыха в организациях отдыха детей и их оздоровления в возрасте от 6 до 17 лет (включительно) имеющих место жительства на территории города Сургута на 2023 год - 2 445 человек. В период весенних, летних каникул численность отдохнувших детей в организациях отдыха детей и их оздоровления, расположенных на территории Челябинской области, республики Башкортостан, Тюменской области, Свердловской области, Сургутского района, Краснодарского края составила 1 769 детей.
В рамках реализации регионального проекта «Патриотическое воспитание граждан Российской Федерации» в 37-и муниципальных общеобразовательных учреждениях финансируются мероприятия по обеспечению деятельности советников директора по воспитанию и взаимодействию с детскими общественными объединениями (18,5 шт. ед.).                                                                                                                                                                
В апреле 2022 года начал функционировать объект образования «Средняя общеобразовательная школа № 9 в микрорайоне 39 г. Сургута. Блок 2». В соответствии с концессионным соглашением о финансировании, проектировании, строительстве и эксплуатации объектов образования в Ханты-Мансийском автономном округе – Югре, постановлением Администрации города от 27.11.2019 № 8875 «Об уполномоченных органах по осуществлению отдельных обязанностей концедента по концессионному соглашению о финансировании, проектировании, строительстве и эксплуатации объекта образования «Средняя общеобразовательная школа № 9 в микрорайоне 39 г. Сургута. Блок 2» департамент образования уполномочен на исполнение денежных обязательств концедента в части инвестиционного, операционного платежей, возмещения затрат на уплату процентов, платежи осуществляются в соответствии с графиком, утвержденным концессионным соглашением. 
АГ(ДК): Реализация программы осуществляется в плановом режиме, освоение средств планируется до конца 2023 года. Численность детей, посетивших лагерь дневного пребывания за период весенних и летних каникул- 550 чел, при плане 770 чел. 
ДАиГ: В рамках подпрограммы "Ресурсное обеспечение системы образования, науки и молодежной политики" предусмотрены ассигнования на создание объекта образования в соответствии с концессионным соглашением "Средняя общеобразовательная школа в микрорайоне 20А". Заключено концессионное соглашение №01-12-864/2 от 04.10.2022 с ООО "Школа" о финансировании, проектировании, строительстве и эксплуатации школы. Срок создания объекта - 31.12.2024г.  Проектная документация разработана. Получено положительное заключение государственной экспертизы проектной документации и инженерных изысканий от 04.08.2023 № 86-1-1-3-045596-2023. Получено разрешение на строительство №86-10-29-2023 от 19.06.2023. Заключен договор на проведение проверки достоверности сметной стоимости. Плановый срок получения заключения - октябрь 2023.  Начаты строительно-монтажные работы, выполнено устройство котлована, завершается устройство свайного поля. Строительная готовность 6%. Произведена оплата части капитального гранта                                                                </t>
  </si>
  <si>
    <r>
      <rPr>
        <b/>
        <sz val="16"/>
        <rFont val="Times New Roman"/>
        <family val="1"/>
        <charset val="204"/>
      </rPr>
      <t xml:space="preserve">АГ (ДК), ДГХ, ДАиГ:
</t>
    </r>
    <r>
      <rPr>
        <sz val="16"/>
        <rFont val="Times New Roman"/>
        <family val="1"/>
        <charset val="204"/>
      </rPr>
      <t xml:space="preserve">1. В рамках подпрограммы "Создание условий для развития гражданских инициатив, обеспечение взаимодействия с гражданами и организация их участия в реализации потенциала территории" реализуются:         </t>
    </r>
    <r>
      <rPr>
        <sz val="16"/>
        <color rgb="FFFF0000"/>
        <rFont val="Times New Roman"/>
        <family val="1"/>
        <charset val="204"/>
      </rPr>
      <t xml:space="preserve">                                                                                                                                                                                                                                                                                                                                                                                                                                                                                  </t>
    </r>
    <r>
      <rPr>
        <sz val="16"/>
        <rFont val="Times New Roman"/>
        <family val="1"/>
        <charset val="204"/>
      </rPr>
      <t xml:space="preserve">1.1. Инициативный проект "Летние филармонические сезоны" заключено соглашение о предоставлении субсидии местному бюджету из бюджета Ханты-Мансийского автономного округа - Югры от 06.07.2023 №31-с. По состоянию на отчетную дату приобретен мобильный сценический комплекс 13х11м с двускатной крышей на электроприводе и пультовой башней - 1 шт.  (МАУ "Сургутская филармония");
1.2. Инициативный проект"Создание этнокультурных арт-объектов" заключено соглашение о предоставлении субсидии местному бюджету из бюджета Ханты-Мансийского автономного округа - Югры от 04.07.2023 №28-с. Бюджетные ассигнования запланированы на создание этнокультурных объектов, приобретение материальных запасов и услуг на организацию проведения квеста для жителей города (МБУ ИКЦ "Старый Сургут"). 
На 01.10.2023:
- заключены договоры на приобретение дипломов, свидетельств, рамок, подарочных сертификатов; 
- заключен муниципальный контракт на изготовление этнокультурных арт-объектов (6 объектов). На отчетную дату поставлено 2 фигуры. Подрядчику 30.08.2023 направлено уведомление о нарушении сроков поставки, подрядчик направил  06.09.2023 письмо о продлении сроков поставки (20.10.2023).                                                                                                                                                                                                                             1.3. Инициативный проект "Открытие молодежного пространства "Точка " заключено  соглашение о предоставлении субсидии местному бюджету из бюджета Ханты-Мансийского автономного округа - Югры от 05.07.2023 №30-с. Заключены договоры на приобретение мягкой мебели, игровой приставки, звукового оборудования, проекционного оборудования, компьютеров, услуги по изготовлению сборке и установке мебели (МБУ "Вариант"). В целях выполнения работ по ремонту помещений молодежного пространства "Точка" на базе МПК "Факел" МБУ "Вариант" заключен муниципальный контракт  от 26.05.23 № МК-16-23 с ИП Шаимов Р.А.на сумму 3 889,590 тыс.руб.  Строительная готовность - 100%.;
1.4. Инициативный проект "Благоустройство приюта для животных без владельцев (приобретение вольеров)" запланировано приобретение вольеров. Подготовлен проект технического задания. Закупка на электронной площадке размещена 26.09.2023;                                                                                                                                                             1.5. Инициативный проект "Благоустройство исторического сквера в 27-м микрорайоне" заключен муниципальный контракт №1П/2023 от 18.05.2023 г с ООО "Стройуслуга" на выполнение проектно изыскательских работ. Сумма контракта 212,96 тыс.руб. Срок выполнения работ - 31.05.2023г. 30.06.2023 получено положительное заключение негосударственной экспертизы. Проведена закупка на выполнение работ по благоустройству объекта. Ориентировочный срок заключения муниципального контракта - 09.10.2023. </t>
    </r>
    <r>
      <rPr>
        <sz val="16"/>
        <color rgb="FFFF0000"/>
        <rFont val="Times New Roman"/>
        <family val="1"/>
        <charset val="204"/>
      </rPr>
      <t xml:space="preserve">
</t>
    </r>
    <r>
      <rPr>
        <sz val="16"/>
        <rFont val="Times New Roman"/>
        <family val="1"/>
        <charset val="204"/>
      </rPr>
      <t xml:space="preserve">2. В рамках реализации подпрограммы "Создание и развитие экосистемы для поддержки творческих проектов, реализации талантов и способностей молодых людей, продвижения молодежных инициатив" заключено соглашение о предоставлении субсидии местному бюджету из бюджета Ханты-Мансийского автономного округа - Югры от 26.07.2023 №66-с. На 01.10.2023  на основании табелей учета рабочего времени произведена оплата труда несовершеннолетних граждан, временно трудоустроенных в МАУ ПРСМ "Наше время" в молодежные трудовые отряды (трудоустроены 46 чел.).
</t>
    </r>
    <r>
      <rPr>
        <sz val="16"/>
        <color rgb="FFFF0000"/>
        <rFont val="Times New Roman"/>
        <family val="1"/>
        <charset val="204"/>
      </rPr>
      <t xml:space="preserve">
</t>
    </r>
  </si>
  <si>
    <r>
      <rPr>
        <b/>
        <sz val="16"/>
        <rFont val="Times New Roman"/>
        <family val="1"/>
        <charset val="204"/>
      </rPr>
      <t>ДАиГ:</t>
    </r>
    <r>
      <rPr>
        <sz val="16"/>
        <rFont val="Times New Roman"/>
        <family val="1"/>
        <charset val="204"/>
      </rPr>
      <t xml:space="preserve">
На 2023 год предусмотрены средства на выполнение комплексных кадастровых работ на территории муниципального образования городской округ Сургут. Заключены муниципальные контракты на выполнение:
 1.комплексных кадастровых работ в отношении кадастрового квартала 86:10:0101229 (микрорайон ПИКС). Муниципальный контракт №4/2023 от 17.04.2023 с ООО "Центр межевания и кадастра". Срок выполнения работ - 01.09.2023. Подрядчиком нарушены сроки выполнения работ, ведется претензионная работа. 
  2. комплексных кадастровых работ в отношении кадастрового квартала 86:10:0101066 (микрорайон 24). Муниципальный контракт №5/2023 от 18.04.2023 с ООО "ГеоПроектКадастр". Срок выполнения работ - 01.09.2023г. Подрядчиком нарушены сроки выполнения работ, ведется претензионная работа. </t>
    </r>
  </si>
  <si>
    <r>
      <rPr>
        <sz val="16"/>
        <rFont val="Times New Roman"/>
        <family val="1"/>
        <charset val="204"/>
      </rPr>
      <t>ДГХ: в рамках подпрограммы "Развитие первичной медико-санитарной помощи " запланировано  оказание услуг по:
- акарицидной обработке территорий (трехкратной) - площадь обрабатываемой территории - 444,7 га, заключен муниципальный контракт от 20.01.2023 № А22-68 с ООО "Космос" на сумму 2 766,28 тыс.руб., срок оказания услуг: с 28.04.2023 по 30.09.2023;
- ларвицидной обработке открытых водоемов (двукратной) - площадь обрабатываемой территории - 326,17 га, заключен муниципальный контракт от 09.01.2023 № А22-69 с ООО "СПЕЦБИОТЕХ" на сумму 723,78 тыс.руб., срок оказания услуг: с 23.05.2023 по 31.08.2023;
- дератизации по периметру селитебной зоны (двухкратной) - площадь обрабатываемой территории - 232,30 га, заключен муниципальный контракт от 30.12.2022 № А22-67 с ООО "СПЕЦБИОТЕХ" на сумму 309,85 тыс.руб., срок оказания услуг: с 09.05.2023 по 02.10.2023. 
-  по проведению контроля эффективности акарицидной (трехкратной) и ларвицидной (двукратной) обработкам открытых водоемов, дератизации (двукратной) селитебной зоны территорий г.Сургута ХМАО-Югры. Срок оказания услуг с 19.04.2023 по 21.10.2023, заключен муниципальный контракт от 26.05.2023 № А23-11(ЕД) с Филиалом ФБУЗ «Центр гигиены и эпидемиологии в Ханты-Мансийском автономном округе - Югре в городе Сургуте и в Сургутском районе, в городе Когалыме» на сумму 444,95 тыс.руб.
На отчетную дату проведены мероприятия:
- по акарицидной обработке территорий (1,2,3 этапы)- 444,7 га (100%);
- по ларвицидной обработке (1,2 этапы) - 326,06 га (95,7%). Работы не выполнены на одном объекте в связи с пересыханием воды на объекте «Озеро в коммунальном квартале № 45»;
- по барьерной дератизации (1,2 этапы) - 232,30 га (100%).
- контроль осуществлен в полном объеме. 
АГ: Расходы на оплату труда, перечисление начислений на  выплаты по оплате труда в рамках переданных государственных полномочий Ханты-Мансийского автономного округа - Югры по организации осуществления мероприятий по проведению дезинсекции и дератизации в сумме 39,65 тыс.руб. запланированы на 4 квартал 2023 года.</t>
    </r>
    <r>
      <rPr>
        <sz val="16"/>
        <color rgb="FFFF0000"/>
        <rFont val="Times New Roman"/>
        <family val="1"/>
        <charset val="204"/>
      </rPr>
      <t xml:space="preserve">
</t>
    </r>
    <r>
      <rPr>
        <sz val="16"/>
        <rFont val="Times New Roman"/>
        <family val="1"/>
        <charset val="204"/>
      </rPr>
      <t xml:space="preserve">
</t>
    </r>
  </si>
  <si>
    <t xml:space="preserve">АГ(ДК): 1. В рамках реализации подпрограммы "Поддержка творческих инициатив, способствующих самореализации населения" заключены 2 соглашения:                                                                                                                                                                                                                                    1.1. О предоставлении субсидии из бюджета Ханты-Мансийского автономного округа - Югры местному бюджету от 30.01.2023 № 71876000-1-2023-012. Бюджетные ассигнования, запланированные на техническое оснащение детских и кукольных театров, освоены в полном объеме.                                                                                                                                                                                                                        1.2. О предоставлении субсидии из бюджета Ханты-Мансийского автономного округа - Югры местному бюджету от 30.01.2023 № 71876000-1-2023-006.  Бюджетные ассигнования запланированы на создание школы креативных индустрий. Планируется приобретение оборудования для студии звукорежиссуры, фото- и видеопроизводства, анимации и 3D-графики, интерактивных цифровых технологий, оборудования для обеспечения функционирования школы креативных индустрий. Заключен контракт на поставку комплекса технического и технологического оборудования для оснащения школы креативных индустрий. В соответствии с условиями заключенного контракта оплата будет произведена по факту поставки в 4 квартале 2023 года.                                                                                                                                                                                                                      2. В рамках реализации подпрограммы "Модернизация и развитие учреждений и организаций культуры" заключены 2 соглашения:                                                                                                                                                                                                                                                                                                                                                                                                                                                                   2.1. О предоставлении субсидии из бюджета Ханты-Мансийского автономного округа - Югры местному бюджету от 30.01.2023 №71876000-1-2023-013. Бюджетные ассигнования, запланированные на комплектование книжных фондов муниципальных общедоступных библиотек и государственных центральных библиотек субъектов Российской Федерации, освоены в полном объеме. Заключены и оплачены договоры на поставку печатных изданий для комплектования книжных фондов.                                                                                                                                                                             
2.2. О предоставлении субсидии местному бюджету из бюджета Ханты-Мансийского автономного округа - Югры от 27.01.2023 №14. Бюджетные ассигнования, запланированные на модернизацию муниципальных общедоступных библиотек автономного округа, освоены в полном объеме. Заключены и оплачены договоры на подписку и предоставление периодических изданий, предоставление права использования программного обеспечения и базы данных, информационно-техническое сопровождение программных продуктов (сертификатов).                                                                                                                                                                                                                                                                                                                                                                                                                                                                                                                                                                                                                                                                                                                                                                                                                                                                                                                                                
3. В рамках реализации регионального проекта "Культурная среда" государственной программы заключено соглашение от 30.01.2023 №71876000-1-2023-011 о предоставлении субсидии из бюджета Ханты-Мансийского автономного округа - Югры местному бюджету. Бюджетные ассигнования, запланированные на приобретение оборудования, музыкальных инструментов, включая их доставку и погрузочно-разгрузочные работы, монтаж, демонтаж (для учебных аудиторий, библиотек, залов), и выставочное оборудование, в том числе мультимедийное оборудование с соответствующим программным обеспечением, освоены в полном объеме.  
АГ: В рамках переданных государственных полномочий осуществляются функции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 
     По состоянию на отчетную дату приобретены архивные короба, персональные компьютеры. В 4 квартале планируется приобретение скоросшивателей.
ДАиГ: запланированы средства на капитальный ремонт следующих объектов: 
1. "Капитальный ремонт фасада и кровли здания МБУК "Сургутский краеведческий музей". Заключен контракт от 21.03.2023 № МК-1-23 c ООО «СТК-1» «Капитальный ремонт фасада и кровли здания муниципального бюджетного учреждения культуры «Сургутский краеведческий музей» на сумму 26 199,97 тыс. рублей. Срок выполнения работ до 31.08.2023 года. Готовность объекта 98%.  Подрядчиком устраняются замечания.
 2. "Капитальный ремонт объекта культурного наследия регионального значения МБУК "Сургутский краеведческий музей" Дом Г.С. Клепикова" Заключен муниципальный контракт с ООО «Строительное управление» №МК-3-23 от 10.04.2023 года, сумма по контракту – 2 124, 6 тыс.руб. Сроки выполнения работ с 01.06.2023 по 04.08.2023 года. Готовность объекта 100%.. Оплата произведена в полном объеме. 
3. "Капитальный ремонт здания МБУК «Сургутский краеведческий музей», Центр патриотического наследия, Тюменская область, город Сургут, ул. Просвещения, 7/1". Заключен муниципальный контракт с ООО «ОПТИМУМ-У». Сумма по контракту 12 347, 73886 тыс.рублей. Срок выполнения работ: с момента подписания контракта до 28.11.2023 (допсоглашение №1 от 21.09.2023). Строительная готовность объекта - 23%. 
</t>
  </si>
  <si>
    <t xml:space="preserve">АГ: В рамках переданных полномочий осуществляется деятельность в сфере трудовых отношений и государственного управления охраной труда. Производится выплата заработной платы работникам органа местного самоуправления, перечисление начислений на выплаты по оплате труда. Оплата услуг по содержанию имущества, поставке основных средств и материальных запасов производится по факту поставки товаров, оказания услуг,  в соответствии с условиями заключенных договоров, муниципальных контрактов.  
АГ (ДК): В соответствии с письмом КУ ХМАО-Югры "Сургутский центр занятости населения" в реализации мероприятий содействие занятости молодежи и содействие улучшению положения на рынке труда не занятых трудовой деятельностью и безработных граждан участвует 1 учреждение, курируемое департаментом культуры и молодежной политики Администрации города (МАУ ПРСМ "Наше время").                                                                                                                                                                                                                                                                                                                                                                                                                                                                                                                                                                                                                                                                                                                                                                                                                                                                                                                                                                                                                                                                                                                                                                                                                                                                                                                                                                                                                                                                                                                                                                                                                        Для обеспечения реализации вышеуказанных мероприятий государственной программы КУ ХМАО-Югры "Сургутский центр занятости населения" проводит работу по поиску кандидатов для их трудоустройства. По состоянию на 01.10.2023 на основании табелей учета рабочего времени произведена оплата труда несовершеннолетних граждан, временно трудоустроенных в МАУ ПРСМ "Наше время" (трудоустроены 1757 чел.). 
</t>
  </si>
  <si>
    <t>АГ(ДК): 1. В рамках реализации подпрограммы "Развитие физической культуры, массового и детско-юношеского спорта" государственной программы заключены 2 соглашения:                                                                                                                                                                                                                                                                                                                                                                                                                                                               1.1. О предоставлении субсидии местному бюджету из бюджета ХМАО-Югры от 23.01.2023 № 05-СШ/2023. Бюджетные ассигнования запланированы на приобретение спортивного оборудования, экипировки и инвентаря, медицинского сопровождения тренировочного процесса, проведение тренировочных сборов и участие в соревнованиях. Спортивными школами проводятся спортивные мероприятия, заключены договоры на поставку спортивного инвентаря,  автоматизированного рабочего места, лодки для отделения гребного слалома. Оплата производится в соответствии с условиями заключеных договоров.                                                                                                                                                                                                                                                                                                                                                                                                                   1.2. О предоставлении субсидии местному бюджету из бюджета ХМАО-Югры от 23.01.2023 № 05-ШД/2023. Бюджетные ассигнования запланированы на финансовое обеспечение мероприятий по развитию сети спортивных объектов шаговой доступности (придомовых территориях и территориях физкультурно-спортивных организаций). Планируется приобретение средств пожарной и комплексной безопасности, спортивных уличных тренажеров. Заключены и оплачены договоры на поставку локализатора взрыва, арочного металлодетектора, системы видеонаблюдения, силового тренажера, спортивного оборудования, установки для сушки коньков, помоста для испытаний, мобильного ограждения.         
2. В рамках реализации регионального проекта "Спорт-норма жизни" государственной программы заключено дополнительное соглашение от 06.02.2023 № 71876000-1-2019-013/5 к соглашению от 11.07.2019 № 71876000-1-2019-013 о предоставлении субсидии из бюджета субъекта Российской Федерации местному бюджету. Бюджетные ассигнования запланированные 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освоены в полном объеме. Заключены и оплачены договоры на приобретение ковра борцовского, манекенов тренировочных для борьбы, весов до 200 кг, эспандера плечевого, скамейки и стенки гимнастической, стойки для приседания со штангой, тренажера силового, лыжероллеров, сноубордов, баскетбольных мячей.  
ДАиГ: В рамках реализации государственной программы предусмотрено строительство спортивных объектов:  
1. "Спортивный комплекс с универсальным игровым залом и дворец боевых искусств" в микрорайоне 30 А в муниципальном образовании городской округ Сургут Ханты-Мансийского автономного округа - Югры. I этап строительства. Дворец боевых искусств",  "Спортивный комплекс с универсальным игровым залом и дворец боевых искусств" в микрорайоне 30 А в муниципальном образовании городской округ Сургут Ханты-Мансийского автономного округа - Югры. II этап строительства. Спортивный комплекс с универсальным игровым залом". Заключено концессионное соглашение о финансировании, проектировании, строительстве и эксплуатации №01-12-42/2 от 01.03.2022 с ООО "РК+" Срок создания объекта - 24 месяца с даты заключения соглашения  - 01.03. 2024г.  Стоимость по заключенному концессионному соглашению 389 826,07 тыс.руб., в т.ч. стоимость создания объекта 378 317,66 тыс.руб. Проектная документация разработана. Получено положительное заключение государственной экспертизы инженерных изысканий. Планируемый срок получения достоверности сметной стоимости 30.10.2023 года. 26.04.2023 заключено дополнительное соглашение к концессионному соглашения в части продления промежуточных сроков создания объекта. Направлено предложение в отраслевой департамент ХМАО-Югры о переносе сроков выплаты капитального гранта на 2024 год (226 990,7 тыс.руб.)..
 2. "Спортивный комплекс с универсальным игровым залом в мкр. Хоззона (по ул. Маяковского) в муниципальном образовании городской округ Сургут Ханты-Мансийского автономного округа - Югры" Заключено концессионное соглашение №01-12-67/2 от 17.03.2022 с ООО "Интера-спорт" о финансировании, проектировании, строительстве и эксплуатации спортивного комплекса. Срок создания объекта - 24 месяца с даты заключения соглашения 17.03.2024г. Стоимость по  заключенному концессионному соглашению 351 506,15 тыс.руб., в т.ч. стоимость создания объекта 236 421,5 тыс.руб.  Получено положительное заключение государственной экспертизы проектной документации от 29.05.2023 № 86-1-1-3-028782-2023. Выдано разрешение на строительство от 07.06.2023 №86-10-28-2023. 18.07.2023 заключен договор на проведение проверки достоверности сметной стоимости. Плановый срок получения заключения - октябрь 2023. Строительная готовность - 8%.
3. "Спортивный комплекс с универсальным игровым залом 90 чел/час" (мкр. А) в рамках концессионного соглашения" Заключено концессионное соглашение №01-12-21/2 от 11.02.2022 с ООО "РК+" о финансировании, проектировании, строительстве и эксплуатации спортивного комплекса. Срок создания объекта - 24 месяца с даты заключения соглашения 11.02.2024г. Стоимость по заключенному концессионному соглашению 250 637,197 тыс.руб., в т.ч. стоимость создания объекта 210 971,49 тыс.руб.   Получено положительное заключение государственной экспертизы от 21.06.2023 №86-1-1-3-034520-2023. Получено разрешение на строительство от 28.06.2023 №86-10-32-2023.  Строительная готовность - 5%. Произведена выплата части капитального гранта.
4.Спортивный комплекс с искусственным льдом (мкр.Хоззона) Заключено концессионное соглашение №01-12-553/2 от 30.06.2022 с ООО "Интера-спорт" о финансировании, проектировании, строительстве и эксплуатации спортивного комплекса. Срок создания объекта - 24 месяца с даты заключения соглашения 30.06.2024г. Стоимость по заключенному концессионному соглашению 537 994,3 тыс.руб., в т.ч. стоимость создания объекта 380 589,26 тыс.руб.  Ведется проектирование, нарушения условий концессионного соглашения отсутствуют. Продлены промежуточные сроки создания объекта путем заключения дополнительного соглашения. 22.05.2023 заключен договор на проведение государственной экспертизы.  Ориентировочный срок получения госэкспертизы -ноябрь 2023 года.</t>
  </si>
  <si>
    <r>
      <t>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запланирован капитальный ремонт 7 объектов:
1) тепломагистраль №4 от 4ТК-42 до 4ТК-42А, вдоль ул. Нефтяников. Участок от Н.О. №3 до 4ТК-42Б. Протяженность участка 136,6 м. Получено положительное заключение государственной экспертизы достоверности определения сметной стоимости. Заключен контракт с ООО «СтройАльянс». Ведутся работы по восстановлению благоустройства.
2) магистральная улица 10 "В" на участке от улицы Маяковского до улицы 12 "В". Компенсатор на участке от 8ТК2 до 8ТК3. Протяженность участка 63,4 м. Получено положительное заключение государственной экспертизы достоверности определения сметной стоимости. Ранее заключенный контракт с ООО СК «ДаЮрСпецСтрой» по соглашению сторон расторгнут. 07.09.2023 договор заключен с ООО "Югра-Инэкс". Трубопроводы смонтированы, приступили к испытаниям. 
3) тепломагистраль № 1 от 1ТК21-1ТК22-1ТК23 по ул. Губкина. Участок от т.А (НО_25) до Н.О.-22(Т1). Протяженность участка 86,4 м. Получено положительное заключение государственной экспертизы достоверности определения сметной стоимости. Заключен контракт с ООО СК «ДаЮрСпецСтрой».  Ведутся работы по монтажу трубопроводов.
4) Водовод от 8 пром/узла до ВК-25 ул. 50 лет ВЛКСМ. Участок от ВК (Нефтеюганское шоссе) до ВК-25 (ул. Маяковского 42). Протяженность участка 258 м.  Капитальный ремонт объекта планировался в рамках мероприятия 3.1 «Предоставление субсидии на реализацию полномочий в сфере жилищно-коммунального комплекса" государственной программы «Жилищно-коммунальный комплекс и городская среда» в 2022 году. Направлено письмо в ДепСтрой и ЖКК о выделении средств на финансирование объекта в 2023 году (вх. ДепСтрой и ЖКК - 42-Вх-9468 от 08.12.2022), ответ до настоящего времени не поступал.
5) Коллектор хозбытовой канализации участка от КК по ул. Островского 45 до КК ул. Островского 47. Протяженность участка 124 м.   Осуществляется государственная экспертиза достоверности определения сметной стоимости. Заключен договор на выполнение работ с ООО "Реновация". Согласован ППР, выполнены работы по промывке трубопровода и проведена теледиагностика. Требуется внесение изменений в Региональную программу модернизации в части уточнения объекта (ранее планировалось выполнение объекта «Водовод от 8 пром/узла до ВК-25 ул. 50 лет ВЛКСМ. Участок от ВК по ул. Маяковского 42 до ВК по ул. Профсоюзов»). 
6) Водовод от 8 пром/узла до ВК-25 ул. 50 лет ВЛКСМ. Участок от ВК по ул. Профсоюзов до ВК по ул. Быстринская. Протяженность участка 283 м.  Осуществляется государственная экспертиза достоверности определения сметной стоимости. Заключен договор на выполнение работ с ООО "Реновация". Согласован ППР, согласование земляных работ. Выполнено устройство временного водовода. Выполнено вскрытие существующей камеры. Производится отключение действующего водовода.
7) Водовод от 8 пром/узла до ВК-25 ул. 50 лет ВЛКСМ. Участок от ВК по ул. Быстринская до ВК по пр. Мира. Протяженность участка 545 м. Осуществляется государственная экспертиза достоверности определения сметной стоимости. Заключен договор на выполнение работ с ООО "Реновация". Согласован ППР, согласование земляных работ. Выполнение работ по шурфовке водовода, ведутся работы по устройству котлована и укреплению опор для стен.
Расходы запланированы на 4 квартал 2023 года.
2. "Обеспечение равных прав потребителей на получение энергетических ресурсов" запланировано возмещение недополученных доходов организациям, осуществляющим реализацию населению сжиженного газа по социально ориентированным розничным ценам.
ДГХ  (6 291,8 тыс.руб.) органом местного самоуправления осуществляется предоставление субсидии  путем отбора юридических лиц. Согласно протоколу по рассмотрению предложений и отбору юридических лиц для предоставления субсидии на возмещение недополученных доходов организациям, осуществляющим реализацию населению газа № 2 от 06.12.2022 года принято решение о заключении соглашения с АО "Сжиженный газ Север", соглашение заключено 16.12.2022 № 43 на сумму 6 220,28 тыс.руб., плановое количество реализации сжиженного газа населению - 2 959 кг. На отчетную дату предоставлена субсидия в сумме 3 480,37 тыс.руб., реализовано 1 639 кг сжиженного газа.
АГ: запланированы расходы на выплату заработной платы и оплату начислений на выплаты по оплате труда  для осуществления переданного государственного полномочия. Расходы запланированы на 4 квартал 2023 года
3.  В рамках подпрограммы "Повышение энергоэффективности в отраслях экономики"  предприятиями города запланированы работы:
1) по реконструкции уличных водопроводных сетей следующих объекта "Водопроводные сети по ул. Дзержинского 7/3 до ЦТП-36, 8 мкрн. 7, 7А". На отчетную дату проведена закупочная процедура, по результату конкурса с ИП Новиков Е.К. заключен договор  от 11.04.2023 № 2023/30 на выполнение ПИР и СМР на сумму 36 618,07 тыс.руб., протяженность трассы 0,557 км.  На 01.10.2023 выполнены ПИР, выполнение СМР - 4 квартал 2023 года.
2) по техническому перевооружению магистральных тепловых сетей на основе современных технологий объектов "Сети тепловодоснабжения от ЦТП-49 до ж.д по ул. И.Киртбая, 21 в мкрн.5А" на сумму 23 569 тыс.руб., "Комплекс сетей тепловодоснабжения от ЦТП-72 в кв. 6" запланированы мероприятия по реконструкции сетей" на сумму 21 444 тыс.руб. На отчетную дату поставка материалов выполнена в полном объеме, выполнение СМР - 4 квартал 2023 года.
3) по оптимизации работы объектов электроснабжения выполнена реконструкция наружного освещения объекта "Территория водозаборов 9 и 9А промузлов". На отчетную дату заключен договор с ООО "Промкомплект-С" от 17.04.2023 №2023/38 на сумму 2 989,84 тыс.руб. Работы выполнены в полном объеме. Установлено 18 опор на 1 объекте.
ДИЗО:
В рамках реализации государственной программы запланировано выполнение работ по установке индивидуальных приборов учета коммунальных ресурсов (ГХВС) в муниципальных жилых помещениях. Расходы запланированы в течение 2023 года.
Заключены договоры: 
1) № 64 от 09.03.2023 с ИП Бобылев В.В. на сумму 163,20 тыс. руб. на выполнение работ по установке индивидуальных приборов учета коммунальных ресурсов (ГХВС) в муниципальных жилых помещениях. Планируемое к установке количество индивидуальных приборов учета ГХВС – 48 шт.; Срок выполнения работ: с момента заключения договора с 09.03.2023. по 22.09.2023. 
По состоянию на 01.10.2023 установлено 31 индивидуальных прибора учета ХГВС на сумму 105,4 тыс.руб.
2) № 92 от 24.04.2023 с  ИП Бобылев В.В. на сумму 5,70 тыс. руб. на выполнение работ по замене индивидуальных приборов учета коммунальных ресурсов (ГХВС) в нежилых помещениях. Планируемое к замене количество индивидуальных приборов учета ГХВС – 3 шт.; Срок выполнения работ: с 24.04.2023. по 28.04.2023. Работы выполнены и оплачены.
3) № 136 от 30.05.2023 с  ИП Быков И.Н. на сумму 1,10 тыс. руб. на выполнение работ по поверке индивидуальных приборов учета коммунальных ресурсов (ГХВС) в нежилых помещениях.
Планируемое к поверке количество индивидуальных приборов учета ГХВС – 2 шт.; Срок выполнения работ: с 30.05.2023 по 20.06.2023. Работы выполнены и оплачены.</t>
    </r>
    <r>
      <rPr>
        <sz val="24"/>
        <rFont val="Times New Roman"/>
        <family val="1"/>
        <charset val="204"/>
      </rPr>
      <t xml:space="preserve">
</t>
    </r>
    <r>
      <rPr>
        <sz val="16"/>
        <rFont val="Times New Roman"/>
        <family val="1"/>
        <charset val="204"/>
      </rPr>
      <t>4) № 197 от 19.07.2023 с  ИП Быков И.Н. на сумму 0,55 тыс. руб. на выполнение работ по поверке индивидуальных приборов учета коммунальных ресурсов (ГХВС) в нежилых помещениях.
Планируемое к поверке количество индивидуальных приборов учета ГХВС – 1 шт.; Срок выполнения работ: с 19.07.2023 по 08.08.2023. Работы выполнены и оплачены.
5) № 209 от 04.08.2023 с  ИП Быков И.Н. на сумму 3,00 тыс. руб. на выполнение работ по замене индивидуальных приборов учета коммунальных ресурсов (ГХВС) в нежилых помещениях.
Планируемое к замене количество индивидуальных приборов учета ГХВС – 2 шт.; Срок выполнения работ: с 04.08.2023 по 10.08.2023. Работы выполнены и оплачены.</t>
    </r>
    <r>
      <rPr>
        <sz val="24"/>
        <rFont val="Times New Roman"/>
        <family val="1"/>
        <charset val="204"/>
      </rPr>
      <t xml:space="preserve">
</t>
    </r>
    <r>
      <rPr>
        <sz val="16"/>
        <rFont val="Times New Roman"/>
        <family val="1"/>
        <charset val="204"/>
      </rPr>
      <t xml:space="preserve">6) № 225 от 18.08.2023 с  ИП Быков И.Н. на сумму 2,20 тыс. руб. на выполнение работ по поверке индивидуальных приборов учета коммунальных ресурсов (ГХВС) в нежилых помещениях.
Планируемое к поверке количество индивидуальных приборов учета ГХВС – 4 шт.; Срок выполнения работ: с 18.09.2023 по 26.09.2023. Работы выполнены и оплачены.
ДАиГ: 
  в рамках подпрограммы "Создание условий для обеспечения качественными коммунальными услугами" предусмотрено строительство следующих объектов: 
 1."Магистральный водовод для нужд Поймы-2, "Научно-технологического центра в городе Сургуте" и перспективной застройки" Заключен муниципальный контракт на выполнение работ  по строительству объекта «Магистральный водовод для нужд Поймы-2, «Научно-технологического центра в городе Сургуте» и перспективной застройки» с ООО «СпецМонтажПроект» №19/2022 от 31.05.2022. Сумма по контракту 245 585,89 тыс.руб. Срок выполнения работ: с момента подписания по  30.11.2023г.  Заключен контракт №24АН/2022 от 21.07.2022 с ООО «Спектр-Проект» на оказание услуг по проведению авторского надзора за строительством объекта на сумму 400,0 тыс.руб. Заключен контракт № 23/2022 от 05.07.2022 с ФБУ «Федеральный центр строительного контроля» на выполнение работ по проведению строительного контроля на сумму 5 459,37 тыс.руб. Строительная готовность объекта -  76% . В настоящее время ведутся работы по прокладке трубопровода методом ГНБ, проложено 5400 м из 6000 м.  Выполняется устройство переходов (дюкеров) через водные преграды, работы по устройству дюкерного перехода, обвязка камер, колодцев. 
2. "Сети ливневой канализации с локально-очистными сооружениями для существующих и перспективных объектов территорий: Пойма-2, Пойма-3, кв.П-1, кв.П-2, кв.П-7, кв.П-8, г.Сургут". Заключен муниципальный контракт на выполнение строительно-монтажных работ с ООО СК "ЮВиС" №27/2022 от 22.08.2022, цена контракта 353 101,86 тыс.руб. Срок выполнения работ - 14.11.2023 года. Заключен муниципальный контракт №43АН/2022 от 26.09.2022 с ООО «Геонсервиспроект» на оказание услуг по проведению авторского надзора за строительством объекта на сумму 119,04 тыс.руб. Заключен контракт № 33/2022 от 12.09.2022 с ФБУ «Федеральный центр строительного контроля» на выполнение работ по проведению строительного контроля на сумму 7 347,61 тыс.руб.   Строительная готовность объекта - 83%. Завершены работы по монтажу оборудования. Выполнено бетонирование плиты перекрытия ж/б емкости. Ведутся работы к отсыпке территории песком под благоустройство.
 3."Канализационная насосная станция с устройством трубопроводов до территории канализационно-очистных сооружений. Территория Пойма-2 г.Сургут" Заключен муниципальный контракт на выполнение работ по строительству с ООО «ВОРТ» №35/2022 от 12.09.2022. Сумма по контракту 221 607,59 тыс.руб. Срок выполнения работ: 01.10.2022-30.11.2023. Заключен контракт № 42/2022 от 23.09.2022 с ФБУ «Федеральный центр строительного контроля» на выполнение работ по проведению строительного контроля на сумму 4244,73 тыс.руб.  Выполнена прокладка трубопровода в полном объеме - 1 743 п.м., работы по благоустройству территории, установка оборудования. Выполняются внутренние и наружные электромонтажные работы, работы по устройству системы вентиляции и пожаротушения КНС.
 4."Сети теплоснабжения «Научно-технологического центра в городе Сургуте» Заключен муниципальный контракт на выполнение проектных и строительных работ с АО "Механизатор" №30/2022 от 01.09.2022, цена контракта 409828,0 тыс.руб. Срок выполнения ПИР - 28.02.2023, СМР- 30.11.2023. Заключен договор №14/05/23Д от 15.05.2023 на проведение госэкспертизы. Проектно-сметная документация разработана. Получено положительное заключение государственной экспертизы. Начаты строительно-монтажные работы.
5. "Внутриквартальные сети электроснабжения «Научно-технологического центра в городе Сургуте».  Заключен муниципальный контракт на выполнение проектных и строительных работ с ООО "С.И.Т.И." №28/2022 от 24.08.2022, цена контракта 497626,7 тыс.руб. Срок выполнения ПИР - 28.02.2023, СМР- 30.11.2023.  Ввиду нарушения Подрядчиком сроков выполнения работ, установленных контрактом, государственная экспертиза не получена. Расторгнут МК №28/2022 от 24.08.2022г. С ООО "С.И.Т.И" в одностороннем порядке. Проект разрабатывается МКУ "УКС". Ориентировочный срок получения государственной экспертизы проектной документации 15.12.2023.
6. "Сети газоснабжения «Научно-технологического центра в городе Сургуте». Заключен контракт № 37/2022 от 19.09.2022 с ООО «ТПП «Контур» на проектирование и строительство. Цена контракта 524 598,47012 тыс.руб. Срок выполнения ПИР - 28.02.2023 года, СМР-30.11.2023г. Проектная документация направлена на входной контроль в Управление гос.экспертизы. Плановый срок получения заключения - 27.10.23.
7."Сети водоснабжения «Научно-технологического центра в городе Сургуте» Заключен муниципальный контракт на выполнение проектных и строительных работ с ООО "СпецМонтажПроект" №29/2022 от 30.08.2022, цена контракта 175081,694 тыс.руб. Срок выполнения ПИР - 28.02.2023, СМР- 30.11.2023. Получено положительное заключение государственной экспертизы № 86-1-1-2-026578-2023 от 19.05.2023. Готовность объекта - 15%. Ведутся сварочные работы, прокладка трубы методом ГНБ 800 м из 3368 м (проектных).
 8."Сети водоотведения «Научно-технологического центра в городе Сургуте» Заключен муниципальный контракт на выполнение работ по проектированию и строительству с АО "Механизатор" №36/2022 от 12.09.2022г. Сумма по контракту 499 750,00 тыс.руб. Срок выполнения работ ПИР-29.09.2022-28.02.2023, СМР-01.03.2023-30.11.2023гг. Проектно-сметная документация разработана. Получено положительное заключение государственной экспертизы №86-1-1-2-258150-2023 от 28.09.2023.
   В рамках подпрограммы "Повышение энергоэффективности в отраслях экономики": 
1) По мероприятию "Оптимизация работы системы тепло-, водоснабжения зданий учреждений (ремонт системы тепловодоснабжения, замена трубопроводов на трубы нового поколения, замена изоляции, замена оборудования вентиляции). Обустройство тепловой защиты ограждающих конструкций зданий учреждений (ремонт фасадов, кровель и чердаков, замена оконных и дверных блоков, замена гаражных ворот, установка теплоотражающих экранов)" на ремонт системы вентиляции в МБДОУ № 10 «Семицветик» предусмотрено 1 854,599 тыс. руб. Проведены закупки и заключены муниципальные контракты:
 - оказание услуг по проведению проверки (негосударственной экспертизы) достоверности определения сметной стоимости работ по текущему ремонту системы вентиляции МБДОУ № 30 "Семицветик", МК № 32 от 11.05.23 с ООО "Строительная Экспертиза" на сумму 6,400 тыс.руб. работы выполнены и оплачены в полном объеме.
Заключен муниципальный контракт  с ООО "Энергия" от 14.08.2023 №МК-32-23 по текущему ремонту системы вентиляции МБДОУ № 30 "Семицветик" на сумму 1 843,346 тыс. руб.  Плановый срок исполнения - 4 квартал 2023 г.
2) Мероприятие "Оптимизация работы системы электроснабжения зданий учреждений (замена светильников на светильники с энергосберегающими лампами, ремонт системы электроснабжения)" на замену светильников в МБДОУ № 25 «Родничок» и МБДОУ № 27 «Микки-Маус» предусмотрено 3 949,541 тыс. руб.
Проведены закупки и заключены муниципальные контракты:
 - на оказание услуг по проведению проверки (негосударственной экспертизы) достоверности определения сметной стоимости работ по замене светильников в МБДОУ № 25 «Родничок» и МБДОУ № 27 «Микки-Маус», МК № 31 от 11.05.23 с ООО "Строительная Экспертиза" на сумму 9,800 тыс. руб. Работы выполнены и оплачены в полном объеме.
Заключены муниципальные контракты на замену светильников в 2 дошкольных учреждениях, в том числе:
-  МБДОУ № 25 «Родничок» муниципальный контракт №-26-23 от 29.06.23 с ИП "Кириллова Марина Валерьевна на сумму 1 829,227 тыс. руб., 
-  МБДОУ № 27 «Микки-Маус» муниципальный контракт МК-25-23 от 278.06.23 с ООО "Лидер-Плюс" на сумму 2 010,092 тыс. руб.
Работы выполнены и оплачены.
Экономия составила 90 802,57 руб.
</t>
    </r>
  </si>
  <si>
    <t xml:space="preserve">ДИиЗО: 
В рамках реализации программы запланировано:
1.  Предоставление 214 выплат за изымаемое для муниципальных нужд недвижимое имущество и принятие в муниципальную собственность недвижимого имущества.  По состоянию на 01.10.2023 в рамках мероприятия  издано 174  соглашения об изъятии недвижимости для муниципальных нужд на сумму 828 093,4 тыс. руб.
2. Приобретение 196 жилых помещений. По состоянию на 01.10.2023 заключено 196 муниципальных контрактов на общую сумму 887 186, 08 тыс. рублей. Оплата  произведена в полном объеме.
3.  Освобождение земельных участков. Заключены 30 муниципальных контракта на снос домов, подлежащих выводу из эксплуатации с последующим демонтажем строительных конструкций, в связи с переселением из них граждан на сумму 37 540,91 тыс. руб., по состоянию на 01.10.2023 снесено 13 домов на сумму 9 199,49 тыс. руб. На электронной площадке размещены 7 муниципальных контрактов на сумму 15 268,77 тыс. руб., оплата планируется в 4 квартале.
4. Приспособление жилых помещений и общего имущества в многоквартирных домах с учетом потребностей инвалидов. Ззаключены муниципальные контракты:
- № 148 от 14.06.2023 на сумму 2 495,00 тыс. руб. Срок выполнения работ: с 14.06.2023 по 01.08.2023. По состоянию на 01.10.2023 работы выполнены полностью.
- № 227 от 07.09.2023 на сумму 1 793,00 тыс. руб. Срок выполнения работ: с 07.09.2023 по 26.10.2023. 
- № 233 от 13.09.2023 на сумму 2 880,00 тыс. руб. Срок выполнения работ: с 13.09.2023 по 31.10.2023.
5. Предоставление выплат 26 льготополучателям в рамках осуществления полномочий по обеспечению жильем отдельных категорий граждан, установленных Федеральным законом от 12 января 1995 года N 5-ФЗ "О ветеранах". По состоянию на 01.10.2023:                                                                                                        
- 10 льготополучателям перечислена субсидия; 
- по 2 льготополучателям субсидия в стадии согласования;                                                                                                                                               - 3 льготополучателя находятся в стадии подбора варианта приобретаемого жилья;                                   
- 4 льготополучателям отказано в предоставлении субсидии по причине отсутствия нуждаемости в улучшении жилищных условий;       
- 7 льготополучателей отказались от получения субсидии в текущем году. 
6. Предоставление выплат 5 льготополучателям в рамках осуществления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 По состоянию на 01.10.2023:
- 2 льготополучателям  перечислена субсидия;   
- 2 льготополучателей отказались от получения субсидии в текущем году;     
- 1 льготополучателю отказано в предоставлении субсидии.  
7. Предоставление социальной выплаты 4 молодым семьям в рамках реализации мероприятий по обеспечению жильем молодых семей. По состоянию на 01.10.2023 социальные выплаты предоставлены в полном объеме. 
8. Предоставление социальной выплаты 4 семьям, проживающих в жилых помещениях, не отвечающих требованиям в связи с превышением предельно допустимой концентрации фенола и формальдегида. По состоянию на 01.10.2023 социальная выплата предоставлена  4 семьям, мероприятие исполнено в полном объеме.
ДАиГ:
Запланированы средства на строительство объекта "Водовод от ВК-50 в районе кольца ГРЭС до ВК-15 по ул. Пионерная с устройством повысительной насосной станции". Заключен муниципальный контракт №91 от 08.10.2022г. на выполнение строительных работ  на сумму 220 000,0 тыс.руб. Заключен муниципальный контракт №11/2022 от 23.05.2022г. на строительство на сумму 171 137,63 тыс.руб. Заключен контракт №1АН/2022 от 07.02.2022г. на услуги по авторскому надзору на сумму 299,8 тыс.руб. Заключен контракт №31АН/2022 от 01.09.2022г. на услуги по авторскому надзору на сумму 285,23 тыс.руб. Готовность объекта 82%. Подрядчиком нарушены сроки выполнения работ
МКУ "ХЭУ"
В 2023 году из средств окружного бюджета предусмотрены расходы на приобретение бумаги и бумажных изделий. Расходы запланированы на 4 квартал 2023 года.
</t>
  </si>
  <si>
    <r>
      <rPr>
        <sz val="16"/>
        <rFont val="Times New Roman"/>
        <family val="1"/>
        <charset val="204"/>
      </rPr>
      <t>ДГХ: 
В рамках реализации национального проекта "Безопасные и качественные автомобильные дороги":
1. в рамках подпрограммы "Дорожное хозяйство" запланировано выполнение ремонта общей протяженностью 2,546 км. в т.ч.:
1) ремонт автомобильных дорог общего пользования местного значения в отношении следующих объектов:
- улица Бажова – 0,740 км., заключен муниципальный контракт от 06.09.2022 № 45-ГХ с АО "АВТОДОРСТРОЙ", срок выполнения работ по контракту - 15.12.2023. Готовность объекта - 100%. Работы на объекте завершены.
- Автомобильная дорога по проспекту Комсомольский (от ул. Югорской до ул. Щепеткина) - 0,674 км, заключен муниципальный контракт от 06.09.2022 № 46-ГХ с АО "АВТОДОРСТРОЙ", срок выполнения работ по контракту - 15.11.2023. Готовность объекта - 98%.
2) капитальный ремонт улица Привокзальная –  общая протяженность - 1,732 км, из них в 2023 году - 1,132 км.
Заключен муниципальный контракт от 30.05.2022 № 16-ГХ с ООО СК "ЮВ и С", срок выполнения работ по контракту 31.10.2023. Готовность объекта - 65%.
По итогам ремонтной кампании 2023 года планируется достичь значение показателя "Доля дорожной сети городской агломерации, соответствующая нормативным требованиям, %" - 84,0%.
2. в рамках подпрограммы "Безопасность дорожного движения" планируется:
1) модернизация начального уровня системы метеомониторинга, в части установки и подключения 1 (одного) комплекса метеорологического контроля, подключение 2 (двух) существующих комплектов метеомониторинга, создание и интеграция Подсистемы метеомониторинга в существующую ИТС;
2) создание Подсистемы Детектирования ДТП и ЧС;
3) модернизация интеграционной платформы;
4) модернизация Подсистемы светофорного управления.
Заключены:
- муниципальный контракт от 11.04.2023 № 13-ГХ с ООО "РЕММАРК" на сумму 51 743,64 тыс.руб., срок выполнения работ по контракту 15.11.2023; 
- договор от 21.06.2023 № 75/23 с ООО "РЕММАРК" на сумму 406,41 тыс.руб., срок выполнения работ по контракту 30.09.2023, договор выполнен в полном объеме;
- договор от 22.06.2023 № 78/23 с ООО "РЕММАРК" на сумму 116,25 тыс.руб., срок выполнения работ по контракту 30.09.2023,  договор выполнен в полном объеме; 
На отчетную дату оплачены выполненные работы на сумму 39 100,03 тыс.руб. (модернизация существующей ПО "Умный транспорт", модернизация интеграционной платформы ИТС (поставка ПО), модернизация существующей подсистемы видеонаблюдения, модернизация ПО Vocord, расширение функционала существующей Подсистемы параметров транспортного потока в части поставки ПО "Фактор-Мониторинг", интеграция с существующей интеграционной платформой RITM3, проведена модернизация существующей подсистемы видеонаблюдения в части  дооборудования светофорных объектов видеокамерами, внесена новая маршрутная сеть в базу данных, разработан баннер, макеты для главной страницы портала по новой маршрутной сети).
ДАиГ: осуществляется строительство объекта "Магистральная дорога на участках: ул. 16 «ЮР» от ул. 3 «ЮР» до примыкания к ул. Никольская; ул. 3 «ЮР» от ул. 16 «ЮР» до ул. 18 «ЮР»; ул. 18 «ЮР» от 3 «ЮР» до примыкания к ул. Энгельса в г. Сургуте". Заключен муниципальный контракт на выполнение работ по строительству с ООО «ЮВИС» №32/2022 от 08.09.2022 на сумму 1 416 148,91 тыс.руб. Срок выполнения работ: 19.09.2022-31.05.2024. Заключен контракт с ФБУ «Федеральный центр строительного контроля» на выполнение работ по проведению строительного контроля на сумму 23 802,27 тыс.руб. Готовность объекта -9 %,  Ведутся работы: проложено 1040 из 1882 проектных п.м. сетей ливневой канализации, 1300 из 2434 п.м. сетей хозбытовой канализации</t>
    </r>
    <r>
      <rPr>
        <sz val="16"/>
        <color rgb="FFFF0000"/>
        <rFont val="Times New Roman"/>
        <family val="1"/>
        <charset val="204"/>
      </rPr>
      <t xml:space="preserve">.
</t>
    </r>
  </si>
  <si>
    <r>
      <t xml:space="preserve">Государственная программа "Управление государственным имуществом"
</t>
    </r>
    <r>
      <rPr>
        <sz val="16"/>
        <color theme="1"/>
        <rFont val="Times New Roman"/>
        <family val="1"/>
        <charset val="204"/>
      </rPr>
      <t xml:space="preserve">1. Субсидии на выполнение комплексных кадастровых работ
</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</si>
</sst>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 ##0.00_р_._-;\-* #\ ##0.00_р_._-;_-* &quot;-&quot;??_р_._-;_-@_-"/>
    <numFmt numFmtId="165" formatCode="&quot;$&quot;#\ ##0_);\(&quot;$&quot;#\ ##0\)"/>
    <numFmt numFmtId="166" formatCode="&quot;р.&quot;#\ ##0_);\(&quot;р.&quot;#\ ##0\)"/>
    <numFmt numFmtId="167" formatCode="#\ ##0.0"/>
    <numFmt numFmtId="168" formatCode="#\ ##0.00"/>
    <numFmt numFmtId="169" formatCode="#\ ##0"/>
  </numFmts>
  <fonts count="32" x14ac:knownFonts="1">
    <font>
      <sz val="12"/>
      <color theme="1"/>
      <name val="Times New Roman"/>
      <charset val="204"/>
    </font>
    <font>
      <sz val="20"/>
      <color rgb="FFFF0000"/>
      <name val="Times New Roman"/>
      <family val="1"/>
      <charset val="204"/>
    </font>
    <font>
      <i/>
      <sz val="20"/>
      <color rgb="FFFF0000"/>
      <name val="Times New Roman"/>
      <family val="1"/>
      <charset val="204"/>
    </font>
    <font>
      <sz val="20"/>
      <name val="Times New Roman"/>
      <family val="1"/>
      <charset val="204"/>
    </font>
    <font>
      <sz val="16"/>
      <color rgb="FFFF0000"/>
      <name val="Times New Roman"/>
      <family val="1"/>
      <charset val="204"/>
    </font>
    <font>
      <sz val="24"/>
      <name val="Times New Roman"/>
      <family val="1"/>
      <charset val="204"/>
    </font>
    <font>
      <sz val="16"/>
      <name val="Times New Roman"/>
      <family val="1"/>
      <charset val="204"/>
    </font>
    <font>
      <sz val="18"/>
      <name val="Times New Roman"/>
      <family val="1"/>
      <charset val="204"/>
    </font>
    <font>
      <i/>
      <sz val="16"/>
      <name val="Times New Roman"/>
      <family val="1"/>
      <charset val="204"/>
    </font>
    <font>
      <i/>
      <sz val="20"/>
      <name val="Times New Roman"/>
      <family val="1"/>
      <charset val="204"/>
    </font>
    <font>
      <sz val="24"/>
      <color rgb="FFFF0000"/>
      <name val="Times New Roman"/>
      <family val="1"/>
      <charset val="204"/>
    </font>
    <font>
      <sz val="10"/>
      <name val="Arial Cyr"/>
      <charset val="204"/>
    </font>
    <font>
      <sz val="11"/>
      <color theme="1"/>
      <name val="Calibri"/>
      <family val="2"/>
      <charset val="204"/>
      <scheme val="minor"/>
    </font>
    <font>
      <sz val="10"/>
      <name val="Arial"/>
      <family val="2"/>
      <charset val="204"/>
    </font>
    <font>
      <sz val="12"/>
      <color indexed="8"/>
      <name val="Times New Roman"/>
      <family val="1"/>
      <charset val="204"/>
    </font>
    <font>
      <sz val="12"/>
      <color theme="1"/>
      <name val="Times New Roman"/>
      <family val="1"/>
      <charset val="204"/>
    </font>
    <font>
      <sz val="10"/>
      <name val="Helv"/>
      <charset val="204"/>
    </font>
    <font>
      <sz val="11"/>
      <color indexed="8"/>
      <name val="Calibri"/>
      <family val="2"/>
      <charset val="204"/>
    </font>
    <font>
      <b/>
      <sz val="16"/>
      <color rgb="FFFF0000"/>
      <name val="Times New Roman"/>
      <family val="1"/>
      <charset val="204"/>
    </font>
    <font>
      <b/>
      <sz val="20"/>
      <color rgb="FFFF0000"/>
      <name val="Times New Roman"/>
      <family val="1"/>
      <charset val="204"/>
    </font>
    <font>
      <sz val="18"/>
      <color rgb="FFFF0000"/>
      <name val="Times New Roman"/>
      <family val="1"/>
      <charset val="204"/>
    </font>
    <font>
      <i/>
      <sz val="18"/>
      <color rgb="FFFF0000"/>
      <name val="Times New Roman"/>
      <family val="1"/>
      <charset val="204"/>
    </font>
    <font>
      <b/>
      <i/>
      <sz val="20"/>
      <color rgb="FFFF0000"/>
      <name val="Times New Roman"/>
      <family val="1"/>
      <charset val="204"/>
    </font>
    <font>
      <sz val="12"/>
      <color rgb="FFFF0000"/>
      <name val="Times New Roman"/>
      <family val="1"/>
      <charset val="204"/>
    </font>
    <font>
      <u/>
      <sz val="16"/>
      <name val="Times New Roman"/>
      <family val="1"/>
      <charset val="204"/>
    </font>
    <font>
      <sz val="18"/>
      <color theme="1"/>
      <name val="Times New Roman"/>
      <family val="1"/>
      <charset val="204"/>
    </font>
    <font>
      <b/>
      <sz val="16"/>
      <name val="Times New Roman"/>
      <family val="1"/>
      <charset val="204"/>
    </font>
    <font>
      <b/>
      <sz val="20"/>
      <name val="Times New Roman"/>
      <family val="1"/>
      <charset val="204"/>
    </font>
    <font>
      <sz val="26"/>
      <name val="Times New Roman"/>
      <family val="1"/>
      <charset val="204"/>
    </font>
    <font>
      <b/>
      <i/>
      <sz val="20"/>
      <name val="Times New Roman"/>
      <family val="1"/>
      <charset val="204"/>
    </font>
    <font>
      <b/>
      <sz val="16"/>
      <color theme="1"/>
      <name val="Times New Roman"/>
      <family val="1"/>
      <charset val="204"/>
    </font>
    <font>
      <sz val="16"/>
      <color theme="1"/>
      <name val="Times New Roman"/>
      <family val="1"/>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right/>
      <top style="thin">
        <color auto="1"/>
      </top>
      <bottom/>
      <diagonal/>
    </border>
    <border>
      <left style="thin">
        <color auto="1"/>
      </left>
      <right/>
      <top style="thin">
        <color auto="1"/>
      </top>
      <bottom/>
      <diagonal/>
    </border>
    <border>
      <left style="thin">
        <color auto="1"/>
      </left>
      <right/>
      <top/>
      <bottom style="thin">
        <color auto="1"/>
      </bottom>
      <diagonal/>
    </border>
  </borders>
  <cellStyleXfs count="51">
    <xf numFmtId="0" fontId="0" fillId="0" borderId="0"/>
    <xf numFmtId="0" fontId="11" fillId="0" borderId="0"/>
    <xf numFmtId="0" fontId="13" fillId="0" borderId="0"/>
    <xf numFmtId="0" fontId="12" fillId="0" borderId="0"/>
    <xf numFmtId="0" fontId="13"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4" fillId="0" borderId="0"/>
    <xf numFmtId="0" fontId="13" fillId="0" borderId="0"/>
    <xf numFmtId="0" fontId="14" fillId="0" borderId="0"/>
    <xf numFmtId="0" fontId="15" fillId="0" borderId="0"/>
    <xf numFmtId="0" fontId="13" fillId="0" borderId="0"/>
    <xf numFmtId="0" fontId="13" fillId="0" borderId="0"/>
    <xf numFmtId="0" fontId="13" fillId="0" borderId="0"/>
    <xf numFmtId="0" fontId="11" fillId="0" borderId="0"/>
    <xf numFmtId="0" fontId="12" fillId="0" borderId="0"/>
    <xf numFmtId="0" fontId="12" fillId="0" borderId="0"/>
    <xf numFmtId="0" fontId="12" fillId="0" borderId="0"/>
    <xf numFmtId="0" fontId="12" fillId="0" borderId="0"/>
    <xf numFmtId="0" fontId="13" fillId="0" borderId="0"/>
    <xf numFmtId="9" fontId="11" fillId="0" borderId="0" applyFont="0" applyFill="0" applyBorder="0" applyAlignment="0" applyProtection="0"/>
    <xf numFmtId="0" fontId="16" fillId="0" borderId="0"/>
    <xf numFmtId="0" fontId="13" fillId="0" borderId="0" applyFont="0" applyFill="0" applyBorder="0" applyAlignment="0" applyProtection="0"/>
    <xf numFmtId="164" fontId="17"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5" fontId="13" fillId="0" borderId="0" applyFont="0" applyFill="0" applyBorder="0" applyAlignment="0" applyProtection="0"/>
    <xf numFmtId="166"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7"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cellStyleXfs>
  <cellXfs count="215">
    <xf numFmtId="0" fontId="0" fillId="0" borderId="0" xfId="0"/>
    <xf numFmtId="0" fontId="1" fillId="0" borderId="0" xfId="0" applyFont="1" applyFill="1" applyBorder="1" applyAlignment="1">
      <alignment vertical="top" wrapText="1"/>
    </xf>
    <xf numFmtId="0" fontId="1" fillId="0" borderId="0" xfId="0" applyFont="1" applyFill="1" applyAlignment="1">
      <alignment horizontal="left" vertical="top" wrapText="1"/>
    </xf>
    <xf numFmtId="0" fontId="2" fillId="0" borderId="0" xfId="0" applyFont="1" applyFill="1" applyAlignment="1">
      <alignment horizontal="left" vertical="top" wrapText="1"/>
    </xf>
    <xf numFmtId="0" fontId="4" fillId="0" borderId="0" xfId="0" applyFont="1" applyFill="1" applyAlignment="1">
      <alignment horizontal="center" vertical="top" wrapText="1"/>
    </xf>
    <xf numFmtId="0" fontId="1" fillId="0" borderId="0" xfId="0" applyFont="1" applyFill="1" applyAlignment="1">
      <alignment horizontal="justify" vertical="top" wrapText="1"/>
    </xf>
    <xf numFmtId="168" fontId="1" fillId="0" borderId="0" xfId="0" applyNumberFormat="1" applyFont="1" applyFill="1" applyAlignment="1">
      <alignment vertical="top" wrapText="1"/>
    </xf>
    <xf numFmtId="2" fontId="1" fillId="0" borderId="0" xfId="0" applyNumberFormat="1" applyFont="1" applyFill="1" applyAlignment="1">
      <alignment vertical="top" wrapText="1"/>
    </xf>
    <xf numFmtId="9" fontId="1" fillId="0" borderId="0" xfId="0" applyNumberFormat="1" applyFont="1" applyFill="1" applyAlignment="1">
      <alignment vertical="top" wrapText="1"/>
    </xf>
    <xf numFmtId="0" fontId="1" fillId="0" borderId="0" xfId="0" applyFont="1" applyFill="1" applyAlignment="1">
      <alignment vertical="top" wrapText="1"/>
    </xf>
    <xf numFmtId="0" fontId="4" fillId="0" borderId="0" xfId="0" applyFont="1" applyFill="1" applyBorder="1" applyAlignment="1">
      <alignment horizontal="center" vertical="top" wrapText="1"/>
    </xf>
    <xf numFmtId="0" fontId="1" fillId="0" borderId="0" xfId="0" applyFont="1" applyFill="1" applyBorder="1" applyAlignment="1">
      <alignment horizontal="justify" vertical="top" wrapText="1"/>
    </xf>
    <xf numFmtId="168" fontId="1" fillId="0" borderId="0" xfId="0" applyNumberFormat="1" applyFont="1" applyFill="1" applyBorder="1" applyAlignment="1">
      <alignment vertical="top" wrapText="1"/>
    </xf>
    <xf numFmtId="2" fontId="1" fillId="0" borderId="0" xfId="0" applyNumberFormat="1" applyFont="1" applyFill="1" applyBorder="1" applyAlignment="1">
      <alignment vertical="top" wrapText="1"/>
    </xf>
    <xf numFmtId="9" fontId="1" fillId="0" borderId="0" xfId="0" applyNumberFormat="1" applyFont="1" applyFill="1" applyBorder="1" applyAlignment="1">
      <alignment vertical="top" wrapText="1"/>
    </xf>
    <xf numFmtId="0" fontId="4" fillId="0" borderId="0" xfId="0" applyFont="1" applyFill="1" applyBorder="1" applyAlignment="1" applyProtection="1">
      <alignment horizontal="center" vertical="top" wrapText="1"/>
      <protection locked="0"/>
    </xf>
    <xf numFmtId="168" fontId="1" fillId="0" borderId="0" xfId="0" applyNumberFormat="1" applyFont="1" applyFill="1" applyBorder="1" applyAlignment="1" applyProtection="1">
      <alignment horizontal="justify" vertical="top" wrapText="1"/>
      <protection locked="0"/>
    </xf>
    <xf numFmtId="168" fontId="1" fillId="0" borderId="0" xfId="0" applyNumberFormat="1" applyFont="1" applyFill="1" applyBorder="1" applyAlignment="1" applyProtection="1">
      <alignment horizontal="center" vertical="top" wrapText="1"/>
      <protection locked="0"/>
    </xf>
    <xf numFmtId="9" fontId="1" fillId="0" borderId="0" xfId="0" applyNumberFormat="1" applyFont="1" applyFill="1" applyBorder="1" applyAlignment="1" applyProtection="1">
      <alignment horizontal="right" vertical="top" wrapText="1"/>
      <protection locked="0"/>
    </xf>
    <xf numFmtId="1" fontId="1" fillId="0" borderId="0" xfId="0" applyNumberFormat="1" applyFont="1" applyFill="1" applyBorder="1" applyAlignment="1" applyProtection="1">
      <alignment horizontal="right" vertical="top" wrapText="1"/>
      <protection locked="0"/>
    </xf>
    <xf numFmtId="2" fontId="7" fillId="0" borderId="1" xfId="0" applyNumberFormat="1" applyFont="1" applyFill="1" applyBorder="1" applyAlignment="1" applyProtection="1">
      <alignment horizontal="center" vertical="top" wrapText="1"/>
      <protection locked="0"/>
    </xf>
    <xf numFmtId="9" fontId="7" fillId="0" borderId="1" xfId="0" applyNumberFormat="1" applyFont="1" applyFill="1" applyBorder="1" applyAlignment="1" applyProtection="1">
      <alignment horizontal="center" vertical="top" wrapText="1"/>
      <protection locked="0"/>
    </xf>
    <xf numFmtId="168" fontId="7" fillId="0" borderId="1" xfId="0" applyNumberFormat="1" applyFont="1" applyFill="1" applyBorder="1" applyAlignment="1" applyProtection="1">
      <alignment horizontal="center" vertical="top" wrapText="1"/>
      <protection locked="0"/>
    </xf>
    <xf numFmtId="0" fontId="8" fillId="0" borderId="1" xfId="0" applyFont="1" applyFill="1" applyBorder="1" applyAlignment="1" applyProtection="1">
      <alignment horizontal="center" vertical="top" wrapText="1"/>
      <protection locked="0"/>
    </xf>
    <xf numFmtId="169" fontId="9" fillId="0" borderId="1" xfId="0" applyNumberFormat="1" applyFont="1" applyFill="1" applyBorder="1" applyAlignment="1" applyProtection="1">
      <alignment horizontal="center" vertical="top" wrapText="1"/>
      <protection locked="0"/>
    </xf>
    <xf numFmtId="1" fontId="9" fillId="0" borderId="1" xfId="0" applyNumberFormat="1" applyFont="1" applyFill="1" applyBorder="1" applyAlignment="1" applyProtection="1">
      <alignment horizontal="center" vertical="top" wrapText="1"/>
      <protection locked="0"/>
    </xf>
    <xf numFmtId="0" fontId="10" fillId="0" borderId="0" xfId="0" applyFont="1" applyFill="1" applyAlignment="1">
      <alignment horizontal="justify" vertical="top" wrapText="1"/>
    </xf>
    <xf numFmtId="1" fontId="3" fillId="0" borderId="0" xfId="0" applyNumberFormat="1" applyFont="1" applyFill="1" applyBorder="1" applyAlignment="1" applyProtection="1">
      <alignment horizontal="right" vertical="top" wrapText="1"/>
      <protection locked="0"/>
    </xf>
    <xf numFmtId="168" fontId="3" fillId="0" borderId="0" xfId="0" applyNumberFormat="1" applyFont="1" applyFill="1" applyBorder="1" applyAlignment="1" applyProtection="1">
      <alignment horizontal="right" vertical="top" wrapText="1"/>
      <protection locked="0"/>
    </xf>
    <xf numFmtId="0" fontId="1" fillId="0" borderId="0" xfId="0" applyFont="1" applyFill="1" applyBorder="1" applyAlignment="1">
      <alignment horizontal="left" vertical="top" wrapText="1"/>
    </xf>
    <xf numFmtId="168" fontId="2" fillId="0" borderId="0" xfId="0" applyNumberFormat="1" applyFont="1" applyFill="1" applyAlignment="1">
      <alignment horizontal="left" vertical="top" wrapText="1"/>
    </xf>
    <xf numFmtId="168" fontId="3" fillId="0" borderId="0" xfId="0" applyNumberFormat="1" applyFont="1" applyFill="1" applyAlignment="1">
      <alignment vertical="top" wrapText="1"/>
    </xf>
    <xf numFmtId="2" fontId="3" fillId="0" borderId="0" xfId="0" applyNumberFormat="1" applyFont="1" applyFill="1" applyAlignment="1">
      <alignment vertical="top" wrapText="1"/>
    </xf>
    <xf numFmtId="9" fontId="3" fillId="0" borderId="0" xfId="0" applyNumberFormat="1" applyFont="1" applyFill="1" applyAlignment="1">
      <alignment vertical="top" wrapText="1"/>
    </xf>
    <xf numFmtId="0" fontId="3" fillId="0" borderId="0" xfId="0" applyFont="1" applyFill="1" applyAlignment="1">
      <alignment horizontal="justify" vertical="top" wrapText="1"/>
    </xf>
    <xf numFmtId="10" fontId="19" fillId="0" borderId="1" xfId="0" applyNumberFormat="1" applyFont="1" applyFill="1" applyBorder="1" applyAlignment="1" applyProtection="1">
      <alignment horizontal="center" vertical="top" wrapText="1"/>
      <protection locked="0"/>
    </xf>
    <xf numFmtId="168" fontId="19" fillId="0" borderId="0" xfId="0" applyNumberFormat="1" applyFont="1" applyFill="1" applyAlignment="1">
      <alignment horizontal="left" vertical="top" wrapText="1"/>
    </xf>
    <xf numFmtId="0" fontId="19" fillId="0" borderId="0" xfId="0" applyFont="1" applyFill="1" applyAlignment="1">
      <alignment horizontal="left" vertical="top" wrapText="1"/>
    </xf>
    <xf numFmtId="0" fontId="18" fillId="0" borderId="5" xfId="0" applyFont="1" applyFill="1" applyBorder="1" applyAlignment="1" applyProtection="1">
      <alignment horizontal="left" vertical="top" wrapText="1"/>
      <protection locked="0"/>
    </xf>
    <xf numFmtId="0" fontId="20" fillId="0" borderId="0" xfId="0" applyFont="1" applyFill="1" applyAlignment="1">
      <alignment horizontal="left" vertical="top" wrapText="1"/>
    </xf>
    <xf numFmtId="0" fontId="21" fillId="0" borderId="0" xfId="0" applyFont="1" applyFill="1" applyAlignment="1">
      <alignment horizontal="left" vertical="top" wrapText="1"/>
    </xf>
    <xf numFmtId="0" fontId="22" fillId="0" borderId="0" xfId="0" applyFont="1" applyFill="1" applyAlignment="1">
      <alignment horizontal="left" vertical="top" wrapText="1"/>
    </xf>
    <xf numFmtId="0" fontId="18" fillId="0" borderId="3" xfId="0" applyFont="1" applyFill="1" applyBorder="1" applyAlignment="1" applyProtection="1">
      <alignment horizontal="left" vertical="top" wrapText="1"/>
      <protection locked="0"/>
    </xf>
    <xf numFmtId="0" fontId="18" fillId="0" borderId="4" xfId="0" applyFont="1" applyFill="1" applyBorder="1" applyAlignment="1" applyProtection="1">
      <alignment horizontal="left" vertical="top" wrapText="1"/>
      <protection locked="0"/>
    </xf>
    <xf numFmtId="0" fontId="18" fillId="0" borderId="1" xfId="0" applyFont="1" applyFill="1" applyBorder="1" applyAlignment="1" applyProtection="1">
      <alignment horizontal="left" vertical="top" wrapText="1"/>
      <protection locked="0"/>
    </xf>
    <xf numFmtId="4" fontId="19" fillId="0" borderId="4" xfId="0" applyNumberFormat="1" applyFont="1" applyFill="1" applyBorder="1" applyAlignment="1" applyProtection="1">
      <alignment horizontal="center" vertical="top" wrapText="1"/>
      <protection locked="0"/>
    </xf>
    <xf numFmtId="0" fontId="18" fillId="0" borderId="2" xfId="0" applyFont="1" applyFill="1" applyBorder="1" applyAlignment="1" applyProtection="1">
      <alignment horizontal="left" vertical="top" wrapText="1"/>
      <protection locked="0"/>
    </xf>
    <xf numFmtId="10" fontId="19" fillId="0" borderId="4" xfId="0" applyNumberFormat="1" applyFont="1" applyFill="1" applyBorder="1" applyAlignment="1" applyProtection="1">
      <alignment horizontal="center" vertical="top" wrapText="1"/>
      <protection locked="0"/>
    </xf>
    <xf numFmtId="168" fontId="22" fillId="0" borderId="0" xfId="0" applyNumberFormat="1" applyFont="1" applyFill="1" applyAlignment="1">
      <alignment horizontal="left" vertical="top" wrapText="1"/>
    </xf>
    <xf numFmtId="4" fontId="19" fillId="0" borderId="1" xfId="0" applyNumberFormat="1" applyFont="1" applyFill="1" applyBorder="1" applyAlignment="1" applyProtection="1">
      <alignment horizontal="center" vertical="top" wrapText="1"/>
      <protection locked="0"/>
    </xf>
    <xf numFmtId="0" fontId="18" fillId="0" borderId="3" xfId="0" applyFont="1" applyFill="1" applyBorder="1" applyAlignment="1" applyProtection="1">
      <alignment horizontal="justify" vertical="top" wrapText="1"/>
      <protection locked="0"/>
    </xf>
    <xf numFmtId="0" fontId="18" fillId="0" borderId="1" xfId="0" applyFont="1" applyFill="1" applyBorder="1" applyAlignment="1" applyProtection="1">
      <alignment horizontal="justify" vertical="top" wrapText="1"/>
      <protection locked="0"/>
    </xf>
    <xf numFmtId="0" fontId="4" fillId="0" borderId="1" xfId="0" applyFont="1" applyFill="1" applyBorder="1" applyAlignment="1" applyProtection="1">
      <alignment horizontal="justify" vertical="top" wrapText="1"/>
      <protection locked="0"/>
    </xf>
    <xf numFmtId="4" fontId="1" fillId="2" borderId="1" xfId="0" applyNumberFormat="1" applyFont="1" applyFill="1" applyBorder="1" applyAlignment="1" applyProtection="1">
      <alignment horizontal="center" vertical="top" wrapText="1"/>
      <protection locked="0"/>
    </xf>
    <xf numFmtId="4" fontId="1" fillId="0" borderId="1" xfId="0" applyNumberFormat="1" applyFont="1" applyFill="1" applyBorder="1" applyAlignment="1" applyProtection="1">
      <alignment horizontal="center" vertical="top" wrapText="1"/>
      <protection locked="0"/>
    </xf>
    <xf numFmtId="10" fontId="1" fillId="0" borderId="1" xfId="0" applyNumberFormat="1" applyFont="1" applyFill="1" applyBorder="1" applyAlignment="1" applyProtection="1">
      <alignment horizontal="center" vertical="top" wrapText="1"/>
      <protection locked="0"/>
    </xf>
    <xf numFmtId="10" fontId="1" fillId="2" borderId="1" xfId="0" applyNumberFormat="1" applyFont="1" applyFill="1" applyBorder="1" applyAlignment="1" applyProtection="1">
      <alignment horizontal="center" vertical="top" wrapText="1"/>
      <protection locked="0"/>
    </xf>
    <xf numFmtId="0" fontId="4" fillId="0" borderId="3" xfId="0" applyFont="1" applyFill="1" applyBorder="1" applyAlignment="1" applyProtection="1">
      <alignment horizontal="justify" vertical="top" wrapText="1"/>
      <protection locked="0"/>
    </xf>
    <xf numFmtId="4" fontId="1" fillId="0" borderId="2" xfId="0" applyNumberFormat="1" applyFont="1" applyFill="1" applyBorder="1" applyAlignment="1" applyProtection="1">
      <alignment horizontal="center" vertical="top" wrapText="1"/>
      <protection locked="0"/>
    </xf>
    <xf numFmtId="4" fontId="2" fillId="0" borderId="1" xfId="0" applyNumberFormat="1" applyFont="1" applyFill="1" applyBorder="1" applyAlignment="1" applyProtection="1">
      <alignment horizontal="center" vertical="top" wrapText="1"/>
      <protection locked="0"/>
    </xf>
    <xf numFmtId="0" fontId="4" fillId="0" borderId="4" xfId="0" applyFont="1" applyFill="1" applyBorder="1" applyAlignment="1" applyProtection="1">
      <alignment horizontal="justify" vertical="top" wrapText="1"/>
      <protection locked="0"/>
    </xf>
    <xf numFmtId="4" fontId="1" fillId="0" borderId="1" xfId="0" applyNumberFormat="1" applyFont="1" applyFill="1" applyBorder="1" applyAlignment="1" applyProtection="1">
      <alignment horizontal="left" vertical="top" wrapText="1"/>
      <protection locked="0"/>
    </xf>
    <xf numFmtId="10" fontId="1" fillId="0" borderId="1" xfId="0" applyNumberFormat="1" applyFont="1" applyFill="1" applyBorder="1" applyAlignment="1" applyProtection="1">
      <alignment horizontal="left" vertical="top" wrapText="1"/>
      <protection locked="0"/>
    </xf>
    <xf numFmtId="4" fontId="2" fillId="0" borderId="1" xfId="0" applyNumberFormat="1" applyFont="1" applyFill="1" applyBorder="1" applyAlignment="1" applyProtection="1">
      <alignment horizontal="left" vertical="top" wrapText="1"/>
      <protection locked="0"/>
    </xf>
    <xf numFmtId="4" fontId="1" fillId="2" borderId="1" xfId="0" applyNumberFormat="1" applyFont="1" applyFill="1" applyBorder="1" applyAlignment="1" applyProtection="1">
      <alignment horizontal="center" wrapText="1"/>
      <protection locked="0"/>
    </xf>
    <xf numFmtId="4" fontId="1" fillId="0" borderId="1" xfId="0" applyNumberFormat="1" applyFont="1" applyFill="1" applyBorder="1" applyAlignment="1" applyProtection="1">
      <alignment horizontal="center" wrapText="1"/>
      <protection locked="0"/>
    </xf>
    <xf numFmtId="0" fontId="6" fillId="0" borderId="1" xfId="0" applyFont="1" applyFill="1" applyBorder="1" applyAlignment="1" applyProtection="1">
      <alignment horizontal="justify" vertical="top" wrapText="1"/>
      <protection locked="0"/>
    </xf>
    <xf numFmtId="9" fontId="7" fillId="0" borderId="2" xfId="0" applyNumberFormat="1" applyFont="1" applyFill="1" applyBorder="1" applyAlignment="1">
      <alignment horizontal="justify" vertical="center" wrapText="1"/>
    </xf>
    <xf numFmtId="0" fontId="25" fillId="0" borderId="3" xfId="0" applyFont="1" applyBorder="1" applyAlignment="1">
      <alignment horizontal="justify" vertical="center" wrapText="1"/>
    </xf>
    <xf numFmtId="0" fontId="25" fillId="0" borderId="4" xfId="0" applyFont="1" applyBorder="1" applyAlignment="1">
      <alignment horizontal="justify" vertical="center" wrapText="1"/>
    </xf>
    <xf numFmtId="4" fontId="27" fillId="0" borderId="2" xfId="0" applyNumberFormat="1" applyFont="1" applyFill="1" applyBorder="1" applyAlignment="1" applyProtection="1">
      <alignment horizontal="center" vertical="top" wrapText="1"/>
      <protection locked="0"/>
    </xf>
    <xf numFmtId="4" fontId="27" fillId="0" borderId="4" xfId="0" applyNumberFormat="1" applyFont="1" applyFill="1" applyBorder="1" applyAlignment="1" applyProtection="1">
      <alignment horizontal="center" vertical="top" wrapText="1"/>
      <protection locked="0"/>
    </xf>
    <xf numFmtId="0" fontId="26" fillId="0" borderId="3" xfId="0" applyFont="1" applyFill="1" applyBorder="1" applyAlignment="1" applyProtection="1">
      <alignment horizontal="justify" vertical="top" wrapText="1"/>
      <protection locked="0"/>
    </xf>
    <xf numFmtId="0" fontId="6" fillId="0" borderId="5" xfId="0" applyFont="1" applyFill="1" applyBorder="1" applyAlignment="1" applyProtection="1">
      <alignment horizontal="justify" vertical="top" wrapText="1"/>
      <protection locked="0"/>
    </xf>
    <xf numFmtId="4" fontId="3" fillId="0" borderId="1" xfId="0" applyNumberFormat="1" applyFont="1" applyFill="1" applyBorder="1" applyAlignment="1" applyProtection="1">
      <alignment horizontal="center" vertical="top" wrapText="1"/>
      <protection locked="0"/>
    </xf>
    <xf numFmtId="10" fontId="3" fillId="0" borderId="1" xfId="0" applyNumberFormat="1" applyFont="1" applyFill="1" applyBorder="1" applyAlignment="1" applyProtection="1">
      <alignment horizontal="center" vertical="top" wrapText="1"/>
      <protection locked="0"/>
    </xf>
    <xf numFmtId="4" fontId="3" fillId="2" borderId="1" xfId="0" applyNumberFormat="1" applyFont="1" applyFill="1" applyBorder="1" applyAlignment="1" applyProtection="1">
      <alignment horizontal="center" vertical="top" wrapText="1"/>
      <protection locked="0"/>
    </xf>
    <xf numFmtId="0" fontId="26" fillId="0" borderId="4" xfId="0" applyFont="1" applyFill="1" applyBorder="1" applyAlignment="1" applyProtection="1">
      <alignment horizontal="justify" vertical="top" wrapText="1"/>
      <protection locked="0"/>
    </xf>
    <xf numFmtId="0" fontId="26" fillId="0" borderId="2" xfId="0" applyFont="1" applyFill="1" applyBorder="1" applyAlignment="1" applyProtection="1">
      <alignment horizontal="justify" vertical="top" wrapText="1"/>
      <protection locked="0"/>
    </xf>
    <xf numFmtId="0" fontId="26" fillId="0" borderId="5" xfId="0" applyFont="1" applyFill="1" applyBorder="1" applyAlignment="1" applyProtection="1">
      <alignment horizontal="justify" vertical="top" wrapText="1"/>
      <protection locked="0"/>
    </xf>
    <xf numFmtId="4" fontId="27" fillId="0" borderId="1" xfId="0" applyNumberFormat="1" applyFont="1" applyFill="1" applyBorder="1" applyAlignment="1" applyProtection="1">
      <alignment horizontal="center" vertical="top" wrapText="1"/>
      <protection locked="0"/>
    </xf>
    <xf numFmtId="10" fontId="27" fillId="0" borderId="1" xfId="0" applyNumberFormat="1" applyFont="1" applyFill="1" applyBorder="1" applyAlignment="1" applyProtection="1">
      <alignment horizontal="center" vertical="top" wrapText="1"/>
      <protection locked="0"/>
    </xf>
    <xf numFmtId="0" fontId="26" fillId="0" borderId="1" xfId="0" applyFont="1" applyFill="1" applyBorder="1" applyAlignment="1" applyProtection="1">
      <alignment horizontal="justify" vertical="top" wrapText="1"/>
      <protection locked="0"/>
    </xf>
    <xf numFmtId="0" fontId="26" fillId="0" borderId="1" xfId="0" applyFont="1" applyFill="1" applyBorder="1" applyAlignment="1" applyProtection="1">
      <alignment horizontal="left" vertical="top" wrapText="1"/>
      <protection locked="0"/>
    </xf>
    <xf numFmtId="168" fontId="27" fillId="0" borderId="1" xfId="0" applyNumberFormat="1" applyFont="1" applyFill="1" applyBorder="1" applyAlignment="1" applyProtection="1">
      <alignment horizontal="center" vertical="top" wrapText="1"/>
      <protection locked="0"/>
    </xf>
    <xf numFmtId="0" fontId="6" fillId="0" borderId="1" xfId="0" applyFont="1" applyFill="1" applyBorder="1" applyAlignment="1" applyProtection="1">
      <alignment horizontal="left" vertical="top" wrapText="1"/>
      <protection locked="0"/>
    </xf>
    <xf numFmtId="4" fontId="3" fillId="2" borderId="1" xfId="0" applyNumberFormat="1" applyFont="1" applyFill="1" applyBorder="1" applyAlignment="1" applyProtection="1">
      <alignment horizontal="center" wrapText="1"/>
      <protection locked="0"/>
    </xf>
    <xf numFmtId="10" fontId="3" fillId="2" borderId="1" xfId="0" applyNumberFormat="1" applyFont="1" applyFill="1" applyBorder="1" applyAlignment="1" applyProtection="1">
      <alignment horizontal="center" vertical="top" wrapText="1"/>
      <protection locked="0"/>
    </xf>
    <xf numFmtId="10" fontId="27" fillId="2" borderId="1" xfId="0" applyNumberFormat="1" applyFont="1" applyFill="1" applyBorder="1" applyAlignment="1" applyProtection="1">
      <alignment horizontal="center" vertical="top" wrapText="1"/>
      <protection locked="0"/>
    </xf>
    <xf numFmtId="4" fontId="3" fillId="0" borderId="1" xfId="0" applyNumberFormat="1" applyFont="1" applyFill="1" applyBorder="1" applyAlignment="1" applyProtection="1">
      <alignment horizontal="center" wrapText="1"/>
      <protection locked="0"/>
    </xf>
    <xf numFmtId="4" fontId="3" fillId="0" borderId="1" xfId="0" applyNumberFormat="1" applyFont="1" applyFill="1" applyBorder="1" applyAlignment="1" applyProtection="1">
      <alignment horizontal="left" vertical="top" wrapText="1"/>
      <protection locked="0"/>
    </xf>
    <xf numFmtId="10" fontId="3" fillId="0" borderId="1" xfId="0" applyNumberFormat="1" applyFont="1" applyFill="1" applyBorder="1" applyAlignment="1" applyProtection="1">
      <alignment horizontal="left" vertical="top" wrapText="1"/>
      <protection locked="0"/>
    </xf>
    <xf numFmtId="4" fontId="9" fillId="0" borderId="1" xfId="0" applyNumberFormat="1" applyFont="1" applyFill="1" applyBorder="1" applyAlignment="1" applyProtection="1">
      <alignment horizontal="left" vertical="top" wrapText="1"/>
      <protection locked="0"/>
    </xf>
    <xf numFmtId="0" fontId="26" fillId="0" borderId="2" xfId="0" applyFont="1" applyFill="1" applyBorder="1" applyAlignment="1" applyProtection="1">
      <alignment horizontal="left" vertical="top" wrapText="1"/>
      <protection locked="0"/>
    </xf>
    <xf numFmtId="10" fontId="3" fillId="0" borderId="1" xfId="0" applyNumberFormat="1" applyFont="1" applyFill="1" applyBorder="1" applyAlignment="1" applyProtection="1">
      <alignment horizontal="center" vertical="center" wrapText="1"/>
      <protection locked="0"/>
    </xf>
    <xf numFmtId="4" fontId="3" fillId="0" borderId="1" xfId="0" applyNumberFormat="1" applyFont="1" applyFill="1" applyBorder="1" applyAlignment="1" applyProtection="1">
      <alignment horizontal="center" vertical="top" wrapText="1"/>
      <protection locked="0"/>
    </xf>
    <xf numFmtId="0" fontId="7" fillId="0" borderId="1" xfId="0" applyFont="1" applyFill="1" applyBorder="1" applyAlignment="1">
      <alignment horizontal="left" vertical="top" wrapText="1"/>
    </xf>
    <xf numFmtId="0" fontId="28" fillId="0" borderId="1" xfId="0" applyFont="1" applyFill="1" applyBorder="1" applyAlignment="1">
      <alignment horizontal="left" vertical="top" wrapText="1"/>
    </xf>
    <xf numFmtId="4" fontId="27" fillId="0" borderId="2" xfId="0" applyNumberFormat="1" applyFont="1" applyFill="1" applyBorder="1" applyAlignment="1" applyProtection="1">
      <alignment horizontal="center" vertical="top" wrapText="1"/>
      <protection locked="0"/>
    </xf>
    <xf numFmtId="0" fontId="6" fillId="0" borderId="1" xfId="0" applyFont="1" applyFill="1" applyBorder="1" applyAlignment="1" applyProtection="1">
      <alignment horizontal="justify" vertical="top" wrapText="1"/>
      <protection locked="0"/>
    </xf>
    <xf numFmtId="4" fontId="27" fillId="0" borderId="1" xfId="0" applyNumberFormat="1" applyFont="1" applyFill="1" applyBorder="1" applyAlignment="1" applyProtection="1">
      <alignment horizontal="center" vertical="top" wrapText="1"/>
      <protection locked="0"/>
    </xf>
    <xf numFmtId="0" fontId="26" fillId="0" borderId="2" xfId="0" applyFont="1" applyFill="1" applyBorder="1" applyAlignment="1" applyProtection="1">
      <alignment horizontal="justify" vertical="top" wrapText="1"/>
      <protection locked="0"/>
    </xf>
    <xf numFmtId="0" fontId="26" fillId="0" borderId="3" xfId="0" applyFont="1" applyFill="1" applyBorder="1" applyAlignment="1" applyProtection="1">
      <alignment horizontal="justify" vertical="top" wrapText="1"/>
      <protection locked="0"/>
    </xf>
    <xf numFmtId="0" fontId="26" fillId="0" borderId="5" xfId="0" applyFont="1" applyFill="1" applyBorder="1" applyAlignment="1" applyProtection="1">
      <alignment horizontal="justify" vertical="top" wrapText="1"/>
      <protection locked="0"/>
    </xf>
    <xf numFmtId="10" fontId="27" fillId="0" borderId="1" xfId="0" applyNumberFormat="1" applyFont="1" applyFill="1" applyBorder="1" applyAlignment="1" applyProtection="1">
      <alignment horizontal="center" vertical="top" wrapText="1"/>
      <protection locked="0"/>
    </xf>
    <xf numFmtId="4" fontId="3" fillId="0" borderId="1" xfId="0" applyNumberFormat="1" applyFont="1" applyFill="1" applyBorder="1" applyAlignment="1" applyProtection="1">
      <alignment horizontal="center" vertical="top" wrapText="1"/>
      <protection locked="0"/>
    </xf>
    <xf numFmtId="4" fontId="3" fillId="2" borderId="1" xfId="0" applyNumberFormat="1" applyFont="1" applyFill="1" applyBorder="1" applyAlignment="1" applyProtection="1">
      <alignment horizontal="left" vertical="top" wrapText="1"/>
      <protection locked="0"/>
    </xf>
    <xf numFmtId="4" fontId="27" fillId="2" borderId="1" xfId="0" applyNumberFormat="1" applyFont="1" applyFill="1" applyBorder="1" applyAlignment="1" applyProtection="1">
      <alignment horizontal="center" vertical="top" wrapText="1"/>
      <protection locked="0"/>
    </xf>
    <xf numFmtId="0" fontId="6" fillId="0" borderId="5"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4" fontId="3" fillId="0" borderId="1" xfId="0" applyNumberFormat="1" applyFont="1" applyFill="1" applyBorder="1" applyAlignment="1" applyProtection="1">
      <alignment horizontal="center" vertical="top" wrapText="1"/>
      <protection locked="0"/>
    </xf>
    <xf numFmtId="10" fontId="27" fillId="0" borderId="1" xfId="0" applyNumberFormat="1" applyFont="1" applyFill="1" applyBorder="1" applyAlignment="1" applyProtection="1">
      <alignment horizontal="center" vertical="top" wrapText="1"/>
      <protection locked="0"/>
    </xf>
    <xf numFmtId="4" fontId="27" fillId="0" borderId="1" xfId="0" applyNumberFormat="1" applyFont="1" applyFill="1" applyBorder="1" applyAlignment="1" applyProtection="1">
      <alignment horizontal="center" vertical="top" wrapText="1"/>
      <protection locked="0"/>
    </xf>
    <xf numFmtId="0" fontId="6" fillId="0" borderId="1" xfId="0" applyFont="1" applyFill="1" applyBorder="1" applyAlignment="1" applyProtection="1">
      <alignment horizontal="justify" vertical="top" wrapText="1"/>
      <protection locked="0"/>
    </xf>
    <xf numFmtId="4" fontId="3" fillId="0" borderId="1" xfId="0" applyNumberFormat="1" applyFont="1" applyFill="1" applyBorder="1" applyAlignment="1" applyProtection="1">
      <alignment horizontal="center" vertical="top" wrapText="1"/>
      <protection locked="0"/>
    </xf>
    <xf numFmtId="4" fontId="27" fillId="0" borderId="1" xfId="0" applyNumberFormat="1" applyFont="1" applyFill="1" applyBorder="1" applyAlignment="1" applyProtection="1">
      <alignment horizontal="center" vertical="top" wrapText="1"/>
      <protection locked="0"/>
    </xf>
    <xf numFmtId="0" fontId="26" fillId="0" borderId="1" xfId="0" applyFont="1" applyFill="1" applyBorder="1" applyAlignment="1" applyProtection="1">
      <alignment horizontal="justify" vertical="top" wrapText="1"/>
      <protection locked="0"/>
    </xf>
    <xf numFmtId="10" fontId="27" fillId="0" borderId="1" xfId="0" applyNumberFormat="1" applyFont="1" applyFill="1" applyBorder="1" applyAlignment="1" applyProtection="1">
      <alignment horizontal="center" vertical="top" wrapText="1"/>
      <protection locked="0"/>
    </xf>
    <xf numFmtId="4" fontId="3" fillId="0" borderId="1" xfId="0" applyNumberFormat="1" applyFont="1" applyFill="1" applyBorder="1" applyAlignment="1" applyProtection="1">
      <alignment horizontal="center" vertical="top" wrapText="1"/>
      <protection locked="0"/>
    </xf>
    <xf numFmtId="0" fontId="6" fillId="0" borderId="1" xfId="0" applyFont="1" applyFill="1" applyBorder="1" applyAlignment="1" applyProtection="1">
      <alignment horizontal="left" vertical="top" wrapText="1"/>
      <protection locked="0"/>
    </xf>
    <xf numFmtId="10" fontId="9" fillId="0" borderId="1" xfId="0" applyNumberFormat="1" applyFont="1" applyFill="1" applyBorder="1" applyAlignment="1" applyProtection="1">
      <alignment horizontal="center" vertical="top" wrapText="1"/>
      <protection locked="0"/>
    </xf>
    <xf numFmtId="10" fontId="29" fillId="0" borderId="1" xfId="0" applyNumberFormat="1" applyFont="1" applyFill="1" applyBorder="1" applyAlignment="1" applyProtection="1">
      <alignment horizontal="center" vertical="top" wrapText="1"/>
      <protection locked="0"/>
    </xf>
    <xf numFmtId="4" fontId="3" fillId="0" borderId="1" xfId="0" applyNumberFormat="1" applyFont="1" applyFill="1" applyBorder="1" applyAlignment="1" applyProtection="1">
      <alignment horizontal="left" wrapText="1"/>
      <protection locked="0"/>
    </xf>
    <xf numFmtId="10" fontId="3" fillId="0" borderId="1" xfId="0" applyNumberFormat="1" applyFont="1" applyFill="1" applyBorder="1" applyAlignment="1" applyProtection="1">
      <alignment horizontal="left" wrapText="1"/>
      <protection locked="0"/>
    </xf>
    <xf numFmtId="4" fontId="9" fillId="0" borderId="1" xfId="0" applyNumberFormat="1" applyFont="1" applyFill="1" applyBorder="1" applyAlignment="1" applyProtection="1">
      <alignment horizontal="left" wrapText="1"/>
      <protection locked="0"/>
    </xf>
    <xf numFmtId="10" fontId="3" fillId="0" borderId="1" xfId="0" applyNumberFormat="1" applyFont="1" applyFill="1" applyBorder="1" applyAlignment="1" applyProtection="1">
      <alignment horizontal="center" wrapText="1"/>
      <protection locked="0"/>
    </xf>
    <xf numFmtId="4" fontId="3" fillId="0" borderId="2" xfId="0" applyNumberFormat="1" applyFont="1" applyFill="1" applyBorder="1" applyAlignment="1" applyProtection="1">
      <alignment horizontal="center" vertical="top" wrapText="1"/>
      <protection locked="0"/>
    </xf>
    <xf numFmtId="4" fontId="3" fillId="0" borderId="4" xfId="0" applyNumberFormat="1" applyFont="1" applyFill="1" applyBorder="1" applyAlignment="1" applyProtection="1">
      <alignment horizontal="center" vertical="top" wrapText="1"/>
      <protection locked="0"/>
    </xf>
    <xf numFmtId="0" fontId="27" fillId="0" borderId="1" xfId="0" applyFont="1" applyFill="1" applyBorder="1" applyAlignment="1" applyProtection="1">
      <alignment horizontal="left" vertical="top" wrapText="1"/>
      <protection locked="0"/>
    </xf>
    <xf numFmtId="168" fontId="3" fillId="0" borderId="1" xfId="0" applyNumberFormat="1" applyFont="1" applyFill="1" applyBorder="1" applyAlignment="1" applyProtection="1">
      <alignment horizontal="center" vertical="top" wrapText="1"/>
      <protection locked="0"/>
    </xf>
    <xf numFmtId="0" fontId="6" fillId="0" borderId="1" xfId="0" applyFont="1" applyFill="1" applyBorder="1" applyAlignment="1" applyProtection="1">
      <alignment horizontal="justify" vertical="top" wrapText="1"/>
      <protection locked="0"/>
    </xf>
    <xf numFmtId="4" fontId="27" fillId="0" borderId="1" xfId="0" applyNumberFormat="1" applyFont="1" applyFill="1" applyBorder="1" applyAlignment="1" applyProtection="1">
      <alignment horizontal="center" vertical="top" wrapText="1"/>
      <protection locked="0"/>
    </xf>
    <xf numFmtId="0" fontId="26" fillId="0" borderId="1" xfId="0" applyFont="1" applyFill="1" applyBorder="1" applyAlignment="1" applyProtection="1">
      <alignment horizontal="justify" vertical="top" wrapText="1"/>
      <protection locked="0"/>
    </xf>
    <xf numFmtId="10" fontId="27" fillId="0" borderId="1" xfId="0" applyNumberFormat="1" applyFont="1" applyFill="1" applyBorder="1" applyAlignment="1" applyProtection="1">
      <alignment horizontal="center" vertical="top" wrapText="1"/>
      <protection locked="0"/>
    </xf>
    <xf numFmtId="10" fontId="27" fillId="0" borderId="1" xfId="0" applyNumberFormat="1" applyFont="1" applyFill="1" applyBorder="1" applyAlignment="1" applyProtection="1">
      <alignment horizontal="center" vertical="top" wrapText="1"/>
      <protection locked="0"/>
    </xf>
    <xf numFmtId="10" fontId="27" fillId="0" borderId="1" xfId="0" applyNumberFormat="1" applyFont="1" applyFill="1" applyBorder="1" applyAlignment="1" applyProtection="1">
      <alignment horizontal="center" vertical="top" wrapText="1"/>
      <protection locked="0"/>
    </xf>
    <xf numFmtId="0" fontId="30" fillId="0" borderId="1" xfId="0" applyFont="1" applyFill="1" applyBorder="1" applyAlignment="1" applyProtection="1">
      <alignment horizontal="justify" vertical="top" wrapText="1"/>
      <protection locked="0"/>
    </xf>
    <xf numFmtId="0" fontId="6" fillId="0" borderId="2" xfId="0" applyFont="1" applyFill="1" applyBorder="1" applyAlignment="1" applyProtection="1">
      <alignment horizontal="justify" vertical="top" wrapText="1"/>
      <protection locked="0"/>
    </xf>
    <xf numFmtId="0" fontId="6" fillId="0" borderId="3" xfId="0" applyFont="1" applyFill="1" applyBorder="1" applyAlignment="1" applyProtection="1">
      <alignment horizontal="justify" vertical="top" wrapText="1"/>
      <protection locked="0"/>
    </xf>
    <xf numFmtId="0" fontId="18" fillId="0" borderId="2" xfId="0" applyFont="1" applyFill="1" applyBorder="1" applyAlignment="1">
      <alignment vertical="top" wrapText="1"/>
    </xf>
    <xf numFmtId="0" fontId="18" fillId="0" borderId="3" xfId="0" applyFont="1" applyFill="1" applyBorder="1" applyAlignment="1">
      <alignment vertical="top" wrapText="1"/>
    </xf>
    <xf numFmtId="0" fontId="18" fillId="0" borderId="4" xfId="0" applyFont="1" applyFill="1" applyBorder="1" applyAlignment="1">
      <alignment vertical="top" wrapText="1"/>
    </xf>
    <xf numFmtId="0" fontId="6" fillId="0" borderId="4"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4" fillId="0" borderId="2" xfId="0" applyFont="1" applyFill="1" applyBorder="1" applyAlignment="1" applyProtection="1">
      <alignment vertical="top" wrapText="1"/>
      <protection locked="0"/>
    </xf>
    <xf numFmtId="0" fontId="23" fillId="0" borderId="3" xfId="0" applyFont="1" applyFill="1" applyBorder="1" applyAlignment="1">
      <alignment vertical="top" wrapText="1"/>
    </xf>
    <xf numFmtId="0" fontId="23" fillId="0" borderId="4" xfId="0" applyFont="1" applyFill="1" applyBorder="1" applyAlignment="1">
      <alignment vertical="top" wrapText="1"/>
    </xf>
    <xf numFmtId="0" fontId="4" fillId="0" borderId="2" xfId="0" applyFont="1" applyBorder="1" applyAlignment="1">
      <alignment horizontal="justify" vertical="top" wrapText="1"/>
    </xf>
    <xf numFmtId="0" fontId="4" fillId="0" borderId="3" xfId="0" applyFont="1" applyBorder="1" applyAlignment="1">
      <alignment horizontal="justify" vertical="top" wrapText="1"/>
    </xf>
    <xf numFmtId="0" fontId="4" fillId="0" borderId="4" xfId="0" applyFont="1" applyBorder="1" applyAlignment="1">
      <alignment horizontal="justify" vertical="top" wrapText="1"/>
    </xf>
    <xf numFmtId="0" fontId="6" fillId="0" borderId="2" xfId="0" applyFont="1" applyFill="1" applyBorder="1" applyAlignment="1">
      <alignment horizontal="justify" vertical="top" wrapText="1"/>
    </xf>
    <xf numFmtId="0" fontId="6" fillId="0" borderId="3" xfId="0" applyFont="1" applyFill="1" applyBorder="1" applyAlignment="1">
      <alignment horizontal="justify" vertical="top" wrapText="1"/>
    </xf>
    <xf numFmtId="0" fontId="6" fillId="0" borderId="4" xfId="0" applyFont="1" applyFill="1" applyBorder="1" applyAlignment="1">
      <alignment horizontal="justify" vertical="top" wrapText="1"/>
    </xf>
    <xf numFmtId="2" fontId="6" fillId="0" borderId="5" xfId="0" applyNumberFormat="1" applyFont="1" applyFill="1" applyBorder="1" applyAlignment="1" applyProtection="1">
      <alignment vertical="top" wrapText="1"/>
      <protection locked="0"/>
    </xf>
    <xf numFmtId="2" fontId="6" fillId="0" borderId="1" xfId="0" applyNumberFormat="1" applyFont="1" applyFill="1" applyBorder="1" applyAlignment="1" applyProtection="1">
      <alignment vertical="top" wrapText="1"/>
      <protection locked="0"/>
    </xf>
    <xf numFmtId="2" fontId="6" fillId="0" borderId="2" xfId="0" applyNumberFormat="1" applyFont="1" applyFill="1" applyBorder="1" applyAlignment="1" applyProtection="1">
      <alignment vertical="top" wrapText="1"/>
      <protection locked="0"/>
    </xf>
    <xf numFmtId="2" fontId="6" fillId="0" borderId="3" xfId="0" applyNumberFormat="1" applyFont="1" applyFill="1" applyBorder="1" applyAlignment="1" applyProtection="1">
      <alignment vertical="top" wrapText="1"/>
      <protection locked="0"/>
    </xf>
    <xf numFmtId="2" fontId="6" fillId="0" borderId="4" xfId="0" applyNumberFormat="1"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168" fontId="6" fillId="0" borderId="1" xfId="0" applyNumberFormat="1" applyFont="1" applyFill="1" applyBorder="1" applyAlignment="1" applyProtection="1">
      <alignment horizontal="left" vertical="top" wrapText="1"/>
      <protection locked="0"/>
    </xf>
    <xf numFmtId="0" fontId="4" fillId="0" borderId="1" xfId="0" quotePrefix="1" applyFont="1" applyFill="1" applyBorder="1" applyAlignment="1" applyProtection="1">
      <alignment horizontal="justify" vertical="top" wrapText="1"/>
      <protection locked="0"/>
    </xf>
    <xf numFmtId="0" fontId="4" fillId="0" borderId="1" xfId="0" applyFont="1" applyFill="1" applyBorder="1" applyAlignment="1" applyProtection="1">
      <alignment horizontal="justify" vertical="top" wrapText="1"/>
      <protection locked="0"/>
    </xf>
    <xf numFmtId="0" fontId="4" fillId="0" borderId="2" xfId="0" applyFont="1" applyFill="1" applyBorder="1" applyAlignment="1" applyProtection="1">
      <alignment horizontal="justify" vertical="top" wrapText="1"/>
      <protection locked="0"/>
    </xf>
    <xf numFmtId="0" fontId="7" fillId="0" borderId="1" xfId="0" applyFont="1" applyFill="1" applyBorder="1" applyAlignment="1" applyProtection="1">
      <alignment horizontal="center" vertical="top" wrapText="1"/>
      <protection locked="0"/>
    </xf>
    <xf numFmtId="168" fontId="18" fillId="0" borderId="1" xfId="0" applyNumberFormat="1" applyFont="1" applyFill="1" applyBorder="1" applyAlignment="1" applyProtection="1">
      <alignment horizontal="justify" vertical="top" wrapText="1"/>
      <protection locked="0"/>
    </xf>
    <xf numFmtId="0" fontId="6" fillId="0" borderId="4" xfId="0" applyFont="1" applyFill="1" applyBorder="1" applyAlignment="1" applyProtection="1">
      <alignment horizontal="justify" vertical="top" wrapText="1"/>
      <protection locked="0"/>
    </xf>
    <xf numFmtId="0" fontId="6" fillId="0" borderId="1" xfId="0" applyFont="1" applyFill="1" applyBorder="1" applyAlignment="1" applyProtection="1">
      <alignment vertical="top" wrapText="1"/>
      <protection locked="0"/>
    </xf>
    <xf numFmtId="49" fontId="6" fillId="0" borderId="1" xfId="0" applyNumberFormat="1" applyFont="1" applyFill="1" applyBorder="1" applyAlignment="1" applyProtection="1">
      <alignment vertical="top" wrapText="1"/>
      <protection locked="0"/>
    </xf>
    <xf numFmtId="2" fontId="7" fillId="0" borderId="2" xfId="0" applyNumberFormat="1" applyFont="1" applyFill="1" applyBorder="1" applyAlignment="1" applyProtection="1">
      <alignment horizontal="center" vertical="top" wrapText="1"/>
      <protection locked="0"/>
    </xf>
    <xf numFmtId="2" fontId="7" fillId="0" borderId="3" xfId="0" applyNumberFormat="1" applyFont="1" applyFill="1" applyBorder="1" applyAlignment="1" applyProtection="1">
      <alignment horizontal="center" vertical="top" wrapText="1"/>
      <protection locked="0"/>
    </xf>
    <xf numFmtId="2" fontId="7" fillId="0" borderId="4" xfId="0" applyNumberFormat="1" applyFont="1" applyFill="1" applyBorder="1" applyAlignment="1" applyProtection="1">
      <alignment horizontal="center" vertical="top" wrapText="1"/>
      <protection locked="0"/>
    </xf>
    <xf numFmtId="4" fontId="19" fillId="0" borderId="1" xfId="0" applyNumberFormat="1" applyFont="1" applyFill="1" applyBorder="1" applyAlignment="1" applyProtection="1">
      <alignment horizontal="center" vertical="top" wrapText="1"/>
      <protection locked="0"/>
    </xf>
    <xf numFmtId="4" fontId="19" fillId="0" borderId="2" xfId="0" applyNumberFormat="1" applyFont="1" applyFill="1" applyBorder="1" applyAlignment="1" applyProtection="1">
      <alignment horizontal="center" vertical="top" wrapText="1"/>
      <protection locked="0"/>
    </xf>
    <xf numFmtId="4" fontId="3" fillId="0" borderId="1" xfId="0" applyNumberFormat="1" applyFont="1" applyFill="1" applyBorder="1" applyAlignment="1" applyProtection="1">
      <alignment horizontal="center" vertical="top" wrapText="1"/>
      <protection locked="0"/>
    </xf>
    <xf numFmtId="4" fontId="1" fillId="0" borderId="1" xfId="0" applyNumberFormat="1" applyFont="1" applyFill="1" applyBorder="1" applyAlignment="1" applyProtection="1">
      <alignment horizontal="center" vertical="top" wrapText="1"/>
      <protection locked="0"/>
    </xf>
    <xf numFmtId="4" fontId="27" fillId="0" borderId="2" xfId="0" applyNumberFormat="1" applyFont="1" applyFill="1" applyBorder="1" applyAlignment="1" applyProtection="1">
      <alignment horizontal="center" vertical="top" wrapText="1"/>
      <protection locked="0"/>
    </xf>
    <xf numFmtId="4" fontId="27" fillId="0" borderId="3" xfId="0" applyNumberFormat="1" applyFont="1" applyFill="1" applyBorder="1" applyAlignment="1" applyProtection="1">
      <alignment horizontal="center" vertical="top" wrapText="1"/>
      <protection locked="0"/>
    </xf>
    <xf numFmtId="4" fontId="27" fillId="0" borderId="4" xfId="0" applyNumberFormat="1" applyFont="1" applyFill="1" applyBorder="1" applyAlignment="1" applyProtection="1">
      <alignment horizontal="center" vertical="top" wrapText="1"/>
      <protection locked="0"/>
    </xf>
    <xf numFmtId="10" fontId="27" fillId="0" borderId="1" xfId="0" applyNumberFormat="1" applyFont="1" applyFill="1" applyBorder="1" applyAlignment="1" applyProtection="1">
      <alignment horizontal="center" vertical="top" wrapText="1"/>
      <protection locked="0"/>
    </xf>
    <xf numFmtId="10" fontId="27" fillId="0" borderId="2" xfId="0" applyNumberFormat="1" applyFont="1" applyFill="1" applyBorder="1" applyAlignment="1" applyProtection="1">
      <alignment horizontal="center" vertical="top" wrapText="1"/>
      <protection locked="0"/>
    </xf>
    <xf numFmtId="10" fontId="27" fillId="0" borderId="4" xfId="0" applyNumberFormat="1" applyFont="1" applyFill="1" applyBorder="1" applyAlignment="1" applyProtection="1">
      <alignment horizontal="center" vertical="top" wrapText="1"/>
      <protection locked="0"/>
    </xf>
    <xf numFmtId="10" fontId="27" fillId="0" borderId="3" xfId="0" applyNumberFormat="1" applyFont="1" applyFill="1" applyBorder="1" applyAlignment="1" applyProtection="1">
      <alignment horizontal="center" vertical="top" wrapText="1"/>
      <protection locked="0"/>
    </xf>
    <xf numFmtId="4" fontId="27" fillId="0" borderId="1" xfId="0" applyNumberFormat="1" applyFont="1" applyFill="1" applyBorder="1" applyAlignment="1" applyProtection="1">
      <alignment horizontal="center" vertical="top" wrapText="1"/>
      <protection locked="0"/>
    </xf>
    <xf numFmtId="4" fontId="27" fillId="0" borderId="9" xfId="0" applyNumberFormat="1" applyFont="1" applyFill="1" applyBorder="1" applyAlignment="1" applyProtection="1">
      <alignment horizontal="center" vertical="top" wrapText="1"/>
      <protection locked="0"/>
    </xf>
    <xf numFmtId="4" fontId="27" fillId="0" borderId="10" xfId="0" applyNumberFormat="1" applyFont="1" applyFill="1" applyBorder="1" applyAlignment="1" applyProtection="1">
      <alignment horizontal="center" vertical="top" wrapText="1"/>
      <protection locked="0"/>
    </xf>
    <xf numFmtId="0" fontId="3" fillId="0" borderId="0" xfId="0" applyFont="1" applyFill="1" applyAlignment="1">
      <alignment horizontal="left" vertical="top" wrapText="1"/>
    </xf>
    <xf numFmtId="0" fontId="6" fillId="0" borderId="1" xfId="0" applyFont="1" applyFill="1" applyBorder="1" applyAlignment="1" applyProtection="1">
      <alignment horizontal="center" vertical="top" wrapText="1"/>
      <protection locked="0"/>
    </xf>
    <xf numFmtId="0" fontId="26" fillId="0" borderId="2" xfId="0" applyFont="1" applyFill="1" applyBorder="1" applyAlignment="1" applyProtection="1">
      <alignment horizontal="justify" vertical="top" wrapText="1"/>
      <protection locked="0"/>
    </xf>
    <xf numFmtId="0" fontId="26" fillId="0" borderId="3" xfId="0" applyFont="1" applyFill="1" applyBorder="1" applyAlignment="1" applyProtection="1">
      <alignment horizontal="justify" vertical="top" wrapText="1"/>
      <protection locked="0"/>
    </xf>
    <xf numFmtId="0" fontId="26" fillId="0" borderId="2" xfId="0" applyFont="1" applyFill="1" applyBorder="1" applyAlignment="1" applyProtection="1">
      <alignment horizontal="left" vertical="top" wrapText="1"/>
      <protection locked="0"/>
    </xf>
    <xf numFmtId="0" fontId="26" fillId="0" borderId="3" xfId="0" applyFont="1" applyFill="1" applyBorder="1" applyAlignment="1" applyProtection="1">
      <alignment horizontal="left" vertical="top" wrapText="1"/>
      <protection locked="0"/>
    </xf>
    <xf numFmtId="0" fontId="26" fillId="0" borderId="4" xfId="0" applyFont="1" applyFill="1" applyBorder="1" applyAlignment="1" applyProtection="1">
      <alignment horizontal="justify" vertical="top" wrapText="1"/>
      <protection locked="0"/>
    </xf>
    <xf numFmtId="0" fontId="26" fillId="0" borderId="1" xfId="0" applyFont="1" applyFill="1" applyBorder="1" applyAlignment="1" applyProtection="1">
      <alignment horizontal="justify" vertical="top" wrapText="1"/>
      <protection locked="0"/>
    </xf>
    <xf numFmtId="0" fontId="18" fillId="0" borderId="2" xfId="0" applyFont="1" applyFill="1" applyBorder="1" applyAlignment="1" applyProtection="1">
      <alignment horizontal="justify" vertical="top" wrapText="1"/>
      <protection locked="0"/>
    </xf>
    <xf numFmtId="0" fontId="18" fillId="0" borderId="3" xfId="0" applyFont="1" applyFill="1" applyBorder="1" applyAlignment="1" applyProtection="1">
      <alignment horizontal="justify" vertical="top" wrapText="1"/>
      <protection locked="0"/>
    </xf>
    <xf numFmtId="0" fontId="26" fillId="0" borderId="6" xfId="0" applyFont="1" applyFill="1" applyBorder="1" applyAlignment="1" applyProtection="1">
      <alignment horizontal="justify" vertical="top" wrapText="1"/>
      <protection locked="0"/>
    </xf>
    <xf numFmtId="0" fontId="26" fillId="0" borderId="7" xfId="0" applyFont="1" applyFill="1" applyBorder="1" applyAlignment="1" applyProtection="1">
      <alignment horizontal="justify" vertical="top" wrapText="1"/>
      <protection locked="0"/>
    </xf>
    <xf numFmtId="0" fontId="4" fillId="0" borderId="4" xfId="0" applyFont="1" applyFill="1" applyBorder="1" applyAlignment="1" applyProtection="1">
      <alignment horizontal="justify" vertical="top" wrapText="1"/>
      <protection locked="0"/>
    </xf>
    <xf numFmtId="0" fontId="26" fillId="0" borderId="5" xfId="0" applyFont="1" applyFill="1" applyBorder="1" applyAlignment="1" applyProtection="1">
      <alignment horizontal="justify" vertical="top" wrapText="1"/>
      <protection locked="0"/>
    </xf>
    <xf numFmtId="0" fontId="5" fillId="0" borderId="0" xfId="0" quotePrefix="1" applyFont="1" applyFill="1" applyBorder="1" applyAlignment="1" applyProtection="1">
      <alignment horizontal="center" vertical="top" wrapText="1"/>
      <protection locked="0"/>
    </xf>
    <xf numFmtId="0" fontId="5" fillId="0" borderId="0" xfId="0" applyFont="1" applyFill="1" applyBorder="1" applyAlignment="1" applyProtection="1">
      <alignment horizontal="center" vertical="top" wrapText="1"/>
      <protection locked="0"/>
    </xf>
    <xf numFmtId="167" fontId="7" fillId="0" borderId="1" xfId="0" quotePrefix="1" applyNumberFormat="1" applyFont="1" applyFill="1" applyBorder="1" applyAlignment="1" applyProtection="1">
      <alignment horizontal="center" vertical="top" wrapText="1"/>
      <protection locked="0"/>
    </xf>
    <xf numFmtId="167" fontId="7" fillId="0" borderId="1" xfId="0" applyNumberFormat="1" applyFont="1" applyFill="1" applyBorder="1" applyAlignment="1" applyProtection="1">
      <alignment horizontal="center" vertical="top" wrapText="1"/>
      <protection locked="0"/>
    </xf>
    <xf numFmtId="0" fontId="3" fillId="0" borderId="8" xfId="0" applyFont="1" applyFill="1" applyBorder="1" applyAlignment="1">
      <alignment horizontal="left" vertical="top" wrapText="1"/>
    </xf>
    <xf numFmtId="168" fontId="7" fillId="0" borderId="2" xfId="0" applyNumberFormat="1" applyFont="1" applyFill="1" applyBorder="1" applyAlignment="1" applyProtection="1">
      <alignment horizontal="center" vertical="top" wrapText="1"/>
      <protection locked="0"/>
    </xf>
    <xf numFmtId="168" fontId="7" fillId="0" borderId="3" xfId="0" applyNumberFormat="1" applyFont="1" applyFill="1" applyBorder="1" applyAlignment="1" applyProtection="1">
      <alignment horizontal="center" vertical="top" wrapText="1"/>
      <protection locked="0"/>
    </xf>
    <xf numFmtId="168" fontId="7" fillId="0" borderId="4" xfId="0" applyNumberFormat="1" applyFont="1" applyFill="1" applyBorder="1" applyAlignment="1" applyProtection="1">
      <alignment horizontal="center" vertical="top" wrapText="1"/>
      <protection locked="0"/>
    </xf>
    <xf numFmtId="0" fontId="6" fillId="0" borderId="2" xfId="0"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2" xfId="0" applyFont="1" applyFill="1" applyBorder="1" applyAlignment="1" applyProtection="1">
      <alignment horizontal="left" vertical="top" wrapText="1"/>
      <protection locked="0"/>
    </xf>
    <xf numFmtId="0" fontId="4" fillId="0" borderId="2" xfId="0" applyFont="1" applyFill="1" applyBorder="1" applyAlignment="1" applyProtection="1">
      <alignment horizontal="left" vertical="top" wrapText="1"/>
      <protection locked="0"/>
    </xf>
    <xf numFmtId="0" fontId="4" fillId="0" borderId="4" xfId="0" applyFont="1" applyFill="1" applyBorder="1" applyAlignment="1" applyProtection="1">
      <alignment horizontal="left" vertical="top" wrapText="1"/>
      <protection locked="0"/>
    </xf>
    <xf numFmtId="0" fontId="6" fillId="0" borderId="1" xfId="0" applyFont="1" applyFill="1" applyBorder="1" applyAlignment="1" applyProtection="1">
      <alignment horizontal="justify" vertical="top" wrapText="1"/>
      <protection locked="0"/>
    </xf>
  </cellXfs>
  <cellStyles count="51">
    <cellStyle name="Обычный" xfId="0" builtinId="0"/>
    <cellStyle name="Обычный 10" xfId="4"/>
    <cellStyle name="Обычный 11" xfId="7"/>
    <cellStyle name="Обычный 12" xfId="8"/>
    <cellStyle name="Обычный 13" xfId="9"/>
    <cellStyle name="Обычный 14" xfId="10"/>
    <cellStyle name="Обычный 15" xfId="11"/>
    <cellStyle name="Обычный 16" xfId="2"/>
    <cellStyle name="Обычный 17" xfId="12"/>
    <cellStyle name="Обычный 17 2" xfId="13"/>
    <cellStyle name="Обычный 17 2 2" xfId="14"/>
    <cellStyle name="Обычный 17 3" xfId="3"/>
    <cellStyle name="Обычный 2" xfId="6"/>
    <cellStyle name="Обычный 2 2" xfId="1"/>
    <cellStyle name="Обычный 2 2 2" xfId="15"/>
    <cellStyle name="Обычный 2 2 2 2" xfId="5"/>
    <cellStyle name="Обычный 2 2 2 2 2" xfId="16"/>
    <cellStyle name="Обычный 2 2 2 3" xfId="17"/>
    <cellStyle name="Обычный 2 2 3" xfId="18"/>
    <cellStyle name="Обычный 2 3" xfId="19"/>
    <cellStyle name="Обычный 2 3 2" xfId="20"/>
    <cellStyle name="Обычный 2 3 2 2" xfId="21"/>
    <cellStyle name="Обычный 2 3 3" xfId="22"/>
    <cellStyle name="Обычный 3" xfId="23"/>
    <cellStyle name="Обычный 3 2" xfId="24"/>
    <cellStyle name="Обычный 3 3" xfId="25"/>
    <cellStyle name="Обычный 3 4" xfId="26"/>
    <cellStyle name="Обычный 4" xfId="27"/>
    <cellStyle name="Обычный 5" xfId="28"/>
    <cellStyle name="Обычный 6" xfId="29"/>
    <cellStyle name="Обычный 7" xfId="30"/>
    <cellStyle name="Обычный 8" xfId="31"/>
    <cellStyle name="Обычный 8 2" xfId="32"/>
    <cellStyle name="Обычный 8 2 2" xfId="33"/>
    <cellStyle name="Обычный 8 3" xfId="34"/>
    <cellStyle name="Обычный 9" xfId="35"/>
    <cellStyle name="Процентный 2" xfId="36"/>
    <cellStyle name="Стиль 1" xfId="37"/>
    <cellStyle name="Финансовый 10" xfId="38"/>
    <cellStyle name="Финансовый 11" xfId="39"/>
    <cellStyle name="Финансовый 12" xfId="40"/>
    <cellStyle name="Финансовый 2" xfId="41"/>
    <cellStyle name="Финансовый 2 2" xfId="42"/>
    <cellStyle name="Финансовый 3" xfId="43"/>
    <cellStyle name="Финансовый 3 2" xfId="44"/>
    <cellStyle name="Финансовый 4" xfId="45"/>
    <cellStyle name="Финансовый 5" xfId="46"/>
    <cellStyle name="Финансовый 6" xfId="47"/>
    <cellStyle name="Финансовый 7" xfId="48"/>
    <cellStyle name="Финансовый 8" xfId="49"/>
    <cellStyle name="Финансовый 9" xfId="50"/>
  </cellStyles>
  <dxfs count="0"/>
  <tableStyles count="0" defaultTableStyle="TableStyleMedium9" defaultPivotStyle="PivotStyleLight16"/>
  <colors>
    <mruColors>
      <color rgb="FF99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outlinePr showOutlineSymbols="0"/>
    <pageSetUpPr fitToPage="1"/>
  </sheetPr>
  <dimension ref="A1:P357"/>
  <sheetViews>
    <sheetView showZeros="0" tabSelected="1" showOutlineSymbols="0" view="pageBreakPreview" topLeftCell="A4" zoomScale="60" zoomScaleNormal="60" zoomScalePageLayoutView="75" workbookViewId="0">
      <pane xSplit="2" ySplit="3" topLeftCell="G97" activePane="bottomRight" state="frozen"/>
      <selection activeCell="A4" sqref="A4"/>
      <selection pane="topRight" activeCell="C4" sqref="C4"/>
      <selection pane="bottomLeft" activeCell="A7" sqref="A7"/>
      <selection pane="bottomRight" activeCell="L4" sqref="L1:L1048576"/>
    </sheetView>
  </sheetViews>
  <sheetFormatPr defaultColWidth="9" defaultRowHeight="26.25" outlineLevelCol="2" x14ac:dyDescent="0.25"/>
  <cols>
    <col min="1" max="1" width="16.125" style="4" customWidth="1"/>
    <col min="2" max="2" width="84.75" style="5" customWidth="1"/>
    <col min="3" max="3" width="27.125" style="6" customWidth="1"/>
    <col min="4" max="4" width="23.75" style="7" customWidth="1" outlineLevel="2"/>
    <col min="5" max="5" width="18.625" style="8" customWidth="1" outlineLevel="2"/>
    <col min="6" max="6" width="25.25" style="6" customWidth="1" outlineLevel="2"/>
    <col min="7" max="7" width="22.625" style="8" customWidth="1" outlineLevel="2"/>
    <col min="8" max="8" width="24.875" style="8" hidden="1" customWidth="1" outlineLevel="2"/>
    <col min="9" max="9" width="24.875" style="8" customWidth="1" outlineLevel="2"/>
    <col min="10" max="10" width="155.75" style="5" customWidth="1"/>
    <col min="11" max="11" width="23.125" style="2" hidden="1" customWidth="1"/>
    <col min="12" max="12" width="32" style="9" customWidth="1"/>
    <col min="13" max="13" width="119.375" style="9" customWidth="1"/>
    <col min="14" max="14" width="19.875" style="9" customWidth="1"/>
    <col min="15" max="19" width="9" style="9" customWidth="1"/>
    <col min="20" max="20" width="67.75" style="9" customWidth="1"/>
    <col min="21" max="64" width="9" style="9" customWidth="1"/>
    <col min="65" max="16384" width="9" style="9"/>
  </cols>
  <sheetData>
    <row r="1" spans="1:16" ht="26.25" customHeight="1" x14ac:dyDescent="0.25">
      <c r="A1" s="10"/>
      <c r="B1" s="11"/>
      <c r="C1" s="12"/>
      <c r="D1" s="13"/>
      <c r="E1" s="14"/>
      <c r="F1" s="12"/>
      <c r="G1" s="14"/>
      <c r="H1" s="14"/>
      <c r="I1" s="14"/>
      <c r="J1" s="26"/>
    </row>
    <row r="2" spans="1:16" ht="63.75" customHeight="1" x14ac:dyDescent="0.25">
      <c r="A2" s="199" t="s">
        <v>43</v>
      </c>
      <c r="B2" s="200"/>
      <c r="C2" s="200"/>
      <c r="D2" s="200"/>
      <c r="E2" s="200"/>
      <c r="F2" s="200"/>
      <c r="G2" s="200"/>
      <c r="H2" s="200"/>
      <c r="I2" s="200"/>
      <c r="J2" s="200"/>
    </row>
    <row r="3" spans="1:16" s="1" customFormat="1" x14ac:dyDescent="0.25">
      <c r="A3" s="15"/>
      <c r="B3" s="16"/>
      <c r="C3" s="17"/>
      <c r="D3" s="17"/>
      <c r="E3" s="17"/>
      <c r="F3" s="17"/>
      <c r="G3" s="18"/>
      <c r="H3" s="19"/>
      <c r="I3" s="27"/>
      <c r="J3" s="28" t="s">
        <v>0</v>
      </c>
      <c r="K3" s="29"/>
    </row>
    <row r="4" spans="1:16" s="2" customFormat="1" ht="57" customHeight="1" x14ac:dyDescent="0.25">
      <c r="A4" s="186" t="s">
        <v>1</v>
      </c>
      <c r="B4" s="163" t="s">
        <v>2</v>
      </c>
      <c r="C4" s="204" t="s">
        <v>3</v>
      </c>
      <c r="D4" s="201" t="s">
        <v>42</v>
      </c>
      <c r="E4" s="202"/>
      <c r="F4" s="202"/>
      <c r="G4" s="202"/>
      <c r="H4" s="168" t="s">
        <v>4</v>
      </c>
      <c r="I4" s="168" t="s">
        <v>5</v>
      </c>
      <c r="J4" s="163" t="s">
        <v>6</v>
      </c>
    </row>
    <row r="5" spans="1:16" s="2" customFormat="1" ht="48.75" customHeight="1" x14ac:dyDescent="0.25">
      <c r="A5" s="186"/>
      <c r="B5" s="163"/>
      <c r="C5" s="205"/>
      <c r="D5" s="202" t="s">
        <v>7</v>
      </c>
      <c r="E5" s="202"/>
      <c r="F5" s="202" t="s">
        <v>8</v>
      </c>
      <c r="G5" s="202"/>
      <c r="H5" s="169"/>
      <c r="I5" s="169"/>
      <c r="J5" s="163"/>
    </row>
    <row r="6" spans="1:16" s="2" customFormat="1" ht="72" customHeight="1" x14ac:dyDescent="0.25">
      <c r="A6" s="186"/>
      <c r="B6" s="163"/>
      <c r="C6" s="206"/>
      <c r="D6" s="20" t="s">
        <v>9</v>
      </c>
      <c r="E6" s="21" t="s">
        <v>10</v>
      </c>
      <c r="F6" s="22" t="s">
        <v>11</v>
      </c>
      <c r="G6" s="21" t="s">
        <v>12</v>
      </c>
      <c r="H6" s="170"/>
      <c r="I6" s="170"/>
      <c r="J6" s="163"/>
    </row>
    <row r="7" spans="1:16" s="3" customFormat="1" x14ac:dyDescent="0.25">
      <c r="A7" s="23">
        <v>1</v>
      </c>
      <c r="B7" s="23">
        <v>2</v>
      </c>
      <c r="C7" s="24">
        <v>3</v>
      </c>
      <c r="D7" s="25">
        <v>4</v>
      </c>
      <c r="E7" s="24">
        <v>5</v>
      </c>
      <c r="F7" s="24">
        <v>6</v>
      </c>
      <c r="G7" s="24">
        <v>7</v>
      </c>
      <c r="H7" s="24">
        <v>9</v>
      </c>
      <c r="I7" s="24">
        <v>8</v>
      </c>
      <c r="J7" s="24">
        <v>9</v>
      </c>
      <c r="K7" s="30"/>
      <c r="M7" s="2"/>
    </row>
    <row r="8" spans="1:16" s="37" customFormat="1" ht="52.5" customHeight="1" x14ac:dyDescent="0.25">
      <c r="A8" s="161"/>
      <c r="B8" s="132" t="s">
        <v>13</v>
      </c>
      <c r="C8" s="131">
        <f>SUM(C9:C13)</f>
        <v>25374118.969999999</v>
      </c>
      <c r="D8" s="131">
        <f>SUM(D9:D13)</f>
        <v>14474212.699999999</v>
      </c>
      <c r="E8" s="133">
        <f>D8/C8</f>
        <v>0.57040000000000002</v>
      </c>
      <c r="F8" s="131">
        <f>SUM(F9:F13)</f>
        <v>14473896.310000001</v>
      </c>
      <c r="G8" s="133">
        <f>F8/C8</f>
        <v>0.57040000000000002</v>
      </c>
      <c r="H8" s="49">
        <f t="shared" ref="H8" si="0">SUM(H9:H13)</f>
        <v>25147123.27</v>
      </c>
      <c r="I8" s="131">
        <f>SUM(I9:I13)</f>
        <v>226995.7</v>
      </c>
      <c r="J8" s="164"/>
      <c r="K8" s="30">
        <f>C8-H8</f>
        <v>226995.7</v>
      </c>
      <c r="L8" s="36"/>
      <c r="M8" s="2"/>
      <c r="N8" s="36"/>
      <c r="P8" s="36"/>
    </row>
    <row r="9" spans="1:16" s="2" customFormat="1" x14ac:dyDescent="0.25">
      <c r="A9" s="161"/>
      <c r="B9" s="130" t="s">
        <v>14</v>
      </c>
      <c r="C9" s="131">
        <f t="shared" ref="C9:D11" si="1">C18+C25+C31+C38+C44+C50+C58+C66+C73+C79+C85+C91+C99+C105+C111+C117+C123+S270+C135+C129</f>
        <v>789757.05</v>
      </c>
      <c r="D9" s="131">
        <f t="shared" si="1"/>
        <v>509382.14</v>
      </c>
      <c r="E9" s="133">
        <f t="shared" ref="E9:E13" si="2">D9/C9</f>
        <v>0.64500000000000002</v>
      </c>
      <c r="F9" s="131">
        <f>F18+F25+F31+F38+F44+F50+F58+F66+F73+F79+F85+F91+F99+F105+F111+F117+F123+F135+F129</f>
        <v>509382.14</v>
      </c>
      <c r="G9" s="133">
        <f t="shared" ref="G9:G13" si="3">F9/C9</f>
        <v>0.64500000000000002</v>
      </c>
      <c r="H9" s="49">
        <f t="shared" ref="H9:I12" si="4">H18+H25+H31+H38+H44+H50+H58+H66+H73+H79+H85+H91+H99+H105+H111+H117+H123+H129+H135</f>
        <v>789757.05</v>
      </c>
      <c r="I9" s="131">
        <f t="shared" si="4"/>
        <v>0</v>
      </c>
      <c r="J9" s="164"/>
      <c r="K9" s="30">
        <f>C9-H9</f>
        <v>0</v>
      </c>
      <c r="L9" s="36"/>
      <c r="N9" s="36"/>
      <c r="O9" s="37"/>
      <c r="P9" s="36"/>
    </row>
    <row r="10" spans="1:16" s="2" customFormat="1" x14ac:dyDescent="0.25">
      <c r="A10" s="161"/>
      <c r="B10" s="73" t="s">
        <v>15</v>
      </c>
      <c r="C10" s="131">
        <f t="shared" si="1"/>
        <v>23635078.16</v>
      </c>
      <c r="D10" s="131">
        <f t="shared" si="1"/>
        <v>13453601.699999999</v>
      </c>
      <c r="E10" s="133">
        <f>D10/C10</f>
        <v>0.56920000000000004</v>
      </c>
      <c r="F10" s="131">
        <f>F19+F26+F32+F39+F45+F51+F59+F67+F74+F80+F86+F92+F100+F106+F112+F118+F124+F136+F130</f>
        <v>13453285.310000001</v>
      </c>
      <c r="G10" s="133">
        <f>F10/C10</f>
        <v>0.56920000000000004</v>
      </c>
      <c r="H10" s="49">
        <f t="shared" si="4"/>
        <v>23419432.059999999</v>
      </c>
      <c r="I10" s="131">
        <f>I19+I26+I32+I39+I45+I51+I59+I67+I74+I80+I86+I92+I100+I106+I112+I118+I124+I130+I136</f>
        <v>215646.1</v>
      </c>
      <c r="J10" s="164"/>
      <c r="K10" s="30">
        <f>C10-H10</f>
        <v>215646.1</v>
      </c>
      <c r="L10" s="36"/>
      <c r="N10" s="36"/>
      <c r="O10" s="37"/>
      <c r="P10" s="36"/>
    </row>
    <row r="11" spans="1:16" s="2" customFormat="1" x14ac:dyDescent="0.25">
      <c r="A11" s="161"/>
      <c r="B11" s="130" t="s">
        <v>16</v>
      </c>
      <c r="C11" s="131">
        <f t="shared" si="1"/>
        <v>864662.85</v>
      </c>
      <c r="D11" s="131">
        <f t="shared" si="1"/>
        <v>501681.87</v>
      </c>
      <c r="E11" s="133">
        <f t="shared" si="2"/>
        <v>0.58020000000000005</v>
      </c>
      <c r="F11" s="131">
        <f>F20+F27+F33+F40+F46+F52+F60+F68+F75+F81+F87+F93+F101+F107+F113+F119+F125+F137+F131</f>
        <v>501681.87</v>
      </c>
      <c r="G11" s="133">
        <f t="shared" si="3"/>
        <v>0.58020000000000005</v>
      </c>
      <c r="H11" s="49">
        <f t="shared" si="4"/>
        <v>853313.25</v>
      </c>
      <c r="I11" s="131">
        <f>I20+I27+I33+I40+I46+I52+I60+I68+I75+I81+I87+I93+I101+I107+I113+I119+I125+I131+I137</f>
        <v>11349.6</v>
      </c>
      <c r="J11" s="164"/>
      <c r="K11" s="30">
        <f>C11-H11</f>
        <v>11349.6</v>
      </c>
      <c r="L11" s="36"/>
      <c r="N11" s="36"/>
      <c r="O11" s="37"/>
      <c r="P11" s="36"/>
    </row>
    <row r="12" spans="1:16" s="2" customFormat="1" x14ac:dyDescent="0.25">
      <c r="A12" s="161"/>
      <c r="B12" s="130" t="s">
        <v>17</v>
      </c>
      <c r="C12" s="131">
        <f>C21+C28+C34+C41+C47+C53+C61+C69+C76+C82+C88+C94+C102+C108+C114+C120+C126</f>
        <v>0</v>
      </c>
      <c r="D12" s="131">
        <f>D21+D28+D34+D41+D47+D53+D61+D69+D76+D82+D88+D94+D102+D108+D114+D120+D126</f>
        <v>0</v>
      </c>
      <c r="E12" s="133"/>
      <c r="F12" s="131">
        <f>F21+F28+F34+F41+F47+F53+F61+F69+F76+F82+F88+F94+F102+F108+F114+F120+F126</f>
        <v>0</v>
      </c>
      <c r="G12" s="133"/>
      <c r="H12" s="49">
        <f t="shared" si="4"/>
        <v>0</v>
      </c>
      <c r="I12" s="131">
        <f t="shared" si="4"/>
        <v>0</v>
      </c>
      <c r="J12" s="164"/>
      <c r="K12" s="30">
        <f t="shared" ref="K12:K43" si="5">C12-H12</f>
        <v>0</v>
      </c>
      <c r="L12" s="36"/>
      <c r="N12" s="36"/>
      <c r="O12" s="37"/>
      <c r="P12" s="36"/>
    </row>
    <row r="13" spans="1:16" s="2" customFormat="1" x14ac:dyDescent="0.25">
      <c r="A13" s="161"/>
      <c r="B13" s="130" t="s">
        <v>18</v>
      </c>
      <c r="C13" s="131">
        <f>C22+C29+C35+C42+C48+C54+C62+C71+C77+C83+C89+C95+C103+C109+C115+C121+C127</f>
        <v>84620.91</v>
      </c>
      <c r="D13" s="131">
        <f>D22+D29+D35+D42+D48+D54+D62+D71+D77+D83+D89+D95+D103+D109+D115+D121+D127</f>
        <v>9546.99</v>
      </c>
      <c r="E13" s="135">
        <f t="shared" si="2"/>
        <v>0.1128</v>
      </c>
      <c r="F13" s="131">
        <f>F22+F29+F35+F42+F48+F54+F62+F71+F77+F83+F89+F95+F103+F109+F115+F121+F127</f>
        <v>9546.99</v>
      </c>
      <c r="G13" s="135">
        <f t="shared" si="3"/>
        <v>0.1128</v>
      </c>
      <c r="H13" s="49">
        <f>H22+H29+H35+H42+H48+H54+H62+H71+H77+H83+H89+H95+H103+H109+H115+H121+H127+H133+H139</f>
        <v>84620.91</v>
      </c>
      <c r="I13" s="49">
        <f>I22+I29+I35+I42+I48+I54+I62+I71+I77+I83+I89+I95+I103+I109+I115+I121+I127+I133+I139</f>
        <v>0</v>
      </c>
      <c r="J13" s="164"/>
      <c r="K13" s="30">
        <f t="shared" si="5"/>
        <v>0</v>
      </c>
      <c r="L13" s="36"/>
      <c r="N13" s="36"/>
      <c r="O13" s="37"/>
      <c r="P13" s="36"/>
    </row>
    <row r="14" spans="1:16" ht="409.5" customHeight="1" x14ac:dyDescent="0.25">
      <c r="A14" s="187" t="s">
        <v>19</v>
      </c>
      <c r="B14" s="193" t="s">
        <v>60</v>
      </c>
      <c r="C14" s="182">
        <f>C18+C19+C20+C21</f>
        <v>17563366.32</v>
      </c>
      <c r="D14" s="182">
        <f>D18+D19+D20+D21</f>
        <v>10962938.66</v>
      </c>
      <c r="E14" s="178">
        <f>(D14/C14)</f>
        <v>0.62419999999999998</v>
      </c>
      <c r="F14" s="182">
        <f>F18+F19+F20+F21</f>
        <v>10962793.560000001</v>
      </c>
      <c r="G14" s="178">
        <f>F14/C14</f>
        <v>0.62419999999999998</v>
      </c>
      <c r="H14" s="182">
        <f>H18+H19+H20</f>
        <v>17563366.32</v>
      </c>
      <c r="I14" s="171">
        <f>I18+I19+I20</f>
        <v>0</v>
      </c>
      <c r="J14" s="137" t="s">
        <v>72</v>
      </c>
      <c r="K14" s="30">
        <f t="shared" si="5"/>
        <v>0</v>
      </c>
      <c r="L14" s="36"/>
      <c r="N14" s="36"/>
      <c r="O14" s="37"/>
      <c r="P14" s="36"/>
    </row>
    <row r="15" spans="1:16" ht="409.5" customHeight="1" x14ac:dyDescent="0.25">
      <c r="A15" s="188"/>
      <c r="B15" s="194"/>
      <c r="C15" s="182"/>
      <c r="D15" s="182"/>
      <c r="E15" s="178"/>
      <c r="F15" s="182"/>
      <c r="G15" s="178"/>
      <c r="H15" s="182"/>
      <c r="I15" s="171"/>
      <c r="J15" s="138"/>
      <c r="K15" s="30">
        <f t="shared" si="5"/>
        <v>0</v>
      </c>
      <c r="L15" s="36"/>
      <c r="N15" s="36"/>
      <c r="O15" s="37"/>
      <c r="P15" s="36"/>
    </row>
    <row r="16" spans="1:16" ht="123.75" customHeight="1" x14ac:dyDescent="0.25">
      <c r="A16" s="188"/>
      <c r="B16" s="194"/>
      <c r="C16" s="182"/>
      <c r="D16" s="182"/>
      <c r="E16" s="178"/>
      <c r="F16" s="182"/>
      <c r="G16" s="178"/>
      <c r="H16" s="182"/>
      <c r="I16" s="171"/>
      <c r="J16" s="138"/>
      <c r="K16" s="30">
        <f t="shared" si="5"/>
        <v>0</v>
      </c>
      <c r="L16" s="36"/>
      <c r="N16" s="36"/>
      <c r="O16" s="37"/>
      <c r="P16" s="36"/>
    </row>
    <row r="17" spans="1:16" ht="32.25" hidden="1" customHeight="1" x14ac:dyDescent="0.25">
      <c r="A17" s="50"/>
      <c r="B17" s="194"/>
      <c r="C17" s="175"/>
      <c r="D17" s="175"/>
      <c r="E17" s="179"/>
      <c r="F17" s="175"/>
      <c r="G17" s="179"/>
      <c r="H17" s="175"/>
      <c r="I17" s="172"/>
      <c r="J17" s="138"/>
      <c r="K17" s="30">
        <f t="shared" si="5"/>
        <v>0</v>
      </c>
      <c r="L17" s="36"/>
      <c r="N17" s="36"/>
      <c r="O17" s="37"/>
      <c r="P17" s="36"/>
    </row>
    <row r="18" spans="1:16" x14ac:dyDescent="0.25">
      <c r="A18" s="52"/>
      <c r="B18" s="113" t="s">
        <v>14</v>
      </c>
      <c r="C18" s="76">
        <v>559754.1</v>
      </c>
      <c r="D18" s="114">
        <v>365678.25</v>
      </c>
      <c r="E18" s="75">
        <f>D18/C18</f>
        <v>0.65329999999999999</v>
      </c>
      <c r="F18" s="114">
        <v>365678.25</v>
      </c>
      <c r="G18" s="75">
        <f>F18/C18</f>
        <v>0.65329999999999999</v>
      </c>
      <c r="H18" s="114">
        <f>530985.3+28768.8</f>
        <v>559754.1</v>
      </c>
      <c r="I18" s="54">
        <f>C18-H18</f>
        <v>0</v>
      </c>
      <c r="J18" s="138"/>
      <c r="K18" s="30">
        <f t="shared" si="5"/>
        <v>0</v>
      </c>
      <c r="L18" s="36"/>
      <c r="N18" s="36"/>
      <c r="O18" s="37"/>
      <c r="P18" s="36"/>
    </row>
    <row r="19" spans="1:16" x14ac:dyDescent="0.25">
      <c r="A19" s="52"/>
      <c r="B19" s="73" t="s">
        <v>15</v>
      </c>
      <c r="C19" s="114">
        <v>16895313.199999999</v>
      </c>
      <c r="D19" s="76">
        <v>10528613.75</v>
      </c>
      <c r="E19" s="87">
        <f>D19/C19</f>
        <v>0.62319999999999998</v>
      </c>
      <c r="F19" s="76">
        <v>10528468.65</v>
      </c>
      <c r="G19" s="75">
        <f>F19/C19</f>
        <v>0.62319999999999998</v>
      </c>
      <c r="H19" s="114">
        <f>16842091.99+1852.41+51368.8</f>
        <v>16895313.199999999</v>
      </c>
      <c r="I19" s="54">
        <f>C19-H19</f>
        <v>0</v>
      </c>
      <c r="J19" s="138"/>
      <c r="K19" s="30">
        <f t="shared" si="5"/>
        <v>0</v>
      </c>
      <c r="L19" s="36"/>
      <c r="N19" s="36"/>
      <c r="O19" s="37"/>
      <c r="P19" s="36"/>
    </row>
    <row r="20" spans="1:16" x14ac:dyDescent="0.25">
      <c r="A20" s="52" t="s">
        <v>20</v>
      </c>
      <c r="B20" s="113" t="s">
        <v>16</v>
      </c>
      <c r="C20" s="114">
        <v>108299.02</v>
      </c>
      <c r="D20" s="114">
        <f>F20</f>
        <v>68646.66</v>
      </c>
      <c r="E20" s="75">
        <f>D20/C20</f>
        <v>0.63390000000000002</v>
      </c>
      <c r="F20" s="114">
        <v>68646.66</v>
      </c>
      <c r="G20" s="75">
        <f>F20/C20</f>
        <v>0.63390000000000002</v>
      </c>
      <c r="H20" s="114">
        <f>102845.98+1234.94+4218.1</f>
        <v>108299.02</v>
      </c>
      <c r="I20" s="54">
        <f>C20-H20</f>
        <v>0</v>
      </c>
      <c r="J20" s="138"/>
      <c r="K20" s="30">
        <f t="shared" si="5"/>
        <v>0</v>
      </c>
      <c r="L20" s="36"/>
      <c r="N20" s="36"/>
      <c r="O20" s="37"/>
      <c r="P20" s="36"/>
    </row>
    <row r="21" spans="1:16" x14ac:dyDescent="0.25">
      <c r="A21" s="52"/>
      <c r="B21" s="113" t="s">
        <v>17</v>
      </c>
      <c r="C21" s="54"/>
      <c r="D21" s="54"/>
      <c r="E21" s="55"/>
      <c r="F21" s="54"/>
      <c r="G21" s="55"/>
      <c r="H21" s="54"/>
      <c r="I21" s="54">
        <f t="shared" ref="I21:I55" si="6">C21-H21</f>
        <v>0</v>
      </c>
      <c r="J21" s="138"/>
      <c r="K21" s="30">
        <f t="shared" si="5"/>
        <v>0</v>
      </c>
      <c r="L21" s="36"/>
      <c r="N21" s="36"/>
      <c r="O21" s="37"/>
      <c r="P21" s="36"/>
    </row>
    <row r="22" spans="1:16" x14ac:dyDescent="0.25">
      <c r="A22" s="52"/>
      <c r="B22" s="113" t="s">
        <v>18</v>
      </c>
      <c r="C22" s="54"/>
      <c r="D22" s="54"/>
      <c r="E22" s="55"/>
      <c r="F22" s="54"/>
      <c r="G22" s="55"/>
      <c r="H22" s="54"/>
      <c r="I22" s="54">
        <f t="shared" si="6"/>
        <v>0</v>
      </c>
      <c r="J22" s="165"/>
      <c r="K22" s="30">
        <f t="shared" si="5"/>
        <v>0</v>
      </c>
      <c r="L22" s="36"/>
      <c r="N22" s="36"/>
      <c r="O22" s="37"/>
      <c r="P22" s="36"/>
    </row>
    <row r="23" spans="1:16" ht="60" customHeight="1" x14ac:dyDescent="0.25">
      <c r="A23" s="187" t="s">
        <v>21</v>
      </c>
      <c r="B23" s="195" t="s">
        <v>46</v>
      </c>
      <c r="C23" s="182">
        <f t="shared" ref="C23:D23" si="7">C25+C26+C27+C28+C29</f>
        <v>31976.9</v>
      </c>
      <c r="D23" s="182">
        <f t="shared" si="7"/>
        <v>22305.71</v>
      </c>
      <c r="E23" s="178">
        <f>D23/C23</f>
        <v>0.6976</v>
      </c>
      <c r="F23" s="175">
        <f>F25+F26+F27+F28+F29</f>
        <v>22305.71</v>
      </c>
      <c r="G23" s="178">
        <f>F23/C23</f>
        <v>0.6976</v>
      </c>
      <c r="H23" s="175">
        <f>H26</f>
        <v>31976.9</v>
      </c>
      <c r="I23" s="70">
        <f t="shared" si="6"/>
        <v>0</v>
      </c>
      <c r="J23" s="166" t="s">
        <v>61</v>
      </c>
      <c r="K23" s="30">
        <f t="shared" si="5"/>
        <v>0</v>
      </c>
      <c r="L23" s="36"/>
      <c r="N23" s="36"/>
      <c r="O23" s="37"/>
      <c r="P23" s="36"/>
    </row>
    <row r="24" spans="1:16" ht="80.25" customHeight="1" x14ac:dyDescent="0.25">
      <c r="A24" s="188"/>
      <c r="B24" s="196"/>
      <c r="C24" s="182"/>
      <c r="D24" s="182"/>
      <c r="E24" s="178"/>
      <c r="F24" s="177"/>
      <c r="G24" s="178"/>
      <c r="H24" s="177"/>
      <c r="I24" s="71">
        <f t="shared" si="6"/>
        <v>0</v>
      </c>
      <c r="J24" s="166"/>
      <c r="K24" s="30">
        <f t="shared" si="5"/>
        <v>0</v>
      </c>
      <c r="L24" s="36"/>
      <c r="N24" s="36"/>
      <c r="O24" s="37"/>
      <c r="P24" s="36"/>
    </row>
    <row r="25" spans="1:16" x14ac:dyDescent="0.25">
      <c r="A25" s="72"/>
      <c r="B25" s="73" t="s">
        <v>14</v>
      </c>
      <c r="C25" s="74"/>
      <c r="D25" s="74"/>
      <c r="E25" s="75"/>
      <c r="F25" s="74"/>
      <c r="G25" s="75"/>
      <c r="H25" s="74"/>
      <c r="I25" s="74">
        <f t="shared" si="6"/>
        <v>0</v>
      </c>
      <c r="J25" s="166"/>
      <c r="K25" s="30">
        <f t="shared" si="5"/>
        <v>0</v>
      </c>
      <c r="L25" s="36"/>
      <c r="N25" s="36"/>
      <c r="O25" s="37"/>
      <c r="P25" s="36"/>
    </row>
    <row r="26" spans="1:16" x14ac:dyDescent="0.25">
      <c r="A26" s="72"/>
      <c r="B26" s="73" t="s">
        <v>15</v>
      </c>
      <c r="C26" s="74">
        <v>31976.9</v>
      </c>
      <c r="D26" s="74">
        <v>22305.71</v>
      </c>
      <c r="E26" s="75">
        <f t="shared" ref="E26" si="8">D26/C26</f>
        <v>0.6976</v>
      </c>
      <c r="F26" s="74">
        <v>22305.71</v>
      </c>
      <c r="G26" s="75">
        <f>F26/C26</f>
        <v>0.6976</v>
      </c>
      <c r="H26" s="76">
        <f>C26</f>
        <v>31976.9</v>
      </c>
      <c r="I26" s="74">
        <f t="shared" si="6"/>
        <v>0</v>
      </c>
      <c r="J26" s="166"/>
      <c r="K26" s="30">
        <f t="shared" si="5"/>
        <v>0</v>
      </c>
      <c r="L26" s="36"/>
      <c r="N26" s="36"/>
      <c r="O26" s="37"/>
      <c r="P26" s="36"/>
    </row>
    <row r="27" spans="1:16" x14ac:dyDescent="0.25">
      <c r="A27" s="72"/>
      <c r="B27" s="73" t="s">
        <v>16</v>
      </c>
      <c r="C27" s="74"/>
      <c r="D27" s="74"/>
      <c r="E27" s="75"/>
      <c r="F27" s="74"/>
      <c r="G27" s="75"/>
      <c r="H27" s="74"/>
      <c r="I27" s="74">
        <f t="shared" si="6"/>
        <v>0</v>
      </c>
      <c r="J27" s="166"/>
      <c r="K27" s="30">
        <f t="shared" si="5"/>
        <v>0</v>
      </c>
      <c r="L27" s="36"/>
      <c r="N27" s="36"/>
      <c r="O27" s="37"/>
      <c r="P27" s="36"/>
    </row>
    <row r="28" spans="1:16" x14ac:dyDescent="0.25">
      <c r="A28" s="72"/>
      <c r="B28" s="73" t="s">
        <v>17</v>
      </c>
      <c r="C28" s="74"/>
      <c r="D28" s="74"/>
      <c r="E28" s="75"/>
      <c r="F28" s="74"/>
      <c r="G28" s="75"/>
      <c r="H28" s="74"/>
      <c r="I28" s="74">
        <f t="shared" si="6"/>
        <v>0</v>
      </c>
      <c r="J28" s="166"/>
      <c r="K28" s="30">
        <f t="shared" si="5"/>
        <v>0</v>
      </c>
      <c r="L28" s="36"/>
      <c r="N28" s="36"/>
      <c r="O28" s="37"/>
      <c r="P28" s="36"/>
    </row>
    <row r="29" spans="1:16" x14ac:dyDescent="0.25">
      <c r="A29" s="77"/>
      <c r="B29" s="73" t="s">
        <v>18</v>
      </c>
      <c r="C29" s="74"/>
      <c r="D29" s="74"/>
      <c r="E29" s="75"/>
      <c r="F29" s="74"/>
      <c r="G29" s="75"/>
      <c r="H29" s="74"/>
      <c r="I29" s="74">
        <f t="shared" si="6"/>
        <v>0</v>
      </c>
      <c r="J29" s="166"/>
      <c r="K29" s="30">
        <f t="shared" si="5"/>
        <v>0</v>
      </c>
      <c r="L29" s="36"/>
      <c r="N29" s="36"/>
      <c r="O29" s="37"/>
      <c r="P29" s="36"/>
    </row>
    <row r="30" spans="1:16" ht="369" customHeight="1" x14ac:dyDescent="0.25">
      <c r="A30" s="101" t="s">
        <v>22</v>
      </c>
      <c r="B30" s="73" t="s">
        <v>51</v>
      </c>
      <c r="C30" s="100">
        <f>C32+C33+C31</f>
        <v>144854.5</v>
      </c>
      <c r="D30" s="131">
        <f>D32+D33+D31</f>
        <v>58468.12</v>
      </c>
      <c r="E30" s="133">
        <f>D30/C30</f>
        <v>0.40360000000000001</v>
      </c>
      <c r="F30" s="131">
        <f>F31+F32+F33</f>
        <v>58468.12</v>
      </c>
      <c r="G30" s="133">
        <f>F30/C30</f>
        <v>0.40360000000000001</v>
      </c>
      <c r="H30" s="115">
        <f>H32+H33+H31</f>
        <v>144854.5</v>
      </c>
      <c r="I30" s="54">
        <f t="shared" si="6"/>
        <v>0</v>
      </c>
      <c r="J30" s="167" t="s">
        <v>76</v>
      </c>
      <c r="K30" s="30">
        <f t="shared" si="5"/>
        <v>0</v>
      </c>
      <c r="L30" s="36"/>
      <c r="N30" s="36"/>
      <c r="O30" s="37"/>
      <c r="P30" s="36"/>
    </row>
    <row r="31" spans="1:16" ht="91.5" customHeight="1" x14ac:dyDescent="0.25">
      <c r="A31" s="57"/>
      <c r="B31" s="73" t="s">
        <v>14</v>
      </c>
      <c r="C31" s="105">
        <v>56849.75</v>
      </c>
      <c r="D31" s="105">
        <v>21507.95</v>
      </c>
      <c r="E31" s="75">
        <f>D31/C31</f>
        <v>0.37830000000000003</v>
      </c>
      <c r="F31" s="105">
        <v>21507.95</v>
      </c>
      <c r="G31" s="75">
        <f>F31/C31</f>
        <v>0.37830000000000003</v>
      </c>
      <c r="H31" s="118">
        <f>41623.65+15226.1</f>
        <v>56849.75</v>
      </c>
      <c r="I31" s="54">
        <f t="shared" si="6"/>
        <v>0</v>
      </c>
      <c r="J31" s="167"/>
      <c r="K31" s="30">
        <f t="shared" si="5"/>
        <v>0</v>
      </c>
      <c r="L31" s="36"/>
      <c r="N31" s="36"/>
      <c r="O31" s="37"/>
      <c r="P31" s="36"/>
    </row>
    <row r="32" spans="1:16" ht="91.5" customHeight="1" x14ac:dyDescent="0.25">
      <c r="A32" s="50"/>
      <c r="B32" s="73" t="s">
        <v>15</v>
      </c>
      <c r="C32" s="105">
        <v>80694.55</v>
      </c>
      <c r="D32" s="105">
        <v>34457.81</v>
      </c>
      <c r="E32" s="75">
        <f>D32/C32</f>
        <v>0.42699999999999999</v>
      </c>
      <c r="F32" s="105">
        <v>34457.81</v>
      </c>
      <c r="G32" s="75">
        <f>F32/C32</f>
        <v>0.42699999999999999</v>
      </c>
      <c r="H32" s="118">
        <f>56879.35+23815.2</f>
        <v>80694.55</v>
      </c>
      <c r="I32" s="54">
        <f t="shared" si="6"/>
        <v>0</v>
      </c>
      <c r="J32" s="167"/>
      <c r="K32" s="30">
        <f t="shared" si="5"/>
        <v>0</v>
      </c>
      <c r="L32" s="36"/>
      <c r="N32" s="36"/>
      <c r="O32" s="37"/>
      <c r="P32" s="36"/>
    </row>
    <row r="33" spans="1:16" ht="91.5" customHeight="1" x14ac:dyDescent="0.25">
      <c r="A33" s="50"/>
      <c r="B33" s="73" t="s">
        <v>16</v>
      </c>
      <c r="C33" s="105">
        <v>7310.2</v>
      </c>
      <c r="D33" s="105">
        <f>F33</f>
        <v>2502.36</v>
      </c>
      <c r="E33" s="75">
        <f>D33/C33</f>
        <v>0.34229999999999999</v>
      </c>
      <c r="F33" s="105">
        <v>2502.36</v>
      </c>
      <c r="G33" s="75">
        <f>F33/C33</f>
        <v>0.34229999999999999</v>
      </c>
      <c r="H33" s="118">
        <f>4371.6+2938.6</f>
        <v>7310.2</v>
      </c>
      <c r="I33" s="54">
        <f t="shared" si="6"/>
        <v>0</v>
      </c>
      <c r="J33" s="167"/>
      <c r="K33" s="30">
        <f t="shared" si="5"/>
        <v>0</v>
      </c>
      <c r="L33" s="36"/>
      <c r="N33" s="36"/>
      <c r="O33" s="37"/>
      <c r="P33" s="36"/>
    </row>
    <row r="34" spans="1:16" ht="163.5" customHeight="1" x14ac:dyDescent="0.25">
      <c r="A34" s="50"/>
      <c r="B34" s="73" t="s">
        <v>17</v>
      </c>
      <c r="C34" s="54"/>
      <c r="D34" s="54"/>
      <c r="E34" s="55"/>
      <c r="F34" s="54"/>
      <c r="G34" s="55"/>
      <c r="H34" s="54"/>
      <c r="I34" s="54">
        <f t="shared" si="6"/>
        <v>0</v>
      </c>
      <c r="J34" s="167"/>
      <c r="K34" s="30">
        <f t="shared" si="5"/>
        <v>0</v>
      </c>
      <c r="L34" s="36"/>
      <c r="N34" s="36"/>
      <c r="O34" s="37"/>
      <c r="P34" s="36"/>
    </row>
    <row r="35" spans="1:16" ht="138.6" customHeight="1" x14ac:dyDescent="0.25">
      <c r="A35" s="50"/>
      <c r="B35" s="73" t="s">
        <v>18</v>
      </c>
      <c r="C35" s="54"/>
      <c r="D35" s="54"/>
      <c r="E35" s="55"/>
      <c r="F35" s="54"/>
      <c r="G35" s="55"/>
      <c r="H35" s="54"/>
      <c r="I35" s="58">
        <f t="shared" si="6"/>
        <v>0</v>
      </c>
      <c r="J35" s="167"/>
      <c r="K35" s="30">
        <f t="shared" si="5"/>
        <v>0</v>
      </c>
      <c r="L35" s="36"/>
      <c r="N35" s="36"/>
      <c r="O35" s="37"/>
      <c r="P35" s="36"/>
    </row>
    <row r="36" spans="1:16" s="37" customFormat="1" ht="176.25" customHeight="1" x14ac:dyDescent="0.25">
      <c r="A36" s="101" t="s">
        <v>23</v>
      </c>
      <c r="B36" s="162" t="s">
        <v>56</v>
      </c>
      <c r="C36" s="175">
        <f>C38+C39+C40+C41</f>
        <v>710621.52</v>
      </c>
      <c r="D36" s="98">
        <f>D38+D39+D40+D41</f>
        <v>42819.51</v>
      </c>
      <c r="E36" s="178">
        <f>D36/C36</f>
        <v>6.0299999999999999E-2</v>
      </c>
      <c r="F36" s="98">
        <f>F38+F39+F40+F41</f>
        <v>42819.51</v>
      </c>
      <c r="G36" s="179">
        <f>F36/C36</f>
        <v>6.0299999999999999E-2</v>
      </c>
      <c r="H36" s="183">
        <f>H38+H39+H40+H41</f>
        <v>483630.82</v>
      </c>
      <c r="I36" s="126">
        <f t="shared" si="6"/>
        <v>226990.7</v>
      </c>
      <c r="J36" s="153" t="s">
        <v>78</v>
      </c>
      <c r="K36" s="30">
        <f t="shared" si="5"/>
        <v>226990.7</v>
      </c>
      <c r="L36" s="36"/>
      <c r="M36" s="2"/>
      <c r="N36" s="36"/>
      <c r="P36" s="36"/>
    </row>
    <row r="37" spans="1:16" s="37" customFormat="1" ht="318" customHeight="1" x14ac:dyDescent="0.25">
      <c r="A37" s="50"/>
      <c r="B37" s="197"/>
      <c r="C37" s="177"/>
      <c r="D37" s="45"/>
      <c r="E37" s="178"/>
      <c r="F37" s="45"/>
      <c r="G37" s="180"/>
      <c r="H37" s="184"/>
      <c r="I37" s="127">
        <f t="shared" si="6"/>
        <v>0</v>
      </c>
      <c r="J37" s="153"/>
      <c r="K37" s="30">
        <f t="shared" si="5"/>
        <v>0</v>
      </c>
      <c r="L37" s="36"/>
      <c r="M37" s="2"/>
      <c r="N37" s="36"/>
      <c r="P37" s="36"/>
    </row>
    <row r="38" spans="1:16" s="2" customFormat="1" ht="66.75" customHeight="1" x14ac:dyDescent="0.25">
      <c r="A38" s="50"/>
      <c r="B38" s="73" t="s">
        <v>14</v>
      </c>
      <c r="C38" s="105">
        <v>1237.72</v>
      </c>
      <c r="D38" s="105">
        <v>1237.72</v>
      </c>
      <c r="E38" s="75">
        <f>D38/C38</f>
        <v>1</v>
      </c>
      <c r="F38" s="105">
        <v>1237.72</v>
      </c>
      <c r="G38" s="75">
        <f>F38/C38</f>
        <v>1</v>
      </c>
      <c r="H38" s="118">
        <f>1237.72</f>
        <v>1237.72</v>
      </c>
      <c r="I38" s="127">
        <f t="shared" si="6"/>
        <v>0</v>
      </c>
      <c r="J38" s="154"/>
      <c r="K38" s="30">
        <f t="shared" si="5"/>
        <v>0</v>
      </c>
      <c r="L38" s="36"/>
      <c r="N38" s="36"/>
      <c r="O38" s="37"/>
      <c r="P38" s="36"/>
    </row>
    <row r="39" spans="1:16" s="2" customFormat="1" ht="66.75" customHeight="1" x14ac:dyDescent="0.25">
      <c r="A39" s="50"/>
      <c r="B39" s="73" t="s">
        <v>15</v>
      </c>
      <c r="C39" s="105">
        <v>673852.58</v>
      </c>
      <c r="D39" s="105">
        <v>39434.17</v>
      </c>
      <c r="E39" s="75">
        <f>D39/C39</f>
        <v>5.8500000000000003E-2</v>
      </c>
      <c r="F39" s="105">
        <v>39434.17</v>
      </c>
      <c r="G39" s="75">
        <f>F39/C39</f>
        <v>5.8500000000000003E-2</v>
      </c>
      <c r="H39" s="118">
        <f>66945.58+391265.9</f>
        <v>458211.48</v>
      </c>
      <c r="I39" s="118">
        <f t="shared" si="6"/>
        <v>215641.1</v>
      </c>
      <c r="J39" s="154"/>
      <c r="K39" s="30">
        <f t="shared" si="5"/>
        <v>215641.1</v>
      </c>
      <c r="L39" s="36"/>
      <c r="N39" s="36"/>
      <c r="O39" s="37"/>
      <c r="P39" s="36"/>
    </row>
    <row r="40" spans="1:16" s="2" customFormat="1" ht="233.25" customHeight="1" x14ac:dyDescent="0.25">
      <c r="A40" s="50"/>
      <c r="B40" s="73" t="s">
        <v>16</v>
      </c>
      <c r="C40" s="105">
        <v>35531.22</v>
      </c>
      <c r="D40" s="105">
        <f>F40</f>
        <v>2147.62</v>
      </c>
      <c r="E40" s="75">
        <f>D40/C40</f>
        <v>6.0400000000000002E-2</v>
      </c>
      <c r="F40" s="105">
        <v>2147.62</v>
      </c>
      <c r="G40" s="75">
        <f>F40/C40</f>
        <v>6.0400000000000002E-2</v>
      </c>
      <c r="H40" s="118">
        <f>3588.59+20593.03</f>
        <v>24181.62</v>
      </c>
      <c r="I40" s="118">
        <f t="shared" si="6"/>
        <v>11349.6</v>
      </c>
      <c r="J40" s="154"/>
      <c r="K40" s="30">
        <f t="shared" si="5"/>
        <v>11349.6</v>
      </c>
      <c r="L40" s="36"/>
      <c r="N40" s="36"/>
      <c r="O40" s="37"/>
      <c r="P40" s="36"/>
    </row>
    <row r="41" spans="1:16" s="2" customFormat="1" ht="161.25" customHeight="1" x14ac:dyDescent="0.25">
      <c r="A41" s="50"/>
      <c r="B41" s="73" t="s">
        <v>17</v>
      </c>
      <c r="C41" s="54"/>
      <c r="D41" s="54"/>
      <c r="E41" s="47"/>
      <c r="F41" s="59"/>
      <c r="G41" s="55"/>
      <c r="H41" s="54"/>
      <c r="I41" s="54">
        <f t="shared" si="6"/>
        <v>0</v>
      </c>
      <c r="J41" s="154"/>
      <c r="K41" s="30">
        <f t="shared" si="5"/>
        <v>0</v>
      </c>
      <c r="L41" s="36"/>
      <c r="N41" s="36"/>
      <c r="O41" s="37"/>
      <c r="P41" s="36"/>
    </row>
    <row r="42" spans="1:16" s="2" customFormat="1" ht="114.75" customHeight="1" x14ac:dyDescent="0.25">
      <c r="A42" s="50"/>
      <c r="B42" s="73" t="s">
        <v>18</v>
      </c>
      <c r="C42" s="54"/>
      <c r="D42" s="54"/>
      <c r="E42" s="55"/>
      <c r="F42" s="54"/>
      <c r="G42" s="55"/>
      <c r="H42" s="54"/>
      <c r="I42" s="54">
        <f t="shared" si="6"/>
        <v>0</v>
      </c>
      <c r="J42" s="154"/>
      <c r="K42" s="30">
        <f t="shared" si="5"/>
        <v>0</v>
      </c>
      <c r="L42" s="36"/>
      <c r="N42" s="36"/>
      <c r="O42" s="37"/>
      <c r="P42" s="36"/>
    </row>
    <row r="43" spans="1:16" s="2" customFormat="1" ht="169.5" customHeight="1" x14ac:dyDescent="0.25">
      <c r="A43" s="101" t="s">
        <v>24</v>
      </c>
      <c r="B43" s="38" t="s">
        <v>59</v>
      </c>
      <c r="C43" s="100">
        <f t="shared" ref="C43:D43" si="9">C44+C45+C46+C47</f>
        <v>22911.4</v>
      </c>
      <c r="D43" s="100">
        <f t="shared" si="9"/>
        <v>16154.33</v>
      </c>
      <c r="E43" s="104">
        <f t="shared" ref="E43:E45" si="10">D43/C43</f>
        <v>0.70509999999999995</v>
      </c>
      <c r="F43" s="100">
        <f>F44+F45+F46+F47</f>
        <v>16001.05</v>
      </c>
      <c r="G43" s="104">
        <f t="shared" ref="G43:G45" si="11">F43/C43</f>
        <v>0.69840000000000002</v>
      </c>
      <c r="H43" s="100">
        <f>H44+H45+H46+H47</f>
        <v>22911.4</v>
      </c>
      <c r="I43" s="54">
        <f t="shared" si="6"/>
        <v>0</v>
      </c>
      <c r="J43" s="155" t="s">
        <v>77</v>
      </c>
      <c r="K43" s="30">
        <f t="shared" si="5"/>
        <v>0</v>
      </c>
      <c r="L43" s="36"/>
      <c r="N43" s="36"/>
      <c r="O43" s="37"/>
      <c r="P43" s="36"/>
    </row>
    <row r="44" spans="1:16" s="2" customFormat="1" x14ac:dyDescent="0.25">
      <c r="A44" s="50"/>
      <c r="B44" s="73" t="s">
        <v>14</v>
      </c>
      <c r="C44" s="105"/>
      <c r="D44" s="100"/>
      <c r="E44" s="104"/>
      <c r="F44" s="100"/>
      <c r="G44" s="104"/>
      <c r="H44" s="105"/>
      <c r="I44" s="54">
        <f t="shared" si="6"/>
        <v>0</v>
      </c>
      <c r="J44" s="156"/>
      <c r="K44" s="30">
        <f t="shared" ref="K44:K62" si="12">C44-H44</f>
        <v>0</v>
      </c>
      <c r="L44" s="36"/>
      <c r="N44" s="36"/>
      <c r="O44" s="37"/>
      <c r="P44" s="36"/>
    </row>
    <row r="45" spans="1:16" s="2" customFormat="1" x14ac:dyDescent="0.25">
      <c r="A45" s="50"/>
      <c r="B45" s="73" t="s">
        <v>15</v>
      </c>
      <c r="C45" s="105">
        <v>22911.4</v>
      </c>
      <c r="D45" s="105">
        <v>16154.33</v>
      </c>
      <c r="E45" s="75">
        <f t="shared" si="10"/>
        <v>0.70509999999999995</v>
      </c>
      <c r="F45" s="105">
        <v>16001.05</v>
      </c>
      <c r="G45" s="75">
        <f t="shared" si="11"/>
        <v>0.69840000000000002</v>
      </c>
      <c r="H45" s="105">
        <f>9727.4+13184</f>
        <v>22911.4</v>
      </c>
      <c r="I45" s="54">
        <f t="shared" si="6"/>
        <v>0</v>
      </c>
      <c r="J45" s="156"/>
      <c r="K45" s="30">
        <f t="shared" si="12"/>
        <v>0</v>
      </c>
      <c r="L45" s="36"/>
      <c r="N45" s="36"/>
      <c r="O45" s="37"/>
      <c r="P45" s="36"/>
    </row>
    <row r="46" spans="1:16" s="2" customFormat="1" x14ac:dyDescent="0.25">
      <c r="A46" s="50"/>
      <c r="B46" s="73" t="s">
        <v>16</v>
      </c>
      <c r="C46" s="54"/>
      <c r="D46" s="49"/>
      <c r="E46" s="35"/>
      <c r="F46" s="49"/>
      <c r="G46" s="35"/>
      <c r="H46" s="54"/>
      <c r="I46" s="54">
        <f t="shared" si="6"/>
        <v>0</v>
      </c>
      <c r="J46" s="156"/>
      <c r="K46" s="30">
        <f t="shared" si="12"/>
        <v>0</v>
      </c>
      <c r="L46" s="36"/>
      <c r="N46" s="36"/>
      <c r="O46" s="37"/>
      <c r="P46" s="36"/>
    </row>
    <row r="47" spans="1:16" s="2" customFormat="1" x14ac:dyDescent="0.25">
      <c r="A47" s="50"/>
      <c r="B47" s="73" t="s">
        <v>17</v>
      </c>
      <c r="C47" s="49"/>
      <c r="D47" s="49"/>
      <c r="E47" s="35"/>
      <c r="F47" s="49"/>
      <c r="G47" s="35"/>
      <c r="H47" s="49"/>
      <c r="I47" s="54">
        <f t="shared" si="6"/>
        <v>0</v>
      </c>
      <c r="J47" s="156"/>
      <c r="K47" s="30">
        <f t="shared" si="12"/>
        <v>0</v>
      </c>
      <c r="L47" s="36"/>
      <c r="N47" s="36"/>
      <c r="O47" s="37"/>
      <c r="P47" s="36"/>
    </row>
    <row r="48" spans="1:16" s="2" customFormat="1" x14ac:dyDescent="0.25">
      <c r="A48" s="50"/>
      <c r="B48" s="73" t="s">
        <v>18</v>
      </c>
      <c r="C48" s="54"/>
      <c r="D48" s="54"/>
      <c r="E48" s="55"/>
      <c r="F48" s="54"/>
      <c r="G48" s="55"/>
      <c r="H48" s="54"/>
      <c r="I48" s="54">
        <f t="shared" si="6"/>
        <v>0</v>
      </c>
      <c r="J48" s="157"/>
      <c r="K48" s="30">
        <f t="shared" si="12"/>
        <v>0</v>
      </c>
      <c r="L48" s="36"/>
      <c r="N48" s="36"/>
      <c r="O48" s="37"/>
      <c r="P48" s="36"/>
    </row>
    <row r="49" spans="1:16" s="3" customFormat="1" ht="175.5" customHeight="1" x14ac:dyDescent="0.25">
      <c r="A49" s="101" t="s">
        <v>25</v>
      </c>
      <c r="B49" s="103" t="s">
        <v>53</v>
      </c>
      <c r="C49" s="100">
        <f>C50+C51+C52+C53+C54</f>
        <v>19718.3</v>
      </c>
      <c r="D49" s="100">
        <f>D50+D51+D52+D53+D54</f>
        <v>12816.73</v>
      </c>
      <c r="E49" s="104">
        <f>D49/C49</f>
        <v>0.65</v>
      </c>
      <c r="F49" s="100">
        <f>F50+F51+F52+F53+F54</f>
        <v>12816.73</v>
      </c>
      <c r="G49" s="104">
        <f>F49/C49</f>
        <v>0.65</v>
      </c>
      <c r="H49" s="100">
        <f>H50+H51+H52+H53+H54</f>
        <v>19718.3</v>
      </c>
      <c r="I49" s="54">
        <f t="shared" si="6"/>
        <v>0</v>
      </c>
      <c r="J49" s="158" t="s">
        <v>62</v>
      </c>
      <c r="K49" s="30">
        <f t="shared" si="12"/>
        <v>0</v>
      </c>
      <c r="L49" s="36"/>
      <c r="M49" s="2"/>
      <c r="N49" s="36"/>
      <c r="O49" s="37"/>
      <c r="P49" s="36"/>
    </row>
    <row r="50" spans="1:16" s="2" customFormat="1" ht="40.5" customHeight="1" x14ac:dyDescent="0.25">
      <c r="A50" s="102"/>
      <c r="B50" s="73" t="s">
        <v>14</v>
      </c>
      <c r="C50" s="105"/>
      <c r="D50" s="105"/>
      <c r="E50" s="75"/>
      <c r="F50" s="105"/>
      <c r="G50" s="75"/>
      <c r="H50" s="105"/>
      <c r="I50" s="54">
        <f t="shared" si="6"/>
        <v>0</v>
      </c>
      <c r="J50" s="158"/>
      <c r="K50" s="30">
        <f t="shared" si="12"/>
        <v>0</v>
      </c>
      <c r="L50" s="36"/>
      <c r="N50" s="36"/>
      <c r="O50" s="37"/>
      <c r="P50" s="36"/>
    </row>
    <row r="51" spans="1:16" s="2" customFormat="1" ht="60" customHeight="1" x14ac:dyDescent="0.25">
      <c r="A51" s="102"/>
      <c r="B51" s="73" t="s">
        <v>26</v>
      </c>
      <c r="C51" s="105">
        <v>19718.3</v>
      </c>
      <c r="D51" s="105">
        <v>12816.73</v>
      </c>
      <c r="E51" s="75">
        <f t="shared" ref="E51" si="13">D51/C51</f>
        <v>0.65</v>
      </c>
      <c r="F51" s="105">
        <v>12816.73</v>
      </c>
      <c r="G51" s="75">
        <f t="shared" ref="G51" si="14">F51/C51</f>
        <v>0.65</v>
      </c>
      <c r="H51" s="105">
        <f>C51</f>
        <v>19718.3</v>
      </c>
      <c r="I51" s="54">
        <f t="shared" si="6"/>
        <v>0</v>
      </c>
      <c r="J51" s="158"/>
      <c r="K51" s="30">
        <f t="shared" si="12"/>
        <v>0</v>
      </c>
      <c r="L51" s="36"/>
      <c r="N51" s="36"/>
      <c r="O51" s="37"/>
      <c r="P51" s="36"/>
    </row>
    <row r="52" spans="1:16" s="2" customFormat="1" ht="97.5" customHeight="1" x14ac:dyDescent="0.25">
      <c r="A52" s="102"/>
      <c r="B52" s="73" t="s">
        <v>16</v>
      </c>
      <c r="C52" s="105"/>
      <c r="D52" s="105"/>
      <c r="E52" s="75"/>
      <c r="F52" s="105"/>
      <c r="G52" s="75"/>
      <c r="H52" s="105"/>
      <c r="I52" s="54">
        <f t="shared" si="6"/>
        <v>0</v>
      </c>
      <c r="J52" s="158"/>
      <c r="K52" s="30">
        <f t="shared" si="12"/>
        <v>0</v>
      </c>
      <c r="L52" s="36"/>
      <c r="N52" s="36"/>
      <c r="O52" s="37"/>
      <c r="P52" s="36"/>
    </row>
    <row r="53" spans="1:16" s="2" customFormat="1" ht="37.5" customHeight="1" x14ac:dyDescent="0.25">
      <c r="A53" s="102"/>
      <c r="B53" s="73" t="s">
        <v>17</v>
      </c>
      <c r="C53" s="54"/>
      <c r="D53" s="54"/>
      <c r="E53" s="55"/>
      <c r="F53" s="54"/>
      <c r="G53" s="55"/>
      <c r="H53" s="54"/>
      <c r="I53" s="54">
        <f t="shared" si="6"/>
        <v>0</v>
      </c>
      <c r="J53" s="158"/>
      <c r="K53" s="30">
        <f t="shared" si="12"/>
        <v>0</v>
      </c>
      <c r="L53" s="36"/>
      <c r="N53" s="36"/>
      <c r="O53" s="37"/>
      <c r="P53" s="36"/>
    </row>
    <row r="54" spans="1:16" s="2" customFormat="1" ht="33" customHeight="1" x14ac:dyDescent="0.25">
      <c r="A54" s="102"/>
      <c r="B54" s="73" t="s">
        <v>18</v>
      </c>
      <c r="C54" s="54"/>
      <c r="D54" s="54"/>
      <c r="E54" s="55"/>
      <c r="F54" s="54"/>
      <c r="G54" s="55"/>
      <c r="H54" s="54"/>
      <c r="I54" s="54">
        <f t="shared" si="6"/>
        <v>0</v>
      </c>
      <c r="J54" s="158"/>
      <c r="K54" s="30">
        <f t="shared" si="12"/>
        <v>0</v>
      </c>
      <c r="L54" s="36"/>
      <c r="N54" s="36"/>
      <c r="O54" s="37"/>
      <c r="P54" s="36"/>
    </row>
    <row r="55" spans="1:16" s="40" customFormat="1" ht="403.5" customHeight="1" x14ac:dyDescent="0.25">
      <c r="A55" s="189" t="s">
        <v>27</v>
      </c>
      <c r="B55" s="187" t="s">
        <v>67</v>
      </c>
      <c r="C55" s="175">
        <f>SUM(C58:C61)</f>
        <v>2061301.44</v>
      </c>
      <c r="D55" s="175">
        <f>SUM(D58:D61)</f>
        <v>1837099.1</v>
      </c>
      <c r="E55" s="179">
        <f>D55/C55</f>
        <v>0.89119999999999999</v>
      </c>
      <c r="F55" s="175">
        <f>SUM(F58:F62)</f>
        <v>1837099.1</v>
      </c>
      <c r="G55" s="179">
        <f>F55/C55</f>
        <v>0.89119999999999999</v>
      </c>
      <c r="H55" s="175">
        <f>SUM(H58:H61)</f>
        <v>2061301.44</v>
      </c>
      <c r="I55" s="173">
        <f t="shared" si="6"/>
        <v>0</v>
      </c>
      <c r="J55" s="159" t="s">
        <v>80</v>
      </c>
      <c r="K55" s="30">
        <f t="shared" si="12"/>
        <v>0</v>
      </c>
      <c r="L55" s="36"/>
      <c r="M55" s="39"/>
      <c r="N55" s="36"/>
      <c r="O55" s="37"/>
      <c r="P55" s="36"/>
    </row>
    <row r="56" spans="1:16" s="40" customFormat="1" ht="145.5" customHeight="1" x14ac:dyDescent="0.25">
      <c r="A56" s="190"/>
      <c r="B56" s="188"/>
      <c r="C56" s="176"/>
      <c r="D56" s="176"/>
      <c r="E56" s="181"/>
      <c r="F56" s="176"/>
      <c r="G56" s="181"/>
      <c r="H56" s="176"/>
      <c r="I56" s="173"/>
      <c r="J56" s="159"/>
      <c r="K56" s="30">
        <f t="shared" si="12"/>
        <v>0</v>
      </c>
      <c r="L56" s="36"/>
      <c r="M56" s="39"/>
      <c r="N56" s="36"/>
      <c r="O56" s="37"/>
      <c r="P56" s="36"/>
    </row>
    <row r="57" spans="1:16" s="40" customFormat="1" ht="114.75" customHeight="1" x14ac:dyDescent="0.25">
      <c r="A57" s="190"/>
      <c r="B57" s="191"/>
      <c r="C57" s="177"/>
      <c r="D57" s="177"/>
      <c r="E57" s="180"/>
      <c r="F57" s="177"/>
      <c r="G57" s="180"/>
      <c r="H57" s="177"/>
      <c r="I57" s="173"/>
      <c r="J57" s="159"/>
      <c r="K57" s="30">
        <f t="shared" si="12"/>
        <v>0</v>
      </c>
      <c r="L57" s="36"/>
      <c r="M57" s="39"/>
      <c r="N57" s="36"/>
      <c r="O57" s="37"/>
      <c r="P57" s="36"/>
    </row>
    <row r="58" spans="1:16" s="39" customFormat="1" ht="76.5" customHeight="1" x14ac:dyDescent="0.25">
      <c r="A58" s="50"/>
      <c r="B58" s="73" t="s">
        <v>14</v>
      </c>
      <c r="C58" s="118">
        <v>56085.58</v>
      </c>
      <c r="D58" s="118">
        <v>34513.29</v>
      </c>
      <c r="E58" s="120">
        <f>D58/C58</f>
        <v>0.61539999999999995</v>
      </c>
      <c r="F58" s="118">
        <v>34513.29</v>
      </c>
      <c r="G58" s="120">
        <f>F58/C58</f>
        <v>0.61539999999999995</v>
      </c>
      <c r="H58" s="118">
        <f>C58</f>
        <v>56085.58</v>
      </c>
      <c r="I58" s="118">
        <f t="shared" ref="I58:I62" si="15">C58-H58</f>
        <v>0</v>
      </c>
      <c r="J58" s="159"/>
      <c r="K58" s="30">
        <f t="shared" si="12"/>
        <v>0</v>
      </c>
      <c r="L58" s="36"/>
      <c r="N58" s="36"/>
      <c r="O58" s="37"/>
      <c r="P58" s="36"/>
    </row>
    <row r="59" spans="1:16" s="39" customFormat="1" ht="69.75" customHeight="1" x14ac:dyDescent="0.25">
      <c r="A59" s="50"/>
      <c r="B59" s="73" t="s">
        <v>15</v>
      </c>
      <c r="C59" s="118">
        <v>1766581.15</v>
      </c>
      <c r="D59" s="118">
        <v>1602775.38</v>
      </c>
      <c r="E59" s="120">
        <f t="shared" ref="E59:E60" si="16">D59/C59</f>
        <v>0.9073</v>
      </c>
      <c r="F59" s="118">
        <v>1602775.38</v>
      </c>
      <c r="G59" s="120">
        <f t="shared" ref="G59:G60" si="17">F59/C59</f>
        <v>0.9073</v>
      </c>
      <c r="H59" s="118">
        <f t="shared" ref="H59:H60" si="18">C59</f>
        <v>1766581.15</v>
      </c>
      <c r="I59" s="118">
        <f t="shared" si="15"/>
        <v>0</v>
      </c>
      <c r="J59" s="159"/>
      <c r="K59" s="30">
        <f t="shared" si="12"/>
        <v>0</v>
      </c>
      <c r="L59" s="36"/>
      <c r="N59" s="36"/>
      <c r="O59" s="37"/>
      <c r="P59" s="36"/>
    </row>
    <row r="60" spans="1:16" s="39" customFormat="1" ht="72" customHeight="1" x14ac:dyDescent="0.25">
      <c r="A60" s="50"/>
      <c r="B60" s="73" t="s">
        <v>16</v>
      </c>
      <c r="C60" s="118">
        <v>238634.71</v>
      </c>
      <c r="D60" s="118">
        <v>199810.43</v>
      </c>
      <c r="E60" s="120">
        <f t="shared" si="16"/>
        <v>0.83730000000000004</v>
      </c>
      <c r="F60" s="118">
        <v>199810.43</v>
      </c>
      <c r="G60" s="120">
        <f t="shared" si="17"/>
        <v>0.83730000000000004</v>
      </c>
      <c r="H60" s="118">
        <f t="shared" si="18"/>
        <v>238634.71</v>
      </c>
      <c r="I60" s="54">
        <f t="shared" si="15"/>
        <v>0</v>
      </c>
      <c r="J60" s="159"/>
      <c r="K60" s="30">
        <f t="shared" si="12"/>
        <v>0</v>
      </c>
      <c r="L60" s="36"/>
      <c r="N60" s="36"/>
      <c r="O60" s="37"/>
      <c r="P60" s="36"/>
    </row>
    <row r="61" spans="1:16" s="39" customFormat="1" ht="63" customHeight="1" x14ac:dyDescent="0.25">
      <c r="A61" s="50"/>
      <c r="B61" s="73" t="s">
        <v>17</v>
      </c>
      <c r="C61" s="118"/>
      <c r="D61" s="118"/>
      <c r="E61" s="75"/>
      <c r="F61" s="118"/>
      <c r="G61" s="121"/>
      <c r="H61" s="118"/>
      <c r="I61" s="118">
        <f t="shared" si="15"/>
        <v>0</v>
      </c>
      <c r="J61" s="159"/>
      <c r="K61" s="30">
        <f t="shared" si="12"/>
        <v>0</v>
      </c>
      <c r="L61" s="36"/>
      <c r="N61" s="36"/>
      <c r="O61" s="37"/>
      <c r="P61" s="36"/>
    </row>
    <row r="62" spans="1:16" s="39" customFormat="1" ht="31.5" customHeight="1" x14ac:dyDescent="0.25">
      <c r="A62" s="50"/>
      <c r="B62" s="73" t="s">
        <v>18</v>
      </c>
      <c r="C62" s="118"/>
      <c r="D62" s="118"/>
      <c r="E62" s="75"/>
      <c r="F62" s="118"/>
      <c r="G62" s="121"/>
      <c r="H62" s="118"/>
      <c r="I62" s="118">
        <f t="shared" si="15"/>
        <v>0</v>
      </c>
      <c r="J62" s="159"/>
      <c r="K62" s="30">
        <f t="shared" si="12"/>
        <v>0</v>
      </c>
      <c r="L62" s="36"/>
      <c r="N62" s="36"/>
      <c r="O62" s="37"/>
      <c r="P62" s="36"/>
    </row>
    <row r="63" spans="1:16" s="3" customFormat="1" ht="26.25" customHeight="1" x14ac:dyDescent="0.25">
      <c r="A63" s="191" t="s">
        <v>28</v>
      </c>
      <c r="B63" s="187" t="s">
        <v>54</v>
      </c>
      <c r="C63" s="175">
        <f>SUM(C66:C71)</f>
        <v>2772062.75</v>
      </c>
      <c r="D63" s="175">
        <f>SUM(D66:D71)</f>
        <v>337813.81</v>
      </c>
      <c r="E63" s="179">
        <f>D63/C63</f>
        <v>0.12189999999999999</v>
      </c>
      <c r="F63" s="175">
        <f>SUM(F66:F71)</f>
        <v>337813.81</v>
      </c>
      <c r="G63" s="179">
        <f>F63/C63</f>
        <v>0.12189999999999999</v>
      </c>
      <c r="H63" s="175">
        <f>H66+H67+H68+H69+H71</f>
        <v>2772062.75</v>
      </c>
      <c r="I63" s="174">
        <f t="shared" ref="I63" si="19">C63-H63</f>
        <v>0</v>
      </c>
      <c r="J63" s="137" t="s">
        <v>79</v>
      </c>
      <c r="K63" s="30">
        <f t="shared" ref="K63:K74" si="20">C63-H63</f>
        <v>0</v>
      </c>
      <c r="L63" s="36"/>
      <c r="M63" s="2"/>
      <c r="N63" s="36"/>
      <c r="O63" s="37"/>
      <c r="P63" s="36"/>
    </row>
    <row r="64" spans="1:16" s="3" customFormat="1" ht="409.5" customHeight="1" x14ac:dyDescent="0.25">
      <c r="A64" s="192"/>
      <c r="B64" s="188"/>
      <c r="C64" s="176"/>
      <c r="D64" s="176"/>
      <c r="E64" s="181"/>
      <c r="F64" s="176"/>
      <c r="G64" s="181"/>
      <c r="H64" s="176"/>
      <c r="I64" s="174"/>
      <c r="J64" s="138"/>
      <c r="K64" s="30">
        <f t="shared" si="20"/>
        <v>0</v>
      </c>
      <c r="L64" s="67"/>
      <c r="M64" s="2"/>
      <c r="N64" s="36"/>
      <c r="O64" s="37"/>
      <c r="P64" s="36"/>
    </row>
    <row r="65" spans="1:16" s="3" customFormat="1" ht="409.5" customHeight="1" x14ac:dyDescent="0.25">
      <c r="A65" s="192"/>
      <c r="B65" s="191"/>
      <c r="C65" s="177"/>
      <c r="D65" s="177"/>
      <c r="E65" s="180"/>
      <c r="F65" s="177"/>
      <c r="G65" s="180"/>
      <c r="H65" s="177"/>
      <c r="I65" s="174"/>
      <c r="J65" s="138"/>
      <c r="K65" s="30">
        <f t="shared" si="20"/>
        <v>0</v>
      </c>
      <c r="L65" s="68"/>
      <c r="M65" s="2"/>
      <c r="N65" s="36"/>
      <c r="O65" s="37"/>
      <c r="P65" s="36"/>
    </row>
    <row r="66" spans="1:16" s="2" customFormat="1" ht="409.5" customHeight="1" x14ac:dyDescent="0.25">
      <c r="A66" s="192"/>
      <c r="B66" s="99" t="s">
        <v>14</v>
      </c>
      <c r="C66" s="54"/>
      <c r="D66" s="54"/>
      <c r="E66" s="55"/>
      <c r="F66" s="54"/>
      <c r="G66" s="55"/>
      <c r="H66" s="54"/>
      <c r="I66" s="54">
        <f t="shared" ref="I66:I96" si="21">C66-H66</f>
        <v>0</v>
      </c>
      <c r="J66" s="138"/>
      <c r="K66" s="30">
        <f t="shared" si="20"/>
        <v>0</v>
      </c>
      <c r="L66" s="69"/>
      <c r="N66" s="36"/>
      <c r="O66" s="37"/>
      <c r="P66" s="36"/>
    </row>
    <row r="67" spans="1:16" s="2" customFormat="1" ht="409.5" customHeight="1" x14ac:dyDescent="0.25">
      <c r="A67" s="192"/>
      <c r="B67" s="73" t="s">
        <v>15</v>
      </c>
      <c r="C67" s="105">
        <v>2537197.2000000002</v>
      </c>
      <c r="D67" s="105">
        <v>307989.33</v>
      </c>
      <c r="E67" s="75">
        <f>D67/C67</f>
        <v>0.12139999999999999</v>
      </c>
      <c r="F67" s="105">
        <v>307989.33</v>
      </c>
      <c r="G67" s="75">
        <f>F67/C67</f>
        <v>0.12139999999999999</v>
      </c>
      <c r="H67" s="105">
        <f>C67</f>
        <v>2537197.2000000002</v>
      </c>
      <c r="I67" s="54">
        <f t="shared" si="21"/>
        <v>0</v>
      </c>
      <c r="J67" s="138"/>
      <c r="K67" s="30">
        <f t="shared" si="20"/>
        <v>0</v>
      </c>
      <c r="L67" s="36"/>
      <c r="M67" s="97"/>
      <c r="N67" s="36"/>
      <c r="O67" s="37"/>
      <c r="P67" s="36"/>
    </row>
    <row r="68" spans="1:16" s="2" customFormat="1" ht="409.5" customHeight="1" x14ac:dyDescent="0.25">
      <c r="A68" s="192"/>
      <c r="B68" s="99" t="s">
        <v>16</v>
      </c>
      <c r="C68" s="105">
        <v>150244.64000000001</v>
      </c>
      <c r="D68" s="105">
        <f>F68</f>
        <v>20277.490000000002</v>
      </c>
      <c r="E68" s="75">
        <f>D68/C68</f>
        <v>0.13500000000000001</v>
      </c>
      <c r="F68" s="105">
        <v>20277.490000000002</v>
      </c>
      <c r="G68" s="75">
        <f>F68/C68</f>
        <v>0.13500000000000001</v>
      </c>
      <c r="H68" s="105">
        <f>C68</f>
        <v>150244.64000000001</v>
      </c>
      <c r="I68" s="54">
        <f t="shared" si="21"/>
        <v>0</v>
      </c>
      <c r="J68" s="138"/>
      <c r="K68" s="30">
        <f t="shared" si="20"/>
        <v>0</v>
      </c>
      <c r="L68" s="36"/>
      <c r="M68" s="96"/>
      <c r="N68" s="36"/>
      <c r="O68" s="37"/>
      <c r="P68" s="36"/>
    </row>
    <row r="69" spans="1:16" s="2" customFormat="1" ht="409.5" customHeight="1" x14ac:dyDescent="0.25">
      <c r="A69" s="192"/>
      <c r="B69" s="211" t="s">
        <v>17</v>
      </c>
      <c r="C69" s="212"/>
      <c r="D69" s="212"/>
      <c r="E69" s="212"/>
      <c r="F69" s="212"/>
      <c r="G69" s="212"/>
      <c r="H69" s="212"/>
      <c r="I69" s="212">
        <f t="shared" si="21"/>
        <v>0</v>
      </c>
      <c r="J69" s="138"/>
      <c r="K69" s="30">
        <f t="shared" si="20"/>
        <v>0</v>
      </c>
      <c r="L69" s="36"/>
      <c r="M69" s="96"/>
      <c r="N69" s="36"/>
      <c r="O69" s="37"/>
      <c r="P69" s="36"/>
    </row>
    <row r="70" spans="1:16" s="2" customFormat="1" ht="409.6" customHeight="1" x14ac:dyDescent="0.25">
      <c r="A70" s="187"/>
      <c r="B70" s="142"/>
      <c r="C70" s="213"/>
      <c r="D70" s="213"/>
      <c r="E70" s="213"/>
      <c r="F70" s="213"/>
      <c r="G70" s="213"/>
      <c r="H70" s="213"/>
      <c r="I70" s="213"/>
      <c r="J70" s="138"/>
      <c r="K70" s="30"/>
      <c r="L70" s="36"/>
      <c r="M70" s="96"/>
      <c r="N70" s="36"/>
      <c r="O70" s="37"/>
      <c r="P70" s="36"/>
    </row>
    <row r="71" spans="1:16" s="2" customFormat="1" ht="384.75" customHeight="1" x14ac:dyDescent="0.25">
      <c r="A71" s="187"/>
      <c r="B71" s="99" t="s">
        <v>18</v>
      </c>
      <c r="C71" s="95">
        <v>84620.91</v>
      </c>
      <c r="D71" s="95">
        <f>F71</f>
        <v>9546.99</v>
      </c>
      <c r="E71" s="75">
        <f>D71/C71</f>
        <v>0.1128</v>
      </c>
      <c r="F71" s="95">
        <v>9546.99</v>
      </c>
      <c r="G71" s="75">
        <f>F71/C71</f>
        <v>0.1128</v>
      </c>
      <c r="H71" s="95">
        <f>C71</f>
        <v>84620.91</v>
      </c>
      <c r="I71" s="54">
        <f t="shared" si="21"/>
        <v>0</v>
      </c>
      <c r="J71" s="165"/>
      <c r="K71" s="30">
        <f t="shared" si="20"/>
        <v>0</v>
      </c>
      <c r="L71" s="36"/>
      <c r="M71" s="96"/>
      <c r="N71" s="36"/>
      <c r="O71" s="37"/>
      <c r="P71" s="36"/>
    </row>
    <row r="72" spans="1:16" s="41" customFormat="1" ht="164.25" customHeight="1" x14ac:dyDescent="0.25">
      <c r="A72" s="101" t="s">
        <v>29</v>
      </c>
      <c r="B72" s="103" t="s">
        <v>55</v>
      </c>
      <c r="C72" s="100">
        <f t="shared" ref="C72:F72" si="22">SUM(C73:C77)</f>
        <v>1114002.8</v>
      </c>
      <c r="D72" s="100">
        <f t="shared" si="22"/>
        <v>785279.25</v>
      </c>
      <c r="E72" s="104">
        <f>D72/C72</f>
        <v>0.70489999999999997</v>
      </c>
      <c r="F72" s="100">
        <f t="shared" si="22"/>
        <v>785279.25</v>
      </c>
      <c r="G72" s="104">
        <f t="shared" ref="G72" si="23">F72/C72</f>
        <v>0.70489999999999997</v>
      </c>
      <c r="H72" s="100">
        <f>H74+H75</f>
        <v>1114002.8</v>
      </c>
      <c r="I72" s="54">
        <f t="shared" si="21"/>
        <v>0</v>
      </c>
      <c r="J72" s="143" t="s">
        <v>69</v>
      </c>
      <c r="K72" s="30">
        <f t="shared" si="20"/>
        <v>0</v>
      </c>
      <c r="L72" s="36"/>
      <c r="M72" s="96"/>
      <c r="N72" s="36"/>
      <c r="O72" s="37"/>
      <c r="P72" s="36"/>
    </row>
    <row r="73" spans="1:16" s="41" customFormat="1" x14ac:dyDescent="0.25">
      <c r="A73" s="102"/>
      <c r="B73" s="73" t="s">
        <v>14</v>
      </c>
      <c r="C73" s="105"/>
      <c r="D73" s="105"/>
      <c r="E73" s="75"/>
      <c r="F73" s="105"/>
      <c r="G73" s="75"/>
      <c r="H73" s="105"/>
      <c r="I73" s="54">
        <f t="shared" si="21"/>
        <v>0</v>
      </c>
      <c r="J73" s="143"/>
      <c r="K73" s="30">
        <f t="shared" si="20"/>
        <v>0</v>
      </c>
      <c r="L73" s="36"/>
      <c r="M73" s="2"/>
      <c r="N73" s="36"/>
      <c r="O73" s="37"/>
      <c r="P73" s="36"/>
    </row>
    <row r="74" spans="1:16" s="41" customFormat="1" x14ac:dyDescent="0.25">
      <c r="A74" s="102"/>
      <c r="B74" s="73" t="s">
        <v>15</v>
      </c>
      <c r="C74" s="105">
        <v>891254.7</v>
      </c>
      <c r="D74" s="105">
        <f>F74</f>
        <v>628260.43999999994</v>
      </c>
      <c r="E74" s="75">
        <f>D74/C74</f>
        <v>0.70489999999999997</v>
      </c>
      <c r="F74" s="105">
        <v>628260.43999999994</v>
      </c>
      <c r="G74" s="75">
        <f>F74/C74</f>
        <v>0.70489999999999997</v>
      </c>
      <c r="H74" s="105">
        <f>C74</f>
        <v>891254.7</v>
      </c>
      <c r="I74" s="54">
        <f t="shared" si="21"/>
        <v>0</v>
      </c>
      <c r="J74" s="143"/>
      <c r="K74" s="30">
        <f t="shared" si="20"/>
        <v>0</v>
      </c>
      <c r="L74" s="36"/>
      <c r="M74" s="2"/>
      <c r="N74" s="36"/>
      <c r="O74" s="37"/>
      <c r="P74" s="36"/>
    </row>
    <row r="75" spans="1:16" s="41" customFormat="1" x14ac:dyDescent="0.25">
      <c r="A75" s="102"/>
      <c r="B75" s="73" t="s">
        <v>16</v>
      </c>
      <c r="C75" s="105">
        <v>222748.1</v>
      </c>
      <c r="D75" s="105">
        <f>F75</f>
        <v>157018.81</v>
      </c>
      <c r="E75" s="75">
        <f>D75/C75</f>
        <v>0.70489999999999997</v>
      </c>
      <c r="F75" s="105">
        <v>157018.81</v>
      </c>
      <c r="G75" s="75">
        <f>F75/C75</f>
        <v>0.70489999999999997</v>
      </c>
      <c r="H75" s="105">
        <f>C75</f>
        <v>222748.1</v>
      </c>
      <c r="I75" s="54">
        <f t="shared" si="21"/>
        <v>0</v>
      </c>
      <c r="J75" s="143"/>
      <c r="K75" s="30">
        <f t="shared" ref="K75:K106" si="24">C75-H75</f>
        <v>0</v>
      </c>
      <c r="L75" s="36"/>
      <c r="M75" s="2"/>
      <c r="N75" s="36"/>
      <c r="O75" s="37"/>
      <c r="P75" s="36"/>
    </row>
    <row r="76" spans="1:16" s="41" customFormat="1" x14ac:dyDescent="0.25">
      <c r="A76" s="102"/>
      <c r="B76" s="73" t="s">
        <v>17</v>
      </c>
      <c r="C76" s="105"/>
      <c r="D76" s="54"/>
      <c r="E76" s="55"/>
      <c r="F76" s="54"/>
      <c r="G76" s="55"/>
      <c r="H76" s="54"/>
      <c r="I76" s="54">
        <f t="shared" si="21"/>
        <v>0</v>
      </c>
      <c r="J76" s="143"/>
      <c r="K76" s="30">
        <f t="shared" si="24"/>
        <v>0</v>
      </c>
      <c r="L76" s="36"/>
      <c r="M76" s="2"/>
      <c r="N76" s="36"/>
      <c r="O76" s="37"/>
      <c r="P76" s="36"/>
    </row>
    <row r="77" spans="1:16" s="41" customFormat="1" x14ac:dyDescent="0.25">
      <c r="A77" s="102"/>
      <c r="B77" s="73" t="s">
        <v>18</v>
      </c>
      <c r="C77" s="105"/>
      <c r="D77" s="54"/>
      <c r="E77" s="55"/>
      <c r="F77" s="54"/>
      <c r="G77" s="55"/>
      <c r="H77" s="54"/>
      <c r="I77" s="54">
        <f t="shared" si="21"/>
        <v>0</v>
      </c>
      <c r="J77" s="143"/>
      <c r="K77" s="30">
        <f t="shared" si="24"/>
        <v>0</v>
      </c>
      <c r="L77" s="36"/>
      <c r="M77" s="2"/>
      <c r="N77" s="36"/>
      <c r="O77" s="37"/>
      <c r="P77" s="36"/>
    </row>
    <row r="78" spans="1:16" s="3" customFormat="1" ht="163.5" customHeight="1" x14ac:dyDescent="0.25">
      <c r="A78" s="78" t="s">
        <v>30</v>
      </c>
      <c r="B78" s="79" t="s">
        <v>47</v>
      </c>
      <c r="C78" s="80">
        <f>C80+C79+C81+C82+C83</f>
        <v>15519</v>
      </c>
      <c r="D78" s="80">
        <f t="shared" ref="D78" si="25">D80+D79+D81+D82+D83</f>
        <v>15519</v>
      </c>
      <c r="E78" s="81">
        <f>D78/C78</f>
        <v>1</v>
      </c>
      <c r="F78" s="80">
        <f>F80+F79+F81+F82+F83</f>
        <v>15519</v>
      </c>
      <c r="G78" s="81">
        <f t="shared" ref="G78" si="26">F78/C78</f>
        <v>1</v>
      </c>
      <c r="H78" s="80">
        <f>H80+H79+H81+H82+H83</f>
        <v>15519</v>
      </c>
      <c r="I78" s="74">
        <f t="shared" si="21"/>
        <v>0</v>
      </c>
      <c r="J78" s="214" t="s">
        <v>45</v>
      </c>
      <c r="K78" s="30">
        <f t="shared" si="24"/>
        <v>0</v>
      </c>
      <c r="L78" s="36"/>
      <c r="M78" s="2"/>
      <c r="N78" s="36"/>
      <c r="O78" s="37"/>
      <c r="P78" s="36"/>
    </row>
    <row r="79" spans="1:16" s="2" customFormat="1" ht="28.5" customHeight="1" x14ac:dyDescent="0.25">
      <c r="A79" s="72"/>
      <c r="B79" s="73" t="s">
        <v>14</v>
      </c>
      <c r="C79" s="74"/>
      <c r="D79" s="74"/>
      <c r="E79" s="75"/>
      <c r="F79" s="74"/>
      <c r="G79" s="75"/>
      <c r="H79" s="74"/>
      <c r="I79" s="74">
        <f t="shared" si="21"/>
        <v>0</v>
      </c>
      <c r="J79" s="214"/>
      <c r="K79" s="30">
        <f t="shared" si="24"/>
        <v>0</v>
      </c>
      <c r="L79" s="36"/>
      <c r="N79" s="36"/>
      <c r="O79" s="37"/>
      <c r="P79" s="36"/>
    </row>
    <row r="80" spans="1:16" s="2" customFormat="1" ht="30.75" customHeight="1" x14ac:dyDescent="0.25">
      <c r="A80" s="72"/>
      <c r="B80" s="73" t="s">
        <v>15</v>
      </c>
      <c r="C80" s="74">
        <v>13967.1</v>
      </c>
      <c r="D80" s="74">
        <v>13967.1</v>
      </c>
      <c r="E80" s="75">
        <f t="shared" ref="E80:E81" si="27">D80/C80</f>
        <v>1</v>
      </c>
      <c r="F80" s="74">
        <v>13967.1</v>
      </c>
      <c r="G80" s="75">
        <f t="shared" ref="G80:G81" si="28">F80/C80</f>
        <v>1</v>
      </c>
      <c r="H80" s="74">
        <f>C80</f>
        <v>13967.1</v>
      </c>
      <c r="I80" s="74">
        <f t="shared" si="21"/>
        <v>0</v>
      </c>
      <c r="J80" s="214"/>
      <c r="K80" s="30">
        <f t="shared" si="24"/>
        <v>0</v>
      </c>
      <c r="L80" s="36"/>
      <c r="N80" s="36"/>
      <c r="O80" s="37"/>
      <c r="P80" s="36"/>
    </row>
    <row r="81" spans="1:16" s="2" customFormat="1" ht="35.25" customHeight="1" x14ac:dyDescent="0.25">
      <c r="A81" s="72"/>
      <c r="B81" s="73" t="s">
        <v>16</v>
      </c>
      <c r="C81" s="74">
        <v>1551.9</v>
      </c>
      <c r="D81" s="74">
        <v>1551.9</v>
      </c>
      <c r="E81" s="75">
        <f t="shared" si="27"/>
        <v>1</v>
      </c>
      <c r="F81" s="74">
        <f>D81</f>
        <v>1551.9</v>
      </c>
      <c r="G81" s="75">
        <f t="shared" si="28"/>
        <v>1</v>
      </c>
      <c r="H81" s="74">
        <f>C81</f>
        <v>1551.9</v>
      </c>
      <c r="I81" s="74">
        <f t="shared" si="21"/>
        <v>0</v>
      </c>
      <c r="J81" s="214"/>
      <c r="K81" s="30">
        <f t="shared" si="24"/>
        <v>0</v>
      </c>
      <c r="L81" s="36"/>
      <c r="N81" s="36"/>
      <c r="O81" s="37"/>
      <c r="P81" s="36"/>
    </row>
    <row r="82" spans="1:16" s="2" customFormat="1" ht="33" customHeight="1" x14ac:dyDescent="0.25">
      <c r="A82" s="72"/>
      <c r="B82" s="73" t="s">
        <v>17</v>
      </c>
      <c r="C82" s="74"/>
      <c r="D82" s="74"/>
      <c r="E82" s="75"/>
      <c r="F82" s="74"/>
      <c r="G82" s="75"/>
      <c r="H82" s="74"/>
      <c r="I82" s="74">
        <f t="shared" si="21"/>
        <v>0</v>
      </c>
      <c r="J82" s="214"/>
      <c r="K82" s="30">
        <f t="shared" si="24"/>
        <v>0</v>
      </c>
      <c r="L82" s="36"/>
      <c r="N82" s="36"/>
      <c r="O82" s="37"/>
      <c r="P82" s="36"/>
    </row>
    <row r="83" spans="1:16" s="2" customFormat="1" ht="30" customHeight="1" x14ac:dyDescent="0.25">
      <c r="A83" s="77"/>
      <c r="B83" s="73" t="s">
        <v>18</v>
      </c>
      <c r="C83" s="74"/>
      <c r="D83" s="74"/>
      <c r="E83" s="75"/>
      <c r="F83" s="74"/>
      <c r="G83" s="75"/>
      <c r="H83" s="74"/>
      <c r="I83" s="74">
        <f t="shared" si="21"/>
        <v>0</v>
      </c>
      <c r="J83" s="214"/>
      <c r="K83" s="30">
        <f t="shared" si="24"/>
        <v>0</v>
      </c>
      <c r="L83" s="36"/>
      <c r="N83" s="36"/>
      <c r="O83" s="37"/>
      <c r="P83" s="36"/>
    </row>
    <row r="84" spans="1:16" ht="328.9" customHeight="1" x14ac:dyDescent="0.25">
      <c r="A84" s="101" t="s">
        <v>31</v>
      </c>
      <c r="B84" s="103" t="s">
        <v>57</v>
      </c>
      <c r="C84" s="100">
        <f>SUM(C85:C89)</f>
        <v>686900.2</v>
      </c>
      <c r="D84" s="100">
        <f>SUM(D85:D89)</f>
        <v>240256.23</v>
      </c>
      <c r="E84" s="104">
        <f>D84/C84</f>
        <v>0.3498</v>
      </c>
      <c r="F84" s="100">
        <f>SUM(F85:F89)</f>
        <v>240256.23</v>
      </c>
      <c r="G84" s="104">
        <f>F84/C84</f>
        <v>0.3498</v>
      </c>
      <c r="H84" s="107">
        <f>SUM(H85:H89)</f>
        <v>686900.2</v>
      </c>
      <c r="I84" s="54">
        <f t="shared" si="21"/>
        <v>0</v>
      </c>
      <c r="J84" s="160" t="s">
        <v>81</v>
      </c>
      <c r="K84" s="30">
        <f t="shared" si="24"/>
        <v>0</v>
      </c>
      <c r="L84" s="36"/>
      <c r="M84" s="6"/>
      <c r="N84" s="36"/>
      <c r="O84" s="37"/>
      <c r="P84" s="36"/>
    </row>
    <row r="85" spans="1:16" ht="139.5" customHeight="1" x14ac:dyDescent="0.25">
      <c r="A85" s="102"/>
      <c r="B85" s="73" t="s">
        <v>14</v>
      </c>
      <c r="C85" s="105">
        <v>52266.3</v>
      </c>
      <c r="D85" s="76">
        <v>39100.03</v>
      </c>
      <c r="E85" s="75">
        <f t="shared" ref="E85:E86" si="29">D85/C85</f>
        <v>0.74809999999999999</v>
      </c>
      <c r="F85" s="76">
        <v>39100.03</v>
      </c>
      <c r="G85" s="75">
        <f t="shared" ref="G85:G86" si="30">F85/C85</f>
        <v>0.74809999999999999</v>
      </c>
      <c r="H85" s="105">
        <f>C85</f>
        <v>52266.3</v>
      </c>
      <c r="I85" s="54">
        <f t="shared" si="21"/>
        <v>0</v>
      </c>
      <c r="J85" s="161"/>
      <c r="K85" s="30">
        <f t="shared" si="24"/>
        <v>0</v>
      </c>
      <c r="L85" s="36"/>
      <c r="N85" s="36"/>
      <c r="O85" s="37"/>
      <c r="P85" s="36"/>
    </row>
    <row r="86" spans="1:16" ht="139.5" customHeight="1" x14ac:dyDescent="0.25">
      <c r="A86" s="102"/>
      <c r="B86" s="73" t="s">
        <v>15</v>
      </c>
      <c r="C86" s="105">
        <v>571170.4</v>
      </c>
      <c r="D86" s="76">
        <v>173522.41</v>
      </c>
      <c r="E86" s="75">
        <f t="shared" si="29"/>
        <v>0.30380000000000001</v>
      </c>
      <c r="F86" s="76">
        <v>173522.41</v>
      </c>
      <c r="G86" s="75">
        <f t="shared" si="30"/>
        <v>0.30380000000000001</v>
      </c>
      <c r="H86" s="105">
        <f>C86</f>
        <v>571170.4</v>
      </c>
      <c r="I86" s="54">
        <f t="shared" si="21"/>
        <v>0</v>
      </c>
      <c r="J86" s="161"/>
      <c r="K86" s="30">
        <f t="shared" si="24"/>
        <v>0</v>
      </c>
      <c r="L86" s="36"/>
      <c r="N86" s="36"/>
      <c r="O86" s="37"/>
      <c r="P86" s="36"/>
    </row>
    <row r="87" spans="1:16" ht="139.5" customHeight="1" x14ac:dyDescent="0.25">
      <c r="A87" s="102"/>
      <c r="B87" s="73" t="s">
        <v>16</v>
      </c>
      <c r="C87" s="105">
        <v>63463.5</v>
      </c>
      <c r="D87" s="105">
        <v>27633.79</v>
      </c>
      <c r="E87" s="75">
        <f>D87/C87</f>
        <v>0.43540000000000001</v>
      </c>
      <c r="F87" s="105">
        <v>27633.79</v>
      </c>
      <c r="G87" s="75">
        <f>F87/C87</f>
        <v>0.43540000000000001</v>
      </c>
      <c r="H87" s="105">
        <f>C87</f>
        <v>63463.5</v>
      </c>
      <c r="I87" s="54">
        <f t="shared" si="21"/>
        <v>0</v>
      </c>
      <c r="J87" s="161"/>
      <c r="K87" s="30">
        <f t="shared" si="24"/>
        <v>0</v>
      </c>
      <c r="L87" s="36"/>
      <c r="N87" s="36"/>
      <c r="O87" s="37"/>
      <c r="P87" s="36"/>
    </row>
    <row r="88" spans="1:16" ht="102" customHeight="1" x14ac:dyDescent="0.25">
      <c r="A88" s="102"/>
      <c r="B88" s="73" t="s">
        <v>17</v>
      </c>
      <c r="C88" s="54"/>
      <c r="D88" s="54"/>
      <c r="E88" s="55"/>
      <c r="F88" s="54"/>
      <c r="G88" s="55"/>
      <c r="H88" s="54"/>
      <c r="I88" s="54">
        <f t="shared" si="21"/>
        <v>0</v>
      </c>
      <c r="J88" s="161"/>
      <c r="K88" s="30">
        <f t="shared" si="24"/>
        <v>0</v>
      </c>
      <c r="L88" s="36"/>
      <c r="N88" s="36"/>
      <c r="O88" s="37"/>
      <c r="P88" s="36"/>
    </row>
    <row r="89" spans="1:16" ht="42.75" customHeight="1" x14ac:dyDescent="0.25">
      <c r="A89" s="102"/>
      <c r="B89" s="73" t="s">
        <v>18</v>
      </c>
      <c r="C89" s="54"/>
      <c r="D89" s="54"/>
      <c r="E89" s="55"/>
      <c r="F89" s="54"/>
      <c r="G89" s="55"/>
      <c r="H89" s="54"/>
      <c r="I89" s="54">
        <f t="shared" si="21"/>
        <v>0</v>
      </c>
      <c r="J89" s="162"/>
      <c r="K89" s="30">
        <f t="shared" si="24"/>
        <v>0</v>
      </c>
      <c r="L89" s="36"/>
      <c r="N89" s="36"/>
      <c r="O89" s="37"/>
      <c r="P89" s="36"/>
    </row>
    <row r="90" spans="1:16" ht="126.75" customHeight="1" x14ac:dyDescent="0.25">
      <c r="A90" s="78" t="s">
        <v>32</v>
      </c>
      <c r="B90" s="82" t="s">
        <v>48</v>
      </c>
      <c r="C90" s="80">
        <f>SUM(C91:C94)</f>
        <v>39471.5</v>
      </c>
      <c r="D90" s="80">
        <f>SUM(D91:D94)</f>
        <v>28331.439999999999</v>
      </c>
      <c r="E90" s="81">
        <f>D90/C90</f>
        <v>0.71779999999999999</v>
      </c>
      <c r="F90" s="80">
        <f>SUM(F91:F94)</f>
        <v>28313.43</v>
      </c>
      <c r="G90" s="81">
        <f>F90/C90</f>
        <v>0.71730000000000005</v>
      </c>
      <c r="H90" s="80">
        <f>SUM(H91:H94)</f>
        <v>39471.5</v>
      </c>
      <c r="I90" s="74">
        <f t="shared" si="21"/>
        <v>0</v>
      </c>
      <c r="J90" s="137" t="s">
        <v>63</v>
      </c>
      <c r="K90" s="30">
        <f t="shared" si="24"/>
        <v>0</v>
      </c>
      <c r="L90" s="36"/>
      <c r="N90" s="36"/>
      <c r="O90" s="37"/>
      <c r="P90" s="36"/>
    </row>
    <row r="91" spans="1:16" s="2" customFormat="1" x14ac:dyDescent="0.25">
      <c r="A91" s="72"/>
      <c r="B91" s="66" t="s">
        <v>14</v>
      </c>
      <c r="C91" s="74">
        <v>27036</v>
      </c>
      <c r="D91" s="74">
        <v>20929.29</v>
      </c>
      <c r="E91" s="75">
        <f>D91/C91</f>
        <v>0.77410000000000001</v>
      </c>
      <c r="F91" s="74">
        <v>20929.29</v>
      </c>
      <c r="G91" s="75">
        <f t="shared" ref="G91:G92" si="31">F91/C91</f>
        <v>0.77410000000000001</v>
      </c>
      <c r="H91" s="74">
        <f>C91</f>
        <v>27036</v>
      </c>
      <c r="I91" s="74">
        <f t="shared" si="21"/>
        <v>0</v>
      </c>
      <c r="J91" s="138"/>
      <c r="K91" s="30">
        <f t="shared" si="24"/>
        <v>0</v>
      </c>
      <c r="L91" s="36"/>
      <c r="N91" s="36"/>
      <c r="O91" s="37"/>
      <c r="P91" s="36"/>
    </row>
    <row r="92" spans="1:16" s="2" customFormat="1" x14ac:dyDescent="0.25">
      <c r="A92" s="72"/>
      <c r="B92" s="73" t="s">
        <v>15</v>
      </c>
      <c r="C92" s="74">
        <v>12435.5</v>
      </c>
      <c r="D92" s="74">
        <v>7402.15</v>
      </c>
      <c r="E92" s="75">
        <f>D92/C92</f>
        <v>0.59519999999999995</v>
      </c>
      <c r="F92" s="74">
        <v>7384.14</v>
      </c>
      <c r="G92" s="75">
        <f t="shared" si="31"/>
        <v>0.59379999999999999</v>
      </c>
      <c r="H92" s="74">
        <f>C92</f>
        <v>12435.5</v>
      </c>
      <c r="I92" s="74">
        <f t="shared" si="21"/>
        <v>0</v>
      </c>
      <c r="J92" s="138"/>
      <c r="K92" s="30">
        <f t="shared" si="24"/>
        <v>0</v>
      </c>
      <c r="L92" s="36"/>
      <c r="N92" s="36"/>
      <c r="O92" s="37"/>
      <c r="P92" s="36"/>
    </row>
    <row r="93" spans="1:16" s="2" customFormat="1" x14ac:dyDescent="0.25">
      <c r="A93" s="72"/>
      <c r="B93" s="66" t="s">
        <v>16</v>
      </c>
      <c r="C93" s="74"/>
      <c r="D93" s="74"/>
      <c r="E93" s="75"/>
      <c r="F93" s="74"/>
      <c r="G93" s="75"/>
      <c r="H93" s="74"/>
      <c r="I93" s="74">
        <f t="shared" si="21"/>
        <v>0</v>
      </c>
      <c r="J93" s="138"/>
      <c r="K93" s="30">
        <f t="shared" si="24"/>
        <v>0</v>
      </c>
      <c r="L93" s="36"/>
      <c r="N93" s="36"/>
      <c r="O93" s="37"/>
      <c r="P93" s="36"/>
    </row>
    <row r="94" spans="1:16" s="2" customFormat="1" x14ac:dyDescent="0.25">
      <c r="A94" s="72"/>
      <c r="B94" s="66" t="s">
        <v>17</v>
      </c>
      <c r="C94" s="74"/>
      <c r="D94" s="74"/>
      <c r="E94" s="75"/>
      <c r="F94" s="74"/>
      <c r="G94" s="75"/>
      <c r="H94" s="74"/>
      <c r="I94" s="74">
        <f t="shared" si="21"/>
        <v>0</v>
      </c>
      <c r="J94" s="138"/>
      <c r="K94" s="30">
        <f t="shared" si="24"/>
        <v>0</v>
      </c>
      <c r="L94" s="36"/>
      <c r="N94" s="36"/>
      <c r="O94" s="37"/>
      <c r="P94" s="36"/>
    </row>
    <row r="95" spans="1:16" s="2" customFormat="1" x14ac:dyDescent="0.25">
      <c r="A95" s="77"/>
      <c r="B95" s="66" t="s">
        <v>18</v>
      </c>
      <c r="C95" s="74"/>
      <c r="D95" s="74"/>
      <c r="E95" s="75"/>
      <c r="F95" s="74"/>
      <c r="G95" s="75"/>
      <c r="H95" s="74"/>
      <c r="I95" s="74">
        <f t="shared" si="21"/>
        <v>0</v>
      </c>
      <c r="J95" s="60"/>
      <c r="K95" s="30">
        <f t="shared" si="24"/>
        <v>0</v>
      </c>
      <c r="L95" s="36"/>
      <c r="N95" s="36"/>
      <c r="O95" s="37"/>
      <c r="P95" s="36"/>
    </row>
    <row r="96" spans="1:16" s="3" customFormat="1" ht="26.25" customHeight="1" x14ac:dyDescent="0.25">
      <c r="A96" s="188" t="s">
        <v>33</v>
      </c>
      <c r="B96" s="198" t="s">
        <v>49</v>
      </c>
      <c r="C96" s="175">
        <f>C99+C100+C101+C102+C103</f>
        <v>12605.3</v>
      </c>
      <c r="D96" s="175">
        <f>D99+D100+D101+D102+D103</f>
        <v>9654.8799999999992</v>
      </c>
      <c r="E96" s="179">
        <f>D96/C96</f>
        <v>0.76590000000000003</v>
      </c>
      <c r="F96" s="175">
        <f>F99+F100+F101+F102+F103</f>
        <v>9654.8799999999992</v>
      </c>
      <c r="G96" s="179">
        <f>F96/C96</f>
        <v>0.76590000000000003</v>
      </c>
      <c r="H96" s="175">
        <f>C96</f>
        <v>12605.3</v>
      </c>
      <c r="I96" s="173">
        <f t="shared" si="21"/>
        <v>0</v>
      </c>
      <c r="J96" s="142" t="s">
        <v>68</v>
      </c>
      <c r="K96" s="30">
        <f t="shared" si="24"/>
        <v>0</v>
      </c>
      <c r="L96" s="36"/>
      <c r="M96" s="2"/>
      <c r="N96" s="36"/>
      <c r="O96" s="37"/>
      <c r="P96" s="36"/>
    </row>
    <row r="97" spans="1:16" s="3" customFormat="1" ht="203.25" customHeight="1" x14ac:dyDescent="0.25">
      <c r="A97" s="188"/>
      <c r="B97" s="198"/>
      <c r="C97" s="176"/>
      <c r="D97" s="176"/>
      <c r="E97" s="181"/>
      <c r="F97" s="176"/>
      <c r="G97" s="181"/>
      <c r="H97" s="176"/>
      <c r="I97" s="173"/>
      <c r="J97" s="143"/>
      <c r="K97" s="30">
        <f t="shared" si="24"/>
        <v>0</v>
      </c>
      <c r="L97" s="36"/>
      <c r="M97" s="2"/>
      <c r="N97" s="36"/>
      <c r="O97" s="37"/>
      <c r="P97" s="36"/>
    </row>
    <row r="98" spans="1:16" s="3" customFormat="1" ht="68.25" customHeight="1" x14ac:dyDescent="0.25">
      <c r="A98" s="188"/>
      <c r="B98" s="198"/>
      <c r="C98" s="177"/>
      <c r="D98" s="177"/>
      <c r="E98" s="180"/>
      <c r="F98" s="177"/>
      <c r="G98" s="180"/>
      <c r="H98" s="177"/>
      <c r="I98" s="173"/>
      <c r="J98" s="143"/>
      <c r="K98" s="30">
        <f t="shared" si="24"/>
        <v>0</v>
      </c>
      <c r="L98" s="36"/>
      <c r="M98" s="2"/>
      <c r="N98" s="36"/>
      <c r="O98" s="37"/>
      <c r="P98" s="36"/>
    </row>
    <row r="99" spans="1:16" s="2" customFormat="1" x14ac:dyDescent="0.25">
      <c r="A99" s="72"/>
      <c r="B99" s="73" t="s">
        <v>14</v>
      </c>
      <c r="C99" s="74">
        <v>9.1</v>
      </c>
      <c r="D99" s="74">
        <v>4.07</v>
      </c>
      <c r="E99" s="75">
        <f>D99/C99</f>
        <v>0.44729999999999998</v>
      </c>
      <c r="F99" s="74">
        <v>4.07</v>
      </c>
      <c r="G99" s="75">
        <f>F99/C99</f>
        <v>0.44729999999999998</v>
      </c>
      <c r="H99" s="74">
        <f>C99</f>
        <v>9.1</v>
      </c>
      <c r="I99" s="74">
        <f t="shared" ref="I99:I121" si="32">C99-H99</f>
        <v>0</v>
      </c>
      <c r="J99" s="143"/>
      <c r="K99" s="30">
        <f t="shared" si="24"/>
        <v>0</v>
      </c>
      <c r="L99" s="36"/>
      <c r="N99" s="36"/>
      <c r="O99" s="37"/>
      <c r="P99" s="36"/>
    </row>
    <row r="100" spans="1:16" s="2" customFormat="1" x14ac:dyDescent="0.25">
      <c r="A100" s="72"/>
      <c r="B100" s="73" t="s">
        <v>15</v>
      </c>
      <c r="C100" s="74">
        <v>12429.2</v>
      </c>
      <c r="D100" s="74">
        <v>9629.15</v>
      </c>
      <c r="E100" s="75">
        <f>D100/C100</f>
        <v>0.77470000000000006</v>
      </c>
      <c r="F100" s="74">
        <v>9629.15</v>
      </c>
      <c r="G100" s="75">
        <f>F100/C100</f>
        <v>0.77470000000000006</v>
      </c>
      <c r="H100" s="74">
        <f t="shared" ref="H100:H101" si="33">C100</f>
        <v>12429.2</v>
      </c>
      <c r="I100" s="74">
        <f t="shared" si="32"/>
        <v>0</v>
      </c>
      <c r="J100" s="143"/>
      <c r="K100" s="30">
        <f t="shared" si="24"/>
        <v>0</v>
      </c>
      <c r="L100" s="36"/>
      <c r="N100" s="36"/>
      <c r="O100" s="37"/>
      <c r="P100" s="36"/>
    </row>
    <row r="101" spans="1:16" s="2" customFormat="1" x14ac:dyDescent="0.25">
      <c r="A101" s="72"/>
      <c r="B101" s="73" t="s">
        <v>16</v>
      </c>
      <c r="C101" s="74">
        <v>167</v>
      </c>
      <c r="D101" s="74">
        <v>21.66</v>
      </c>
      <c r="E101" s="75">
        <f>D101/C101</f>
        <v>0.12970000000000001</v>
      </c>
      <c r="F101" s="74">
        <v>21.66</v>
      </c>
      <c r="G101" s="75">
        <f>F101/C101</f>
        <v>0.12970000000000001</v>
      </c>
      <c r="H101" s="74">
        <f t="shared" si="33"/>
        <v>167</v>
      </c>
      <c r="I101" s="74">
        <f t="shared" si="32"/>
        <v>0</v>
      </c>
      <c r="J101" s="143"/>
      <c r="K101" s="30">
        <f t="shared" si="24"/>
        <v>0</v>
      </c>
      <c r="L101" s="36"/>
      <c r="N101" s="36"/>
      <c r="O101" s="37"/>
      <c r="P101" s="36"/>
    </row>
    <row r="102" spans="1:16" s="2" customFormat="1" x14ac:dyDescent="0.25">
      <c r="A102" s="72"/>
      <c r="B102" s="73" t="s">
        <v>17</v>
      </c>
      <c r="C102" s="74"/>
      <c r="D102" s="74"/>
      <c r="E102" s="75"/>
      <c r="F102" s="74"/>
      <c r="G102" s="75"/>
      <c r="H102" s="74"/>
      <c r="I102" s="74">
        <f t="shared" si="32"/>
        <v>0</v>
      </c>
      <c r="J102" s="143"/>
      <c r="K102" s="30">
        <f t="shared" si="24"/>
        <v>0</v>
      </c>
      <c r="L102" s="36"/>
      <c r="N102" s="36"/>
      <c r="O102" s="37"/>
      <c r="P102" s="36"/>
    </row>
    <row r="103" spans="1:16" s="2" customFormat="1" x14ac:dyDescent="0.25">
      <c r="A103" s="72"/>
      <c r="B103" s="73" t="s">
        <v>18</v>
      </c>
      <c r="C103" s="74"/>
      <c r="D103" s="74"/>
      <c r="E103" s="75"/>
      <c r="F103" s="74"/>
      <c r="G103" s="75"/>
      <c r="H103" s="74"/>
      <c r="I103" s="74">
        <f t="shared" si="32"/>
        <v>0</v>
      </c>
      <c r="J103" s="143"/>
      <c r="K103" s="30">
        <f t="shared" si="24"/>
        <v>0</v>
      </c>
      <c r="L103" s="36"/>
      <c r="N103" s="36"/>
      <c r="O103" s="37"/>
      <c r="P103" s="36"/>
    </row>
    <row r="104" spans="1:16" s="37" customFormat="1" ht="132" customHeight="1" x14ac:dyDescent="0.25">
      <c r="A104" s="93" t="s">
        <v>34</v>
      </c>
      <c r="B104" s="103" t="s">
        <v>58</v>
      </c>
      <c r="C104" s="100">
        <f>C105+C106+C107+C108</f>
        <v>651.66999999999996</v>
      </c>
      <c r="D104" s="100">
        <f>D105+D106+D107+D108</f>
        <v>651.66999999999996</v>
      </c>
      <c r="E104" s="104">
        <f>D104/C104</f>
        <v>1</v>
      </c>
      <c r="F104" s="100">
        <f>F105+F106+F107+F108</f>
        <v>651.66999999999996</v>
      </c>
      <c r="G104" s="104">
        <f>F104/C104</f>
        <v>1</v>
      </c>
      <c r="H104" s="100">
        <f>H105+H106+H107+H108</f>
        <v>651.66999999999996</v>
      </c>
      <c r="I104" s="54">
        <f t="shared" si="32"/>
        <v>0</v>
      </c>
      <c r="J104" s="144" t="s">
        <v>65</v>
      </c>
      <c r="K104" s="30">
        <f t="shared" si="24"/>
        <v>0</v>
      </c>
      <c r="L104" s="36"/>
      <c r="M104" s="2"/>
      <c r="N104" s="36"/>
      <c r="P104" s="36"/>
    </row>
    <row r="105" spans="1:16" s="2" customFormat="1" x14ac:dyDescent="0.25">
      <c r="A105" s="42"/>
      <c r="B105" s="108" t="s">
        <v>14</v>
      </c>
      <c r="C105" s="90"/>
      <c r="D105" s="61"/>
      <c r="E105" s="55"/>
      <c r="F105" s="90"/>
      <c r="G105" s="104"/>
      <c r="H105" s="105"/>
      <c r="I105" s="54">
        <f t="shared" si="32"/>
        <v>0</v>
      </c>
      <c r="J105" s="145"/>
      <c r="K105" s="30">
        <f t="shared" si="24"/>
        <v>0</v>
      </c>
      <c r="L105" s="36"/>
      <c r="N105" s="36"/>
      <c r="O105" s="37"/>
      <c r="P105" s="36"/>
    </row>
    <row r="106" spans="1:16" s="2" customFormat="1" x14ac:dyDescent="0.25">
      <c r="A106" s="42"/>
      <c r="B106" s="73" t="s">
        <v>15</v>
      </c>
      <c r="C106" s="105">
        <v>195.5</v>
      </c>
      <c r="D106" s="105">
        <v>195.5</v>
      </c>
      <c r="E106" s="75">
        <f>D106/C106</f>
        <v>1</v>
      </c>
      <c r="F106" s="105">
        <v>195.5</v>
      </c>
      <c r="G106" s="75">
        <f t="shared" ref="G106:G107" si="34">F106/C106</f>
        <v>1</v>
      </c>
      <c r="H106" s="105">
        <v>195.5</v>
      </c>
      <c r="I106" s="54">
        <f t="shared" si="32"/>
        <v>0</v>
      </c>
      <c r="J106" s="145"/>
      <c r="K106" s="30">
        <f t="shared" si="24"/>
        <v>0</v>
      </c>
      <c r="L106" s="36"/>
      <c r="N106" s="36"/>
      <c r="O106" s="37"/>
      <c r="P106" s="36"/>
    </row>
    <row r="107" spans="1:16" s="2" customFormat="1" x14ac:dyDescent="0.25">
      <c r="A107" s="42"/>
      <c r="B107" s="108" t="s">
        <v>16</v>
      </c>
      <c r="C107" s="105">
        <v>456.17</v>
      </c>
      <c r="D107" s="105">
        <f>F107</f>
        <v>456.17</v>
      </c>
      <c r="E107" s="75">
        <f>D107/C107</f>
        <v>1</v>
      </c>
      <c r="F107" s="105">
        <v>456.17</v>
      </c>
      <c r="G107" s="75">
        <f t="shared" si="34"/>
        <v>1</v>
      </c>
      <c r="H107" s="105">
        <v>456.17</v>
      </c>
      <c r="I107" s="54">
        <f t="shared" si="32"/>
        <v>0</v>
      </c>
      <c r="J107" s="145"/>
      <c r="K107" s="30">
        <f t="shared" ref="K107:K121" si="35">C107-H107</f>
        <v>0</v>
      </c>
      <c r="L107" s="36"/>
      <c r="N107" s="36"/>
      <c r="O107" s="37"/>
      <c r="P107" s="36"/>
    </row>
    <row r="108" spans="1:16" s="2" customFormat="1" x14ac:dyDescent="0.25">
      <c r="A108" s="42"/>
      <c r="B108" s="108" t="s">
        <v>17</v>
      </c>
      <c r="C108" s="61"/>
      <c r="D108" s="61"/>
      <c r="E108" s="62"/>
      <c r="F108" s="63"/>
      <c r="G108" s="62"/>
      <c r="H108" s="61"/>
      <c r="I108" s="54">
        <f t="shared" si="32"/>
        <v>0</v>
      </c>
      <c r="J108" s="145"/>
      <c r="K108" s="30">
        <f t="shared" si="35"/>
        <v>0</v>
      </c>
      <c r="L108" s="36"/>
      <c r="N108" s="36"/>
      <c r="O108" s="37"/>
      <c r="P108" s="36"/>
    </row>
    <row r="109" spans="1:16" s="2" customFormat="1" ht="21" customHeight="1" x14ac:dyDescent="0.25">
      <c r="A109" s="43"/>
      <c r="B109" s="108" t="s">
        <v>18</v>
      </c>
      <c r="C109" s="61"/>
      <c r="D109" s="61"/>
      <c r="E109" s="62"/>
      <c r="F109" s="61"/>
      <c r="G109" s="62"/>
      <c r="H109" s="61"/>
      <c r="I109" s="54">
        <f t="shared" si="32"/>
        <v>0</v>
      </c>
      <c r="J109" s="146"/>
      <c r="K109" s="30">
        <f t="shared" si="35"/>
        <v>0</v>
      </c>
      <c r="L109" s="36"/>
    </row>
    <row r="110" spans="1:16" s="2" customFormat="1" ht="243.75" customHeight="1" x14ac:dyDescent="0.25">
      <c r="A110" s="83" t="s">
        <v>35</v>
      </c>
      <c r="B110" s="103" t="s">
        <v>52</v>
      </c>
      <c r="C110" s="100">
        <f>C111+C112+C113+C114</f>
        <v>5561.4</v>
      </c>
      <c r="D110" s="100">
        <f>D111+D112+D113+D114+D115</f>
        <v>2341.87</v>
      </c>
      <c r="E110" s="88">
        <f>D110/C110</f>
        <v>0.42109999999999997</v>
      </c>
      <c r="F110" s="100">
        <f>SUM(F111:F115)</f>
        <v>2341.87</v>
      </c>
      <c r="G110" s="104">
        <f>F110/C110</f>
        <v>0.42109999999999997</v>
      </c>
      <c r="H110" s="100">
        <f>H111+H112+H113+H114</f>
        <v>5561.4</v>
      </c>
      <c r="I110" s="105">
        <f t="shared" si="32"/>
        <v>0</v>
      </c>
      <c r="J110" s="147" t="s">
        <v>75</v>
      </c>
      <c r="K110" s="30">
        <f t="shared" si="35"/>
        <v>0</v>
      </c>
      <c r="L110" s="36"/>
    </row>
    <row r="111" spans="1:16" s="2" customFormat="1" ht="55.5" customHeight="1" x14ac:dyDescent="0.25">
      <c r="A111" s="83"/>
      <c r="B111" s="73" t="s">
        <v>14</v>
      </c>
      <c r="C111" s="106"/>
      <c r="D111" s="76"/>
      <c r="E111" s="87"/>
      <c r="F111" s="76"/>
      <c r="G111" s="88"/>
      <c r="H111" s="76"/>
      <c r="I111" s="105">
        <f t="shared" si="32"/>
        <v>0</v>
      </c>
      <c r="J111" s="148"/>
      <c r="K111" s="30">
        <f t="shared" si="35"/>
        <v>0</v>
      </c>
      <c r="L111" s="36"/>
    </row>
    <row r="112" spans="1:16" s="2" customFormat="1" ht="55.5" customHeight="1" x14ac:dyDescent="0.25">
      <c r="A112" s="83"/>
      <c r="B112" s="73" t="s">
        <v>15</v>
      </c>
      <c r="C112" s="105">
        <v>5561.4</v>
      </c>
      <c r="D112" s="76">
        <v>2341.87</v>
      </c>
      <c r="E112" s="87">
        <f>D112/C112</f>
        <v>0.42109999999999997</v>
      </c>
      <c r="F112" s="76">
        <v>2341.87</v>
      </c>
      <c r="G112" s="87">
        <f>F112/C112</f>
        <v>0.42109999999999997</v>
      </c>
      <c r="H112" s="76">
        <f>C112</f>
        <v>5561.4</v>
      </c>
      <c r="I112" s="105">
        <f t="shared" si="32"/>
        <v>0</v>
      </c>
      <c r="J112" s="148"/>
      <c r="K112" s="30">
        <f t="shared" si="35"/>
        <v>0</v>
      </c>
      <c r="L112" s="36"/>
    </row>
    <row r="113" spans="1:13" s="2" customFormat="1" ht="55.5" customHeight="1" x14ac:dyDescent="0.25">
      <c r="A113" s="83"/>
      <c r="B113" s="73" t="s">
        <v>16</v>
      </c>
      <c r="C113" s="105"/>
      <c r="D113" s="105"/>
      <c r="E113" s="75"/>
      <c r="F113" s="105"/>
      <c r="G113" s="75"/>
      <c r="H113" s="105"/>
      <c r="I113" s="105">
        <f t="shared" si="32"/>
        <v>0</v>
      </c>
      <c r="J113" s="148"/>
      <c r="K113" s="30">
        <f t="shared" si="35"/>
        <v>0</v>
      </c>
      <c r="L113" s="36"/>
    </row>
    <row r="114" spans="1:13" s="2" customFormat="1" ht="42" customHeight="1" x14ac:dyDescent="0.25">
      <c r="A114" s="83"/>
      <c r="B114" s="73" t="s">
        <v>17</v>
      </c>
      <c r="C114" s="90"/>
      <c r="D114" s="90"/>
      <c r="E114" s="91"/>
      <c r="F114" s="92"/>
      <c r="G114" s="91"/>
      <c r="H114" s="90"/>
      <c r="I114" s="105">
        <f t="shared" si="32"/>
        <v>0</v>
      </c>
      <c r="J114" s="148"/>
      <c r="K114" s="30">
        <f t="shared" si="35"/>
        <v>0</v>
      </c>
      <c r="L114" s="36"/>
    </row>
    <row r="115" spans="1:13" s="2" customFormat="1" ht="37.5" customHeight="1" x14ac:dyDescent="0.25">
      <c r="A115" s="83"/>
      <c r="B115" s="73" t="s">
        <v>18</v>
      </c>
      <c r="C115" s="90"/>
      <c r="D115" s="90"/>
      <c r="E115" s="91"/>
      <c r="F115" s="90"/>
      <c r="G115" s="91"/>
      <c r="H115" s="90"/>
      <c r="I115" s="105">
        <f t="shared" si="32"/>
        <v>0</v>
      </c>
      <c r="J115" s="149"/>
      <c r="K115" s="30">
        <f t="shared" si="35"/>
        <v>0</v>
      </c>
      <c r="L115" s="36"/>
    </row>
    <row r="116" spans="1:13" s="37" customFormat="1" ht="156.75" customHeight="1" x14ac:dyDescent="0.25">
      <c r="A116" s="83" t="s">
        <v>36</v>
      </c>
      <c r="B116" s="116" t="s">
        <v>70</v>
      </c>
      <c r="C116" s="115">
        <f>C117+C118+C119+C120</f>
        <v>135039.37</v>
      </c>
      <c r="D116" s="115">
        <f>D117+D118+D119+D120+D121</f>
        <v>84652.36</v>
      </c>
      <c r="E116" s="117">
        <f>D116/C116</f>
        <v>0.62690000000000001</v>
      </c>
      <c r="F116" s="115">
        <f>SUM(F117:F121)</f>
        <v>84652.36</v>
      </c>
      <c r="G116" s="117">
        <f>F116/C116</f>
        <v>0.62690000000000001</v>
      </c>
      <c r="H116" s="115">
        <f>H117+H118+H119+H120</f>
        <v>135039.37</v>
      </c>
      <c r="I116" s="118">
        <f t="shared" si="32"/>
        <v>0</v>
      </c>
      <c r="J116" s="150" t="s">
        <v>71</v>
      </c>
      <c r="K116" s="30">
        <f t="shared" si="35"/>
        <v>0</v>
      </c>
      <c r="L116" s="36"/>
      <c r="M116" s="2"/>
    </row>
    <row r="117" spans="1:13" s="2" customFormat="1" ht="48" customHeight="1" x14ac:dyDescent="0.4">
      <c r="A117" s="83"/>
      <c r="B117" s="119" t="s">
        <v>14</v>
      </c>
      <c r="C117" s="86">
        <v>36518.5</v>
      </c>
      <c r="D117" s="86">
        <v>26411.54</v>
      </c>
      <c r="E117" s="125">
        <f t="shared" ref="E117:E119" si="36">D117/C117</f>
        <v>0.72319999999999995</v>
      </c>
      <c r="F117" s="86">
        <v>26411.54</v>
      </c>
      <c r="G117" s="125">
        <f t="shared" ref="G117:G119" si="37">F117/C117</f>
        <v>0.72319999999999995</v>
      </c>
      <c r="H117" s="86">
        <f>C117</f>
        <v>36518.5</v>
      </c>
      <c r="I117" s="118">
        <f t="shared" si="32"/>
        <v>0</v>
      </c>
      <c r="J117" s="151"/>
      <c r="K117" s="30">
        <f t="shared" si="35"/>
        <v>0</v>
      </c>
      <c r="L117" s="36"/>
    </row>
    <row r="118" spans="1:13" s="2" customFormat="1" ht="48" customHeight="1" x14ac:dyDescent="0.4">
      <c r="A118" s="83"/>
      <c r="B118" s="73" t="s">
        <v>15</v>
      </c>
      <c r="C118" s="86">
        <v>73131.58</v>
      </c>
      <c r="D118" s="86">
        <v>41310.35</v>
      </c>
      <c r="E118" s="125">
        <f t="shared" si="36"/>
        <v>0.56489999999999996</v>
      </c>
      <c r="F118" s="86">
        <v>41310.35</v>
      </c>
      <c r="G118" s="125">
        <f t="shared" si="37"/>
        <v>0.56489999999999996</v>
      </c>
      <c r="H118" s="86">
        <f>C118</f>
        <v>73131.58</v>
      </c>
      <c r="I118" s="118">
        <f t="shared" si="32"/>
        <v>0</v>
      </c>
      <c r="J118" s="151"/>
      <c r="K118" s="30">
        <f t="shared" si="35"/>
        <v>0</v>
      </c>
      <c r="L118" s="36"/>
    </row>
    <row r="119" spans="1:13" s="2" customFormat="1" ht="69.75" customHeight="1" x14ac:dyDescent="0.4">
      <c r="A119" s="83"/>
      <c r="B119" s="119" t="s">
        <v>16</v>
      </c>
      <c r="C119" s="89">
        <v>25389.29</v>
      </c>
      <c r="D119" s="89">
        <v>16930.47</v>
      </c>
      <c r="E119" s="125">
        <f t="shared" si="36"/>
        <v>0.66679999999999995</v>
      </c>
      <c r="F119" s="89">
        <v>16930.47</v>
      </c>
      <c r="G119" s="125">
        <f t="shared" si="37"/>
        <v>0.66679999999999995</v>
      </c>
      <c r="H119" s="86">
        <f>C119</f>
        <v>25389.29</v>
      </c>
      <c r="I119" s="118">
        <f t="shared" si="32"/>
        <v>0</v>
      </c>
      <c r="J119" s="151"/>
      <c r="K119" s="30">
        <f t="shared" si="35"/>
        <v>0</v>
      </c>
      <c r="L119" s="36"/>
    </row>
    <row r="120" spans="1:13" s="2" customFormat="1" ht="66" customHeight="1" x14ac:dyDescent="0.4">
      <c r="A120" s="83"/>
      <c r="B120" s="119" t="s">
        <v>17</v>
      </c>
      <c r="C120" s="89"/>
      <c r="D120" s="122"/>
      <c r="E120" s="123"/>
      <c r="F120" s="124"/>
      <c r="G120" s="123"/>
      <c r="H120" s="122"/>
      <c r="I120" s="118">
        <f t="shared" si="32"/>
        <v>0</v>
      </c>
      <c r="J120" s="151"/>
      <c r="K120" s="30">
        <f t="shared" si="35"/>
        <v>0</v>
      </c>
      <c r="L120" s="36"/>
    </row>
    <row r="121" spans="1:13" s="2" customFormat="1" ht="77.25" customHeight="1" x14ac:dyDescent="0.4">
      <c r="A121" s="93"/>
      <c r="B121" s="119" t="s">
        <v>18</v>
      </c>
      <c r="C121" s="89"/>
      <c r="D121" s="90"/>
      <c r="E121" s="91"/>
      <c r="F121" s="90"/>
      <c r="G121" s="91"/>
      <c r="H121" s="90"/>
      <c r="I121" s="118">
        <f t="shared" si="32"/>
        <v>0</v>
      </c>
      <c r="J121" s="152"/>
      <c r="K121" s="30">
        <f t="shared" si="35"/>
        <v>0</v>
      </c>
      <c r="L121" s="36"/>
    </row>
    <row r="122" spans="1:13" s="37" customFormat="1" ht="92.25" customHeight="1" x14ac:dyDescent="0.25">
      <c r="A122" s="83" t="s">
        <v>39</v>
      </c>
      <c r="B122" s="82" t="s">
        <v>50</v>
      </c>
      <c r="C122" s="80">
        <f>C123+C124+C125+C126</f>
        <v>1000</v>
      </c>
      <c r="D122" s="80">
        <f>D123+D124+D125+D126+D127</f>
        <v>995</v>
      </c>
      <c r="E122" s="134">
        <f>D122/C122</f>
        <v>0.995</v>
      </c>
      <c r="F122" s="80">
        <f>SUM(F123:F127)</f>
        <v>995</v>
      </c>
      <c r="G122" s="81">
        <f>F122/C122</f>
        <v>0.995</v>
      </c>
      <c r="H122" s="80">
        <f>H123+H124+H125+H126</f>
        <v>995</v>
      </c>
      <c r="I122" s="74">
        <f t="shared" ref="I122:I127" si="38">C122-H122</f>
        <v>5</v>
      </c>
      <c r="J122" s="210" t="s">
        <v>64</v>
      </c>
      <c r="K122" s="30">
        <f t="shared" ref="K122:K127" si="39">C122-H122</f>
        <v>5</v>
      </c>
      <c r="L122" s="36"/>
      <c r="M122" s="2"/>
    </row>
    <row r="123" spans="1:13" s="2" customFormat="1" x14ac:dyDescent="0.4">
      <c r="A123" s="83"/>
      <c r="B123" s="85" t="s">
        <v>14</v>
      </c>
      <c r="C123" s="86"/>
      <c r="D123" s="76"/>
      <c r="E123" s="87"/>
      <c r="F123" s="76"/>
      <c r="G123" s="88"/>
      <c r="H123" s="76">
        <f>C123</f>
        <v>0</v>
      </c>
      <c r="I123" s="74">
        <f t="shared" si="38"/>
        <v>0</v>
      </c>
      <c r="J123" s="210"/>
      <c r="K123" s="30">
        <f t="shared" si="39"/>
        <v>0</v>
      </c>
      <c r="L123" s="36"/>
    </row>
    <row r="124" spans="1:13" s="2" customFormat="1" x14ac:dyDescent="0.4">
      <c r="A124" s="83"/>
      <c r="B124" s="73" t="s">
        <v>15</v>
      </c>
      <c r="C124" s="86">
        <v>1000</v>
      </c>
      <c r="D124" s="76">
        <v>995</v>
      </c>
      <c r="E124" s="94">
        <f>D124/C124</f>
        <v>0.995</v>
      </c>
      <c r="F124" s="76">
        <v>995</v>
      </c>
      <c r="G124" s="94">
        <f t="shared" ref="G124" si="40">F124/C124</f>
        <v>0.995</v>
      </c>
      <c r="H124" s="76">
        <v>995</v>
      </c>
      <c r="I124" s="74">
        <f>C124-H124</f>
        <v>5</v>
      </c>
      <c r="J124" s="210"/>
      <c r="K124" s="30">
        <f t="shared" si="39"/>
        <v>5</v>
      </c>
      <c r="L124" s="36"/>
    </row>
    <row r="125" spans="1:13" s="2" customFormat="1" x14ac:dyDescent="0.4">
      <c r="A125" s="83"/>
      <c r="B125" s="85" t="s">
        <v>16</v>
      </c>
      <c r="C125" s="89"/>
      <c r="D125" s="74"/>
      <c r="E125" s="75"/>
      <c r="F125" s="74"/>
      <c r="G125" s="75"/>
      <c r="H125" s="76">
        <f>C125</f>
        <v>0</v>
      </c>
      <c r="I125" s="74">
        <f t="shared" si="38"/>
        <v>0</v>
      </c>
      <c r="J125" s="210"/>
      <c r="K125" s="30">
        <f t="shared" si="39"/>
        <v>0</v>
      </c>
      <c r="L125" s="36"/>
    </row>
    <row r="126" spans="1:13" s="2" customFormat="1" x14ac:dyDescent="0.4">
      <c r="A126" s="83"/>
      <c r="B126" s="85" t="s">
        <v>17</v>
      </c>
      <c r="C126" s="89"/>
      <c r="D126" s="90"/>
      <c r="E126" s="91"/>
      <c r="F126" s="92"/>
      <c r="G126" s="91"/>
      <c r="H126" s="90"/>
      <c r="I126" s="74">
        <f t="shared" si="38"/>
        <v>0</v>
      </c>
      <c r="J126" s="210"/>
      <c r="K126" s="30">
        <f t="shared" si="39"/>
        <v>0</v>
      </c>
      <c r="L126" s="36"/>
    </row>
    <row r="127" spans="1:13" s="2" customFormat="1" x14ac:dyDescent="0.4">
      <c r="A127" s="93"/>
      <c r="B127" s="85" t="s">
        <v>18</v>
      </c>
      <c r="C127" s="89"/>
      <c r="D127" s="90"/>
      <c r="E127" s="91"/>
      <c r="F127" s="90"/>
      <c r="G127" s="91"/>
      <c r="H127" s="90"/>
      <c r="I127" s="74">
        <f t="shared" si="38"/>
        <v>0</v>
      </c>
      <c r="J127" s="210"/>
      <c r="K127" s="30">
        <f t="shared" si="39"/>
        <v>0</v>
      </c>
      <c r="L127" s="36"/>
    </row>
    <row r="128" spans="1:13" s="37" customFormat="1" ht="163.5" customHeight="1" x14ac:dyDescent="0.25">
      <c r="A128" s="83" t="s">
        <v>40</v>
      </c>
      <c r="B128" s="51" t="s">
        <v>66</v>
      </c>
      <c r="C128" s="112">
        <f>C129+C130+C131+C132</f>
        <v>36031.599999999999</v>
      </c>
      <c r="D128" s="112">
        <f>D129+D130+D131+D132+D133</f>
        <v>16115.03</v>
      </c>
      <c r="E128" s="111">
        <f>D128/C128</f>
        <v>0.44719999999999999</v>
      </c>
      <c r="F128" s="112">
        <f>SUM(F129:F133)</f>
        <v>16115.03</v>
      </c>
      <c r="G128" s="111">
        <f>F128/C128</f>
        <v>0.44719999999999999</v>
      </c>
      <c r="H128" s="115">
        <f>H129+H130+H131+H132</f>
        <v>36031.599999999999</v>
      </c>
      <c r="I128" s="49">
        <f t="shared" ref="I128:I133" si="41">C128-H128</f>
        <v>0</v>
      </c>
      <c r="J128" s="139" t="s">
        <v>73</v>
      </c>
      <c r="K128" s="48">
        <f t="shared" ref="K128:K133" si="42">C128-H128</f>
        <v>0</v>
      </c>
      <c r="L128" s="36"/>
    </row>
    <row r="129" spans="1:12" s="2" customFormat="1" ht="150.75" customHeight="1" x14ac:dyDescent="0.4">
      <c r="A129" s="44"/>
      <c r="B129" s="109" t="s">
        <v>14</v>
      </c>
      <c r="C129" s="64"/>
      <c r="D129" s="53"/>
      <c r="E129" s="56"/>
      <c r="F129" s="53"/>
      <c r="G129" s="88"/>
      <c r="H129" s="76">
        <f>C129</f>
        <v>0</v>
      </c>
      <c r="I129" s="54">
        <f t="shared" si="41"/>
        <v>0</v>
      </c>
      <c r="J129" s="140"/>
      <c r="K129" s="30">
        <f t="shared" si="42"/>
        <v>0</v>
      </c>
      <c r="L129" s="36"/>
    </row>
    <row r="130" spans="1:12" s="2" customFormat="1" ht="150.75" customHeight="1" x14ac:dyDescent="0.25">
      <c r="A130" s="44"/>
      <c r="B130" s="73" t="s">
        <v>15</v>
      </c>
      <c r="C130" s="76">
        <v>25222.1</v>
      </c>
      <c r="D130" s="76">
        <v>11430.52</v>
      </c>
      <c r="E130" s="111">
        <f t="shared" ref="E130:E131" si="43">D130/C130</f>
        <v>0.45319999999999999</v>
      </c>
      <c r="F130" s="76">
        <v>11430.52</v>
      </c>
      <c r="G130" s="75">
        <f>F130/C130</f>
        <v>0.45319999999999999</v>
      </c>
      <c r="H130" s="118">
        <f>9739.65+6085.3+9397.15</f>
        <v>25222.1</v>
      </c>
      <c r="I130" s="54">
        <f t="shared" si="41"/>
        <v>0</v>
      </c>
      <c r="J130" s="140"/>
      <c r="K130" s="30">
        <f t="shared" si="42"/>
        <v>0</v>
      </c>
      <c r="L130" s="36"/>
    </row>
    <row r="131" spans="1:12" s="2" customFormat="1" ht="111" customHeight="1" x14ac:dyDescent="0.25">
      <c r="A131" s="44"/>
      <c r="B131" s="109" t="s">
        <v>16</v>
      </c>
      <c r="C131" s="110">
        <v>10809.5</v>
      </c>
      <c r="D131" s="110">
        <f>F131</f>
        <v>4684.51</v>
      </c>
      <c r="E131" s="75">
        <f t="shared" si="43"/>
        <v>0.43340000000000001</v>
      </c>
      <c r="F131" s="110">
        <v>4684.51</v>
      </c>
      <c r="G131" s="75">
        <f>F131/C131</f>
        <v>0.43340000000000001</v>
      </c>
      <c r="H131" s="118">
        <f>4174.16+2607.99+4027.35</f>
        <v>10809.5</v>
      </c>
      <c r="I131" s="54">
        <f t="shared" si="41"/>
        <v>0</v>
      </c>
      <c r="J131" s="140"/>
      <c r="K131" s="30">
        <f t="shared" si="42"/>
        <v>0</v>
      </c>
      <c r="L131" s="36"/>
    </row>
    <row r="132" spans="1:12" s="2" customFormat="1" ht="51" customHeight="1" x14ac:dyDescent="0.4">
      <c r="A132" s="44"/>
      <c r="B132" s="109" t="s">
        <v>17</v>
      </c>
      <c r="C132" s="65"/>
      <c r="D132" s="61"/>
      <c r="E132" s="62"/>
      <c r="F132" s="63"/>
      <c r="G132" s="62"/>
      <c r="H132" s="61"/>
      <c r="I132" s="54">
        <f t="shared" si="41"/>
        <v>0</v>
      </c>
      <c r="J132" s="140"/>
      <c r="K132" s="30">
        <f t="shared" si="42"/>
        <v>0</v>
      </c>
      <c r="L132" s="36"/>
    </row>
    <row r="133" spans="1:12" s="2" customFormat="1" ht="49.5" customHeight="1" x14ac:dyDescent="0.4">
      <c r="A133" s="46"/>
      <c r="B133" s="109" t="s">
        <v>18</v>
      </c>
      <c r="C133" s="65"/>
      <c r="D133" s="61"/>
      <c r="E133" s="62"/>
      <c r="F133" s="61"/>
      <c r="G133" s="62"/>
      <c r="H133" s="61"/>
      <c r="I133" s="54">
        <f t="shared" si="41"/>
        <v>0</v>
      </c>
      <c r="J133" s="141"/>
      <c r="K133" s="30">
        <f t="shared" si="42"/>
        <v>0</v>
      </c>
      <c r="L133" s="36"/>
    </row>
    <row r="134" spans="1:12" s="2" customFormat="1" ht="94.5" customHeight="1" x14ac:dyDescent="0.25">
      <c r="A134" s="128" t="s">
        <v>41</v>
      </c>
      <c r="B134" s="136" t="s">
        <v>82</v>
      </c>
      <c r="C134" s="115">
        <f>C135+C136+C137+C138</f>
        <v>523</v>
      </c>
      <c r="D134" s="115">
        <f>D135+D136+D137+D138+D139</f>
        <v>0</v>
      </c>
      <c r="E134" s="84">
        <f>D134/C134</f>
        <v>0</v>
      </c>
      <c r="F134" s="115">
        <f>SUM(F135:F139)</f>
        <v>0</v>
      </c>
      <c r="G134" s="117">
        <f>F134/C134</f>
        <v>0</v>
      </c>
      <c r="H134" s="118">
        <f>C134</f>
        <v>523</v>
      </c>
      <c r="I134" s="115">
        <f t="shared" ref="I134:I139" si="44">C134-H134</f>
        <v>0</v>
      </c>
      <c r="J134" s="207" t="s">
        <v>74</v>
      </c>
      <c r="K134" s="30"/>
      <c r="L134" s="36"/>
    </row>
    <row r="135" spans="1:12" s="2" customFormat="1" x14ac:dyDescent="0.4">
      <c r="A135" s="83"/>
      <c r="B135" s="119" t="s">
        <v>14</v>
      </c>
      <c r="C135" s="86"/>
      <c r="D135" s="76"/>
      <c r="E135" s="87"/>
      <c r="F135" s="76"/>
      <c r="G135" s="88"/>
      <c r="H135" s="118">
        <f t="shared" ref="H135:H137" si="45">C135</f>
        <v>0</v>
      </c>
      <c r="I135" s="118">
        <f t="shared" si="44"/>
        <v>0</v>
      </c>
      <c r="J135" s="208"/>
      <c r="K135" s="30"/>
      <c r="L135" s="36"/>
    </row>
    <row r="136" spans="1:12" s="2" customFormat="1" x14ac:dyDescent="0.25">
      <c r="A136" s="83"/>
      <c r="B136" s="73" t="s">
        <v>15</v>
      </c>
      <c r="C136" s="76">
        <v>465.4</v>
      </c>
      <c r="D136" s="76"/>
      <c r="E136" s="84">
        <f t="shared" ref="E136:E137" si="46">D136/C136</f>
        <v>0</v>
      </c>
      <c r="F136" s="76"/>
      <c r="G136" s="87"/>
      <c r="H136" s="118">
        <f t="shared" si="45"/>
        <v>465.4</v>
      </c>
      <c r="I136" s="118">
        <f t="shared" si="44"/>
        <v>0</v>
      </c>
      <c r="J136" s="208"/>
      <c r="K136" s="30"/>
      <c r="L136" s="36"/>
    </row>
    <row r="137" spans="1:12" s="2" customFormat="1" x14ac:dyDescent="0.25">
      <c r="A137" s="83"/>
      <c r="B137" s="119" t="s">
        <v>16</v>
      </c>
      <c r="C137" s="118">
        <v>57.6</v>
      </c>
      <c r="D137" s="118"/>
      <c r="E137" s="129">
        <f t="shared" si="46"/>
        <v>0</v>
      </c>
      <c r="F137" s="118"/>
      <c r="G137" s="75"/>
      <c r="H137" s="118">
        <f t="shared" si="45"/>
        <v>57.6</v>
      </c>
      <c r="I137" s="118">
        <f t="shared" si="44"/>
        <v>0</v>
      </c>
      <c r="J137" s="208"/>
      <c r="K137" s="30"/>
      <c r="L137" s="36"/>
    </row>
    <row r="138" spans="1:12" s="2" customFormat="1" x14ac:dyDescent="0.4">
      <c r="A138" s="83"/>
      <c r="B138" s="119" t="s">
        <v>17</v>
      </c>
      <c r="C138" s="89"/>
      <c r="D138" s="90"/>
      <c r="E138" s="91"/>
      <c r="F138" s="92"/>
      <c r="G138" s="91"/>
      <c r="H138" s="90"/>
      <c r="I138" s="118">
        <f t="shared" si="44"/>
        <v>0</v>
      </c>
      <c r="J138" s="208"/>
      <c r="K138" s="30"/>
      <c r="L138" s="36"/>
    </row>
    <row r="139" spans="1:12" s="2" customFormat="1" x14ac:dyDescent="0.4">
      <c r="A139" s="93"/>
      <c r="B139" s="119" t="s">
        <v>18</v>
      </c>
      <c r="C139" s="89"/>
      <c r="D139" s="90"/>
      <c r="E139" s="91"/>
      <c r="F139" s="90"/>
      <c r="G139" s="91"/>
      <c r="H139" s="90"/>
      <c r="I139" s="118">
        <f t="shared" si="44"/>
        <v>0</v>
      </c>
      <c r="J139" s="209"/>
      <c r="K139" s="30"/>
      <c r="L139" s="36"/>
    </row>
    <row r="140" spans="1:12" ht="36" customHeight="1" x14ac:dyDescent="0.25">
      <c r="A140" s="203" t="s">
        <v>44</v>
      </c>
      <c r="B140" s="203"/>
      <c r="C140" s="203"/>
      <c r="D140" s="203"/>
      <c r="E140" s="203"/>
      <c r="F140" s="203"/>
      <c r="G140" s="203"/>
      <c r="H140" s="203"/>
      <c r="I140" s="203"/>
      <c r="J140" s="203"/>
    </row>
    <row r="141" spans="1:12" ht="63" customHeight="1" x14ac:dyDescent="0.25">
      <c r="A141" s="185" t="s">
        <v>37</v>
      </c>
      <c r="B141" s="185"/>
      <c r="C141" s="31"/>
      <c r="D141" s="32"/>
      <c r="E141" s="33"/>
      <c r="F141" s="31"/>
      <c r="G141" s="33"/>
      <c r="H141" s="33"/>
      <c r="I141" s="33"/>
      <c r="J141" s="34"/>
    </row>
    <row r="150" spans="2:2" x14ac:dyDescent="0.25">
      <c r="B150" s="5" t="s">
        <v>38</v>
      </c>
    </row>
    <row r="355" spans="8:9" x14ac:dyDescent="0.25">
      <c r="H355" s="9"/>
      <c r="I355" s="9"/>
    </row>
    <row r="356" spans="8:9" x14ac:dyDescent="0.25">
      <c r="H356" s="9"/>
      <c r="I356" s="9"/>
    </row>
    <row r="357" spans="8:9" x14ac:dyDescent="0.25">
      <c r="H357" s="9"/>
      <c r="I357" s="9"/>
    </row>
  </sheetData>
  <autoFilter ref="A6:J342"/>
  <customSheetViews>
    <customSheetView guid="{67ADFAE6-A9AF-44D7-8539-93CD0F6B7849}" scale="60" showPageBreaks="1" outlineSymbols="0" zeroValues="0" fitToPage="1" printArea="1" showAutoFilter="1" hiddenColumns="1" view="pageBreakPreview" topLeftCell="A4">
      <pane xSplit="2" ySplit="3" topLeftCell="D71" activePane="bottomRight" state="frozen"/>
      <selection pane="bottomRight" activeCell="G63" sqref="G63:G65"/>
      <rowBreaks count="30" manualBreakCount="30">
        <brk id="16" max="9" man="1"/>
        <brk id="191" max="9" man="1"/>
        <brk id="224" max="9" man="1"/>
        <brk id="1031" max="18" man="1"/>
        <brk id="1081" max="18" man="1"/>
        <brk id="1138" max="18" man="1"/>
        <brk id="1209" max="18" man="1"/>
        <brk id="1264" max="14" man="1"/>
        <brk id="1279" max="10" man="1"/>
        <brk id="1315" max="10" man="1"/>
        <brk id="1355" max="10" man="1"/>
        <brk id="1394" max="10" man="1"/>
        <brk id="1432" max="10" man="1"/>
        <brk id="1468" max="10" man="1"/>
        <brk id="1505" max="10" man="1"/>
        <brk id="1543" max="10" man="1"/>
        <brk id="1578" max="10" man="1"/>
        <brk id="1614" max="10" man="1"/>
        <brk id="1654" max="10" man="1"/>
        <brk id="1693" max="10" man="1"/>
        <brk id="1732" max="10" man="1"/>
        <brk id="1772" max="10" man="1"/>
        <brk id="1810" max="10" man="1"/>
        <brk id="1845" max="10" man="1"/>
        <brk id="1875" max="10" man="1"/>
        <brk id="1912" max="10" man="1"/>
        <brk id="1949" max="10" man="1"/>
        <brk id="1984" max="10" man="1"/>
        <brk id="2026" max="10" man="1"/>
        <brk id="2080" max="10" man="1"/>
      </rowBreaks>
      <colBreaks count="1" manualBreakCount="1">
        <brk id="11" max="183" man="1"/>
      </colBreaks>
      <pageMargins left="0" right="0" top="0.90551181102362199" bottom="0.196850393700787" header="0" footer="0"/>
      <printOptions horizontalCentered="1"/>
      <pageSetup paperSize="8" scale="48" fitToHeight="0" orientation="landscape" r:id="rId1"/>
      <autoFilter ref="A6:J342"/>
    </customSheetView>
    <customSheetView guid="{CCF533A2-322B-40E2-88B2-065E6D1D35B4}" scale="50" showPageBreaks="1" outlineSymbols="0" zeroValues="0" fitToPage="1" printArea="1" showAutoFilter="1" hiddenColumns="1" view="pageBreakPreview" topLeftCell="C54">
      <selection activeCell="H55" sqref="H55:H57"/>
      <rowBreaks count="34" manualBreakCount="34">
        <brk id="16" max="9" man="1"/>
        <brk id="25" max="9" man="1"/>
        <brk id="37" max="9" man="1"/>
        <brk id="74" max="9" man="1"/>
        <brk id="174" max="9" man="1"/>
        <brk id="189" max="9" man="1"/>
        <brk id="222" max="9" man="1"/>
        <brk id="1029" max="18" man="1"/>
        <brk id="1079" max="18" man="1"/>
        <brk id="1136" max="18" man="1"/>
        <brk id="1207" max="18" man="1"/>
        <brk id="1262" max="14" man="1"/>
        <brk id="1277" max="10" man="1"/>
        <brk id="1313" max="10" man="1"/>
        <brk id="1353" max="10" man="1"/>
        <brk id="1392" max="10" man="1"/>
        <brk id="1430" max="10" man="1"/>
        <brk id="1466" max="10" man="1"/>
        <brk id="1503" max="10" man="1"/>
        <brk id="1541" max="10" man="1"/>
        <brk id="1576" max="10" man="1"/>
        <brk id="1612" max="10" man="1"/>
        <brk id="1652" max="10" man="1"/>
        <brk id="1691" max="10" man="1"/>
        <brk id="1730" max="10" man="1"/>
        <brk id="1770" max="10" man="1"/>
        <brk id="1808" max="10" man="1"/>
        <brk id="1843" max="10" man="1"/>
        <brk id="1873" max="10" man="1"/>
        <brk id="1910" max="10" man="1"/>
        <brk id="1947" max="10" man="1"/>
        <brk id="1982" max="10" man="1"/>
        <brk id="2024" max="10" man="1"/>
        <brk id="2078" max="10" man="1"/>
      </rowBreaks>
      <colBreaks count="1" manualBreakCount="1">
        <brk id="11" max="183" man="1"/>
      </colBreaks>
      <pageMargins left="0" right="0" top="0.90551181102362199" bottom="0.196850393700787" header="0" footer="0"/>
      <printOptions horizontalCentered="1"/>
      <pageSetup paperSize="8" scale="45" fitToHeight="0" orientation="landscape" r:id="rId2"/>
      <autoFilter ref="A6:J342"/>
    </customSheetView>
    <customSheetView guid="{13BE7114-35DF-4699-8779-61985C68F6C3}" scale="60" showPageBreaks="1" outlineSymbols="0" zeroValues="0" fitToPage="1" showAutoFilter="1" view="pageBreakPreview" topLeftCell="A4">
      <pane xSplit="2" ySplit="5" topLeftCell="E36" activePane="bottomRight" state="frozen"/>
      <selection pane="bottomRight" activeCell="I36" sqref="I36"/>
      <rowBreaks count="32" manualBreakCount="32">
        <brk id="22" max="16383" man="1"/>
        <brk id="28" max="16383" man="1"/>
        <brk id="61" max="16383" man="1"/>
        <brk id="115" max="16383" man="1"/>
        <brk id="178" max="16383" man="1"/>
        <brk id="1003" max="18" man="1"/>
        <brk id="1053" max="18" man="1"/>
        <brk id="1110" max="18" man="1"/>
        <brk id="1181" max="18" man="1"/>
        <brk id="1236" max="14" man="1"/>
        <brk id="1251" max="10" man="1"/>
        <brk id="1287" max="10" man="1"/>
        <brk id="1327" max="10" man="1"/>
        <brk id="1366" max="10" man="1"/>
        <brk id="1404" max="10" man="1"/>
        <brk id="1440" max="10" man="1"/>
        <brk id="1477" max="10" man="1"/>
        <brk id="1515" max="10" man="1"/>
        <brk id="1550" max="10" man="1"/>
        <brk id="1586" max="10" man="1"/>
        <brk id="1626" max="10" man="1"/>
        <brk id="1665" max="10" man="1"/>
        <brk id="1704" max="10" man="1"/>
        <brk id="1744" max="10" man="1"/>
        <brk id="1782" max="10" man="1"/>
        <brk id="1817" max="10" man="1"/>
        <brk id="1847" max="10" man="1"/>
        <brk id="1884" max="10" man="1"/>
        <brk id="1921" max="10" man="1"/>
        <brk id="1956" max="10" man="1"/>
        <brk id="1998" max="10" man="1"/>
        <brk id="2052" max="10" man="1"/>
      </rowBreaks>
      <colBreaks count="1" manualBreakCount="1">
        <brk id="12" max="183" man="1"/>
      </colBreaks>
      <pageMargins left="0" right="0" top="0.90551181102362199" bottom="0" header="0" footer="0"/>
      <printOptions horizontalCentered="1"/>
      <pageSetup paperSize="8" scale="32" fitToHeight="0" orientation="landscape" r:id="rId3"/>
      <autoFilter ref="A6:J342"/>
    </customSheetView>
    <customSheetView guid="{6E4A7295-8CE0-4D28-ABEF-D38EBAE7C204}" scale="50" showPageBreaks="1" outlineSymbols="0" zeroValues="0" fitToPage="1" printArea="1" showAutoFilter="1" hiddenColumns="1" view="pageBreakPreview" topLeftCell="A4">
      <pane xSplit="2" ySplit="3" topLeftCell="C96" activePane="bottomRight" state="frozen"/>
      <selection pane="bottomRight" activeCell="I105" sqref="I105"/>
      <rowBreaks count="33" manualBreakCount="33">
        <brk id="54" max="9" man="1"/>
        <brk id="74" max="9" man="1"/>
        <brk id="128" max="9" man="1"/>
        <brk id="135" max="9" man="1"/>
        <brk id="161" max="9" man="1"/>
        <brk id="224" max="9" man="1"/>
        <brk id="1031" max="18" man="1"/>
        <brk id="1081" max="18" man="1"/>
        <brk id="1138" max="18" man="1"/>
        <brk id="1209" max="18" man="1"/>
        <brk id="1264" max="14" man="1"/>
        <brk id="1279" max="10" man="1"/>
        <brk id="1315" max="10" man="1"/>
        <brk id="1355" max="10" man="1"/>
        <brk id="1394" max="10" man="1"/>
        <brk id="1432" max="10" man="1"/>
        <brk id="1468" max="10" man="1"/>
        <brk id="1505" max="10" man="1"/>
        <brk id="1543" max="10" man="1"/>
        <brk id="1578" max="10" man="1"/>
        <brk id="1614" max="10" man="1"/>
        <brk id="1654" max="10" man="1"/>
        <brk id="1693" max="10" man="1"/>
        <brk id="1732" max="10" man="1"/>
        <brk id="1772" max="10" man="1"/>
        <brk id="1810" max="10" man="1"/>
        <brk id="1845" max="10" man="1"/>
        <brk id="1875" max="10" man="1"/>
        <brk id="1912" max="10" man="1"/>
        <brk id="1949" max="10" man="1"/>
        <brk id="1984" max="10" man="1"/>
        <brk id="2026" max="10" man="1"/>
        <brk id="2080" max="10" man="1"/>
      </rowBreaks>
      <colBreaks count="1" manualBreakCount="1">
        <brk id="11" max="183" man="1"/>
      </colBreaks>
      <pageMargins left="0" right="0" top="0.90551181102362199" bottom="0.196850393700787" header="0" footer="0"/>
      <printOptions horizontalCentered="1"/>
      <pageSetup paperSize="9" scale="32" fitToHeight="0" orientation="landscape" r:id="rId4"/>
      <autoFilter ref="A6:J342"/>
    </customSheetView>
    <customSheetView guid="{BEA0FDBA-BB07-4C19-8BBD-5E57EE395C09}" scale="60" showPageBreaks="1" outlineSymbols="0" zeroValues="0" fitToPage="1" printArea="1" showAutoFilter="1" hiddenRows="1" view="pageBreakPreview" topLeftCell="B1">
      <pane xSplit="1" ySplit="7" topLeftCell="H130" activePane="bottomRight" state="frozen"/>
      <selection pane="bottomRight" activeCell="I130" sqref="I130"/>
      <rowBreaks count="31" manualBreakCount="31">
        <brk id="22" max="9" man="1"/>
        <brk id="65" max="9" man="1"/>
        <brk id="82" max="9" man="1"/>
        <brk id="131" max="9" man="1"/>
        <brk id="954" max="18" man="1"/>
        <brk id="1004" max="18" man="1"/>
        <brk id="1061" max="18" man="1"/>
        <brk id="1132" max="18" man="1"/>
        <brk id="1187" max="14" man="1"/>
        <brk id="1202" max="10" man="1"/>
        <brk id="1238" max="10" man="1"/>
        <brk id="1278" max="10" man="1"/>
        <brk id="1317" max="10" man="1"/>
        <brk id="1355" max="10" man="1"/>
        <brk id="1391" max="10" man="1"/>
        <brk id="1428" max="10" man="1"/>
        <brk id="1466" max="10" man="1"/>
        <brk id="1501" max="10" man="1"/>
        <brk id="1537" max="10" man="1"/>
        <brk id="1577" max="10" man="1"/>
        <brk id="1616" max="10" man="1"/>
        <brk id="1655" max="10" man="1"/>
        <brk id="1695" max="10" man="1"/>
        <brk id="1733" max="10" man="1"/>
        <brk id="1768" max="10" man="1"/>
        <brk id="1798" max="10" man="1"/>
        <brk id="1835" max="10" man="1"/>
        <brk id="1872" max="10" man="1"/>
        <brk id="1907" max="10" man="1"/>
        <brk id="1949" max="10" man="1"/>
        <brk id="2003" max="10" man="1"/>
      </rowBreaks>
      <pageMargins left="0" right="0" top="0.90551181102362199" bottom="0" header="0" footer="0"/>
      <printOptions horizontalCentered="1"/>
      <pageSetup paperSize="8" scale="45" fitToHeight="0" orientation="landscape" r:id="rId5"/>
      <autoFilter ref="A6:J342"/>
    </customSheetView>
    <customSheetView guid="{3EEA7E1A-5F2B-4408-A34C-1F0223B5B245}" scale="50" showPageBreaks="1" outlineSymbols="0" zeroValues="0" fitToPage="1" showAutoFilter="1" view="pageBreakPreview">
      <pane xSplit="5" ySplit="12" topLeftCell="F13" activePane="bottomRight" state="frozen"/>
      <selection pane="bottomRight" activeCell="A14" sqref="A14:A16"/>
      <rowBreaks count="30" manualBreakCount="30">
        <brk id="29" max="12" man="1"/>
        <brk id="41" max="12" man="1"/>
        <brk id="185" max="12" man="1"/>
        <brk id="1014" max="18" man="1"/>
        <brk id="1064" max="18" man="1"/>
        <brk id="1121" max="18" man="1"/>
        <brk id="1192" max="18" man="1"/>
        <brk id="1247" max="14" man="1"/>
        <brk id="1262" max="10" man="1"/>
        <brk id="1298" max="10" man="1"/>
        <brk id="1338" max="10" man="1"/>
        <brk id="1377" max="10" man="1"/>
        <brk id="1415" max="10" man="1"/>
        <brk id="1451" max="10" man="1"/>
        <brk id="1488" max="10" man="1"/>
        <brk id="1526" max="10" man="1"/>
        <brk id="1561" max="10" man="1"/>
        <brk id="1597" max="10" man="1"/>
        <brk id="1637" max="10" man="1"/>
        <brk id="1676" max="10" man="1"/>
        <brk id="1715" max="10" man="1"/>
        <brk id="1755" max="10" man="1"/>
        <brk id="1793" max="10" man="1"/>
        <brk id="1828" max="10" man="1"/>
        <brk id="1858" max="10" man="1"/>
        <brk id="1895" max="10" man="1"/>
        <brk id="1932" max="10" man="1"/>
        <brk id="1967" max="10" man="1"/>
        <brk id="2009" max="10" man="1"/>
        <brk id="2063" max="10" man="1"/>
      </rowBreaks>
      <pageMargins left="0" right="0" top="0.67" bottom="0" header="0" footer="0"/>
      <printOptions horizontalCentered="1"/>
      <pageSetup paperSize="8" scale="32" fitToHeight="0" orientation="landscape" r:id="rId6"/>
      <autoFilter ref="A6:J408"/>
    </customSheetView>
    <customSheetView guid="{CA384592-0CFD-4322-A4EB-34EC04693944}" scale="44" showPageBreaks="1" outlineSymbols="0" fitToPage="1" printArea="1" showAutoFilter="1" hiddenColumns="1" view="pageBreakPreview">
      <pane xSplit="2" ySplit="6" topLeftCell="C14" activePane="bottomRight" state="frozen"/>
      <selection pane="bottomRight" activeCell="J14" sqref="J14:J22"/>
      <rowBreaks count="33" manualBreakCount="33">
        <brk id="22" max="9" man="1"/>
        <brk id="35" max="9" man="1"/>
        <brk id="54" max="9" man="1"/>
        <brk id="86" max="9" man="1"/>
        <brk id="151" max="9" man="1"/>
        <brk id="208" max="9" man="1"/>
        <brk id="1031" max="18" man="1"/>
        <brk id="1081" max="18" man="1"/>
        <brk id="1138" max="18" man="1"/>
        <brk id="1209" max="18" man="1"/>
        <brk id="1264" max="14" man="1"/>
        <brk id="1279" max="10" man="1"/>
        <brk id="1315" max="10" man="1"/>
        <brk id="1355" max="10" man="1"/>
        <brk id="1394" max="10" man="1"/>
        <brk id="1432" max="10" man="1"/>
        <brk id="1468" max="10" man="1"/>
        <brk id="1505" max="10" man="1"/>
        <brk id="1543" max="10" man="1"/>
        <brk id="1578" max="10" man="1"/>
        <brk id="1614" max="10" man="1"/>
        <brk id="1654" max="10" man="1"/>
        <brk id="1693" max="10" man="1"/>
        <brk id="1732" max="10" man="1"/>
        <brk id="1772" max="10" man="1"/>
        <brk id="1810" max="10" man="1"/>
        <brk id="1845" max="10" man="1"/>
        <brk id="1875" max="10" man="1"/>
        <brk id="1912" max="10" man="1"/>
        <brk id="1949" max="10" man="1"/>
        <brk id="1984" max="10" man="1"/>
        <brk id="2026" max="10" man="1"/>
        <brk id="2080" max="10" man="1"/>
      </rowBreaks>
      <pageMargins left="0" right="0" top="0.90551181102362199" bottom="0" header="0" footer="0"/>
      <printOptions horizontalCentered="1"/>
      <pageSetup paperSize="8" scale="45" fitToHeight="0" orientation="landscape" r:id="rId7"/>
      <autoFilter ref="A6:J389"/>
    </customSheetView>
    <customSheetView guid="{032DDD1D-7C32-4E80-928D-C908C764BB01}" scale="60" showPageBreaks="1" outlineSymbols="0" zeroValues="0" fitToPage="1" printArea="1" showAutoFilter="1" hiddenRows="1" hiddenColumns="1" view="pageBreakPreview">
      <pane xSplit="2" ySplit="7" topLeftCell="K122" state="frozen"/>
      <selection activeCell="Q142" sqref="Q142"/>
      <rowBreaks count="38" manualBreakCount="38">
        <brk id="21" max="9" man="1"/>
        <brk id="29" max="9" man="1"/>
        <brk id="41" max="10" man="1"/>
        <brk id="55" max="9" man="1"/>
        <brk id="63" max="9" man="1"/>
        <brk id="81" max="9" man="1"/>
        <brk id="111" max="9" man="1"/>
        <brk id="153" max="9" man="1"/>
        <brk id="176" max="9" man="1"/>
        <brk id="185" max="9" man="1"/>
        <brk id="209" max="9" man="1"/>
        <brk id="1032" max="18" man="1"/>
        <brk id="1082" max="18" man="1"/>
        <brk id="1139" max="18" man="1"/>
        <brk id="1210" max="18" man="1"/>
        <brk id="1265" max="14" man="1"/>
        <brk id="1280" max="10" man="1"/>
        <brk id="1316" max="10" man="1"/>
        <brk id="1356" max="10" man="1"/>
        <brk id="1395" max="10" man="1"/>
        <brk id="1433" max="10" man="1"/>
        <brk id="1469" max="10" man="1"/>
        <brk id="1506" max="10" man="1"/>
        <brk id="1544" max="10" man="1"/>
        <brk id="1579" max="10" man="1"/>
        <brk id="1615" max="10" man="1"/>
        <brk id="1655" max="10" man="1"/>
        <brk id="1694" max="10" man="1"/>
        <brk id="1733" max="10" man="1"/>
        <brk id="1773" max="10" man="1"/>
        <brk id="1811" max="10" man="1"/>
        <brk id="1846" max="10" man="1"/>
        <brk id="1876" max="10" man="1"/>
        <brk id="1913" max="10" man="1"/>
        <brk id="1950" max="10" man="1"/>
        <brk id="1985" max="10" man="1"/>
        <brk id="2027" max="10" man="1"/>
        <brk id="2081" max="10" man="1"/>
      </rowBreaks>
      <pageMargins left="0" right="0" top="0.90551181102362199" bottom="0" header="0" footer="0"/>
      <printOptions horizontalCentered="1"/>
      <pageSetup paperSize="8" scale="44" fitToHeight="0" orientation="landscape"/>
      <autoFilter ref="A6:K369"/>
    </customSheetView>
    <customSheetView guid="{7B245AB0-C2AF-4822-BFC4-2399F85856C1}" scale="40" showPageBreaks="1" outlineSymbols="0" zeroValues="0" fitToPage="1" printArea="1" showAutoFilter="1" hiddenColumns="1" view="pageBreakPreview" topLeftCell="A4">
      <pane xSplit="4" ySplit="7" topLeftCell="F182" state="frozen"/>
      <selection activeCell="F190" sqref="F190"/>
      <rowBreaks count="29" manualBreakCount="29">
        <brk id="180" max="18"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90551181102362199" bottom="0" header="0" footer="0"/>
      <printOptions horizontalCentered="1"/>
      <pageSetup paperSize="8" scale="38" fitToHeight="0" orientation="landscape"/>
      <autoFilter ref="A7:P404"/>
    </customSheetView>
    <customSheetView guid="{2F7AC811-CA37-46E3-866E-6E10DF43054A}" scale="60" showPageBreaks="1" outlineSymbols="0" zeroValues="0" fitToPage="1" showAutoFilter="1" view="pageBreakPreview" topLeftCell="A4">
      <pane xSplit="2" ySplit="7" topLeftCell="C776" state="frozen"/>
      <selection activeCell="N792" sqref="N792"/>
      <rowBreaks count="47" manualBreakCount="47">
        <brk id="67" max="24" man="1"/>
        <brk id="97" max="15" man="1"/>
        <brk id="129" max="15" man="1"/>
        <brk id="171" max="15" man="1"/>
        <brk id="227" max="15" man="1"/>
        <brk id="267" max="15" man="1"/>
        <brk id="321" max="15" man="1"/>
        <brk id="385" max="24" man="1"/>
        <brk id="390" max="15" man="1"/>
        <brk id="432" max="15" man="1"/>
        <brk id="467" max="15" man="1"/>
        <brk id="514" max="15" man="1"/>
        <brk id="577" max="15" man="1"/>
        <brk id="656" max="24" man="1"/>
        <brk id="665" max="15" man="1"/>
        <brk id="723" max="15" man="1"/>
        <brk id="784" max="15" man="1"/>
        <brk id="858" max="24" man="1"/>
        <brk id="943" max="15" man="1"/>
        <brk id="993" max="15" man="1"/>
        <brk id="1048" max="24" man="1"/>
        <brk id="1050" max="15" man="1"/>
        <brk id="1118" max="24" man="1"/>
        <brk id="1121" max="14" man="1"/>
        <brk id="1176" max="14" man="1"/>
        <brk id="1191" max="10" man="1"/>
        <brk id="1227" max="10" man="1"/>
        <brk id="1267" max="10" man="1"/>
        <brk id="1306" max="10" man="1"/>
        <brk id="1344" max="10" man="1"/>
        <brk id="1380" max="10" man="1"/>
        <brk id="1417" max="10" man="1"/>
        <brk id="1455" max="10" man="1"/>
        <brk id="1490" max="10" man="1"/>
        <brk id="1526" max="10" man="1"/>
        <brk id="1566" max="10" man="1"/>
        <brk id="1605" max="10" man="1"/>
        <brk id="1644" max="10" man="1"/>
        <brk id="1684" max="10" man="1"/>
        <brk id="1722" max="10" man="1"/>
        <brk id="1757" max="10" man="1"/>
        <brk id="1787" max="10" man="1"/>
        <brk id="1824" max="10" man="1"/>
        <brk id="1861" max="10" man="1"/>
        <brk id="1896" max="10" man="1"/>
        <brk id="1938" max="10" man="1"/>
        <brk id="1992" max="10" man="1"/>
      </rowBreaks>
      <pageMargins left="0" right="0" top="0.90551181102362199" bottom="0" header="0" footer="0"/>
      <printOptions horizontalCentered="1"/>
      <pageSetup paperSize="8" scale="16" fitToHeight="0" orientation="landscape"/>
      <autoFilter ref="A9:S1185"/>
    </customSheetView>
    <customSheetView guid="{CB1A56DC-A135-41E6-8A02-AE4E518C879F}" scale="50" showPageBreaks="1" fitToPage="1" view="pageBreakPreview" topLeftCell="A4">
      <pane xSplit="2" ySplit="7" topLeftCell="C408" state="frozen"/>
      <selection activeCell="G421" sqref="G421"/>
      <rowBreaks count="38" manualBreakCount="38">
        <brk id="101" max="20" man="1"/>
        <brk id="136" max="20" man="1"/>
        <brk id="184" max="20" man="1"/>
        <brk id="256" max="20" man="1"/>
        <brk id="304" max="20" man="1"/>
        <brk id="430" max="20" man="1"/>
        <brk id="489" max="20" man="1"/>
        <brk id="531" max="20" man="1"/>
        <brk id="569" max="20" man="1"/>
        <brk id="641" max="20" man="1"/>
        <brk id="709" max="20" man="1"/>
        <brk id="784" max="20" man="1"/>
        <brk id="856" max="20" man="1"/>
        <brk id="918" max="20" man="1"/>
        <brk id="1049" max="20" man="1"/>
        <brk id="1110" max="20" man="1"/>
        <brk id="1164" max="20" man="1"/>
        <brk id="1236" max="10" man="1"/>
        <brk id="1276" max="10" man="1"/>
        <brk id="1315" max="10" man="1"/>
        <brk id="1353" max="10" man="1"/>
        <brk id="1389" max="10" man="1"/>
        <brk id="1426" max="10" man="1"/>
        <brk id="1464" max="10" man="1"/>
        <brk id="1499" max="10" man="1"/>
        <brk id="1535" max="10" man="1"/>
        <brk id="1575" max="10" man="1"/>
        <brk id="1614" max="10" man="1"/>
        <brk id="1653" max="10" man="1"/>
        <brk id="1693" max="10" man="1"/>
        <brk id="1731" max="10" man="1"/>
        <brk id="1766" max="10" man="1"/>
        <brk id="1796" max="10" man="1"/>
        <brk id="1833" max="10" man="1"/>
        <brk id="1870" max="10" man="1"/>
        <brk id="1905" max="10" man="1"/>
        <brk id="1947" max="10" man="1"/>
        <brk id="2001" max="10" man="1"/>
      </rowBreaks>
      <pageMargins left="0" right="0" top="0.90551181102362199" bottom="0" header="0" footer="0"/>
      <printOptions horizontalCentered="1"/>
      <pageSetup paperSize="8" scale="16" fitToHeight="0" orientation="landscape"/>
    </customSheetView>
    <customSheetView guid="{C8C7D91A-0101-429D-A7C4-25C2A366909A}" scale="46" showPageBreaks="1" outlineSymbols="0" zeroValues="0" fitToPage="1" showAutoFilter="1" hiddenRows="1" hiddenColumns="1" view="pageBreakPreview" topLeftCell="A4">
      <pane xSplit="2" ySplit="7" topLeftCell="C863" state="frozen"/>
      <selection activeCell="N1075" sqref="N1075"/>
      <rowBreaks count="42" manualBreakCount="42">
        <brk id="97" max="15" man="1"/>
        <brk id="129" max="15" man="1"/>
        <brk id="159" max="15" man="1"/>
        <brk id="214" max="16383" man="1"/>
        <brk id="256" max="16383" man="1"/>
        <brk id="310" max="16383" man="1"/>
        <brk id="378" max="15" man="1"/>
        <brk id="420" max="15" man="1"/>
        <brk id="455" max="15" man="1"/>
        <brk id="502" max="15" man="1"/>
        <brk id="565" max="15" man="1"/>
        <brk id="646" max="15" man="1"/>
        <brk id="702" max="16383" man="1"/>
        <brk id="763" max="16383" man="1"/>
        <brk id="821" max="24" man="1"/>
        <brk id="906" max="15" man="1"/>
        <brk id="956" max="15" man="1"/>
        <brk id="1013" max="15" man="1"/>
        <brk id="1084" max="14" man="1"/>
        <brk id="1139" max="14" man="1"/>
        <brk id="1154" max="10" man="1"/>
        <brk id="1183" max="10" man="1"/>
        <brk id="1223" max="10" man="1"/>
        <brk id="1262" max="10" man="1"/>
        <brk id="1300" max="10" man="1"/>
        <brk id="1336" max="10" man="1"/>
        <brk id="1373" max="10" man="1"/>
        <brk id="1411" max="10" man="1"/>
        <brk id="1446" max="10" man="1"/>
        <brk id="1482" max="10" man="1"/>
        <brk id="1522" max="10" man="1"/>
        <brk id="1561" max="10" man="1"/>
        <brk id="1600" max="10" man="1"/>
        <brk id="1640" max="10" man="1"/>
        <brk id="1678" max="10" man="1"/>
        <brk id="1713" max="10" man="1"/>
        <brk id="1743" max="10" man="1"/>
        <brk id="1780" max="10" man="1"/>
        <brk id="1817" max="10" man="1"/>
        <brk id="1852" max="10" man="1"/>
        <brk id="1894" max="10" man="1"/>
        <brk id="1948" max="10" man="1"/>
      </rowBreaks>
      <pageMargins left="0" right="0" top="0.90551181102362199" bottom="0" header="0" footer="0"/>
      <printOptions horizontalCentered="1"/>
      <pageSetup paperSize="8" scale="34" fitToHeight="0" orientation="landscape"/>
      <autoFilter ref="A9:V1172"/>
    </customSheetView>
    <customSheetView guid="{CBF9D894-3FD2-4B68-BAC8-643DB23851C0}" scale="30" showPageBreaks="1" hiddenRows="1" view="pageBreakPreview" topLeftCell="A4">
      <pane xSplit="2" ySplit="7" topLeftCell="C757" state="frozen"/>
      <selection activeCell="A768" sqref="A768:O773"/>
      <rowBreaks count="63" manualBreakCount="63">
        <brk id="60" max="15" man="1"/>
        <brk id="83" max="15" man="1"/>
        <brk id="95" max="15" man="1"/>
        <brk id="119" max="15" man="1"/>
        <brk id="130" max="15" man="1"/>
        <brk id="160" max="15" man="1"/>
        <brk id="179" max="15" man="1"/>
        <brk id="219" max="15" man="1"/>
        <brk id="231" max="15" man="1"/>
        <brk id="257" max="15" man="1"/>
        <brk id="270" max="15" man="1"/>
        <brk id="302" max="15" man="1"/>
        <brk id="330" max="15" man="1"/>
        <brk id="360" max="15" man="1"/>
        <brk id="375" max="15" man="1"/>
        <brk id="405" max="15" man="1"/>
        <brk id="412" max="15" man="1"/>
        <brk id="435" max="15" man="1"/>
        <brk id="440" max="15" man="1"/>
        <brk id="465" max="15" man="1"/>
        <brk id="487" max="15" man="1"/>
        <brk id="526" max="15" man="1"/>
        <brk id="538" max="15" man="1"/>
        <brk id="596" max="15" man="1"/>
        <brk id="637" max="15" man="1"/>
        <brk id="661" max="15" man="1"/>
        <brk id="676" max="15" man="1"/>
        <brk id="713" max="15" man="1"/>
        <brk id="746" max="15" man="1"/>
        <brk id="775" max="15" man="1"/>
        <brk id="794" max="15" man="1"/>
        <brk id="840" max="15" man="1"/>
        <brk id="864" max="15" man="1"/>
        <brk id="894" max="15" man="1"/>
        <brk id="905" max="15" man="1"/>
        <brk id="936" max="15" man="1"/>
        <brk id="949" max="15" man="1"/>
        <brk id="982" max="15" man="1"/>
        <brk id="1015" max="15" man="1"/>
        <brk id="1091" max="14" man="1"/>
        <brk id="1146" max="14" man="1"/>
        <brk id="1161" max="10" man="1"/>
        <brk id="1197" max="10" man="1"/>
        <brk id="1237" max="10" man="1"/>
        <brk id="1276" max="10" man="1"/>
        <brk id="1314" max="10" man="1"/>
        <brk id="1350" max="10" man="1"/>
        <brk id="1387" max="10" man="1"/>
        <brk id="1425" max="10" man="1"/>
        <brk id="1460" max="10" man="1"/>
        <brk id="1496" max="10" man="1"/>
        <brk id="1536" max="10" man="1"/>
        <brk id="1575" max="10" man="1"/>
        <brk id="1614" max="10" man="1"/>
        <brk id="1654" max="10" man="1"/>
        <brk id="1692" max="10" man="1"/>
        <brk id="1727" max="10" man="1"/>
        <brk id="1757" max="10" man="1"/>
        <brk id="1794" max="10" man="1"/>
        <brk id="1831" max="10" man="1"/>
        <brk id="1866" max="10" man="1"/>
        <brk id="1908" max="10" man="1"/>
        <brk id="1962" max="10" man="1"/>
      </rowBreaks>
      <pageMargins left="0" right="0" top="0.90551181102362199" bottom="0" header="0" footer="0"/>
      <printOptions horizontalCentered="1"/>
      <pageSetup paperSize="8" scale="29" fitToHeight="0" orientation="landscape"/>
    </customSheetView>
    <customSheetView guid="{37F8CE32-8CE8-4D95-9C0E-63112E6EFFE9}" scale="30" showPageBreaks="1" printArea="1" hiddenRows="1" hiddenColumns="1" view="pageBreakPreview" showRuler="0" topLeftCell="A4">
      <pane xSplit="2" ySplit="7" topLeftCell="L11" state="frozen"/>
      <selection activeCell="L119" sqref="L119"/>
      <rowBreaks count="43" manualBreakCount="43">
        <brk id="95" max="15" man="1"/>
        <brk id="123" max="15" man="1"/>
        <brk id="172" max="15" man="1"/>
        <brk id="224" max="15" man="1"/>
        <brk id="263" max="15" man="1"/>
        <brk id="323" max="15" man="1"/>
        <brk id="368" max="15" man="1"/>
        <brk id="405" max="15" man="1"/>
        <brk id="433" max="15" man="1"/>
        <brk id="480" max="15" man="1"/>
        <brk id="531" max="15" man="1"/>
        <brk id="623" max="15" man="1"/>
        <brk id="662" max="15" man="1"/>
        <brk id="732" max="15" man="1"/>
        <brk id="780" max="15" man="1"/>
        <brk id="850" max="15" man="1"/>
        <brk id="891" max="15" man="1"/>
        <brk id="935" max="15" man="1"/>
        <brk id="987" max="15" man="1"/>
        <brk id="1077" max="14" man="1"/>
        <brk id="1132" max="14" man="1"/>
        <brk id="1147" max="10" man="1"/>
        <brk id="1183" max="10" man="1"/>
        <brk id="1223" max="10" man="1"/>
        <brk id="1262" max="10" man="1"/>
        <brk id="1300" max="10" man="1"/>
        <brk id="1336" max="10" man="1"/>
        <brk id="1373" max="10" man="1"/>
        <brk id="1411" max="10" man="1"/>
        <brk id="1446" max="10" man="1"/>
        <brk id="1482" max="10" man="1"/>
        <brk id="1522" max="10" man="1"/>
        <brk id="1561" max="10" man="1"/>
        <brk id="1600" max="10" man="1"/>
        <brk id="1640" max="10" man="1"/>
        <brk id="1678" max="10" man="1"/>
        <brk id="1713" max="10" man="1"/>
        <brk id="1743" max="10" man="1"/>
        <brk id="1780" max="10" man="1"/>
        <brk id="1817" max="10" man="1"/>
        <brk id="1852" max="10" man="1"/>
        <brk id="1894" max="10" man="1"/>
        <brk id="1948" max="10" man="1"/>
      </rowBreaks>
      <pageMargins left="0" right="0" top="0.90551181102362199" bottom="0" header="0" footer="0"/>
      <printOptions horizontalCentered="1"/>
      <pageSetup paperSize="8" scale="29" fitToHeight="0" orientation="landscape"/>
      <headerFooter alignWithMargins="0"/>
    </customSheetView>
    <customSheetView guid="{24E5C1BC-322C-4FEF-B964-F0DCC04482C1}" scale="25" showPageBreaks="1" fitToPage="1" hiddenRows="1" hiddenColumns="1" view="pageBreakPreview">
      <pane xSplit="1" ySplit="10" topLeftCell="J501" state="frozen"/>
      <selection activeCell="AC507" sqref="AB507:AC507"/>
      <rowBreaks count="52" manualBreakCount="52">
        <brk id="53" max="16383" man="1"/>
        <brk id="88" max="16383" man="1"/>
        <brk id="116" max="16383" man="1"/>
        <brk id="138" max="16383" man="1"/>
        <brk id="179" max="16383" man="1"/>
        <brk id="192" max="16383" man="1"/>
        <brk id="233" max="16383" man="1"/>
        <brk id="266" max="16383" man="1"/>
        <brk id="294" max="16383" man="1"/>
        <brk id="329" max="16383" man="1"/>
        <brk id="363" max="16383" man="1"/>
        <brk id="390" max="16383" man="1"/>
        <brk id="423" max="16383" man="1"/>
        <brk id="465" max="16383" man="1"/>
        <brk id="498" max="16383" man="1"/>
        <brk id="527" max="16383" man="1"/>
        <brk id="554" max="16383" man="1"/>
        <brk id="587" max="16383" man="1"/>
        <brk id="629" max="16383" man="1"/>
        <brk id="677" max="16383" man="1"/>
        <brk id="726" max="16383" man="1"/>
        <brk id="768" max="16383" man="1"/>
        <brk id="802" max="16383" man="1"/>
        <brk id="841" max="16383" man="1"/>
        <brk id="877" max="16383" man="1"/>
        <brk id="901" max="16383" man="1"/>
        <brk id="909" max="16383" man="1"/>
        <brk id="999" max="14" man="1"/>
        <brk id="1054" max="14" man="1"/>
        <brk id="1069" max="10" man="1"/>
        <brk id="1105" max="10" man="1"/>
        <brk id="1145" max="10" man="1"/>
        <brk id="1184" max="10" man="1"/>
        <brk id="1222" max="10" man="1"/>
        <brk id="1258" max="10" man="1"/>
        <brk id="1295" max="10" man="1"/>
        <brk id="1333" max="10" man="1"/>
        <brk id="1368" max="10" man="1"/>
        <brk id="1404" max="10" man="1"/>
        <brk id="1444" max="10" man="1"/>
        <brk id="1483" max="10" man="1"/>
        <brk id="1522" max="10" man="1"/>
        <brk id="1562" max="10" man="1"/>
        <brk id="1600" max="10" man="1"/>
        <brk id="1635" max="10" man="1"/>
        <brk id="1665" max="10" man="1"/>
        <brk id="1702" max="10" man="1"/>
        <brk id="1739" max="10" man="1"/>
        <brk id="1774" max="10" man="1"/>
        <brk id="1816" max="10" man="1"/>
        <brk id="1870" max="10" man="1"/>
        <brk id="1888" max="10" man="1"/>
      </rowBreaks>
      <pageMargins left="0" right="0" top="0.70866141732283505" bottom="0.196850393700787" header="0" footer="0"/>
      <printOptions horizontalCentered="1"/>
      <pageSetup paperSize="8" scale="30" fitToHeight="0" orientation="landscape"/>
    </customSheetView>
    <customSheetView guid="{2DF88C31-E5A0-4DFE-877D-5A31D3992603}" scale="40" showPageBreaks="1" fitToPage="1" printArea="1" hiddenRows="1" view="pageBreakPreview" topLeftCell="A4">
      <pane xSplit="2" ySplit="7" topLeftCell="H664" state="frozen"/>
      <selection activeCell="J675" sqref="J675"/>
      <rowBreaks count="59" manualBreakCount="59">
        <brk id="46" max="15" man="1"/>
        <brk id="95" max="15" man="1"/>
        <brk id="123" max="15" man="1"/>
        <brk id="124" max="15" man="1"/>
        <brk id="170" max="15" man="1"/>
        <brk id="212" max="15" man="1"/>
        <brk id="240" max="15" man="1"/>
        <brk id="272" max="15" man="1"/>
        <brk id="312" max="15" man="1"/>
        <brk id="363" max="15" man="1"/>
        <brk id="364" max="15" man="1"/>
        <brk id="377" max="15" man="1"/>
        <brk id="419" max="15" man="1"/>
        <brk id="457" max="15" man="1"/>
        <brk id="458" max="15" man="1"/>
        <brk id="482" max="15" man="1"/>
        <brk id="534" max="15" man="1"/>
        <brk id="541" max="15" man="1"/>
        <brk id="590" max="15" man="1"/>
        <brk id="591" max="15" man="1"/>
        <brk id="631" max="15" man="1"/>
        <brk id="671" max="15" man="1"/>
        <brk id="715" max="15" man="1"/>
        <brk id="717" max="15" man="1"/>
        <brk id="728" max="15" man="1"/>
        <brk id="767" max="15" man="1"/>
        <brk id="790" max="15" man="1"/>
        <brk id="800" max="15" man="1"/>
        <brk id="843" max="15" man="1"/>
        <brk id="880" max="15" man="1"/>
        <brk id="930" max="15" man="1"/>
        <brk id="931" max="15" man="1"/>
        <brk id="973" max="15" man="1"/>
        <brk id="1029" max="15" man="1"/>
        <brk id="1071" max="15" man="1"/>
        <brk id="1105" max="14" man="1"/>
        <brk id="1160" max="14" man="1"/>
        <brk id="1175" max="10" man="1"/>
        <brk id="1211" max="10" man="1"/>
        <brk id="1251" max="10" man="1"/>
        <brk id="1290" max="10" man="1"/>
        <brk id="1328" max="10" man="1"/>
        <brk id="1364" max="10" man="1"/>
        <brk id="1401" max="10" man="1"/>
        <brk id="1439" max="10" man="1"/>
        <brk id="1474" max="10" man="1"/>
        <brk id="1510" max="10" man="1"/>
        <brk id="1550" max="10" man="1"/>
        <brk id="1589" max="10" man="1"/>
        <brk id="1628" max="10" man="1"/>
        <brk id="1668" max="10" man="1"/>
        <brk id="1706" max="10" man="1"/>
        <brk id="1741" max="10" man="1"/>
        <brk id="1771" max="10" man="1"/>
        <brk id="1808" max="10" man="1"/>
        <brk id="1845" max="10" man="1"/>
        <brk id="1880" max="10" man="1"/>
        <brk id="1922" max="10" man="1"/>
        <brk id="1976" max="10" man="1"/>
      </rowBreaks>
      <pageMargins left="0" right="0" top="0.90551181102362199" bottom="0" header="0" footer="0"/>
      <printOptions horizontalCentered="1"/>
      <pageSetup paperSize="8" scale="38" fitToHeight="0" orientation="landscape"/>
    </customSheetView>
    <customSheetView guid="{9E943B7D-D4C7-443F-BC4C-8AB90546D8A5}" scale="40" showPageBreaks="1" zeroValues="0" fitToPage="1" showAutoFilter="1" hiddenRows="1" hiddenColumns="1" view="pageBreakPreview" topLeftCell="A4">
      <pane xSplit="2" ySplit="7" topLeftCell="D714" state="frozen"/>
      <selection activeCell="M818" sqref="M818"/>
      <rowBreaks count="42" manualBreakCount="42">
        <brk id="99" max="17" man="1"/>
        <brk id="134" max="17" man="1"/>
        <brk id="180" max="16383" man="1"/>
        <brk id="249" max="17" man="1"/>
        <brk id="266" max="17" man="1"/>
        <brk id="300" max="16383" man="1"/>
        <brk id="435" max="16383" man="1"/>
        <brk id="489" max="17" man="1"/>
        <brk id="535" max="17" man="1"/>
        <brk id="579" max="17" man="1"/>
        <brk id="632" max="17" man="1"/>
        <brk id="695" max="16383" man="1"/>
        <brk id="763" max="16383" man="1"/>
        <brk id="814" max="16383" man="1"/>
        <brk id="876" max="16383" man="1"/>
        <brk id="1024" max="17" man="1"/>
        <brk id="1085" max="16383" man="1"/>
        <brk id="1146" max="17" man="1"/>
        <brk id="1210" max="14" man="1"/>
        <brk id="1265" max="14" man="1"/>
        <brk id="1280" max="10" man="1"/>
        <brk id="1316" max="10" man="1"/>
        <brk id="1356" max="10" man="1"/>
        <brk id="1395" max="10" man="1"/>
        <brk id="1433" max="10" man="1"/>
        <brk id="1469" max="10" man="1"/>
        <brk id="1506" max="10" man="1"/>
        <brk id="1544" max="10" man="1"/>
        <brk id="1579" max="10" man="1"/>
        <brk id="1615" max="10" man="1"/>
        <brk id="1655" max="10" man="1"/>
        <brk id="1694" max="10" man="1"/>
        <brk id="1733" max="10" man="1"/>
        <brk id="1773" max="10" man="1"/>
        <brk id="1811" max="10" man="1"/>
        <brk id="1846" max="10" man="1"/>
        <brk id="1876" max="10" man="1"/>
        <brk id="1913" max="10" man="1"/>
        <brk id="1950" max="10" man="1"/>
        <brk id="1985" max="10" man="1"/>
        <brk id="2027" max="10" man="1"/>
        <brk id="2081" max="10" man="1"/>
      </rowBreaks>
      <pageMargins left="0" right="0" top="0.39370078740157499" bottom="0" header="0" footer="0"/>
      <printOptions horizontalCentered="1"/>
      <pageSetup paperSize="8" scale="39" fitToHeight="0" orientation="landscape"/>
      <autoFilter ref="B1:T1"/>
    </customSheetView>
    <customSheetView guid="{F2110B0B-AAE7-42F0-B553-C360E9249AD4}" scale="48" showPageBreaks="1" outlineSymbols="0" zeroValues="0" fitToPage="1" printArea="1" showAutoFilter="1" hiddenColumns="1" view="pageBreakPreview" topLeftCell="A4">
      <pane xSplit="2" ySplit="7" topLeftCell="L726" state="frozen"/>
      <selection activeCell="S728" sqref="S728:S733"/>
      <pageMargins left="0" right="0" top="0.90551181102362199" bottom="0.47" header="0" footer="0"/>
      <printOptions horizontalCentered="1"/>
      <pageSetup paperSize="8" scale="42" fitToHeight="0" orientation="landscape"/>
      <autoFilter ref="A9:T1142"/>
    </customSheetView>
    <customSheetView guid="{D7BC8E82-4392-4806-9DAE-D94253790B9C}" scale="48" showPageBreaks="1" outlineSymbols="0" zeroValues="0" fitToPage="1" printArea="1" showAutoFilter="1" hiddenColumns="1" view="pageBreakPreview" topLeftCell="A4">
      <pane xSplit="2" ySplit="7" topLeftCell="L909" state="frozen"/>
      <selection activeCell="S925" sqref="S925:S930"/>
      <rowBreaks count="4" manualBreakCount="4">
        <brk id="70" max="85" man="1"/>
        <brk id="88" max="85" man="1"/>
        <brk id="260" max="85" man="1"/>
        <brk id="320" max="85" man="1"/>
      </rowBreaks>
      <pageMargins left="0" right="0" top="0.90551181102362199" bottom="0.47" header="0" footer="0"/>
      <printOptions horizontalCentered="1"/>
      <pageSetup paperSize="8" scale="42" fitToHeight="0" orientation="landscape"/>
      <autoFilter ref="A9:T1161"/>
    </customSheetView>
    <customSheetView guid="{A6B98527-7CBF-4E4D-BDEA-9334A3EB779F}" scale="57" showPageBreaks="1" outlineSymbols="0" zeroValues="0" fitToPage="1" printArea="1" showAutoFilter="1" hiddenColumns="1" view="pageBreakPreview" topLeftCell="A4">
      <pane xSplit="2" ySplit="7" topLeftCell="C11" state="frozen"/>
      <selection activeCell="G15" sqref="G15"/>
      <pageMargins left="0" right="0" top="0.90551181102362199" bottom="0.47" header="0" footer="0"/>
      <printOptions horizontalCentered="1"/>
      <pageSetup paperSize="8" scale="42" fitToHeight="0" orientation="landscape"/>
      <autoFilter ref="A9:S1185"/>
    </customSheetView>
    <customSheetView guid="{D20DFCFE-63F9-4265-B37B-4F36C46DF159}" scale="40" showPageBreaks="1" outlineSymbols="0" zeroValues="0" fitToPage="1" printArea="1" showAutoFilter="1" hiddenRows="1" hiddenColumns="1" view="pageBreakPreview" topLeftCell="A4">
      <pane xSplit="2" ySplit="7" topLeftCell="C963" state="frozen"/>
      <selection activeCell="A782" sqref="A778:XFD782"/>
      <rowBreaks count="29" manualBreakCount="29">
        <brk id="174" max="18" man="1"/>
        <brk id="208" max="18" man="1"/>
        <brk id="1019" max="18" man="1"/>
        <brk id="1069" max="18" man="1"/>
        <brk id="1126" max="18" man="1"/>
        <brk id="1197" max="18" man="1"/>
        <brk id="1252" max="14" man="1"/>
        <brk id="1267" max="10" man="1"/>
        <brk id="1303" max="10" man="1"/>
        <brk id="1343" max="10" man="1"/>
        <brk id="1382" max="10" man="1"/>
        <brk id="1420" max="10" man="1"/>
        <brk id="1456" max="10" man="1"/>
        <brk id="1493" max="10" man="1"/>
        <brk id="1531" max="10" man="1"/>
        <brk id="1566" max="10" man="1"/>
        <brk id="1602" max="10" man="1"/>
        <brk id="1642" max="10" man="1"/>
        <brk id="1681" max="10" man="1"/>
        <brk id="1720" max="10" man="1"/>
        <brk id="1760" max="10" man="1"/>
        <brk id="1798" max="10" man="1"/>
        <brk id="1833" max="10" man="1"/>
        <brk id="1863" max="10" man="1"/>
        <brk id="1900" max="10" man="1"/>
        <brk id="1937" max="10" man="1"/>
        <brk id="1972" max="10" man="1"/>
        <brk id="2014" max="10" man="1"/>
        <brk id="2068" max="10" man="1"/>
      </rowBreaks>
      <pageMargins left="0" right="0" top="0.90551181102362199" bottom="0" header="0" footer="0"/>
      <printOptions horizontalCentered="1"/>
      <pageSetup paperSize="8" scale="42" fitToHeight="0" orientation="landscape"/>
      <autoFilter ref="A9:S1185"/>
    </customSheetView>
    <customSheetView guid="{539CB3DF-9B66-4BE7-9074-8CE0405EB8A6}" scale="40" showPageBreaks="1" outlineSymbols="0" zeroValues="0" fitToPage="1" printArea="1" showAutoFilter="1" hiddenColumns="1" view="pageBreakPreview" topLeftCell="A4">
      <pane xSplit="4" ySplit="7" topLeftCell="J170" state="frozen"/>
      <selection activeCell="P182" sqref="P182"/>
      <rowBreaks count="29" manualBreakCount="29">
        <brk id="174" max="18" man="1"/>
        <brk id="208" max="18" man="1"/>
        <brk id="1036" max="18" man="1"/>
        <brk id="1086" max="18" man="1"/>
        <brk id="1143" max="18" man="1"/>
        <brk id="1214" max="18" man="1"/>
        <brk id="1269" max="14" man="1"/>
        <brk id="1284" max="10" man="1"/>
        <brk id="1320" max="10" man="1"/>
        <brk id="1360" max="10" man="1"/>
        <brk id="1399" max="10" man="1"/>
        <brk id="1437" max="10" man="1"/>
        <brk id="1473" max="10" man="1"/>
        <brk id="1510" max="10" man="1"/>
        <brk id="1548" max="10" man="1"/>
        <brk id="1583" max="10" man="1"/>
        <brk id="1619" max="10" man="1"/>
        <brk id="1659" max="10" man="1"/>
        <brk id="1698" max="10" man="1"/>
        <brk id="1737" max="10" man="1"/>
        <brk id="1777" max="10" man="1"/>
        <brk id="1815" max="10" man="1"/>
        <brk id="1850" max="10" man="1"/>
        <brk id="1880" max="10" man="1"/>
        <brk id="1917" max="10" man="1"/>
        <brk id="1954" max="10" man="1"/>
        <brk id="1989" max="10" man="1"/>
        <brk id="2031" max="10" man="1"/>
        <brk id="2085" max="10" man="1"/>
      </rowBreaks>
      <pageMargins left="0" right="0" top="0.90551181102362199" bottom="0" header="0" footer="0"/>
      <printOptions horizontalCentered="1"/>
      <pageSetup paperSize="8" scale="43" fitToHeight="0" orientation="landscape"/>
      <autoFilter ref="A7:P393"/>
    </customSheetView>
    <customSheetView guid="{998B8119-4FF3-4A16-838D-539C6AE34D55}" scale="40" showPageBreaks="1" outlineSymbols="0" zeroValues="0" fitToPage="1" printArea="1" showAutoFilter="1" hiddenRows="1" hiddenColumns="1" view="pageBreakPreview" topLeftCell="A4">
      <pane xSplit="4" ySplit="7" topLeftCell="F163" state="frozen"/>
      <selection activeCell="F144" sqref="F144:G149"/>
      <rowBreaks count="29" manualBreakCount="29">
        <brk id="175" max="18" man="1"/>
        <brk id="209" max="18" man="1"/>
        <brk id="1033" max="18" man="1"/>
        <brk id="1083" max="18" man="1"/>
        <brk id="1140" max="18" man="1"/>
        <brk id="1211" max="18" man="1"/>
        <brk id="1266" max="14" man="1"/>
        <brk id="1281" max="10" man="1"/>
        <brk id="1317" max="10" man="1"/>
        <brk id="1357" max="10" man="1"/>
        <brk id="1396" max="10" man="1"/>
        <brk id="1434" max="10" man="1"/>
        <brk id="1470" max="10" man="1"/>
        <brk id="1507" max="10" man="1"/>
        <brk id="1545" max="10" man="1"/>
        <brk id="1580" max="10" man="1"/>
        <brk id="1616" max="10" man="1"/>
        <brk id="1656" max="10" man="1"/>
        <brk id="1695" max="10" man="1"/>
        <brk id="1734" max="10" man="1"/>
        <brk id="1774" max="10" man="1"/>
        <brk id="1812" max="10" man="1"/>
        <brk id="1847" max="10" man="1"/>
        <brk id="1877" max="10" man="1"/>
        <brk id="1914" max="10" man="1"/>
        <brk id="1951" max="10" man="1"/>
        <brk id="1986" max="10" man="1"/>
        <brk id="2028" max="10" man="1"/>
        <brk id="2082" max="10" man="1"/>
      </rowBreaks>
      <pageMargins left="0" right="0" top="0.90551181102362199" bottom="0" header="0" footer="0"/>
      <printOptions horizontalCentered="1"/>
      <pageSetup paperSize="8" scale="27" fitToHeight="0" orientation="landscape"/>
      <autoFilter ref="A7:P401"/>
    </customSheetView>
    <customSheetView guid="{9FA29541-62F4-4CED-BF33-19F6BA57578F}" scale="40" showPageBreaks="1" outlineSymbols="0" zeroValues="0" printArea="1" showAutoFilter="1" hiddenColumns="1" view="pageBreakPreview" topLeftCell="A4">
      <pane xSplit="4" ySplit="4" topLeftCell="K167" state="frozen"/>
      <selection activeCell="P172" sqref="P172:P175"/>
      <rowBreaks count="2" manualBreakCount="2">
        <brk id="77" max="15" man="1"/>
        <brk id="171" max="15" man="1"/>
      </rowBreaks>
      <pageMargins left="0" right="0" top="0.90551181102362199" bottom="0" header="0" footer="0"/>
      <printOptions horizontalCentered="1"/>
      <pageSetup paperSize="8" scale="45" fitToHeight="9" orientation="landscape"/>
      <autoFilter ref="A7:P401"/>
    </customSheetView>
    <customSheetView guid="{5FB953A5-71FF-4056-AF98-C9D06FF0EDF3}" scale="35" showPageBreaks="1" outlineSymbols="0" zeroValues="0" fitToPage="1" printArea="1" showAutoFilter="1" hiddenColumns="1" view="pageBreakPreview" topLeftCell="A5">
      <pane xSplit="4" ySplit="4" topLeftCell="F9" state="frozen"/>
      <selection activeCell="F9" sqref="F9"/>
      <rowBreaks count="29" manualBreakCount="29">
        <brk id="175" max="18" man="1"/>
        <brk id="209" max="18" man="1"/>
        <brk id="1033" max="18" man="1"/>
        <brk id="1083" max="18" man="1"/>
        <brk id="1140" max="18" man="1"/>
        <brk id="1211" max="18" man="1"/>
        <brk id="1266" max="14" man="1"/>
        <brk id="1281" max="10" man="1"/>
        <brk id="1317" max="10" man="1"/>
        <brk id="1357" max="10" man="1"/>
        <brk id="1396" max="10" man="1"/>
        <brk id="1434" max="10" man="1"/>
        <brk id="1470" max="10" man="1"/>
        <brk id="1507" max="10" man="1"/>
        <brk id="1545" max="10" man="1"/>
        <brk id="1580" max="10" man="1"/>
        <brk id="1616" max="10" man="1"/>
        <brk id="1656" max="10" man="1"/>
        <brk id="1695" max="10" man="1"/>
        <brk id="1734" max="10" man="1"/>
        <brk id="1774" max="10" man="1"/>
        <brk id="1812" max="10" man="1"/>
        <brk id="1847" max="10" man="1"/>
        <brk id="1877" max="10" man="1"/>
        <brk id="1914" max="10" man="1"/>
        <brk id="1951" max="10" man="1"/>
        <brk id="1986" max="10" man="1"/>
        <brk id="2028" max="10" man="1"/>
        <brk id="2082" max="10" man="1"/>
      </rowBreaks>
      <pageMargins left="0" right="0" top="0.90551181102362199" bottom="0" header="0" footer="0"/>
      <printOptions horizontalCentered="1"/>
      <pageSetup paperSize="8" scale="39" fitToHeight="0" orientation="landscape"/>
      <autoFilter ref="A7:P398"/>
    </customSheetView>
    <customSheetView guid="{5EB1B5BB-79BE-4318-9140-3FA31802D519}" scale="40" showPageBreaks="1" outlineSymbols="0" zeroValues="0" fitToPage="1" printArea="1" showAutoFilter="1" view="pageBreakPreview" topLeftCell="A4">
      <pane xSplit="4" ySplit="7" topLeftCell="K166" state="frozen"/>
      <selection activeCell="K170" sqref="K170:K175"/>
      <rowBreaks count="29" manualBreakCount="29">
        <brk id="180" max="18"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90551181102362199" bottom="0" header="0" footer="0"/>
      <printOptions horizontalCentered="1"/>
      <pageSetup paperSize="8" scale="39" fitToHeight="0" orientation="landscape"/>
      <autoFilter ref="A7:K386"/>
    </customSheetView>
    <customSheetView guid="{649E5CE3-4976-49D9-83DA-4E57FFC714BF}" scale="50" showPageBreaks="1" outlineSymbols="0" zeroValues="0" fitToPage="1" printArea="1" showAutoFilter="1" hiddenColumns="1" view="pageBreakPreview" topLeftCell="A6">
      <pane xSplit="2" ySplit="2" topLeftCell="C155" state="frozen"/>
      <selection activeCell="E164" sqref="E164"/>
      <rowBreaks count="35" manualBreakCount="35">
        <brk id="28" max="11" man="1"/>
        <brk id="38" max="11" man="1"/>
        <brk id="54" max="11" man="1"/>
        <brk id="86" max="11" man="1"/>
        <brk id="116" max="11" man="1"/>
        <brk id="134" max="11" man="1"/>
        <brk id="148" max="11" man="1"/>
        <brk id="198" max="18" man="1"/>
        <brk id="1015" max="18" man="1"/>
        <brk id="1065" max="18" man="1"/>
        <brk id="1122" max="18" man="1"/>
        <brk id="1193" max="18" man="1"/>
        <brk id="1248" max="14" man="1"/>
        <brk id="1263" max="10" man="1"/>
        <brk id="1299" max="10" man="1"/>
        <brk id="1339" max="10" man="1"/>
        <brk id="1378" max="10" man="1"/>
        <brk id="1416" max="10" man="1"/>
        <brk id="1452" max="10" man="1"/>
        <brk id="1489" max="10" man="1"/>
        <brk id="1527" max="10" man="1"/>
        <brk id="1562" max="10" man="1"/>
        <brk id="1598" max="10" man="1"/>
        <brk id="1638" max="10" man="1"/>
        <brk id="1677" max="10" man="1"/>
        <brk id="1716" max="10" man="1"/>
        <brk id="1756" max="10" man="1"/>
        <brk id="1794" max="10" man="1"/>
        <brk id="1829" max="10" man="1"/>
        <brk id="1859" max="10" man="1"/>
        <brk id="1896" max="10" man="1"/>
        <brk id="1933" max="10" man="1"/>
        <brk id="1968" max="10" man="1"/>
        <brk id="2010" max="10" man="1"/>
        <brk id="2064" max="10" man="1"/>
      </rowBreaks>
      <colBreaks count="1" manualBreakCount="1">
        <brk id="12" max="183" man="1"/>
      </colBreaks>
      <pageMargins left="0" right="0" top="0.90551181102362199" bottom="0" header="0" footer="0"/>
      <printOptions horizontalCentered="1"/>
      <pageSetup paperSize="8" scale="43" fitToHeight="0" orientation="landscape"/>
      <autoFilter ref="A7:L386"/>
    </customSheetView>
    <customSheetView guid="{72C0943B-A5D5-4B80-AD54-166C5CDC74DE}" scale="40" showPageBreaks="1" outlineSymbols="0" zeroValues="0" fitToPage="1" printArea="1" showAutoFilter="1" view="pageBreakPreview" topLeftCell="A5">
      <pane xSplit="4" ySplit="10" topLeftCell="E135" state="frozen"/>
      <selection activeCell="G33" sqref="G33"/>
      <rowBreaks count="30" manualBreakCount="30">
        <brk id="7" max="11" man="1"/>
        <brk id="40" max="15"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67" bottom="0" header="0" footer="0"/>
      <printOptions horizontalCentered="1"/>
      <pageSetup paperSize="8" scale="41" fitToHeight="0" orientation="landscape"/>
      <autoFilter ref="A3:M184"/>
    </customSheetView>
    <customSheetView guid="{D95852A1-B0FC-4AC5-B62B-5CCBE05B0D15}" scale="50" showPageBreaks="1" outlineSymbols="0" zeroValues="0" fitToPage="1" showAutoFilter="1" view="pageBreakPreview" topLeftCell="A5">
      <pane xSplit="4" ySplit="4" topLeftCell="E162" state="frozen"/>
      <selection activeCell="I169" sqref="I169"/>
      <rowBreaks count="29" manualBreakCount="29">
        <brk id="24" max="11" man="1"/>
        <brk id="33" max="11" man="1"/>
        <brk id="215" max="18" man="1"/>
        <brk id="265" max="18" man="1"/>
        <brk id="322" max="18" man="1"/>
        <brk id="393" max="18" man="1"/>
        <brk id="448" max="14" man="1"/>
        <brk id="463" max="10" man="1"/>
        <brk id="499" max="10" man="1"/>
        <brk id="539" max="10" man="1"/>
        <brk id="578" max="10" man="1"/>
        <brk id="616" max="10" man="1"/>
        <brk id="652" max="10" man="1"/>
        <brk id="689" max="10" man="1"/>
        <brk id="727" max="10" man="1"/>
        <brk id="762" max="10" man="1"/>
        <brk id="798" max="10" man="1"/>
        <brk id="838" max="10" man="1"/>
        <brk id="877" max="10" man="1"/>
        <brk id="916" max="10" man="1"/>
        <brk id="956" max="10" man="1"/>
        <brk id="994" max="10" man="1"/>
        <brk id="1029" max="10" man="1"/>
        <brk id="1059" max="10" man="1"/>
        <brk id="1096" max="10" man="1"/>
        <brk id="1133" max="10" man="1"/>
        <brk id="1168" max="10" man="1"/>
        <brk id="1210" max="10" man="1"/>
        <brk id="1264" max="10" man="1"/>
      </rowBreaks>
      <pageMargins left="0" right="0" top="0.90551181102362199" bottom="0" header="0" footer="0"/>
      <printOptions horizontalCentered="1"/>
      <pageSetup paperSize="9" scale="28" fitToHeight="0" orientation="landscape"/>
      <autoFilter ref="A7:J397"/>
    </customSheetView>
    <customSheetView guid="{99950613-28E7-4EC2-B918-559A2757B0A9}" scale="50" showPageBreaks="1" outlineSymbols="0" zeroValues="0" fitToPage="1" printArea="1" showAutoFilter="1" view="pageBreakPreview" topLeftCell="A5">
      <pane xSplit="2" ySplit="10" topLeftCell="C189" state="frozen"/>
      <selection activeCell="J191" sqref="J191:J196"/>
      <rowBreaks count="32" manualBreakCount="32">
        <brk id="28" max="11" man="1"/>
        <brk id="115" max="11" man="1"/>
        <brk id="152" max="11" man="1"/>
        <brk id="184" max="11" man="1"/>
        <brk id="217" max="18" man="1"/>
        <brk id="1028" max="18" man="1"/>
        <brk id="1078" max="18" man="1"/>
        <brk id="1135" max="18" man="1"/>
        <brk id="1206" max="18" man="1"/>
        <brk id="1261" max="14" man="1"/>
        <brk id="1276" max="10" man="1"/>
        <brk id="1312" max="10" man="1"/>
        <brk id="1352" max="10" man="1"/>
        <brk id="1391" max="10" man="1"/>
        <brk id="1429" max="10" man="1"/>
        <brk id="1465" max="10" man="1"/>
        <brk id="1502" max="10" man="1"/>
        <brk id="1540" max="10" man="1"/>
        <brk id="1575" max="10" man="1"/>
        <brk id="1611" max="10" man="1"/>
        <brk id="1651" max="10" man="1"/>
        <brk id="1690" max="10" man="1"/>
        <brk id="1729" max="10" man="1"/>
        <brk id="1769" max="10" man="1"/>
        <brk id="1807" max="10" man="1"/>
        <brk id="1842" max="10" man="1"/>
        <brk id="1872" max="10" man="1"/>
        <brk id="1909" max="10" man="1"/>
        <brk id="1946" max="10" man="1"/>
        <brk id="1981" max="10" man="1"/>
        <brk id="2023" max="10" man="1"/>
        <brk id="2077" max="10" man="1"/>
      </rowBreaks>
      <pageMargins left="0" right="0" top="0.90551181102362199" bottom="0" header="0" footer="0"/>
      <printOptions horizontalCentered="1"/>
      <pageSetup paperSize="8" scale="47" fitToHeight="0" orientation="landscape"/>
      <autoFilter ref="A7:J415"/>
    </customSheetView>
    <customSheetView guid="{0CCCFAED-79CE-4449-BC23-D60C794B65C2}" scale="50" showPageBreaks="1" outlineSymbols="0" zeroValues="0" fitToPage="1" printArea="1" showAutoFilter="1" topLeftCell="A5">
      <pane xSplit="2" ySplit="4" topLeftCell="AU9" state="frozen"/>
      <selection activeCell="A190" sqref="A190"/>
      <rowBreaks count="32" manualBreakCount="32">
        <brk id="68" max="9" man="1"/>
        <brk id="122" max="9" man="1"/>
        <brk id="146" max="9" man="1"/>
        <brk id="168" max="9" man="1"/>
        <brk id="205" max="18" man="1"/>
        <brk id="1016" max="18" man="1"/>
        <brk id="1066" max="18" man="1"/>
        <brk id="1123" max="18" man="1"/>
        <brk id="1194" max="18" man="1"/>
        <brk id="1249" max="14" man="1"/>
        <brk id="1264" max="10" man="1"/>
        <brk id="1300" max="10" man="1"/>
        <brk id="1340" max="10" man="1"/>
        <brk id="1379" max="10" man="1"/>
        <brk id="1417" max="10" man="1"/>
        <brk id="1453" max="10" man="1"/>
        <brk id="1490" max="10" man="1"/>
        <brk id="1528" max="10" man="1"/>
        <brk id="1563" max="10" man="1"/>
        <brk id="1599" max="10" man="1"/>
        <brk id="1639" max="10" man="1"/>
        <brk id="1678" max="10" man="1"/>
        <brk id="1717" max="10" man="1"/>
        <brk id="1757" max="10" man="1"/>
        <brk id="1795" max="10" man="1"/>
        <brk id="1830" max="10" man="1"/>
        <brk id="1860" max="10" man="1"/>
        <brk id="1897" max="10" man="1"/>
        <brk id="1934" max="10" man="1"/>
        <brk id="1969" max="10" man="1"/>
        <brk id="2011" max="10" man="1"/>
        <brk id="2065" max="10" man="1"/>
      </rowBreaks>
      <pageMargins left="0" right="0" top="0.90551181102362199" bottom="0" header="0" footer="0"/>
      <printOptions horizontalCentered="1"/>
      <pageSetup paperSize="8" scale="44" fitToHeight="0" orientation="landscape"/>
      <autoFilter ref="A7:J411"/>
    </customSheetView>
    <customSheetView guid="{45DE1976-7F07-4EB4-8A9C-FB72D060BEFA}" scale="55" showPageBreaks="1" outlineSymbols="0" zeroValues="0" fitToPage="1" printArea="1" showAutoFilter="1" view="pageBreakPreview" topLeftCell="D33">
      <selection activeCell="J39" sqref="J39:J44"/>
      <rowBreaks count="35" manualBreakCount="35">
        <brk id="23" max="9" man="1"/>
        <brk id="30" max="9" man="1"/>
        <brk id="48" max="9" man="1"/>
        <brk id="85" max="9" man="1"/>
        <brk id="127" max="9" man="1"/>
        <brk id="145" max="9" man="1"/>
        <brk id="171" max="9" man="1"/>
        <brk id="206" max="9" man="1"/>
        <brk id="1017" max="18" man="1"/>
        <brk id="1067" max="18" man="1"/>
        <brk id="1124" max="18" man="1"/>
        <brk id="1195" max="18" man="1"/>
        <brk id="1250" max="14" man="1"/>
        <brk id="1265" max="10" man="1"/>
        <brk id="1301" max="10" man="1"/>
        <brk id="1341" max="10" man="1"/>
        <brk id="1380" max="10" man="1"/>
        <brk id="1418" max="10" man="1"/>
        <brk id="1454" max="10" man="1"/>
        <brk id="1491" max="10" man="1"/>
        <brk id="1529" max="10" man="1"/>
        <brk id="1564" max="10" man="1"/>
        <brk id="1600" max="10" man="1"/>
        <brk id="1640" max="10" man="1"/>
        <brk id="1679" max="10" man="1"/>
        <brk id="1718" max="10" man="1"/>
        <brk id="1758" max="10" man="1"/>
        <brk id="1796" max="10" man="1"/>
        <brk id="1831" max="10" man="1"/>
        <brk id="1861" max="10" man="1"/>
        <brk id="1898" max="10" man="1"/>
        <brk id="1935" max="10" man="1"/>
        <brk id="1970" max="10" man="1"/>
        <brk id="2012" max="10" man="1"/>
        <brk id="2066" max="10" man="1"/>
      </rowBreaks>
      <pageMargins left="0" right="0" top="0.90551181102362199" bottom="0" header="0" footer="0"/>
      <printOptions horizontalCentered="1"/>
      <pageSetup paperSize="8" scale="47" fitToHeight="0" orientation="landscape"/>
      <autoFilter ref="A7:J397"/>
    </customSheetView>
    <customSheetView guid="{6068C3FF-17AA-48A5-A88B-2523CBAC39AE}" scale="60" showPageBreaks="1" outlineSymbols="0" zeroValues="0" fitToPage="1" printArea="1" showAutoFilter="1" view="pageBreakPreview" topLeftCell="A4">
      <pane xSplit="4" ySplit="7" topLeftCell="E76" state="frozen"/>
      <selection activeCell="C86" sqref="C86:D86"/>
      <rowBreaks count="28" manualBreakCount="28">
        <brk id="122" max="9" man="1"/>
        <brk id="1005" max="18" man="1"/>
        <brk id="1055" max="18" man="1"/>
        <brk id="1112" max="18" man="1"/>
        <brk id="1183" max="18" man="1"/>
        <brk id="1238" max="14" man="1"/>
        <brk id="1253" max="10" man="1"/>
        <brk id="1289" max="10" man="1"/>
        <brk id="1329" max="10" man="1"/>
        <brk id="1368" max="10" man="1"/>
        <brk id="1406" max="10" man="1"/>
        <brk id="1442" max="10" man="1"/>
        <brk id="1479" max="10" man="1"/>
        <brk id="1517" max="10" man="1"/>
        <brk id="1552" max="10" man="1"/>
        <brk id="1588" max="10" man="1"/>
        <brk id="1628" max="10" man="1"/>
        <brk id="1667" max="10" man="1"/>
        <brk id="1706" max="10" man="1"/>
        <brk id="1746" max="10" man="1"/>
        <brk id="1784" max="10" man="1"/>
        <brk id="1819" max="10" man="1"/>
        <brk id="1849" max="10" man="1"/>
        <brk id="1886" max="10" man="1"/>
        <brk id="1923" max="10" man="1"/>
        <brk id="1958" max="10" man="1"/>
        <brk id="2000" max="10" man="1"/>
        <brk id="2054" max="10" man="1"/>
      </rowBreaks>
      <pageMargins left="0" right="0" top="0.47" bottom="0" header="0" footer="0"/>
      <printOptions horizontalCentered="1"/>
      <pageSetup paperSize="8" scale="44" fitToHeight="0" orientation="landscape"/>
      <autoFilter ref="A6:K369"/>
    </customSheetView>
    <customSheetView guid="{A0A3CD9B-2436-40D7-91DB-589A95FBBF00}" scale="50" showPageBreaks="1" outlineSymbols="0" zeroValues="0" fitToPage="1" printArea="1" showAutoFilter="1" view="pageBreakPreview">
      <pane xSplit="2" ySplit="7" topLeftCell="C174" state="frozen"/>
      <selection activeCell="L187" sqref="L187"/>
      <rowBreaks count="28" manualBreakCount="28">
        <brk id="197" max="9" man="1"/>
        <brk id="1020" max="18" man="1"/>
        <brk id="1070" max="18" man="1"/>
        <brk id="1127" max="18" man="1"/>
        <brk id="1198" max="18" man="1"/>
        <brk id="1253" max="14" man="1"/>
        <brk id="1268" max="10" man="1"/>
        <brk id="1304" max="10" man="1"/>
        <brk id="1344" max="10" man="1"/>
        <brk id="1383" max="10" man="1"/>
        <brk id="1421" max="10" man="1"/>
        <brk id="1457" max="10" man="1"/>
        <brk id="1494" max="10" man="1"/>
        <brk id="1532" max="10" man="1"/>
        <brk id="1567" max="10" man="1"/>
        <brk id="1603" max="10" man="1"/>
        <brk id="1643" max="10" man="1"/>
        <brk id="1682" max="10" man="1"/>
        <brk id="1721" max="10" man="1"/>
        <brk id="1761" max="10" man="1"/>
        <brk id="1799" max="10" man="1"/>
        <brk id="1834" max="10" man="1"/>
        <brk id="1864" max="10" man="1"/>
        <brk id="1901" max="10" man="1"/>
        <brk id="1938" max="10" man="1"/>
        <brk id="1973" max="10" man="1"/>
        <brk id="2015" max="10" man="1"/>
        <brk id="2069" max="10" man="1"/>
      </rowBreaks>
      <pageMargins left="0" right="0" top="0.90551181102362199" bottom="0" header="0" footer="0"/>
      <printOptions horizontalCentered="1"/>
      <pageSetup paperSize="8" scale="45" fitToHeight="0" orientation="landscape"/>
      <autoFilter ref="A6:J389"/>
    </customSheetView>
    <customSheetView guid="{4EA492D8-B170-444C-A887-0AC42BCFF83B}" scale="60" showPageBreaks="1" outlineSymbols="0" zeroValues="0" fitToPage="1" printArea="1" showAutoFilter="1" hiddenColumns="1" topLeftCell="A4">
      <pane xSplit="2" ySplit="3" topLeftCell="C117" activePane="bottomRight" state="frozen"/>
      <selection pane="bottomRight" activeCell="E122" sqref="E122"/>
      <rowBreaks count="30" manualBreakCount="30">
        <brk id="16" max="9" man="1"/>
        <brk id="191" max="9" man="1"/>
        <brk id="224" max="9" man="1"/>
        <brk id="1031" max="18" man="1"/>
        <brk id="1081" max="18" man="1"/>
        <brk id="1138" max="18" man="1"/>
        <brk id="1209" max="18" man="1"/>
        <brk id="1264" max="14" man="1"/>
        <brk id="1279" max="10" man="1"/>
        <brk id="1315" max="10" man="1"/>
        <brk id="1355" max="10" man="1"/>
        <brk id="1394" max="10" man="1"/>
        <brk id="1432" max="10" man="1"/>
        <brk id="1468" max="10" man="1"/>
        <brk id="1505" max="10" man="1"/>
        <brk id="1543" max="10" man="1"/>
        <brk id="1578" max="10" man="1"/>
        <brk id="1614" max="10" man="1"/>
        <brk id="1654" max="10" man="1"/>
        <brk id="1693" max="10" man="1"/>
        <brk id="1732" max="10" man="1"/>
        <brk id="1772" max="10" man="1"/>
        <brk id="1810" max="10" man="1"/>
        <brk id="1845" max="10" man="1"/>
        <brk id="1875" max="10" man="1"/>
        <brk id="1912" max="10" man="1"/>
        <brk id="1949" max="10" man="1"/>
        <brk id="1984" max="10" man="1"/>
        <brk id="2026" max="10" man="1"/>
        <brk id="2080" max="10" man="1"/>
      </rowBreaks>
      <colBreaks count="1" manualBreakCount="1">
        <brk id="11" max="183" man="1"/>
      </colBreaks>
      <pageMargins left="0" right="0" top="0.90551181102362199" bottom="0.196850393700787" header="0" footer="0"/>
      <printOptions horizontalCentered="1"/>
      <pageSetup paperSize="8" scale="34" fitToHeight="0" orientation="landscape" r:id="rId8"/>
      <autoFilter ref="A6:J342"/>
    </customSheetView>
    <customSheetView guid="{B128763D-80F0-47B0-A951-7CE59556729E}" scale="42" showPageBreaks="1" outlineSymbols="0" zeroValues="0" fitToPage="1" printArea="1" showAutoFilter="1" hiddenColumns="1" view="pageBreakPreview" topLeftCell="A4">
      <pane xSplit="2" ySplit="4" topLeftCell="C35" activePane="bottomRight" state="frozen"/>
      <selection pane="bottomRight" activeCell="M37" sqref="M37"/>
      <rowBreaks count="30" manualBreakCount="30">
        <brk id="21" max="9" man="1"/>
        <brk id="125" max="9" man="1"/>
        <brk id="170" max="9" man="1"/>
        <brk id="977" max="18" man="1"/>
        <brk id="1027" max="18" man="1"/>
        <brk id="1084" max="18" man="1"/>
        <brk id="1155" max="18" man="1"/>
        <brk id="1210" max="14" man="1"/>
        <brk id="1225" max="10" man="1"/>
        <brk id="1261" max="10" man="1"/>
        <brk id="1301" max="10" man="1"/>
        <brk id="1340" max="10" man="1"/>
        <brk id="1378" max="10" man="1"/>
        <brk id="1414" max="10" man="1"/>
        <brk id="1451" max="10" man="1"/>
        <brk id="1489" max="10" man="1"/>
        <brk id="1524" max="10" man="1"/>
        <brk id="1560" max="10" man="1"/>
        <brk id="1600" max="10" man="1"/>
        <brk id="1639" max="10" man="1"/>
        <brk id="1678" max="10" man="1"/>
        <brk id="1718" max="10" man="1"/>
        <brk id="1756" max="10" man="1"/>
        <brk id="1791" max="10" man="1"/>
        <brk id="1821" max="10" man="1"/>
        <brk id="1858" max="10" man="1"/>
        <brk id="1895" max="10" man="1"/>
        <brk id="1930" max="10" man="1"/>
        <brk id="1972" max="10" man="1"/>
        <brk id="2026" max="10" man="1"/>
      </rowBreaks>
      <colBreaks count="1" manualBreakCount="1">
        <brk id="11" max="183" man="1"/>
      </colBreaks>
      <pageMargins left="0" right="0" top="0.90551181102362199" bottom="0.196850393700787" header="0" footer="0"/>
      <printOptions horizontalCentered="1"/>
      <pageSetup paperSize="9" scale="45" fitToHeight="0" orientation="landscape" r:id="rId9"/>
      <autoFilter ref="A6:J342"/>
    </customSheetView>
  </customSheetViews>
  <mergeCells count="90">
    <mergeCell ref="J134:J139"/>
    <mergeCell ref="J122:J127"/>
    <mergeCell ref="B69:B70"/>
    <mergeCell ref="C69:C70"/>
    <mergeCell ref="D69:D70"/>
    <mergeCell ref="E69:E70"/>
    <mergeCell ref="F69:F70"/>
    <mergeCell ref="G69:G70"/>
    <mergeCell ref="H69:H70"/>
    <mergeCell ref="I69:I70"/>
    <mergeCell ref="D96:D98"/>
    <mergeCell ref="E96:E98"/>
    <mergeCell ref="G96:G98"/>
    <mergeCell ref="J63:J71"/>
    <mergeCell ref="J72:J77"/>
    <mergeCell ref="J78:J83"/>
    <mergeCell ref="A2:J2"/>
    <mergeCell ref="D4:G4"/>
    <mergeCell ref="D5:E5"/>
    <mergeCell ref="F5:G5"/>
    <mergeCell ref="A140:J140"/>
    <mergeCell ref="C4:C6"/>
    <mergeCell ref="C14:C17"/>
    <mergeCell ref="C23:C24"/>
    <mergeCell ref="C36:C37"/>
    <mergeCell ref="C55:C57"/>
    <mergeCell ref="C63:C65"/>
    <mergeCell ref="C96:C98"/>
    <mergeCell ref="D14:D17"/>
    <mergeCell ref="D23:D24"/>
    <mergeCell ref="D55:D57"/>
    <mergeCell ref="D63:D65"/>
    <mergeCell ref="A141:B141"/>
    <mergeCell ref="A4:A6"/>
    <mergeCell ref="A8:A13"/>
    <mergeCell ref="A14:A16"/>
    <mergeCell ref="A23:A24"/>
    <mergeCell ref="A55:A57"/>
    <mergeCell ref="A63:A71"/>
    <mergeCell ref="A96:A98"/>
    <mergeCell ref="B4:B6"/>
    <mergeCell ref="B14:B17"/>
    <mergeCell ref="B23:B24"/>
    <mergeCell ref="B36:B37"/>
    <mergeCell ref="B55:B57"/>
    <mergeCell ref="B63:B65"/>
    <mergeCell ref="B96:B98"/>
    <mergeCell ref="E14:E17"/>
    <mergeCell ref="E23:E24"/>
    <mergeCell ref="E36:E37"/>
    <mergeCell ref="E55:E57"/>
    <mergeCell ref="E63:E65"/>
    <mergeCell ref="F14:F17"/>
    <mergeCell ref="F23:F24"/>
    <mergeCell ref="F55:F57"/>
    <mergeCell ref="F63:F65"/>
    <mergeCell ref="F96:F98"/>
    <mergeCell ref="H4:H6"/>
    <mergeCell ref="H14:H17"/>
    <mergeCell ref="H23:H24"/>
    <mergeCell ref="H36:H37"/>
    <mergeCell ref="H55:H57"/>
    <mergeCell ref="H63:H65"/>
    <mergeCell ref="H96:H98"/>
    <mergeCell ref="G14:G17"/>
    <mergeCell ref="G23:G24"/>
    <mergeCell ref="G36:G37"/>
    <mergeCell ref="G55:G57"/>
    <mergeCell ref="G63:G65"/>
    <mergeCell ref="I4:I6"/>
    <mergeCell ref="I14:I17"/>
    <mergeCell ref="I55:I57"/>
    <mergeCell ref="I63:I65"/>
    <mergeCell ref="I96:I98"/>
    <mergeCell ref="J4:J6"/>
    <mergeCell ref="J8:J13"/>
    <mergeCell ref="J14:J22"/>
    <mergeCell ref="J23:J29"/>
    <mergeCell ref="J30:J35"/>
    <mergeCell ref="J36:J42"/>
    <mergeCell ref="J43:J48"/>
    <mergeCell ref="J49:J54"/>
    <mergeCell ref="J55:J62"/>
    <mergeCell ref="J84:J89"/>
    <mergeCell ref="J90:J94"/>
    <mergeCell ref="J128:J133"/>
    <mergeCell ref="J96:J103"/>
    <mergeCell ref="J104:J109"/>
    <mergeCell ref="J110:J115"/>
    <mergeCell ref="J116:J121"/>
  </mergeCells>
  <printOptions horizontalCentered="1"/>
  <pageMargins left="0" right="0" top="0.90551181102362199" bottom="0.196850393700787" header="0" footer="0"/>
  <pageSetup paperSize="8" scale="48" fitToHeight="0" orientation="landscape" r:id="rId10"/>
  <rowBreaks count="32" manualBreakCount="32">
    <brk id="16" max="9" man="1"/>
    <brk id="62" max="9" man="1"/>
    <brk id="121" max="9" man="1"/>
    <brk id="191" max="9" man="1"/>
    <brk id="224" max="9" man="1"/>
    <brk id="1031" max="18" man="1"/>
    <brk id="1081" max="18" man="1"/>
    <brk id="1138" max="18" man="1"/>
    <brk id="1209" max="18" man="1"/>
    <brk id="1264" max="14" man="1"/>
    <brk id="1279" max="10" man="1"/>
    <brk id="1315" max="10" man="1"/>
    <brk id="1355" max="10" man="1"/>
    <brk id="1394" max="10" man="1"/>
    <brk id="1432" max="10" man="1"/>
    <brk id="1468" max="10" man="1"/>
    <brk id="1505" max="10" man="1"/>
    <brk id="1543" max="10" man="1"/>
    <brk id="1578" max="10" man="1"/>
    <brk id="1614" max="10" man="1"/>
    <brk id="1654" max="10" man="1"/>
    <brk id="1693" max="10" man="1"/>
    <brk id="1732" max="10" man="1"/>
    <brk id="1772" max="10" man="1"/>
    <brk id="1810" max="10" man="1"/>
    <brk id="1845" max="10" man="1"/>
    <brk id="1875" max="10" man="1"/>
    <brk id="1912" max="10" man="1"/>
    <brk id="1949" max="10" man="1"/>
    <brk id="1984" max="10" man="1"/>
    <brk id="2026" max="10" man="1"/>
    <brk id="2080" max="10" man="1"/>
  </rowBreaks>
  <colBreaks count="1" manualBreakCount="1">
    <brk id="11" max="18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5.75" x14ac:dyDescent="0.25"/>
  <sheetData/>
  <customSheetViews>
    <customSheetView guid="{67ADFAE6-A9AF-44D7-8539-93CD0F6B7849}">
      <pageMargins left="0.7" right="0.7" top="0.75" bottom="0.75" header="0.3" footer="0.3"/>
    </customSheetView>
    <customSheetView guid="{CCF533A2-322B-40E2-88B2-065E6D1D35B4}">
      <pageMargins left="0.7" right="0.7" top="0.75" bottom="0.75" header="0.3" footer="0.3"/>
    </customSheetView>
    <customSheetView guid="{13BE7114-35DF-4699-8779-61985C68F6C3}">
      <pageMargins left="0.7" right="0.7" top="0.75" bottom="0.75" header="0.3" footer="0.3"/>
    </customSheetView>
    <customSheetView guid="{6E4A7295-8CE0-4D28-ABEF-D38EBAE7C204}">
      <pageMargins left="0.7" right="0.7" top="0.75" bottom="0.75" header="0.3" footer="0.3"/>
    </customSheetView>
    <customSheetView guid="{BEA0FDBA-BB07-4C19-8BBD-5E57EE395C09}">
      <pageMargins left="0.7" right="0.7" top="0.75" bottom="0.75" header="0.3" footer="0.3"/>
    </customSheetView>
    <customSheetView guid="{3EEA7E1A-5F2B-4408-A34C-1F0223B5B245}">
      <pageMargins left="0.7" right="0.7" top="0.75" bottom="0.75" header="0.3" footer="0.3"/>
    </customSheetView>
    <customSheetView guid="{CA384592-0CFD-4322-A4EB-34EC04693944}">
      <pageMargins left="0.7" right="0.7" top="0.75" bottom="0.75" header="0.3" footer="0.3"/>
    </customSheetView>
    <customSheetView guid="{032DDD1D-7C32-4E80-928D-C908C764BB01}">
      <pageMargins left="0.7" right="0.7" top="0.75" bottom="0.75" header="0.3" footer="0.3"/>
    </customSheetView>
    <customSheetView guid="{45DE1976-7F07-4EB4-8A9C-FB72D060BEFA}">
      <pageMargins left="0.7" right="0.7" top="0.75" bottom="0.75" header="0.3" footer="0.3"/>
    </customSheetView>
    <customSheetView guid="{6068C3FF-17AA-48A5-A88B-2523CBAC39AE}">
      <pageMargins left="0.7" right="0.7" top="0.75" bottom="0.75" header="0.3" footer="0.3"/>
    </customSheetView>
    <customSheetView guid="{A0A3CD9B-2436-40D7-91DB-589A95FBBF00}">
      <pageMargins left="0.7" right="0.7" top="0.75" bottom="0.75" header="0.3" footer="0.3"/>
    </customSheetView>
    <customSheetView guid="{4EA492D8-B170-444C-A887-0AC42BCFF83B}">
      <pageMargins left="0.7" right="0.7" top="0.75" bottom="0.75" header="0.3" footer="0.3"/>
    </customSheetView>
    <customSheetView guid="{B128763D-80F0-47B0-A951-7CE59556729E}">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на 01.10.2023</vt:lpstr>
      <vt:lpstr>Лист1</vt:lpstr>
      <vt:lpstr>'на 01.10.2023'!Заголовки_для_печати</vt:lpstr>
      <vt:lpstr>'на 01.10.2023'!Область_печати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Задума Инна Павловна</dc:creator>
  <cp:lastModifiedBy>Вершинина Мария Игоревна</cp:lastModifiedBy>
  <cp:lastPrinted>2023-10-13T06:48:49Z</cp:lastPrinted>
  <dcterms:created xsi:type="dcterms:W3CDTF">2011-12-13T05:34:00Z</dcterms:created>
  <dcterms:modified xsi:type="dcterms:W3CDTF">2023-10-13T08:51:28Z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B55B0FCF6D2E43BDA4506140D31BF277</vt:lpwstr>
  </property>
  <property fmtid="{D5CDD505-2E9C-101B-9397-08002B2CF9AE}" pid="3" name="KSOProductBuildVer">
    <vt:lpwstr>1049-11.2.0.11417</vt:lpwstr>
  </property>
</Properties>
</file>