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0800"/>
  </bookViews>
  <sheets>
    <sheet name="Лист1" sheetId="1" r:id="rId1"/>
    <sheet name="Лист2" sheetId="2" r:id="rId2"/>
  </sheets>
  <definedNames>
    <definedName name="_xlnm._FilterDatabase" localSheetId="0" hidden="1">Лист1!$B$1:$B$249</definedName>
    <definedName name="Z_06F9B533_3C4F_48BE_B952_AA666AD9F6D4_.wvu.FilterData" localSheetId="0" hidden="1">Лист1!$B$1:$B$249</definedName>
    <definedName name="Z_07654EE8_91C1_4798_BF83_EFF68B3C9D8D_.wvu.FilterData" localSheetId="0" hidden="1">Лист1!$B$1:$B$249</definedName>
    <definedName name="Z_0869FEE6_0D03_4521_BC16_0C36A1733C03_.wvu.PrintTitles" localSheetId="0" hidden="1">Лист1!$4:$5</definedName>
    <definedName name="Z_17A5F628_023F_4D31_868C_83D235E62831_.wvu.FilterData" localSheetId="0" hidden="1">Лист1!$B$1:$B$249</definedName>
    <definedName name="Z_17A5F628_023F_4D31_868C_83D235E62831_.wvu.PrintArea" localSheetId="0" hidden="1">Лист1!$A$1:$H$249</definedName>
    <definedName name="Z_17A5F628_023F_4D31_868C_83D235E62831_.wvu.PrintTitles" localSheetId="0" hidden="1">Лист1!$4:$5</definedName>
    <definedName name="Z_305D6833_268D_4E2A_85C3_0635B07EA2FF_.wvu.FilterData" localSheetId="0" hidden="1">Лист1!$B$1:$B$249</definedName>
    <definedName name="Z_305D6833_268D_4E2A_85C3_0635B07EA2FF_.wvu.PrintTitles" localSheetId="0" hidden="1">Лист1!$4:$5</definedName>
    <definedName name="Z_45D9F8B1_A1F3_429E_8737_FE5D06378F74_.wvu.FilterData" localSheetId="0" hidden="1">Лист1!$B$1:$B$249</definedName>
    <definedName name="Z_5321AEC1_3921_4999_93E1_1C90DF707FFA_.wvu.FilterData" localSheetId="0" hidden="1">Лист1!$B$1:$B$249</definedName>
    <definedName name="Z_85E99FA3_0FAA_49E0_BDFD_83F2A68F0687_.wvu.FilterData" localSheetId="0" hidden="1">Лист1!$B$1:$B$249</definedName>
    <definedName name="Z_86BE10D6_CF5C_47B9_A088_AA912E089998_.wvu.FilterData" localSheetId="0" hidden="1">Лист1!$B$1:$B$249</definedName>
    <definedName name="Z_9856E4C2_60F7_428E_9216_8F195D0B4CA7_.wvu.PrintTitles" localSheetId="0" hidden="1">Лист1!$4:$5</definedName>
    <definedName name="Z_A5A4E693_3ACB_4192_9971_A1597C9156CF_.wvu.PrintTitles" localSheetId="0" hidden="1">Лист1!$4:$5</definedName>
    <definedName name="Z_A68B58BA_6C94_42C7_ABD8_F83D6984973E_.wvu.PrintArea" localSheetId="0" hidden="1">Лист1!$A$1:$H$233</definedName>
    <definedName name="Z_A68B58BA_6C94_42C7_ABD8_F83D6984973E_.wvu.PrintTitles" localSheetId="0" hidden="1">Лист1!$4:$5</definedName>
    <definedName name="Z_BEFE0D76_9A31_4554_9586_D575092792A8_.wvu.PrintTitles" localSheetId="0" hidden="1">Лист1!$4:$5</definedName>
    <definedName name="Z_BF501888_7AC4_4B79_B6CE_09C0DEC3DB00_.wvu.FilterData" localSheetId="0" hidden="1">Лист1!$B$1:$B$249</definedName>
    <definedName name="Z_BF501888_7AC4_4B79_B6CE_09C0DEC3DB00_.wvu.PrintTitles" localSheetId="0" hidden="1">Лист1!$4:$5</definedName>
    <definedName name="Z_D2AD9A9D_F8C9_4C9D_8D3B_7380D9B6D9FA_.wvu.FilterData" localSheetId="0" hidden="1">Лист1!$B$1:$B$249</definedName>
    <definedName name="Z_E2CE5238_DA94_4C94_A285_00D1918D94E8_.wvu.PrintTitles" localSheetId="0" hidden="1">Лист1!$4:$5</definedName>
    <definedName name="Z_F16DAEA4_F369_4625_AD17_A1F1F5984D4D_.wvu.PrintArea" localSheetId="0" hidden="1">Лист1!$A$1:$I$233</definedName>
    <definedName name="Z_F16DAEA4_F369_4625_AD17_A1F1F5984D4D_.wvu.PrintTitles" localSheetId="0" hidden="1">Лист1!$4:$5</definedName>
    <definedName name="_xlnm.Print_Titles" localSheetId="0">Лист1!$4:$5</definedName>
    <definedName name="_xlnm.Print_Area" localSheetId="0">Лист1!$A$1:$H$249</definedName>
  </definedNames>
  <calcPr calcId="162913"/>
  <customWorkbookViews>
    <customWorkbookView name="Рогожина Ольга Сергеевна - Личное представление" guid="{305D6833-268D-4E2A-85C3-0635B07EA2FF}" mergeInterval="0" personalView="1" maximized="1" windowWidth="1276" windowHeight="655" activeSheetId="1"/>
    <customWorkbookView name="Вершинина Мария Игоревна - Личное представление" guid="{0869FEE6-0D03-4521-BC16-0C36A1733C03}" mergeInterval="0" personalView="1" maximized="1" windowWidth="1916" windowHeight="815" activeSheetId="1"/>
    <customWorkbookView name="Перевощикова Анна Васильевна - Личное представление" guid="{F16DAEA4-F369-4625-AD17-A1F1F5984D4D}" mergeInterval="0" personalView="1" maximized="1" xWindow="-8" yWindow="-8" windowWidth="1936" windowHeight="1056" activeSheetId="1"/>
    <customWorkbookView name="Крыжановская Анна Александровна - Личное представление" guid="{A68B58BA-6C94-42C7-ABD8-F83D6984973E}" mergeInterval="0" personalView="1" maximized="1" xWindow="-8" yWindow="-8" windowWidth="1296" windowHeight="1000" activeSheetId="1"/>
    <customWorkbookView name="Козлова Анастасия Сергеевна - Личное представление" guid="{9856E4C2-60F7-428E-9216-8F195D0B4CA7}" mergeInterval="0" personalView="1" maximized="1" windowWidth="1276" windowHeight="779" activeSheetId="1"/>
    <customWorkbookView name="Минакова Оксана Сергеевна - Личное представление" guid="{E2CE5238-DA94-4C94-A285-00D1918D94E8}" mergeInterval="0" personalView="1" maximized="1" xWindow="-8" yWindow="-8" windowWidth="1936" windowHeight="1056" activeSheetId="1"/>
    <customWorkbookView name="Фесик Светлана Викторовна - Личное представление" guid="{BEFE0D76-9A31-4554-9586-D575092792A8}" mergeInterval="0" personalView="1" maximized="1" xWindow="-8" yWindow="-8" windowWidth="1296" windowHeight="1000" activeSheetId="1"/>
    <customWorkbookView name="Маганёва Екатерина Николаевна - Личное представление" guid="{A5A4E693-3ACB-4192-9971-A1597C9156CF}" mergeInterval="0" personalView="1" maximized="1" xWindow="-8" yWindow="-8" windowWidth="1296" windowHeight="1000" activeSheetId="1"/>
    <customWorkbookView name="Астахова Анна Владимировна - Личное представление" guid="{BF501888-7AC4-4B79-B6CE-09C0DEC3DB00}" mergeInterval="0" personalView="1" maximized="1" xWindow="-8" yWindow="-8" windowWidth="1936" windowHeight="1056" activeSheetId="1" showComments="commIndAndComment"/>
    <customWorkbookView name="Шулепова Ольга Анатольевна - Личное представление" guid="{17A5F628-023F-4D31-868C-83D235E62831}"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3" i="1" l="1"/>
  <c r="D242" i="1" l="1"/>
  <c r="F184" i="1" l="1"/>
  <c r="C94" i="1" l="1"/>
  <c r="F155" i="1" l="1"/>
  <c r="F156" i="1"/>
  <c r="D152" i="1"/>
  <c r="D151" i="1"/>
  <c r="D158" i="1"/>
  <c r="D154" i="1"/>
  <c r="E151" i="1"/>
  <c r="E152" i="1"/>
  <c r="C152" i="1"/>
  <c r="C151" i="1"/>
  <c r="F151" i="1" l="1"/>
  <c r="F152" i="1"/>
  <c r="F167" i="1"/>
  <c r="E166" i="1"/>
  <c r="D166" i="1"/>
  <c r="C166" i="1"/>
  <c r="F164" i="1"/>
  <c r="F163" i="1"/>
  <c r="E162" i="1"/>
  <c r="D162" i="1"/>
  <c r="C162" i="1"/>
  <c r="F160" i="1"/>
  <c r="F159" i="1"/>
  <c r="E158" i="1"/>
  <c r="C158" i="1"/>
  <c r="E154" i="1"/>
  <c r="C154" i="1"/>
  <c r="F248" i="1"/>
  <c r="E246" i="1"/>
  <c r="D246" i="1"/>
  <c r="C246" i="1"/>
  <c r="F244" i="1"/>
  <c r="E242" i="1"/>
  <c r="C242" i="1"/>
  <c r="E241" i="1"/>
  <c r="D241" i="1"/>
  <c r="C241" i="1"/>
  <c r="E240" i="1"/>
  <c r="D240" i="1"/>
  <c r="C240" i="1"/>
  <c r="E239" i="1"/>
  <c r="D239" i="1"/>
  <c r="C239" i="1"/>
  <c r="F246" i="1" l="1"/>
  <c r="F166" i="1"/>
  <c r="F242" i="1"/>
  <c r="F162" i="1"/>
  <c r="F154" i="1"/>
  <c r="F158" i="1"/>
  <c r="C238" i="1"/>
  <c r="D238" i="1"/>
  <c r="F240" i="1"/>
  <c r="E238" i="1"/>
  <c r="F239" i="1"/>
  <c r="D16" i="1"/>
  <c r="E16" i="1"/>
  <c r="C16" i="1"/>
  <c r="D15" i="1"/>
  <c r="E15" i="1"/>
  <c r="C15" i="1"/>
  <c r="F36" i="1"/>
  <c r="E34" i="1"/>
  <c r="D34" i="1"/>
  <c r="C34" i="1"/>
  <c r="F238" i="1" l="1"/>
  <c r="F34" i="1"/>
  <c r="D40" i="1"/>
  <c r="E40" i="1"/>
  <c r="C40" i="1"/>
  <c r="D39" i="1"/>
  <c r="E39" i="1"/>
  <c r="C39" i="1"/>
  <c r="F72" i="1"/>
  <c r="E70" i="1"/>
  <c r="D70" i="1"/>
  <c r="C70" i="1"/>
  <c r="F39" i="1" l="1"/>
  <c r="F70" i="1"/>
  <c r="D58" i="1"/>
  <c r="E58" i="1"/>
  <c r="D220" i="1" l="1"/>
  <c r="E215" i="1"/>
  <c r="D217" i="1"/>
  <c r="E217" i="1"/>
  <c r="C217" i="1"/>
  <c r="D236" i="1"/>
  <c r="F236" i="1" s="1"/>
  <c r="E234" i="1"/>
  <c r="C234" i="1"/>
  <c r="D232" i="1"/>
  <c r="D219" i="1"/>
  <c r="D215" i="1" s="1"/>
  <c r="C219" i="1"/>
  <c r="C215" i="1" s="1"/>
  <c r="E220" i="1"/>
  <c r="E216" i="1" s="1"/>
  <c r="C220" i="1"/>
  <c r="C216" i="1" s="1"/>
  <c r="F215" i="1" l="1"/>
  <c r="D234" i="1"/>
  <c r="D216" i="1"/>
  <c r="F216" i="1" s="1"/>
  <c r="F234" i="1" l="1"/>
  <c r="F232" i="1" l="1"/>
  <c r="F228" i="1"/>
  <c r="F60" i="1" l="1"/>
  <c r="D210" i="1" l="1"/>
  <c r="F212" i="1"/>
  <c r="F211" i="1"/>
  <c r="D190" i="1"/>
  <c r="E230" i="1" l="1"/>
  <c r="D230" i="1"/>
  <c r="C230" i="1"/>
  <c r="E226" i="1"/>
  <c r="D226" i="1"/>
  <c r="C226" i="1"/>
  <c r="E222" i="1"/>
  <c r="D222" i="1"/>
  <c r="C222" i="1"/>
  <c r="F220" i="1"/>
  <c r="E218" i="1"/>
  <c r="D218" i="1"/>
  <c r="C218" i="1"/>
  <c r="E210" i="1"/>
  <c r="C210" i="1"/>
  <c r="F208" i="1"/>
  <c r="F207" i="1"/>
  <c r="E206" i="1"/>
  <c r="D206" i="1"/>
  <c r="C206" i="1"/>
  <c r="F204" i="1"/>
  <c r="F203" i="1"/>
  <c r="E202" i="1"/>
  <c r="D202" i="1"/>
  <c r="C202" i="1"/>
  <c r="F200" i="1"/>
  <c r="E198" i="1"/>
  <c r="D198" i="1"/>
  <c r="C198" i="1"/>
  <c r="E197" i="1"/>
  <c r="D197" i="1"/>
  <c r="C197" i="1"/>
  <c r="E196" i="1"/>
  <c r="D196" i="1"/>
  <c r="C196" i="1"/>
  <c r="E195" i="1"/>
  <c r="D195" i="1"/>
  <c r="C195" i="1"/>
  <c r="F192" i="1"/>
  <c r="E190" i="1"/>
  <c r="C190" i="1"/>
  <c r="F188" i="1"/>
  <c r="F187" i="1"/>
  <c r="E186" i="1"/>
  <c r="D186" i="1"/>
  <c r="C186" i="1"/>
  <c r="E182" i="1"/>
  <c r="D182" i="1"/>
  <c r="C182" i="1"/>
  <c r="E181" i="1"/>
  <c r="D181" i="1"/>
  <c r="C181" i="1"/>
  <c r="E180" i="1"/>
  <c r="D180" i="1"/>
  <c r="C180" i="1"/>
  <c r="E179" i="1"/>
  <c r="D179" i="1"/>
  <c r="C179" i="1"/>
  <c r="F176" i="1"/>
  <c r="E174" i="1"/>
  <c r="D174" i="1"/>
  <c r="C174" i="1"/>
  <c r="F171" i="1"/>
  <c r="E170" i="1"/>
  <c r="D170" i="1"/>
  <c r="C170" i="1"/>
  <c r="E150" i="1"/>
  <c r="D150" i="1"/>
  <c r="C150" i="1"/>
  <c r="E142" i="1"/>
  <c r="C142" i="1"/>
  <c r="F140" i="1"/>
  <c r="E138" i="1"/>
  <c r="D138" i="1"/>
  <c r="C138" i="1"/>
  <c r="F136" i="1"/>
  <c r="F135" i="1"/>
  <c r="E134" i="1"/>
  <c r="D134" i="1"/>
  <c r="C134" i="1"/>
  <c r="F128" i="1"/>
  <c r="E126" i="1"/>
  <c r="D126" i="1"/>
  <c r="C126" i="1"/>
  <c r="E125" i="1"/>
  <c r="D125" i="1"/>
  <c r="C125" i="1"/>
  <c r="E124" i="1"/>
  <c r="D124" i="1"/>
  <c r="C124" i="1"/>
  <c r="E123" i="1"/>
  <c r="D123" i="1"/>
  <c r="F120" i="1"/>
  <c r="E118" i="1"/>
  <c r="D118" i="1"/>
  <c r="C118" i="1"/>
  <c r="F116" i="1"/>
  <c r="F115" i="1"/>
  <c r="E114" i="1"/>
  <c r="D114" i="1"/>
  <c r="C114" i="1"/>
  <c r="E113" i="1"/>
  <c r="D113" i="1"/>
  <c r="C113" i="1"/>
  <c r="E112" i="1"/>
  <c r="D112" i="1"/>
  <c r="C112" i="1"/>
  <c r="E111" i="1"/>
  <c r="D111" i="1"/>
  <c r="C111" i="1"/>
  <c r="F109" i="1"/>
  <c r="F108" i="1"/>
  <c r="E106" i="1"/>
  <c r="D106" i="1"/>
  <c r="C106" i="1"/>
  <c r="F104" i="1"/>
  <c r="E102" i="1"/>
  <c r="D102" i="1"/>
  <c r="C102" i="1"/>
  <c r="F92" i="1"/>
  <c r="E90" i="1"/>
  <c r="D90" i="1"/>
  <c r="C90" i="1"/>
  <c r="E86" i="1"/>
  <c r="D86" i="1"/>
  <c r="C86" i="1"/>
  <c r="F84" i="1"/>
  <c r="F83" i="1"/>
  <c r="E82" i="1"/>
  <c r="D82" i="1"/>
  <c r="C82" i="1"/>
  <c r="F80" i="1"/>
  <c r="F79" i="1"/>
  <c r="E78" i="1"/>
  <c r="D78" i="1"/>
  <c r="C78" i="1"/>
  <c r="E76" i="1"/>
  <c r="D76" i="1"/>
  <c r="C76" i="1"/>
  <c r="C8" i="1" s="1"/>
  <c r="E75" i="1"/>
  <c r="D75" i="1"/>
  <c r="C75" i="1"/>
  <c r="F68" i="1"/>
  <c r="F67" i="1"/>
  <c r="E66" i="1"/>
  <c r="D66" i="1"/>
  <c r="C66" i="1"/>
  <c r="F64" i="1"/>
  <c r="E62" i="1"/>
  <c r="D62" i="1"/>
  <c r="C62" i="1"/>
  <c r="C58" i="1"/>
  <c r="F56" i="1"/>
  <c r="F55" i="1"/>
  <c r="E54" i="1"/>
  <c r="D54" i="1"/>
  <c r="C54" i="1"/>
  <c r="F52" i="1"/>
  <c r="E50" i="1"/>
  <c r="D50" i="1"/>
  <c r="C50" i="1"/>
  <c r="F48" i="1"/>
  <c r="F47" i="1"/>
  <c r="E46" i="1"/>
  <c r="D46" i="1"/>
  <c r="C46" i="1"/>
  <c r="F44" i="1"/>
  <c r="F43" i="1"/>
  <c r="E42" i="1"/>
  <c r="D42" i="1"/>
  <c r="C42" i="1"/>
  <c r="F32" i="1"/>
  <c r="F31" i="1"/>
  <c r="E30" i="1"/>
  <c r="D30" i="1"/>
  <c r="C30" i="1"/>
  <c r="F28" i="1"/>
  <c r="E26" i="1"/>
  <c r="D26" i="1"/>
  <c r="C26" i="1"/>
  <c r="F24" i="1"/>
  <c r="F23" i="1"/>
  <c r="E22" i="1"/>
  <c r="D22" i="1"/>
  <c r="C22" i="1"/>
  <c r="F20" i="1"/>
  <c r="F19" i="1"/>
  <c r="E18" i="1"/>
  <c r="D18" i="1"/>
  <c r="C18" i="1"/>
  <c r="F12" i="1"/>
  <c r="E10" i="1"/>
  <c r="D10" i="1"/>
  <c r="C10" i="1"/>
  <c r="E7" i="1" l="1"/>
  <c r="C9" i="1"/>
  <c r="D9" i="1"/>
  <c r="C122" i="1"/>
  <c r="D7" i="1"/>
  <c r="F7" i="1" s="1"/>
  <c r="E8" i="1"/>
  <c r="C7" i="1"/>
  <c r="D8" i="1"/>
  <c r="E9" i="1"/>
  <c r="F150" i="1"/>
  <c r="F58" i="1"/>
  <c r="F123" i="1"/>
  <c r="C146" i="1"/>
  <c r="F210" i="1"/>
  <c r="F190" i="1"/>
  <c r="F118" i="1"/>
  <c r="F138" i="1"/>
  <c r="F230" i="1"/>
  <c r="F226" i="1"/>
  <c r="F100" i="1"/>
  <c r="F90" i="1"/>
  <c r="F22" i="1"/>
  <c r="C14" i="1"/>
  <c r="F16" i="1"/>
  <c r="F10" i="1"/>
  <c r="F15" i="1"/>
  <c r="F30" i="1"/>
  <c r="C38" i="1"/>
  <c r="F42" i="1"/>
  <c r="F134" i="1"/>
  <c r="F54" i="1"/>
  <c r="F62" i="1"/>
  <c r="F66" i="1"/>
  <c r="D74" i="1"/>
  <c r="D178" i="1"/>
  <c r="F180" i="1"/>
  <c r="F195" i="1"/>
  <c r="C194" i="1"/>
  <c r="E214" i="1"/>
  <c r="C214" i="1"/>
  <c r="F76" i="1"/>
  <c r="F82" i="1"/>
  <c r="D122" i="1"/>
  <c r="F206" i="1"/>
  <c r="F40" i="1"/>
  <c r="F102" i="1"/>
  <c r="F112" i="1"/>
  <c r="F147" i="1"/>
  <c r="F18" i="1"/>
  <c r="F50" i="1"/>
  <c r="C74" i="1"/>
  <c r="F99" i="1"/>
  <c r="F114" i="1"/>
  <c r="F95" i="1"/>
  <c r="F106" i="1"/>
  <c r="F124" i="1"/>
  <c r="F148" i="1"/>
  <c r="E178" i="1"/>
  <c r="D194" i="1"/>
  <c r="F198" i="1"/>
  <c r="F202" i="1"/>
  <c r="D214" i="1"/>
  <c r="F46" i="1"/>
  <c r="E74" i="1"/>
  <c r="E98" i="1"/>
  <c r="F111" i="1"/>
  <c r="F126" i="1"/>
  <c r="C178" i="1"/>
  <c r="F182" i="1"/>
  <c r="F186" i="1"/>
  <c r="F196" i="1"/>
  <c r="F218" i="1"/>
  <c r="F26" i="1"/>
  <c r="F96" i="1"/>
  <c r="E110" i="1"/>
  <c r="C110" i="1"/>
  <c r="F144" i="1"/>
  <c r="F170" i="1"/>
  <c r="F174" i="1"/>
  <c r="E14" i="1"/>
  <c r="D38" i="1"/>
  <c r="F78" i="1"/>
  <c r="D94" i="1"/>
  <c r="C98" i="1"/>
  <c r="E122" i="1"/>
  <c r="D142" i="1"/>
  <c r="D146" i="1"/>
  <c r="E194" i="1"/>
  <c r="E38" i="1"/>
  <c r="F75" i="1"/>
  <c r="E94" i="1"/>
  <c r="D98" i="1"/>
  <c r="D110" i="1"/>
  <c r="E146" i="1"/>
  <c r="F179" i="1"/>
  <c r="D14" i="1"/>
  <c r="F9" i="1" l="1"/>
  <c r="F8" i="1"/>
  <c r="F94" i="1"/>
  <c r="F122" i="1"/>
  <c r="F214" i="1"/>
  <c r="F74" i="1"/>
  <c r="F178" i="1"/>
  <c r="F38" i="1"/>
  <c r="F146" i="1"/>
  <c r="F194" i="1"/>
  <c r="C6" i="1"/>
  <c r="F110" i="1"/>
  <c r="F14" i="1"/>
  <c r="F98" i="1"/>
  <c r="D6" i="1"/>
  <c r="F142" i="1"/>
  <c r="E6" i="1"/>
  <c r="F6" i="1" l="1"/>
</calcChain>
</file>

<file path=xl/sharedStrings.xml><?xml version="1.0" encoding="utf-8"?>
<sst xmlns="http://schemas.openxmlformats.org/spreadsheetml/2006/main" count="407" uniqueCount="228">
  <si>
    <t>тыс. руб.</t>
  </si>
  <si>
    <t>№ п/п</t>
  </si>
  <si>
    <t>Наименование программы/подпрограммы</t>
  </si>
  <si>
    <t>Кассовый план
за отчетный период</t>
  </si>
  <si>
    <t>Исполнено (кассовый расход)</t>
  </si>
  <si>
    <t>% исполнения от кассового плана</t>
  </si>
  <si>
    <t>Достигнутые результаты (в сравнении с плановыми показателями), а также проблемные моменты, которые могут повлечь неисполнение мероприятий  программы</t>
  </si>
  <si>
    <t>Пояснения причин неисполнения кассового плана</t>
  </si>
  <si>
    <t>Всего по программам муниципального образования город Сургут,   в том числе за счет:</t>
  </si>
  <si>
    <t>межбюджетных трансфертов</t>
  </si>
  <si>
    <t>средств местного бюджета</t>
  </si>
  <si>
    <t>1.</t>
  </si>
  <si>
    <t>2.</t>
  </si>
  <si>
    <t>Муниципальная программа "Управление муниципальными финансами города Сургута на период до  2030 года",  в том числе за счет:</t>
  </si>
  <si>
    <t>3.</t>
  </si>
  <si>
    <t>Муниципальная программа "Развитие образования города Сургута на период до 2030 года",  в том числе за счет:</t>
  </si>
  <si>
    <t xml:space="preserve">
</t>
  </si>
  <si>
    <t>3.1.</t>
  </si>
  <si>
    <t>3.2.</t>
  </si>
  <si>
    <t>3.3.</t>
  </si>
  <si>
    <t>3.4.</t>
  </si>
  <si>
    <t>4.</t>
  </si>
  <si>
    <t>Муниципальная программа "Развитие культуры и туризма в городе Сургуте на период до 2030 года",  в том числе за счет:</t>
  </si>
  <si>
    <t>4.1.</t>
  </si>
  <si>
    <t>4.2.</t>
  </si>
  <si>
    <t>4.3.</t>
  </si>
  <si>
    <t>4.4.</t>
  </si>
  <si>
    <t>5.</t>
  </si>
  <si>
    <t>Муниципальная программа "Развитие физической культуры и спорта в городе Сургуте на период до 2030 года",  в том числе за счет:</t>
  </si>
  <si>
    <t>6.</t>
  </si>
  <si>
    <t>Муниципальная программа "Молодёжная политика Сургута на период до 2030 года",  в том числе за счет:</t>
  </si>
  <si>
    <t>7.</t>
  </si>
  <si>
    <t>Муниципальная программа "Развитие коммунального комплекса в городе Сургуте на период до 2030 года",  в том числе за счет:</t>
  </si>
  <si>
    <t>8.</t>
  </si>
  <si>
    <t>Муниципальная программа "Управление муниципальным имуществом в сфере жилищно-коммунального хозяйства в городе Сургуте на период до 2030 года",  в том числе за счет:</t>
  </si>
  <si>
    <t>9.</t>
  </si>
  <si>
    <t>Муниципальная программа "Энергосбережение и повышение энергетической эффективности в городе Сургуте на период до 2030 года",  в том числе за счет:</t>
  </si>
  <si>
    <t>Муниципальная программа "Развитие транспортной системы города Сургута на период до 2030 года",  в том числе за счет:</t>
  </si>
  <si>
    <t>11.</t>
  </si>
  <si>
    <t>12.</t>
  </si>
  <si>
    <t>Муниципальная программа "Комфортное проживание в городе Сургуте на период до 2030 года",  в том числе за счет:</t>
  </si>
  <si>
    <t>14.</t>
  </si>
  <si>
    <t>Муниципальная программа "Организация ритуальных услуг и содержание объектов похоронного обслуживания в городе Сургуте на период до 2030 года",  в том числе за счет:</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</si>
  <si>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  в том числе за счет:</t>
  </si>
  <si>
    <t>16.</t>
  </si>
  <si>
    <t>18.</t>
  </si>
  <si>
    <t xml:space="preserve">
</t>
  </si>
  <si>
    <t>20.</t>
  </si>
  <si>
    <t>Муниципальная программа "Развитие агропромышленного комплекса в городе Сургуте на период до 2030 года", в том числе за счет:</t>
  </si>
  <si>
    <t>21.</t>
  </si>
  <si>
    <t>21.1.</t>
  </si>
  <si>
    <t>21.2.</t>
  </si>
  <si>
    <t>Муниципальная программа "Развитие муниципальной службы в городе Сургуте на период до 2030 года",  в том числе за счет:</t>
  </si>
  <si>
    <t>Муниципальная программа "Формирование комфортной городской среды на 2018 - 2030 годы",  в том числе за счет:</t>
  </si>
  <si>
    <t>Информация о реализации муниципальных программ города Сургута  на 01.07.2020 года</t>
  </si>
  <si>
    <t>Уточненный план на 2020 год</t>
  </si>
  <si>
    <r>
      <t>Обеспечение деятельности департамента финансов осуществляется в плановом режиме.</t>
    </r>
    <r>
      <rPr>
        <u/>
        <sz val="12"/>
        <rFont val="Times New Roman"/>
        <family val="1"/>
        <charset val="204"/>
      </rPr>
      <t xml:space="preserve">
</t>
    </r>
    <r>
      <rPr>
        <sz val="12"/>
        <rFont val="Times New Roman"/>
        <family val="1"/>
        <charset val="204"/>
      </rPr>
      <t xml:space="preserve">
</t>
    </r>
  </si>
  <si>
    <t>Неисполнение кассового плана на сумму 21,0 тыс. руб. обусловлено отсутствием обращений от получателей субсидии на реализацию мероприятий на содержание маточного поголовья животных</t>
  </si>
  <si>
    <t>Расходы запланированы на 3 квартал 2020 года</t>
  </si>
  <si>
    <t>По мероприятиям, реализуемым управлением по природопользованию и экологии:
- исполнение по показателю  "Объем убранных отходов" - 2 400 куб.м.; 
- исполнение по показателю  "Площадь очищенных территорий" - 152 680 кв.м.;                                                          
- организованы 5 мероприятий природоохранной и экологической направленности;
- исполнение по показателю "Количество человек, привлеченных  к практической природоохранной деятельности" - 11 887 человек; 
- исполнение по показателю «Количество человек, привлеченных к эколого-просветительской деятельности» - 54 человека;
- исполнение по показателю «Протяженность береговой линии, очищенной от бытового мусора в границах населенных пунктов» - 10 км;
- определены места для создания 92 площадок под мусоросборные контейнеры;
- в городских парках «За Саймой» и «Кедровый Лог» на металлических аншлагах размещены плакаты экологической направленности победителей городского конкурса плакатов «ЭКОдети шагают по планете» в количестве 28 штук;
- проведена городская экологическая акция «Аллея выпускников». В сквере 31 микрорайона молодыми преподавателями школ были высажены 25 саженцев яблони сибирской;
- проведена городская экологическая акция «Сирень Победы» высажены 75 саженцев сирени обыкновенной;
-  завершён этап проведения весенних замеров по определению дифференцированных нормативов накопления твердых коммунальных отходов для муниципального образования городской округ город Сургут;
- проведены инженерные изыскания по разработке проекта по выводу из эксплуатации полигона для захоронения твёрдых бытовых отходов и рекультивации нарушенных земель при размещении отходов IV-V класса опасности второй очереди муниципального полигона для захоронения твёрдых бытовых отходов.</t>
  </si>
  <si>
    <r>
      <rPr>
        <u/>
        <sz val="12"/>
        <color theme="1"/>
        <rFont val="Times New Roman"/>
        <family val="1"/>
        <charset val="204"/>
      </rPr>
      <t xml:space="preserve">По целевым показателям муниципальной программы, реализуемым  управлением по делам гражданской обороны и чрезвычайным ситуациям, МКУ "Сургутский спасательный центр", МКУ "Единая дежурно-диспетчерская служба города Сургута":
</t>
    </r>
    <r>
      <rPr>
        <sz val="12"/>
        <color theme="1"/>
        <rFont val="Times New Roman"/>
        <family val="1"/>
        <charset val="204"/>
      </rPr>
      <t xml:space="preserve"> 1. Уровень готовности Сургутского спасательного центра к выполнению аварийно-спасательных и водолазно-спасательных работ за отчетный период составляет 20 % (количество исполненных плановых мероприятий за отчетный период составило 8 ед. из 40 запланированных. Остальные мероприятия запланированы на второе полугодие 2020 г.);
   2. Доля населения, прошедшего подготовку в области гражданской обороны, защиты от чрезвычайных ситуаций природного и техногенного характера за отчетный период составляет 100 % (количество обученного населения  – 800 чел. из числа запланированных);
   3. Уровень готовности единой дежурно-диспетчерской службы,  как органа повседневного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за отчетный период составляет 100 % (количество проведенных тренировок составляет 17 ед. по доведенным от Главного управления МЧС России графикам по состоянию на 01.07.2020. По всем тренировкам получена положительная оценка);
   4. Уровень готовности управления по делам гражданской обороны и чрезвычайным ситуациям, как постоянно действующего органа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составляет 100 % (реализуются все 60 функций, установленных для реализации управлению);
  5. Уровень покрытия территории города звучанием электросирен за отчетный период составляет 100 % (фактическая площадь звукового покрытия составляет 353,97 тыс.км2, что соответствует необходимой площади звукового покрытия);
   6. Уровень готовности муниципальной системы оповещения и информирования населения о чрезвычайных ситуациях за отчетный период составляет 100 % (все установленные системы оповещения и информирования населения о чрезвычайных ситуациях в количестве 44 объекта находятся в работоспособном состоянии);
   7. Уровень выполнения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на текущий год за первое полугодие составил 76% (количество исполненных мероприятий за отчетный период оставило 82 ед. от запланированных 108 ед. Остальные мероприятия запланированы к проведению на второе полугодие 2020 г.);
   8. Уровень организации мероприятий по гражданской обороне, установленных действующим законодательством Российской Федерации составляет 100 % (организовано 15 мероприятий из 15 установленных постановлением Правительства РФ от 30.12.2003 №794).</t>
    </r>
  </si>
  <si>
    <t>Неисполнение кассового плана 1 407,04 тыс.руб. обусловлено:
- заявительным характером субсидирования организаций, осуществляющих реализацию сжиженного газа;
- направлением исполнителю на доработку документов, подтверждающих выполнение работ по актуализации схем водоснабжения и водоотведения, теплоснабжения в связи с замечаниями ресурсоснабжающих организаций СГМУП "Горводоканал" и СГМУП "Городские тепловые сети" к предоставленным схемам.</t>
  </si>
  <si>
    <r>
      <rPr>
        <u/>
        <sz val="12"/>
        <rFont val="Times New Roman"/>
        <family val="1"/>
        <charset val="204"/>
      </rPr>
      <t>По иным показателям муниципальной программы, реализуемым комитетом культуры и туризма:</t>
    </r>
    <r>
      <rPr>
        <sz val="12"/>
        <rFont val="Times New Roman"/>
        <family val="1"/>
        <charset val="204"/>
      </rPr>
      <t xml:space="preserve"> 
- количество детей, посетивших лагерь дневного пребывания, составляет 0% от плана (600); 
С учетом эпидемиологической обстановки, связанной с распространением новой коронавирусной инфекции, вызванной COVID-19 была приостановлена деятельность учреждений. Открытие лагерей перенесено на 3 квартал (03-26 августа) 2020 года.</t>
    </r>
    <r>
      <rPr>
        <sz val="12"/>
        <color rgb="FFFF0000"/>
        <rFont val="Times New Roman"/>
        <family val="1"/>
        <charset val="204"/>
      </rPr>
      <t xml:space="preserve">
</t>
    </r>
    <r>
      <rPr>
        <sz val="12"/>
        <rFont val="Times New Roman"/>
        <family val="1"/>
        <charset val="204"/>
      </rPr>
      <t>Корректировка показателя "количество детей, посетивших лагерь дневного пребывания, чел." будет произведена по итогам 10 месяцев 2020 года.</t>
    </r>
  </si>
  <si>
    <r>
      <rPr>
        <u/>
        <sz val="12"/>
        <rFont val="Times New Roman"/>
        <family val="1"/>
        <charset val="204"/>
      </rPr>
      <t>По иным показателям муниципальной программы, реализуемым комитетом культуры и туризма: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количество посещений туристско-информационного центра составило 305 ед. или 15% от утвержденного плана (2 000 ед.);</t>
    </r>
    <r>
      <rPr>
        <sz val="12"/>
        <color rgb="FFFF0000"/>
        <rFont val="Times New Roman"/>
        <family val="1"/>
        <charset val="204"/>
      </rPr>
      <t xml:space="preserve">
</t>
    </r>
    <r>
      <rPr>
        <sz val="12"/>
        <rFont val="Times New Roman"/>
        <family val="1"/>
        <charset val="204"/>
      </rPr>
      <t xml:space="preserve">- запланировано изготовление печатной информационной продукции о туристической привлекательности города Сургута в количестве 2000 экз. по факту - 0. Плановое значение показателя будет достигнуто до конца 2020 года.  
</t>
    </r>
  </si>
  <si>
    <r>
      <t xml:space="preserve">Неисполнение кассового плана на сумму 4 721,34 тыс.руб. обусловлено:                                                                                                                                                                                                                                                                                                                                                                                                                                             - снижением фактических затрат на заработную плату, начислений на выплаты по оплате труда по причине внесения изменений в график отпусков;       </t>
    </r>
    <r>
      <rPr>
        <sz val="12"/>
        <color rgb="FFFF0000"/>
        <rFont val="Times New Roman"/>
        <family val="1"/>
        <charset val="204"/>
      </rPr>
      <t xml:space="preserve"> </t>
    </r>
    <r>
      <rPr>
        <sz val="12"/>
        <rFont val="Times New Roman"/>
        <family val="1"/>
        <charset val="204"/>
      </rPr>
      <t xml:space="preserve">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оплатой "по факту" на основании актов выполненных работ за коммунальные услуги по эксплуатации инженерных систем.</t>
    </r>
  </si>
  <si>
    <t>На 2020 год запланировано проведение 6 семинаров и обучение 253 работников в соответствии с планом на дополнительное профессиональное образование работников органов местного самоуправления.
 На 01.07.2020 проведено 2 плановых семинара, обучение прошли 80 работников  органов местного самоуправления.</t>
  </si>
  <si>
    <t>Муниципальная программа "Развитие жилищной сферы до 2030 годы",  в том числе за счет:</t>
  </si>
  <si>
    <r>
      <rPr>
        <u/>
        <sz val="12"/>
        <rFont val="Times New Roman"/>
        <family val="1"/>
        <charset val="204"/>
      </rPr>
      <t xml:space="preserve">По мероприятиям, реализуемым департаментом городского хозяйства:
МКУ "ДДТиЖКК":
</t>
    </r>
    <r>
      <rPr>
        <sz val="12"/>
        <rFont val="Times New Roman"/>
        <family val="1"/>
        <charset val="204"/>
      </rPr>
      <t>Организованы  городские пассажирские перевозки по следующим видам маршрутов:
- городские – 22 маршрута;
- сезонные (маршруты до дачных кооперативов) – 11 маршрутов;
- специальные (маршруты до городского кладбища) – 4 маршрутов;
- временный (маршрут до городского кладбища, обслуживается с ноября по апрель) – 1 маршрут.</t>
    </r>
    <r>
      <rPr>
        <u/>
        <sz val="12"/>
        <rFont val="Times New Roman"/>
        <family val="1"/>
        <charset val="204"/>
      </rPr>
      <t xml:space="preserve">
</t>
    </r>
    <r>
      <rPr>
        <sz val="12"/>
        <rFont val="Times New Roman"/>
        <family val="1"/>
        <charset val="204"/>
      </rPr>
      <t>- заключены договорные обязательства с 3 перевозчиками (АО "СПОПАТ", ООО "Центр", ООО "ЗапСибАвто"), оплата по муниципальным контрактам производится регулярно в течение финансового года.
- заключен муниципальный контракт на выполнение работ по изготовлению и установке  маршрутных указателей и замене информационных аппликаций на маршрутных указателях на остановочных пунктах общественного транспорта г. Сургута. Срок выполнения работ 31.07.2020. Планируется установить 50 маршрутных указателей, заменить 150 информационных аппликаций на маршрутных указателей.
- заключен договор на выполнение работ по утилизации маршрутных указателей. Срок выполнения работ по 09.07.2020 года.
ДГХ (МКУ "КГХ")
- оказаны услуги по комплексному обслуживанию модульного туалета за период декабрь 2019-май 2020 года.</t>
    </r>
  </si>
  <si>
    <r>
      <rPr>
        <u/>
        <sz val="12"/>
        <rFont val="Times New Roman"/>
        <family val="1"/>
        <charset val="204"/>
      </rPr>
      <t xml:space="preserve">По мероприятиям, реализуемым департаментом городского хозяйства:
ДГХ:
</t>
    </r>
    <r>
      <rPr>
        <sz val="12"/>
        <rFont val="Times New Roman"/>
        <family val="1"/>
        <charset val="204"/>
      </rPr>
      <t xml:space="preserve">-  предоставлена субсидия СГМУП "Тепловик", ООО "СтандартПлюс"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для оплаты кредиторской задолженности за декабрь 2019 года. </t>
    </r>
    <r>
      <rPr>
        <u/>
        <sz val="12"/>
        <rFont val="Times New Roman"/>
        <family val="1"/>
        <charset val="204"/>
      </rPr>
      <t xml:space="preserve">
ДГХ (МКУ "ДДТиЖКК")</t>
    </r>
    <r>
      <rPr>
        <u/>
        <sz val="12"/>
        <color rgb="FFFF0000"/>
        <rFont val="Times New Roman"/>
        <family val="1"/>
        <charset val="204"/>
      </rPr>
      <t xml:space="preserve">
</t>
    </r>
    <r>
      <rPr>
        <sz val="12"/>
        <rFont val="Times New Roman"/>
        <family val="1"/>
        <charset val="204"/>
      </rPr>
      <t>- заключен муниципальный контракт на ликвидацию несанкционированных свалок на территории города Сургута объемом 1100 куб.м. Срок оказания услуг до 25.12.2020. Объем фактически выполненных работ составил 798 м3.
- оказаны услуги по зимнему содержанию проездов общей площадью 44 679 кв.м. (период выполнения работ 01.01.2020 по 15.04.2020);
- оказаны услуги по летнему содержанию проездов общей площадью  21 590 кв.м. (период выполнения работ с 01.05.2020 по 31.05.2020).</t>
    </r>
    <r>
      <rPr>
        <u/>
        <sz val="12"/>
        <color rgb="FFFF0000"/>
        <rFont val="Times New Roman"/>
        <family val="1"/>
        <charset val="204"/>
      </rPr>
      <t xml:space="preserve">
</t>
    </r>
    <r>
      <rPr>
        <sz val="12"/>
        <color rgb="FFFF0000"/>
        <rFont val="Times New Roman"/>
        <family val="1"/>
        <charset val="204"/>
      </rPr>
      <t xml:space="preserve">
-  предоставлена субсидия СГМУП "Тепловик", ООО "СтандартПлюс"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За 9 месяцев 2019 года обеспечены питьевой водой 375 человек.
 </t>
    </r>
  </si>
  <si>
    <r>
      <t xml:space="preserve">По мероприятиям, реализуемым департаментом городского хозяйства:
ДГХ (МКУ "ДДТи ЖКК"):
</t>
    </r>
    <r>
      <rPr>
        <sz val="12"/>
        <rFont val="Times New Roman"/>
        <family val="1"/>
        <charset val="204"/>
      </rPr>
      <t xml:space="preserve">- заключен муниципальный контракт на отлов и содержание безнадзорных животных. За отчетный период отловлено 391 голова.
- заключен договор на подбор 77 трупов животных и утилизацию биологических отходов. За отчетный период объем выполненных работ составил 26 единиц. </t>
    </r>
  </si>
  <si>
    <t xml:space="preserve">Неисполнение кассового плана на сумму 2 177,61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взносов по обязательному социальному страхованию;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экономией по фактически сложившимся расходам на оплату  коммунальных услуг в соответствии с фактическими показаниями приборов учета;
- экономией по фактически сложившимся расходам на оплату эксплуатационных услуг арендодателю СГМУЭП "ГОРСВЕТ" в соответствии  с фактом оказания услуг;
- экономией в связи с заключением договора аренды помещения на  более выгодных условиях.
</t>
  </si>
  <si>
    <t>Муниципальная программа "Профилактика правонарушений в городе Сургуте на период до 2030 года",  в том числе за счет:</t>
  </si>
  <si>
    <r>
      <rPr>
        <u/>
        <sz val="12"/>
        <rFont val="Times New Roman"/>
        <family val="1"/>
        <charset val="204"/>
      </rPr>
      <t>По основному мероприятию "Организационное обеспечение функционирования отрасли"</t>
    </r>
    <r>
      <rPr>
        <sz val="12"/>
        <color rgb="FFFF0000"/>
        <rFont val="Times New Roman"/>
        <family val="1"/>
        <charset val="204"/>
      </rPr>
      <t>:</t>
    </r>
    <r>
      <rPr>
        <u/>
        <sz val="12"/>
        <color rgb="FFFF0000"/>
        <rFont val="Times New Roman"/>
        <family val="1"/>
        <charset val="204"/>
      </rPr>
      <t xml:space="preserve">
</t>
    </r>
    <r>
      <rPr>
        <sz val="12"/>
        <rFont val="Times New Roman"/>
        <family val="1"/>
        <charset val="204"/>
      </rPr>
      <t xml:space="preserve">Обеспечение деятельности управления физической культуры и спорта осуществляется в плановом режиме.          </t>
    </r>
    <r>
      <rPr>
        <u/>
        <sz val="12"/>
        <color rgb="FFFF0000"/>
        <rFont val="Times New Roman"/>
        <family val="1"/>
        <charset val="204"/>
      </rPr>
      <t xml:space="preserve"> </t>
    </r>
  </si>
  <si>
    <t>2.1.</t>
  </si>
  <si>
    <t>2.2.</t>
  </si>
  <si>
    <t>2.3.</t>
  </si>
  <si>
    <t>2.4.</t>
  </si>
  <si>
    <t>2.5.</t>
  </si>
  <si>
    <t>3.5.</t>
  </si>
  <si>
    <t>3.6.</t>
  </si>
  <si>
    <t>3.7.</t>
  </si>
  <si>
    <t>3.8.</t>
  </si>
  <si>
    <t>9.1.</t>
  </si>
  <si>
    <t>9.2.</t>
  </si>
  <si>
    <t>13.</t>
  </si>
  <si>
    <t>21.3.</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</si>
  <si>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 в том числе за счет:</t>
  </si>
  <si>
    <t>Муниципальная программа "Развитие малого и среднего предпринимательства в городе Сургуте на период до 2030 года",  в том числе за счет:</t>
  </si>
  <si>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заключены муниципальные контракты/договоры на выполнение работ по содержанию городских кладбищ. Работы выполняются в плановом режиме. 
</t>
    </r>
    <r>
      <rPr>
        <u/>
        <sz val="12"/>
        <rFont val="Times New Roman"/>
        <family val="1"/>
        <charset val="204"/>
      </rPr>
      <t xml:space="preserve">МКУ "Ритуал":
</t>
    </r>
    <r>
      <rPr>
        <sz val="12"/>
        <rFont val="Times New Roman"/>
        <family val="1"/>
        <charset val="204"/>
      </rPr>
      <t>В рамках муниципальной программы осуществляется финансовое обеспечение деятельности МКУ "Ритуал" (штатная численность 29 чел.)
На отчетную дату оказаны услуги в рамках предоставления гарантированного перечня: 
 - погребение умерших путем предания тела земле - 536 услуг;
 - погребение умерших путем предания тела огню - 162 услуг.
Так же оказаны платные услуги:
 - кремация тела или останков умершего (без учета стоимости погребальной урны, приобретается самостоятельно) - 293 кремации;
 - аренда ритуального зала крематория для проведения гражданской панихиды - 40 часов;
 - предпохоронное сохранение тела (останков умершего) в холодильной камере крематория - 1 сутки;
 - хранение погребальной урны с прахом в помещении крематория  - 8 928 суток.</t>
    </r>
    <r>
      <rPr>
        <u/>
        <sz val="12"/>
        <rFont val="Times New Roman"/>
        <family val="1"/>
        <charset val="204"/>
      </rPr>
      <t xml:space="preserve">
ДГХ (МКУ "ДДТиЖКК"):
</t>
    </r>
    <r>
      <rPr>
        <sz val="12"/>
        <rFont val="Times New Roman"/>
        <family val="1"/>
        <charset val="204"/>
      </rPr>
      <t>- заключен муниципальный контракт на оказание услуг по транспортировке тел умерших в медучреждения. 
- уплачен земельный налог за 4 квартал 2019 года, 1 квартал 2020 года;
- выполнены работы по строительству объекта " Новое кладбище "Чернореченское -2 в г. Сургут. 1 пусковой комплекс. 4 этап строительства".</t>
    </r>
  </si>
  <si>
    <r>
      <rPr>
        <sz val="12"/>
        <color theme="1"/>
        <rFont val="Times New Roman"/>
        <family val="1"/>
        <charset val="204"/>
      </rPr>
      <t>Неисполнение кассового плана на сумму 4792,32 руб. обусловлено:</t>
    </r>
    <r>
      <rPr>
        <sz val="12"/>
        <color rgb="FFFF0000"/>
        <rFont val="Times New Roman"/>
        <family val="1"/>
        <charset val="204"/>
      </rPr>
      <t xml:space="preserve">
</t>
    </r>
    <r>
      <rPr>
        <sz val="12"/>
        <color theme="1"/>
        <rFont val="Times New Roman"/>
        <family val="1"/>
        <charset val="204"/>
      </rPr>
      <t>- снижением фактических затрат на заработную плату и начислениям на выплаты по оплате труда по причине наличия вакансий, внесения изменений в график отпусков и наличия периодов временной нетрудоспособности работников;
- внесением изменений в график отпусков и заявительным характером компенсации стоимости проезда и провоза багажа к месту использования отпуска и обратно;
- снижением фактических затрат по командировочным расходам и переносом командировок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r>
    <r>
      <rPr>
        <sz val="12"/>
        <color rgb="FFFF0000"/>
        <rFont val="Times New Roman"/>
        <family val="1"/>
        <charset val="204"/>
      </rPr>
      <t xml:space="preserve">
</t>
    </r>
    <r>
      <rPr>
        <sz val="12"/>
        <color theme="1"/>
        <rFont val="Times New Roman"/>
        <family val="1"/>
        <charset val="204"/>
      </rPr>
      <t xml:space="preserve">- оплатой "по факту" в соответствии с условиями заключенных договоров по транспортным  услугам,  по содержанию и техническому обслуживанию пожарных водоемов, услугам тепло- , водоснабжения, водоотведения,  устранению аварийной утечки газа, на ликвидацию ЧС;
</t>
    </r>
    <r>
      <rPr>
        <sz val="12"/>
        <color theme="1"/>
        <rFont val="Times New Roman"/>
        <family val="1"/>
        <charset val="204"/>
      </rPr>
      <t>- экономией, сложившейся по результатам проведенных конкурсных процедур на изготовление и поставку печатной продукции.</t>
    </r>
  </si>
  <si>
    <r>
      <t xml:space="preserve">По мероприятиям программы, реализуемым  МКУ "Наш город", МКУ "ЕДДС города Сургута",  МКУ "ХЭУ", МКУ "УИТС города Сургута", структурными подразделениями Администрации города (Административной комиссией, Комиссией по делам несовершеннолетних):
</t>
    </r>
    <r>
      <rPr>
        <sz val="12"/>
        <color theme="1"/>
        <rFont val="Times New Roman"/>
        <family val="1"/>
        <charset val="204"/>
      </rPr>
      <t xml:space="preserve">     Комплекс мероприятий, позволил сохранить контроль за состоянием оперативной обстановки в городе. Общий массив зарегистрированных преступлений в городе остался практически на уровне аналогичного периода прошлого года и составе 3427 (аппг-3370). Кроме того, произошло снижение количества дорожно-транспортных происшествий  с 4827 до 4573. Доля уличных преступлений в числе зарегистрированных общеуголовных составила 16,3 %, доля административных правонарушений, выявленных с помощью технических средств фото-, видеофиксации, в общем количестве таких правонарушений составила 91 % (184153 нарушения ПДД).
В настоящее время на территории городского округа город Сургут принимают участие в охране общественного порядка 120 народных дружинников, объединенных в три народные дружины по границам территорий отделов полиции УМВД России по г. Сургуту. По линии участковых уполномоченных полиции – 12 отрядов (77 чел.), по линии отдела по делам несовершеннолетних – 1 отряд (8 чел.), по линии ОГИБДД – 1 отряд (13 чел.), по линии молодежных студенческих отрядов – 2 отряда (22 чел.)
     В условиях созданной правовой и методической базы Администрация города использует потенциал народных дружинников в решении вопросов охраны правопорядка. По итогам 6 месяцев 2020 года народные дружинники содействовали сотрудникам полиции в раскрытии 7 преступлений, выявлении 686 административных правонарушений, в том числе 190 нарушений правил дорожного движения, 186–общественного порядка, 22 – торговли, 21 – миграционного законодательства. Принимали участие 1487 раз в охране общественного порядка на всех городских мероприятиях и рейдах совместно с сотрудниками полиции.
     За первое полугодие  2020 года административной комиссией рассмотрено 1304 дел об административных правонарушениях, предусмотренных Законом ХМАО –Югры «Об административных правонарушениях» (или на 309 больше, чем за аналогичный период предыдущего года), по которым наложено штрафов на сумму 1074990 рублей.
     Структура правонарушений, рассмотренных в 2020 году: 470 –нарушение тишины и покоя граждан; 529 –отправление естественных надобностей в неустановленных местах; 133 – размещение т\с на газоне; 51 –нарушение порядка размещения НТО; 41 –уличная торговля (размещение тары, упаковки в неустановленных местах); 41 –нарушение порядка содержания территории; 15 –нарушение порядка содержания фасадов зданий, строений; 12 –нарушение порядка хранения разукомплектованных т/с и прочие правонарушения.
В 1 полугодии 2020 года комиссией по делам несовершеннолетних и защите их прав проведено 21 заседание (1 полугодие 2019 года – 24 (далее - аппг), из них:
- 6 заседаний по вопросам воспитательно-профилактического характера (аппг – 10), рассмотрено 19 вопросов, в том числе  5 внеплановых, принято 19 постановлений (аппг – 29 вопросов, в том числе  12 внеплановых, принято 30 постановлений);
-  15 заседаний по вопросам административной юрисдикции (аппг - 14), рассмотрено 527 материалов (аппг - 597), из них 177 - в отношении несовершеннолетних (аппг - 151), 332– в отношении законных представителей несовершеннолетних, иных граждан (аппг - 446).
Было вынесено 200 постановлений (аппг – 325) о назначении административного наказания по результатам рассмотрении дела об административном правонарушении в виде административного штрафа, на общую сумму –207850 рублей (аппг – 363800 рублей), из них:
127 - (аппг – 214) постановления в отношении родителей (законных представителей), 
73 -   постановлений -  в отношении несовершеннолетних (аппг – 111).
За истекший период оплачено штрафов на сумму 97909 рублей (аппг –197 650 рублей). В целях исполнения законодательства об административных правонарушениях комиссией в системе организована и проводится претензионная работа по взысканию задолженности с граждан в бюджет города. Так, судебным приставам направлено за 6 месяцев 2020 года 30 поручений о принудительном взыскании штрафов с правонарушителей (аппг -17) по постановлениям, вступившим в законную силу, по которым истек срок добровольной оплаты штрафа. 
На 01.07.2020 на контроле комиссии находятся 190 постановления об организации индивидуальной профилактической работы (аппг - 265).
В  целях  защиты прав несовершеннолетних, проведения реабилитационной работы, направленной  на  профилактику безнадзорности и правонарушений несовершеннолетних, социального сиротства  в  рамках Регламента межведомственного взаимодействия субъектов системы профилактики безнадзорности и правонарушений несовершеннолетних и иных органов  и организаций в муниципальном образовании городской округ город Сургут при выявлении, учете, организации и проведении индивидуальной профилактической работы с несовершеннолетними и (или) семьями, находящимися в социально опасном положении и иной трудной жизненной ситуации, утвержденного постановлением комиссии от 05.12.2019  № 19-5-56,  комиссией в 1 полугодии 2020 года принято 510  постановлений (аппг  - 484).
В рамках Детской общественной приемной в комиссию поступило обращений – 17 (аппг -29), снижение в 1,7 раза, из них:
от несовершеннолетних – 0 (аппг -2), абсолютное снижение; от родителей –  3 (аппг - 9), снижение в 3 раза; от иных граждан – 14 (аппг-13), рост на 7,7%.
Все обратившиеся получили консультацию. По всем обращениям о нарушении прав и законных интересов несовершеннолетних приняты меры. 
Информация о результатах работы Детской общественной приемной размещена на официальном портале Администрации города, в газете «Сургутские ведомости».
Принятые меры оказали положительное влияние на состояние правопорядка среди несовершеннолетних на территории города. Так, по данным УМВД России по г. Сургуту, по итогам 6 месяцев 2020 года преступность среди несовершеннолетних снижена на 29,3% и составила 29 преступлений против 41 за аналогичный период прошлого года.  
     Заключено 2 соглашения о софинансировании и реализации мероприятий государственной программы ХМАО - Югры  «Профилактика правонарушений и обеспечение отдельных прав граждан» между Департаментом внутренней политики ХМАО-Югры и Администрацией города на основании которого предоставлена целевая субсидия:  
по мероприятиям: 
- «Обеспечение функционирования и развития систем видеонаблюдения в сфере общественного порядка»; 
- «Создание условий для деятельности народных дружин», 
Ожидаемое освоение денежных средств за 2020 год составит 100%,  значения плановых показателей муниципальной программы будут достигнуты.</t>
    </r>
  </si>
  <si>
    <t>Муниципальная программа "Развитие электронного муниципалитета на период до 2030 года",  в том числе за счет:</t>
  </si>
  <si>
    <t>Муниципальная программа "Улучшение условий и охраны труда в городе Сургуте на период до 2030 года",  в том числе за счет:</t>
  </si>
  <si>
    <t>Заключено соглашение от 16.01.2020 №37 о софинансировании и реализации мероприятий государственной программы ХМАО - Югры «Реализация государственной национальной политики и профилактика экстремизма», на основании которого предоставлена целевая субсидия  на проведение фестиваля  «Соцветие» .
В очном режиме реализован выставочный проект «Россия многоликая» (Мой Сургут), также проведено 8 мероприятий (экскурсии по выставке, встречи и занятия в рамках проекта, индивидуальные посещения).
Осуществляется реализация Межведомственного проекта «Сургут – наш общий дом», в рамках которого до введения ограничительных мер состоялся 1 концерт, проведение остальных мероприятий перенесено на 2 полугодие 2020 года.
В рамках проекта «Патриот Сургута» проведено 11 мероприятий с участием 1497 человек (мероприятия направлены на лиц, подлежащих постановке на первоначальный воинский учет): городская спартакиада допризывной молодежи «Резерв», викторина «Ратные страницы истории Отечества», кинолекторий «От героев былых времен», тактические игры  «Дорога победителей» и «Тропа разведчика», урок мужества, посвященный Дню защитника Отчества.
В 2020 года стартовал новый проект «Воинская доблесть», в рамках которого состоялось 13 мероприятий: видеолектории, экскурсии на музейной экспозиции «Воинская доблесть» и передвижная выставка, посвященная Дню памяти о россиянах, исполнивших служебный долг за пределами Отечества.
Для педагогических работников организованы курсы повышения квалификации по темам: «Духовно нравственное воспитание детей дошкольного возраста в условиях реализации программы «Социокультурные истоки»,  «Особенности реализации программы духовно-нравственного воспитания «Социокультурные истоки»
Организована работа корпуса «Волонтеры Победы»,  видеотрансляция тематических концертных программ в исполнении коллективов МАУ «Сургутская филармония», самодеятельных творческих коллективов МАУ «Городской культурный центр», видеопроект «Победа в сердце каждого живет!», акция «Моя книга о войне», интернет-челендж по передаче георгиевской ленты друг другу и другие.
Мероприятия, посвященные празднованию Дня России, прошли в онлайн и офлайн форматах. Горожане приняли участие в городском флешмобе #ОкнаРоссии, в ходе которого центральные окна, выходящие на главные улицы города, были оформлены рисунками, картинками, надписями, посвященными России, городу Сургуту. 
В рамках 55-летнего юбилея города организованы викторины «Сургут. А где это?», «Мой любимый город – Сургут», конкурс презентаций «Мой Сургут в делах и лицах» и другие. В рамках Дня России прошли конкурс рисунков «Гимн России понятными словами», «Моя страна – Россия», онлайн-презентация «День независимости России – история праздника» и другие.</t>
  </si>
  <si>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Размещение закупок на приобретение 339 жилых помещений для участников программы запланировано на июль 2020 года. Размещенные ранее 10 закупок на приобретение 62 жилых помещений не состоялись ввиду отсутствие заявок на участие в аукционах.</t>
    </r>
  </si>
  <si>
    <t>Неисполнение кассового плана в размере 141,13 тыс. руб. обусловлено:
 - переносом проведения обучающих семинаров для учителей и специалистов психолого-педагогического сопровождения детей мигрантов  на 4 квартал 2020 года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</si>
  <si>
    <r>
      <rPr>
        <u/>
        <sz val="12"/>
        <rFont val="Times New Roman"/>
        <family val="1"/>
        <charset val="204"/>
      </rPr>
      <t xml:space="preserve">По мероприятиям, реализуемым МБУ "УЛПХиЭБ":
</t>
    </r>
    <r>
      <rPr>
        <sz val="12"/>
        <rFont val="Times New Roman"/>
        <family val="1"/>
        <charset val="204"/>
      </rPr>
      <t>- обработаны озелененные территории общего пользования города Сургута (акарицидная,  ларвицидная и дератизационная) 461,71 га;
- содержание объектов озеленения в объеме 4 513 590,34 кв.м.;
- благоустройство объектов озеленения 27 837,5 кв.м.;
- содержание объектов монументального искусства 31 ед.
В рамках муниципальной программы осуществляется финансовое обеспечение деятельности МБУ "УЛПХиЭБ" (штатная численность 299 ед.)</t>
    </r>
  </si>
  <si>
    <r>
      <rPr>
        <u/>
        <sz val="12"/>
        <rFont val="Times New Roman"/>
        <family val="1"/>
        <charset val="204"/>
      </rPr>
      <t xml:space="preserve">По мероприятиям, реализуемым МБУ "УЛПХиЭБ":
</t>
    </r>
    <r>
      <rPr>
        <sz val="12"/>
        <rFont val="Times New Roman"/>
        <family val="1"/>
        <charset val="204"/>
      </rPr>
      <t xml:space="preserve">- организовано патрулирование территории городских лесов в пожароопасный период, га - 4 445 га;
- обустроены противопожарные минерализованные полосы - 8 км.;
- осуществляется содержание зеленых зон активного отдыха населения на территории городских лесов - 59 га.
В рамках муниципальной программы осуществляется финансовое обеспечение деятельности МБУ "УЛПХиЭБ" (штатная численность 299 ед.)
</t>
    </r>
  </si>
  <si>
    <t>Неисполнение кассового плана на сумму  809,55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экономией, сложившейся по фактическим расходам на приобретение смывающих и обезвреживающих средств, услуг по химической чистке спецодежды.</t>
  </si>
  <si>
    <r>
      <rPr>
        <u/>
        <sz val="12"/>
        <rFont val="Times New Roman"/>
        <family val="1"/>
        <charset val="204"/>
      </rPr>
      <t>По целевым показателям муниципальной программы, реализуемым  департаментом образования:</t>
    </r>
    <r>
      <rPr>
        <sz val="12"/>
        <color theme="1"/>
        <rFont val="Times New Roman"/>
        <family val="1"/>
        <charset val="204"/>
      </rPr>
      <t xml:space="preserve">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реализация мероприятий подпрограммы «Организация и обеспечение отдыха и оздоровления детей» приостановлена, освоение средств планируется до конца 2020 года. 
- 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 План на 2020 год - 20,3%, исполнено - 0%. 
</t>
    </r>
  </si>
  <si>
    <r>
      <rPr>
        <u/>
        <sz val="12"/>
        <rFont val="Times New Roman"/>
        <family val="1"/>
        <charset val="204"/>
      </rPr>
      <t xml:space="preserve">По целевым и иным показателям муниципальной программы, реализуемым комитетом культуры и туризма:
</t>
    </r>
    <r>
      <rPr>
        <sz val="12"/>
        <rFont val="Times New Roman"/>
        <family val="1"/>
        <charset val="204"/>
      </rPr>
      <t>- количество потребителей услуги – 8 267 человек, или 23,5% от утвержденного плана (35 246 чел.);                                                                                                                                                                                                                                                                                                                                                                    - количество проведенных выставок составило 28 ед. или 47,5% от утвержденного плана (59 ед.);</t>
    </r>
    <r>
      <rPr>
        <sz val="12"/>
        <color rgb="FFFF0000"/>
        <rFont val="Times New Roman"/>
        <family val="1"/>
        <charset val="204"/>
      </rPr>
      <t xml:space="preserve">
</t>
    </r>
    <r>
      <rPr>
        <sz val="12"/>
        <rFont val="Times New Roman"/>
        <family val="1"/>
        <charset val="204"/>
      </rPr>
      <t>- количество проведенных просветительских мероприятий составило 297 ед. или 21,4% от утвержденного плана (1 385 ед.).</t>
    </r>
    <r>
      <rPr>
        <sz val="12"/>
        <color rgb="FFFF0000"/>
        <rFont val="Times New Roman"/>
        <family val="1"/>
        <charset val="204"/>
      </rPr>
      <t xml:space="preserve">
</t>
    </r>
    <r>
      <rPr>
        <sz val="12"/>
        <rFont val="Times New Roman"/>
        <family val="1"/>
        <charset val="204"/>
      </rPr>
      <t xml:space="preserve">С учетом эпидемиологической обстановки, связанной с распространением новой коронавирусной инфекции, вызванной COVID-19 была приостановлена деятельность учреждений, мероприятия переведены в онлайн формат. Посещения мероприятий онлайн формата за 1-е полугодие составили 131 709.                                                                                                                                                                                                                                                                                                                                                                                 </t>
    </r>
    <r>
      <rPr>
        <sz val="12"/>
        <color rgb="FFFF0000"/>
        <rFont val="Times New Roman"/>
        <family val="1"/>
        <charset val="204"/>
      </rPr>
      <t xml:space="preserve">                                                                                                                                                                                                                                                                                                                                                                                                                                                                
</t>
    </r>
  </si>
  <si>
    <r>
      <rPr>
        <u/>
        <sz val="12"/>
        <rFont val="Times New Roman"/>
        <family val="1"/>
        <charset val="204"/>
      </rPr>
      <t>По целевым и иным показателям муниципальной программы, реализуемым комитетом культуры и туризма:</t>
    </r>
    <r>
      <rPr>
        <sz val="12"/>
        <rFont val="Times New Roman"/>
        <family val="1"/>
        <charset val="204"/>
      </rPr>
      <t xml:space="preserve">
- количество посещений общедоступных библиотек составило 229 726 ед. или 40,3% от утвержденного плана (570 060 ед.), </t>
    </r>
    <r>
      <rPr>
        <sz val="12"/>
        <color rgb="FFFF0000"/>
        <rFont val="Times New Roman"/>
        <family val="1"/>
        <charset val="204"/>
      </rPr>
      <t xml:space="preserve">
</t>
    </r>
    <r>
      <rPr>
        <sz val="12"/>
        <rFont val="Times New Roman"/>
        <family val="1"/>
        <charset val="204"/>
      </rPr>
      <t>- количество зарегистрированных пользователей общедоступных библиотек составило 24 397 ед. или 15,1% от утвержденного плана (161 300); 
- библиотечный фонд на 1000 жителей 1 690 экз. - показатель предоставляется по итогам года;</t>
    </r>
    <r>
      <rPr>
        <sz val="12"/>
        <color rgb="FFFF0000"/>
        <rFont val="Times New Roman"/>
        <family val="1"/>
        <charset val="204"/>
      </rPr>
      <t xml:space="preserve">
</t>
    </r>
    <r>
      <rPr>
        <sz val="12"/>
        <rFont val="Times New Roman"/>
        <family val="1"/>
        <charset val="204"/>
      </rPr>
      <t xml:space="preserve">- количество приобретенных баз данных составило 2 ед. или 100% от утвержденного плана (2); </t>
    </r>
    <r>
      <rPr>
        <sz val="12"/>
        <color rgb="FFFF0000"/>
        <rFont val="Times New Roman"/>
        <family val="1"/>
        <charset val="204"/>
      </rPr>
      <t xml:space="preserve">
</t>
    </r>
    <r>
      <rPr>
        <sz val="12"/>
        <rFont val="Times New Roman"/>
        <family val="1"/>
        <charset val="204"/>
      </rPr>
      <t>- количество автоматизированных библиотечно-информационных систем для осуществления электронной каталогизации составило 2 ед. или 100% от утвержденного плана (2);</t>
    </r>
    <r>
      <rPr>
        <sz val="12"/>
        <color rgb="FFFF0000"/>
        <rFont val="Times New Roman"/>
        <family val="1"/>
        <charset val="204"/>
      </rPr>
      <t xml:space="preserve">
</t>
    </r>
    <r>
      <rPr>
        <sz val="12"/>
        <rFont val="Times New Roman"/>
        <family val="1"/>
        <charset val="204"/>
      </rPr>
      <t>Обеспеченность города библиотеками по отношению к нормативу составляет 72 % - показатель предоставляется по итогам года.</t>
    </r>
    <r>
      <rPr>
        <sz val="12"/>
        <color rgb="FFFF0000"/>
        <rFont val="Times New Roman"/>
        <family val="1"/>
        <charset val="204"/>
      </rPr>
      <t xml:space="preserve">
</t>
    </r>
    <r>
      <rPr>
        <sz val="12"/>
        <rFont val="Times New Roman"/>
        <family val="1"/>
        <charset val="204"/>
      </rPr>
      <t xml:space="preserve">С учетом эпидемиологической обстановки, связанной с распространением новой коронавирусной инфекции, вызванной COVID-19 была приостановлена деятельность учреждения, мероприятия переведены в онлайн формат. Посещения составили свыше 260 000. </t>
    </r>
    <r>
      <rPr>
        <u/>
        <sz val="12"/>
        <color rgb="FFFF0000"/>
        <rFont val="Times New Roman"/>
        <family val="1"/>
        <charset val="204"/>
      </rPr>
      <t/>
    </r>
  </si>
  <si>
    <r>
      <rPr>
        <u/>
        <sz val="12"/>
        <rFont val="Times New Roman"/>
        <family val="1"/>
        <charset val="204"/>
      </rPr>
      <t>По целевым и иным показателям муниципальной программы, реализуемым управлением физической культуры и спорта</t>
    </r>
    <r>
      <rPr>
        <sz val="12"/>
        <rFont val="Times New Roman"/>
        <family val="1"/>
        <charset val="204"/>
      </rPr>
      <t>:</t>
    </r>
    <r>
      <rPr>
        <u/>
        <sz val="12"/>
        <rFont val="Times New Roman"/>
        <family val="1"/>
        <charset val="204"/>
      </rPr>
      <t xml:space="preserve">
</t>
    </r>
    <r>
      <rPr>
        <sz val="12"/>
        <rFont val="Times New Roman"/>
        <family val="1"/>
        <charset val="204"/>
      </rPr>
      <t xml:space="preserve">Показатели мероприятий муниципальной программы рассчитываются один раз в год на основании государственного статистического наблюдения 1-ФК и 3-АФК, 2-ГТО.                                                                                                                                                                                     
Спортсмены города приняли участие в 191 соревнованиях международного, всероссийского, регионального, межрегионального уровня, из них:
- 11 международных;
- 99 всероссийских;
- 81 областных, окружных.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спортивных массовых мероприятий. Оплачены услуги по обеспечению биотуалетами городского мероприятия - городская лыжная гонка "Сургутская лыжня - 2020". Предоставлено 6 биотуалетов.</t>
    </r>
    <r>
      <rPr>
        <sz val="12"/>
        <color rgb="FFFF0000"/>
        <rFont val="Times New Roman"/>
        <family val="1"/>
        <charset val="204"/>
      </rPr>
      <t xml:space="preserve">
</t>
    </r>
    <r>
      <rPr>
        <sz val="12"/>
        <rFont val="Times New Roman"/>
        <family val="1"/>
        <charset val="204"/>
      </rPr>
      <t xml:space="preserve">- МКУ "ДЭАЗиИС" осуществляет организацию эксплуатации инженерных систем 35 объектов учреждений физической культуры и спорта. Запланировано выполнение проектных работ на капитальный ремонт гостиничного корпуса "Олимпия" МБУ СП СШОР "Кедр", капитальный ремонт спортивной баскетбольной площадки МБУ ЦПФ "Надежда".       </t>
    </r>
    <r>
      <rPr>
        <sz val="12"/>
        <color rgb="FFFF0000"/>
        <rFont val="Times New Roman"/>
        <family val="1"/>
        <charset val="204"/>
      </rPr>
      <t xml:space="preserve">                                                                               </t>
    </r>
    <r>
      <rPr>
        <sz val="12"/>
        <rFont val="Times New Roman"/>
        <family val="1"/>
        <charset val="204"/>
      </rPr>
      <t xml:space="preserve">По состоянию на 01.07.2020:                                                                                                                                                                                       - оплачены работы по эксплуатации инженерных систем муниципальных учреждений;       </t>
    </r>
    <r>
      <rPr>
        <sz val="12"/>
        <color rgb="FFFF0000"/>
        <rFont val="Times New Roman"/>
        <family val="1"/>
        <charset val="204"/>
      </rPr>
      <t xml:space="preserve">                                                                                </t>
    </r>
    <r>
      <rPr>
        <sz val="12"/>
        <rFont val="Times New Roman"/>
        <family val="1"/>
        <charset val="204"/>
      </rPr>
      <t xml:space="preserve">- оплачены услуги по разработке проектной документации по объекту "Капитальный ремонт спортивной баскетбольной площадки МБУ ЦПФ "Надежда";     </t>
    </r>
    <r>
      <rPr>
        <sz val="12"/>
        <color rgb="FFFF0000"/>
        <rFont val="Times New Roman"/>
        <family val="1"/>
        <charset val="204"/>
      </rPr>
      <t xml:space="preserve">                                                                                                                                                                                         
</t>
    </r>
    <r>
      <rPr>
        <sz val="12"/>
        <rFont val="Times New Roman"/>
        <family val="1"/>
        <charset val="204"/>
      </rPr>
      <t>Заключен муниципальный контракт от 01.06.2020 № МК-13-20 на выполнение капитального ремонта спортивной баскетбольной площадки  МБУ ЦПФ "Надежда", срок выполнения до 25.07.2020 года.</t>
    </r>
  </si>
  <si>
    <r>
      <rPr>
        <u/>
        <sz val="12"/>
        <rFont val="Times New Roman"/>
        <family val="1"/>
        <charset val="204"/>
      </rPr>
      <t>По целевым и иным показателям муниципальной программы, управлением физической культуры и спорта</t>
    </r>
    <r>
      <rPr>
        <sz val="12"/>
        <rFont val="Times New Roman"/>
        <family val="1"/>
        <charset val="204"/>
      </rPr>
      <t>:</t>
    </r>
    <r>
      <rPr>
        <u/>
        <sz val="12"/>
        <color rgb="FFFF0000"/>
        <rFont val="Times New Roman"/>
        <family val="1"/>
        <charset val="204"/>
      </rPr>
      <t xml:space="preserve">
</t>
    </r>
    <r>
      <rPr>
        <sz val="12"/>
        <rFont val="Times New Roman"/>
        <family val="1"/>
        <charset val="204"/>
      </rPr>
      <t xml:space="preserve">Показатели мероприятий муниципальной программы рассчитываются один раз в год на основании государственного статистического наблюдения 5-ФК.                                                                                                                                                                                                                                         В рамках реализации общественной инициативы-победителя "Устройство искусственного газона малого футбольного поля СК "Олимп" заключен договор от 18.06.2020 №84. Сроки исполнения с 18.06.2020 - 15.09.2020 года.
</t>
    </r>
    <r>
      <rPr>
        <sz val="12"/>
        <color rgb="FFFF0000"/>
        <rFont val="Times New Roman"/>
        <family val="1"/>
        <charset val="204"/>
      </rPr>
      <t xml:space="preserve">     </t>
    </r>
    <r>
      <rPr>
        <sz val="12"/>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МКУ "ДЭАЗиИС" осуществляет организацию эксплуатации инженерных систем и снабжения коммунальными ресурсами 14 объектов - 4-х муниципальных бюджетных учреждениях физической культуры и спорта. Запланировано благоустройство футбольного поля на территории спорткомплекса "Юность" в посёлке Юность МБУ СП СШОР "Ермак" в рамках проекта инициативного бюджетирования "Бюджет Сургута Online" и капитальный ремонт кровли МБУ СП СШОР "Югория" имени Арарата Агвановича Пилояна.</t>
    </r>
    <r>
      <rPr>
        <sz val="12"/>
        <color rgb="FFFF0000"/>
        <rFont val="Times New Roman"/>
        <family val="1"/>
        <charset val="204"/>
      </rPr>
      <t xml:space="preserve">
</t>
    </r>
    <r>
      <rPr>
        <sz val="12"/>
        <rFont val="Times New Roman"/>
        <family val="1"/>
        <charset val="204"/>
      </rPr>
      <t xml:space="preserve">По состоянию на 01.07.2020:  
- оплачены работы по эксплуатации инженерных систем муниципальных учреждений;      </t>
    </r>
    <r>
      <rPr>
        <sz val="12"/>
        <color rgb="FFFF0000"/>
        <rFont val="Times New Roman"/>
        <family val="1"/>
        <charset val="204"/>
      </rPr>
      <t xml:space="preserve">                                                                                                                                                                                                                                                                                                                                                                            </t>
    </r>
    <r>
      <rPr>
        <sz val="12"/>
        <rFont val="Times New Roman"/>
        <family val="1"/>
        <charset val="204"/>
      </rPr>
      <t xml:space="preserve">- заключен муниципальный контракт от 06.05.2020 №МК-5-20  на капитальный ремонт кровли МБУ СП СШОР "Югория" имени А.А. Пилояна", срок выполнения работ - 20.08.2020 года;                   </t>
    </r>
    <r>
      <rPr>
        <sz val="12"/>
        <color rgb="FFFF0000"/>
        <rFont val="Times New Roman"/>
        <family val="1"/>
        <charset val="204"/>
      </rPr>
      <t xml:space="preserve">                                                                                                                                   
</t>
    </r>
    <r>
      <rPr>
        <sz val="12"/>
        <rFont val="Times New Roman"/>
        <family val="1"/>
        <charset val="204"/>
      </rPr>
      <t xml:space="preserve">- заключен и исполнен муниципальный контракт от 28.05.2020 № 40  на составление локальных сметных расчетов  на благоустройства футбольного поля на территории спорткомплекса "Юность" в пос. Юность МБУ СП СШОР "Ермак", ул. Саянская, 11а. </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</si>
  <si>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2 824,42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t>
    </r>
    <r>
      <rPr>
        <sz val="12"/>
        <color rgb="FFFF0000"/>
        <rFont val="Times New Roman"/>
        <family val="1"/>
        <charset val="204"/>
      </rPr>
      <t xml:space="preserve">                                                                                                                                                                                
</t>
    </r>
  </si>
  <si>
    <r>
      <rPr>
        <u/>
        <sz val="12"/>
        <rFont val="Times New Roman"/>
        <family val="1"/>
        <charset val="204"/>
      </rPr>
      <t>По целевым показателям муниципальной программы, реализуемым  департаментом образования:</t>
    </r>
    <r>
      <rPr>
        <sz val="12"/>
        <color theme="1"/>
        <rFont val="Times New Roman"/>
        <family val="1"/>
        <charset val="204"/>
      </rPr>
      <t xml:space="preserve">
- доля детей в возрасте от 5 до 18 лет, охваченных дополнительным образованием, %
План на 2020 год - 70,1%, исполнено - 70,1% (100% от запланированного значения).</t>
    </r>
    <r>
      <rPr>
        <sz val="12"/>
        <color rgb="FFFF0000"/>
        <rFont val="Times New Roman"/>
        <family val="1"/>
        <charset val="204"/>
      </rPr>
      <t xml:space="preserve">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 осуществляет организацию эксплуатации инженерных систем 9 объектов - 4 учреждений дополнительного образования.                                                                                                                                                                                                                                                                                                                                                                                                                                                                                                                  </t>
    </r>
    <r>
      <rPr>
        <sz val="12"/>
        <color rgb="FFFF0000"/>
        <rFont val="Times New Roman"/>
        <family val="1"/>
        <charset val="204"/>
      </rPr>
      <t xml:space="preserve"> </t>
    </r>
    <r>
      <rPr>
        <sz val="12"/>
        <color theme="1"/>
        <rFont val="Times New Roman"/>
        <family val="1"/>
        <charset val="204"/>
      </rPr>
      <t xml:space="preserve">На 01.07.2020 заключены муниципальные контракты:
- от 17.04.2020МК № 27 с ООО "ЭнергоСтрой" на разработку проектной документации на капитальный ремонт помещений  МАОУ ДО "Технополис", срок выполнения работ - 17.05.2020; 
- от 19.05.2020МК № 37  с ООО "СеверСтройПроект" на разработку проектной документации на капитальный ремонт фасада и крылец МАОУ ДО "Технополис", срок выполнения работ - 29.05.2020. 
Запланирован капитальный ремонт помещений МАОУ ДО "Технополис", разработка проектной документации.
</t>
    </r>
    <r>
      <rPr>
        <u/>
        <sz val="12"/>
        <color rgb="FFFF0000"/>
        <rFont val="Times New Roman"/>
        <family val="1"/>
        <charset val="204"/>
      </rPr>
      <t/>
    </r>
  </si>
  <si>
    <r>
      <rPr>
        <u/>
        <sz val="12"/>
        <color theme="1"/>
        <rFont val="Times New Roman"/>
        <family val="1"/>
        <charset val="204"/>
      </rPr>
      <t>По мероприятиям УВиОС:</t>
    </r>
    <r>
      <rPr>
        <sz val="12"/>
        <color theme="1"/>
        <rFont val="Times New Roman"/>
        <family val="1"/>
        <charset val="204"/>
      </rPr>
      <t xml:space="preserve">
1) По итогам конкурса заключено 9 договоров о предоставлении грантов в форме субсидий некоммерческим организациям в целях реализации общественно значимых инициатив. Показатель (10 ед.) исполнен на 90%.
2) Заключено 1 соглашение о предоставлении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Плановый показатель (не менее 1 соглашения) достигнут.
3) заключено 4 соглашения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Плановый показатель (4 ед.) показатель достигнут в полном объеме.
4) плановые показатели по количеству участников семинаров для социально ориентированных некоммерческих организаций (110 чел.), по количеству участников городской выставки социально значимых проектов (45 ед.) и по количеству мероприятий с участием социально ориентированных некоммерческих организаций (4 ед.) не достигнуты в связи с ограничительными мероприятиями в условиях действия в ХМАО-Югре режима повышенной готовности, связанного с распространением новой короновирусной инфекции, вызванной COVID-2019. Достижение показателей в полном объеме будет обеспечено до конца 2020 года.</t>
    </r>
  </si>
  <si>
    <t>Неисполнение кассового плана на сумму 213,36 тыс.руб. обусловлено  заявительным характером субсидирования организаций и учреждений.</t>
  </si>
  <si>
    <r>
      <rPr>
        <u/>
        <sz val="12"/>
        <color theme="1"/>
        <rFont val="Times New Roman"/>
        <family val="1"/>
        <charset val="204"/>
      </rPr>
      <t>По мероприятиям УДиИО:</t>
    </r>
    <r>
      <rPr>
        <sz val="12"/>
        <color theme="1"/>
        <rFont val="Times New Roman"/>
        <family val="1"/>
        <charset val="204"/>
      </rPr>
      <t xml:space="preserve">
 Плановый показатель по уровню удовлетворенности населения доступностью и качеством получаемой информации в средствах массовой информации (на основе социологических исследований) не исполнен в связи ограничительными мероприятиями в условиях действия в ХМАО-Югре режима повышенной готовности, связанного с распространением новой короновирусной инфекции, вызванной COVID-2019 и переносом планируемого срока проведения социологического исследования на 3-4 квартал 2020 года.                                                                                                                         
</t>
    </r>
    <r>
      <rPr>
        <u/>
        <sz val="12"/>
        <color theme="1"/>
        <rFont val="Times New Roman"/>
        <family val="1"/>
        <charset val="204"/>
      </rPr>
      <t>По мероприятиям МКУ "ХЭУ":</t>
    </r>
    <r>
      <rPr>
        <sz val="12"/>
        <color theme="1"/>
        <rFont val="Times New Roman"/>
        <family val="1"/>
        <charset val="204"/>
      </rPr>
      <t xml:space="preserve">
Выполнен установленный уровень выполнения договорных обязательств по материально-техническому и организационному обеспечению деятельности органов местного самоуправления "не менее 95%"
</t>
    </r>
    <r>
      <rPr>
        <u/>
        <sz val="12"/>
        <color theme="1"/>
        <rFont val="Times New Roman"/>
        <family val="1"/>
        <charset val="204"/>
      </rPr>
      <t>По мероприятиям отдела потребительского рынка и защиты прав потребителей (ОПРиЗПП):</t>
    </r>
    <r>
      <rPr>
        <sz val="12"/>
        <color theme="1"/>
        <rFont val="Times New Roman"/>
        <family val="1"/>
        <charset val="204"/>
      </rPr>
      <t xml:space="preserve">
Общее количество граждан, принявших участие в указанных просветительских мероприятиях, составило 225 человек. В связи ограничительными мероприятиями в условиях действия в ХМАО-Югре режима повышенной готовности, связанного с распространением новой короновирусной инфекции, вызванной COVID-2019, проведение просветительских мероприятий приостановлено.  В случае снятия ограничительных мер плановый показатель (400 человек) будет достигнут.</t>
    </r>
  </si>
  <si>
    <t>10.</t>
  </si>
  <si>
    <t>10.1.</t>
  </si>
  <si>
    <t>10.2.</t>
  </si>
  <si>
    <t>14.1.</t>
  </si>
  <si>
    <t>14.2.</t>
  </si>
  <si>
    <t>14.3.</t>
  </si>
  <si>
    <t>14.4.</t>
  </si>
  <si>
    <t>15.</t>
  </si>
  <si>
    <t>17.</t>
  </si>
  <si>
    <t>17.1.</t>
  </si>
  <si>
    <t>17.2.</t>
  </si>
  <si>
    <t>17.3.</t>
  </si>
  <si>
    <t>18.1.</t>
  </si>
  <si>
    <t>18.2.</t>
  </si>
  <si>
    <t>19.</t>
  </si>
  <si>
    <t>21.4.</t>
  </si>
  <si>
    <t>21.5.</t>
  </si>
  <si>
    <t>22.</t>
  </si>
  <si>
    <t>22.1.</t>
  </si>
  <si>
    <t>22.2.</t>
  </si>
  <si>
    <r>
      <rPr>
        <sz val="12"/>
        <rFont val="Times New Roman"/>
        <family val="1"/>
        <charset val="204"/>
      </rPr>
      <t>Неисполнение кассового плана на сумму 31 194,00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t>
    </r>
    <r>
      <rPr>
        <sz val="12"/>
        <color rgb="FFFF0000"/>
        <rFont val="Times New Roman"/>
        <family val="1"/>
        <charset val="204"/>
      </rPr>
      <t xml:space="preserve">
</t>
    </r>
    <r>
      <rPr>
        <sz val="12"/>
        <rFont val="Times New Roman"/>
        <family val="1"/>
        <charset val="204"/>
      </rPr>
      <t>-  переносом сроков планируемых командировок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r>
    <r>
      <rPr>
        <sz val="12"/>
        <color rgb="FFFF0000"/>
        <rFont val="Times New Roman"/>
        <family val="1"/>
        <charset val="204"/>
      </rPr>
      <t xml:space="preserve">
</t>
    </r>
    <r>
      <rPr>
        <sz val="12"/>
        <rFont val="Times New Roman"/>
        <family val="1"/>
        <charset val="204"/>
      </rPr>
      <t>- отсутствием случаев для оплаты расходов по средствам резервного фонда. Использование средств резервного фонда осуществляется на основании постановлений Администрации города по мере возникновения чрезвычайных ситуаций;</t>
    </r>
    <r>
      <rPr>
        <sz val="12"/>
        <color rgb="FFFF0000"/>
        <rFont val="Times New Roman"/>
        <family val="1"/>
        <charset val="204"/>
      </rPr>
      <t xml:space="preserve">
</t>
    </r>
    <r>
      <rPr>
        <sz val="12"/>
        <rFont val="Times New Roman"/>
        <family val="1"/>
        <charset val="204"/>
      </rPr>
      <t>-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t>
    </r>
  </si>
  <si>
    <t>По мероприятиям, реализуемым "МКУ "УИТС г. Сургута":
 - стоимостная доля закупаемого компьютерного оборудования иностранного производства 55,2% при годовом плане 90%;
- количество действующих электронных сервисов взаимодействия органов местного самоуправления и муниципальных учреждений с населением и организациями соответствует плану (5 ед.);
- за 6 месяцев 2020 г. модернизированы и внедрены 9 информационных систем.
По мероприятиям, реализуемым МКУ "МФЦ г. Сургута":
- По показателю уровень удовлетворенности граждан качеством предоставления государственных и муниципальных услуг данные по отчету социсследования на тему:
 «Оценка качества муниципальных услуг, предоставляемых по принципу «одного окна» предоставляются на конец года.</t>
  </si>
  <si>
    <t>Неисполнение кассового плана в размере 16 274,94 тыс. руб. обусловлено:
 - снижением фактических затрат на заработную плату, начислений на выплаты по оплате труда  в связи с наличием вакансий по состоянию на 01.07.2020, внесением изменений в график отпусков и наличием периодов временной нетрудоспособности работников;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переносом сроков осуществления закупок  на поставку канцелярских товаров, расходных материалов для печатающих устройств, комплектующих материалов к компьютерной технике, на услуги по утилизации компьютерной техники, электронной техники, оргтехники в связи с уточнением стоимости товаров и услуг. Заключение контрактов планируется в 3 квартале 2020 года;
-  переносом сроков осуществления закупок на переплетные услуги, поставку сетевого хранилища, перчаток в связи с долгим подписанием контрактов. По состоянию на 01.07.2020 контракты находятся на подписи у контрагента;
 - оплатой "по факту" в соответствии условиями заключенных договоров на оказание услуг связи, услуг по техническому обслуживанию и ремонту вычислительной, копировально-множительной техники и периферийного оборудования, услуг по  защите информации, услуг по сопровождению информационных систем;
- экономией, сложившейся по итогам проведения аукционов на поставку технических средств и по поставке оригинальных расходных материалов и запасных частей для печатающих устройств.</t>
  </si>
  <si>
    <t>Неисполнение кассового плана в размере 5 988,13 тыс. руб. обусловлено:
- экономией, сложившейся по итогам проведения электронного аукциона на поставку и гарантийное обслуживание сервера;
- предоставлением поставщиком документов на оплату  не соответствующих требованиям, в связи с чем оплата будет произведена в следующем отчетном периоде;
 - снижением фактических затрат на заработную плату, начислений на выплаты по оплате труда по причине внесения изменений в график отпусков и наличием периодов временной нетрудоспособности работников;
 - оплатой услуг по содержанию имущества, коммунальных, транспортных услуг по фактическим расходам;
- заявительным характером выплаты пособий и компенсаций по оплате стоимости проезда и провоза багажа к месту использования отпуска и обратно. Выплаты произведены в пределах обращений;
- расторжением договора на поставку спецодежды в связи с поставкой некачественного товара.</t>
  </si>
  <si>
    <r>
      <rPr>
        <u/>
        <sz val="12"/>
        <rFont val="Times New Roman"/>
        <family val="1"/>
        <charset val="204"/>
      </rPr>
      <t xml:space="preserve">По целевым и иным показателям муниципальной программы, реализуемым комитетом культуры и туризма:
</t>
    </r>
    <r>
      <rPr>
        <sz val="12"/>
        <rFont val="Times New Roman"/>
        <family val="1"/>
        <charset val="204"/>
      </rPr>
      <t xml:space="preserve">- по показателю "количество проведенных культурно-массовых мероприятий, концертов" при плане на год 1 162 ед. выполнено 341 ед., что составляет  29,3%, что обусловлено запретами на проведение мероприятий с массовым пребыванием людей, в связи с эпидемиологической обстановкой;                                                                                                                                                                                                                                                                                                                                                                                                                                                                                          - по показателю "количество проведенных мероприятий в сфере сохранения и развития народных художественных промыслов, местных традиций и обычаев" при плане на год 250 ед. выполнено 82 ед., что составляет  32,8%;
- по показателю "количество клубных формирований" при плане на год 69 ед. выполнено 70 ед., что составляет  101%;                                                                          - по показателю "количество участников клубных формирований и формирований самодеятельного народного творчества" при плане на год 1465 чел., выполнено 1 426 чел., что составляет 97,3%;
- по показателю "количество участников проведенных культурно-массовых мероприятий, концертов" при плане на год 141 200 чел. исполнение показателя 52 033 чел., что составляет  36,8%, что обусловлено запретами на проведение мероприятий с массовым пребыванием людей, в связи с эпидемиологической обстановкой;
- по показателю "количество  публичных выступлений,  проведенных культурно-массовых мероприятий, ед.." при плане на год 692 ед. выполнено 170 ед., что составляет  24,5%, что обусловлено запретами на проведение мероприятий с массовым пребыванием людей, в связи с эпидемиологической обстановкой;                                                                                                                                                                                                                                                                            - по показателю "количество новых (капитально-возобновленных) концертов, постановок, ед." при плане на год 43 ед. выполнено 21 ед., что составляет 48,8%;  
- по показателю "количество участников проведенных  мероприятий, число зрителей публичных показов и выступлений" при плане на год 258 042 чел., составило 39 970 чел., что составляет 15,5%,  что обусловлено запретами на проведение мероприятий с массовым пребыванием людей, в связи с эпидемиологической обстановкой;
- по показателю "количество аттракционов" при плане на год в 21 ед. выполнено - 21 ед., что составляет 100%;
- по показателю "доля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на предоставление услуг (выполнение работ), в общем объеме средств, выделяемых на предоставление услуг (выполнение работ) в сфере культуры, спрос на которые превышает возможности муниципальных учреждений, %" запланировано к передаче 3,03% средств местного бюджета немуниципальным организациям, исполнение составляет 0%,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2"/>
        <color rgb="FFFF0000"/>
        <rFont val="Times New Roman"/>
        <family val="1"/>
        <charset val="204"/>
      </rPr>
      <t/>
    </r>
  </si>
  <si>
    <r>
      <rPr>
        <u/>
        <sz val="12"/>
        <rFont val="Times New Roman"/>
        <family val="1"/>
        <charset val="204"/>
      </rPr>
      <t>По основному мероприятию "Содержание аппарата комитета культуры и туризма:</t>
    </r>
    <r>
      <rPr>
        <sz val="12"/>
        <rFont val="Times New Roman"/>
        <family val="1"/>
        <charset val="204"/>
      </rPr>
      <t xml:space="preserve"> 
Обеспечение деятельности комитета культуры и туризма осуществляется в плановом режиме.                                                                                                                                                                                                                                                                           </t>
    </r>
    <r>
      <rPr>
        <u/>
        <sz val="12"/>
        <rFont val="Times New Roman"/>
        <family val="1"/>
        <charset val="204"/>
      </rPr>
      <t>По основному мероприятию "Организация выполнения отдельных функций по эксплуатации зданий, сооружений, инженерных систем муниципальных учреждений</t>
    </r>
    <r>
      <rPr>
        <sz val="12"/>
        <rFont val="Times New Roman"/>
        <family val="1"/>
        <charset val="204"/>
      </rPr>
      <t xml:space="preserve">:                                                                                                                                                                                                                                                                                                    МКУ "ДЭАЗиИС" осуществляет организацию эксплуатации 36 объектов - 11 муниципальных учреждений, подведомственных комитету культуры и туризма Администрации города. По состоянию на 01.07.2020 оплачены работы по эксплуатации инженерных систем учреждений на сумму 13 138,63 тыс.руб.                                                                                                                                                                                                                                                                                                                                                                                                                                      </t>
    </r>
    <r>
      <rPr>
        <u/>
        <sz val="12"/>
        <rFont val="Times New Roman"/>
        <family val="1"/>
        <charset val="204"/>
      </rPr>
      <t>По основному мероприятию "Организация установки и обслуживания временных мобильных туалетов при проведении мероприятий"</t>
    </r>
    <r>
      <rPr>
        <sz val="12"/>
        <rFont val="Times New Roman"/>
        <family val="1"/>
        <charset val="204"/>
      </rPr>
      <t>:                                                                                                                                                                                                                                                                             МКУ "ДДТиЖКК" является заказчиком установки и обслуживания временных мобильных туалетов при проведении городских мероприятий. На 01.07.2020 оплачены услуги по обеспечению биотуалетами городского мероприятия - городской праздник "Масленица". Предоставлено 20 биотуалетов.
По муниципальному контракту от 06.04.2020 № 02-ГХ  предусмотрено предоставление еще 263 биотуалета, за отчетный период услуги предоставлены не были, по причине отмены праздничных мероприятий,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r>
  </si>
  <si>
    <t>Неисполнение кассового плана на сумму 2 104,07 тыс.руб. обусловлено:                                                                                                                                                                           - отменой лагерей с дневным пребыванием детей,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t>
  </si>
  <si>
    <t xml:space="preserve">Неисполнение кассового плана на сумму 25 355,67 тыс. руб. обусловлено:
 - снижением фактических затрат на услуги отдыха и оздоровления детей,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</si>
  <si>
    <r>
      <rPr>
        <u/>
        <sz val="12"/>
        <rFont val="Times New Roman"/>
        <family val="1"/>
        <charset val="204"/>
      </rPr>
      <t xml:space="preserve">По мероприятиям, реализуемым департаментом городского хозяйства:  
Департамент городского хозяйства:  
</t>
    </r>
    <r>
      <rPr>
        <sz val="12"/>
        <rFont val="Times New Roman"/>
        <family val="1"/>
        <charset val="204"/>
      </rPr>
      <t xml:space="preserve">-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t>
    </r>
    <r>
      <rPr>
        <u/>
        <sz val="12"/>
        <rFont val="Times New Roman"/>
        <family val="1"/>
        <charset val="204"/>
      </rPr>
      <t xml:space="preserve">
МКУ "ДДТиЖКК": </t>
    </r>
    <r>
      <rPr>
        <sz val="12"/>
        <rFont val="Times New Roman"/>
        <family val="1"/>
        <charset val="204"/>
      </rPr>
      <t xml:space="preserve">
- изготовлен технический план на объект: "ПИР по реконструкции инженерных сетей теплоснабжения";
- заключено соглашение о предоставлении субсидии местному бюджету из бюджета ХМАО-Югры от 07.02.2020 № 05-ОЗП-2020 в 2020 году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на выполнение капитального ремонта объекта "Сети канализации мкр.17. Участок от пр. Ленина до ж/д 10 по проезду Дружбы", протяженностью 0,481 км.;
- заключены муниципальные контракты на выполнение работ по актуализации схем теплоснабжения, водоснабжения и водоотведения муниципального образования городской округ город Сургут.
</t>
    </r>
    <r>
      <rPr>
        <u/>
        <sz val="12"/>
        <rFont val="Times New Roman"/>
        <family val="1"/>
        <charset val="204"/>
      </rPr>
      <t/>
    </r>
  </si>
  <si>
    <t>Неисполнение кассового плана на сумму 7074,83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снижением фактических затрат по обслуживанию видеооборудования по причине не введения в эксплуатацию 2 новых объектов  АПК "Безопасный город": площади у Сургутского университета на ул.Ленина и АНО "Мультимедийный исторический парк "Россия - моя история";  
 - экономией, сложившейся по итогам проведения муниципальных торгов на поставку видеооборудования;
 - возвратом  видеооборудования поставщику в связи с обнаруженными нарушениями технических требований к оборудованию в целях замены его на соответствующий установленным условиям муниципального контракта, оплата будет произведена по "факту" поставки товара;
 - оплатой материального стимулирования членов народной дружины  исходя из фактически отработанного времени.</t>
  </si>
  <si>
    <r>
      <rPr>
        <u/>
        <sz val="12"/>
        <rFont val="Times New Roman"/>
        <family val="1"/>
        <charset val="204"/>
      </rPr>
      <t>По мероприятиям, реализуемым департаментом архитектуры и градостроительства, управлением учета и распределения жилья:</t>
    </r>
    <r>
      <rPr>
        <b/>
        <sz val="12"/>
        <rFont val="Times New Roman"/>
        <family val="1"/>
        <charset val="204"/>
      </rPr>
      <t xml:space="preserve">
</t>
    </r>
    <r>
      <rPr>
        <sz val="12"/>
        <rFont val="Times New Roman"/>
        <family val="1"/>
        <charset val="204"/>
      </rPr>
      <t>ДАиГ:</t>
    </r>
    <r>
      <rPr>
        <b/>
        <sz val="12"/>
        <rFont val="Times New Roman"/>
        <family val="1"/>
        <charset val="204"/>
      </rPr>
      <t xml:space="preserve"> </t>
    </r>
    <r>
      <rPr>
        <sz val="12"/>
        <rFont val="Times New Roman"/>
        <family val="1"/>
        <charset val="204"/>
      </rPr>
      <t>В рамках данной подпрограммы заключен 21  муниципальный контракт на приобретение 21 жилого помещения для детей-сирот. 
УУиРЖ: В отчётном периоде улучшили свои жилищные условия с помощью социальной выплаты (субсидии): 2 молодые семьи, 2 ветерана боевых действий, 3 инвалида. По состоянию на 01.07.2020: по 2 гражданам проекты решений о перечислении субсидии  в стадии согласования, по 1 гражданину субсидия в стадии перечисления, 1 гражданин подбирает варианты приобретения жилья, 3 гражданина сдали документы на государственную регистрацию договоров купли-продажи;  2 гражданина уведомлены о возможности получения субсидии в текущем году, согласно установленного порядка собирают документы для подтверждения права на получение субсидии; по 3 граждан проводятся мероприятия по подтверждению права на получение субсидии; 2 граждан уведомлены о включении в список получателей, но документы для подтверждения права на получение субсидии еще не представили.  По состоянию на 01.07.2020  участники Великой Отечественной войны, имеющие право на обеспечение жильём за счет средств федерального бюджета, на учете отсутствуют.</t>
    </r>
  </si>
  <si>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Произведена выплата субсидий в соответствии с утвержденным перечнем получателей субсидий:
- крестьянское (фермерское) хозяйство Решетникова В.А. 1 080,6 тыс. рублей.
</t>
    </r>
  </si>
  <si>
    <t>Неисполнение кассового плана в сумме 4 396,19 тыс.руб. обусловлено:
1) снижением фактических затрат на заработную плату, начислениям на выплаты по оплате труда, профсоюзных взносов и социальных пособий в связи с наличием вакансий, переносом отпусков на следующий отчетный период, наличием периодов временной нетрудоспособности работников;
2) снижением фактических затрат по причине переноса сроков командировок, обучения на курсах повышения квалификации, проведения социологических исследований, конкурсов, акции "Автобус добра", праздничных мероприятий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COVID-2019 - 617,75 тыс.руб.;                      
3) заявительным характером оплаты стоимости проезда и провоза багажа к месту использования отпуска; 
4)  заявительным характером субсидирования организаций, производителей товаров, работ (субсидии на осуществление собственных инициатив по вопросам местного значения выделены в соответствии с  поступившими заявками ТОС города Сургута и на основании подтверждающих документов);  
5) оплатой "по факту" в соответствии условиями заключенных договоров на услуги связи, автотранспортные услуги, коммунальные услуги, услуги по содержанию имущества, эксплуатации инженерных систем, техническому обслуживанию систем видеонаблюдения, систем ограничения доступа, оконечных абонентских устройств, охранно-пожарных сигнализаций 
6) экономией по результатам электронного аукциона на заключение муниципального контракта на проведение социологического исследования «под ключ» на тему: «Мониторинг развития малого и среднего предпринимательства в городе Сургуте» в 2020 году, а также на оказание услуг по эксплуатации наружных сетей электроснабжения.</t>
  </si>
  <si>
    <t xml:space="preserve">Неисполнение кассового плана в сумме 2 097,26 тыс.руб. обусловлено:
 - оплатой "по факту" в соответствии условиями заключенных договоров на поставку товаров, оказание услуг, выполнение работ в целях издания газеты "Сургутские ведомости";
 - переносом сроков мероприятий (пресс-конференций, брифингов, выходов к прессе, пресс-туров и так далее, специализированных журналистских (профессиональных) конкурсов, трансляция теле- и радиопрограмм с участием аудитории, производство и трансляция социальной рекламы, информационных мероприятий)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t>
  </si>
  <si>
    <t xml:space="preserve">1. Обучение прошло 418 человек (60%), из планируемых 700. 
2. Специальная оценка проведена на 863 рабочих места (44%), из планируемых 1963.
3. Медицинский осмотр прошло 43 человека (5%), из планируемых 889.
4. Спецодеждой и СИЗ обеспечено 256 работников (76%), из планируемых 339.
5. Заключены муниципальные контракты по оказанию информационных услуг - МКУ "УИТС"; связи, ЖКХ - МКУ "ХЭУ". </t>
  </si>
  <si>
    <t>Неисполнение кассового плана в размере 2869,03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заявительным характером оплаты стоимости проезда и провоза багажа к месту использования отпуска и обратно;
 - оплатой "по факту" в соответствии условиями заключенных договоров на поставку товаров, оказание услуг, выполнение работ по услугам связи, коммунальным услугам, техническому обслуживанию средств связи;
   - переносом срока поставки оригинальных расходных материалов и запасных частей для печатающих устройств на 3 квартал по контракту от 26.05.2020 № РМ-КМТ-02-20 в соответствии с распоряжением АГ от 12.05.2020 № 676;
- экономией по итогам проведения торгов на оказание услуг по сопровождению ранее установленных комплектов справочно-правовой системы ГАРАНТ;
 - экономией  по причине снижения стоимости обучения на одного человека и снижения стоимости проведения специальной оценки условий труда на одном рабочем месте по результатам заключения контрактов и договоров;
 - снижением фактических затрат по причине переноса сроков проведения  обучения работников, проведения медицинских осмотров и диспансеризации, специальной оценки условий труда,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 отсутствием необходимости проведения специальной оценки условий труда и приобретения средств индивидуальной защиты для работников по причине ликвидации МКУ "МФЦ" с 01.01.2021 года на основании распоряжения АГ  от 30.06.2020 № 932.</t>
  </si>
  <si>
    <t>1. Обучение прошло 101 человек (50%), из планируемых 203. 
2. Специальная оценка проведена на 268 рабочих места (70%), из планируемых 382.
3. Медицинский осмотр прошло 1141 человек (51%), из планируемых 2241.
4. Спецодеждой и СИЗ обеспечено 577 работников (26%), из планируемых 2186.</t>
  </si>
  <si>
    <t>Неисполнение кассового плана на сумму  65 814,36 тыс. руб. обусловлено: 
- неисполнением подрядчиком обязательств по муниципальному контракту на выполнение работ по благоустройству объекта "Реконструкция (реновация) рекреационных территорий общественных пространств в западном жилом районе города Сургута";
- несвоевременным представлением подрядчиком документов для расчетов по выполнению работ по благоустройству объектов " Экопарк за Саймой", "Благоустройство территории, прилегающей к Храму Преображения Господня в микрорайоне 23"А"";
- устранением нарушений подрядчиком по гарантийным обязательствам по выполнению работ по благоустройству объекта "Главная площадь города Сургута";  
- экономией, сложившейся при формировании начальной максимальной цены договоров на поставку моторных опрыскивателей, средств индивидуальной защиты, дезинфицирующих средств, защитных масок;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экономией, сложившейся по фактическим расходам на оплаты услуг связи, периодического медицинского осмотра, услуг вневедомственной охраны.</t>
  </si>
  <si>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выполнены работы по новогоднему оформлению двух больших ледовых городков, четырех малых ледовых городков, обслуживанию, демонтажу ледовых городков; 
- выполнены работы по заливке катков; 
- оказаны услуги по антитеррористической защите населения на территории семи ледовых городков Сургута;
- оказаны услуги по устройству освещения мест подхода к ледовому городку по ул. Речная.</t>
    </r>
    <r>
      <rPr>
        <sz val="12"/>
        <color rgb="FFFF0000"/>
        <rFont val="Times New Roman"/>
        <family val="1"/>
        <charset val="204"/>
      </rPr>
      <t xml:space="preserve">
</t>
    </r>
  </si>
  <si>
    <t>В ходе мониторинга средств массовой информации и информационно-телекоммуникационных сетей выявлено 180 материалов, имеющих признаки экстремистского характера, который направлены в прокуратуру Сургута и УМВД по г.Сургуту.
Организовано 5 мероприятий в онлайн режиме с участием около 1000 учащихся, педагогов, родителей (законных представителей), священнослужителей Сургутского благочиния: конкурсы (конкурс чтецов «О Родине, о подвиге, о славе», конкурс рисунков «Святая пасха», конкурс чтецов «Пасхальные звоны»);
тематические уроки («Священная война», «Спасет ли семья мир?»).
Проведён онлайн-конкурс творческих работ, посвященный Дню России, творческие работы размещались в социальных сетях «ВКонтакте», «Instagram», охват - 3 534 просмотров.   
В целях пресечения конфликтов в сфере межнациональных и этноконфессиональных отношений рассмотрены и урегулированы обстоятельства трех предконфликтных ситуаций с привлечением представителей средств массовой информации, руководителей национально-этнических объединений, религиозных организаций и УМВД России по г.Сургуту.</t>
  </si>
  <si>
    <r>
      <rPr>
        <u/>
        <sz val="12"/>
        <rFont val="Times New Roman"/>
        <family val="1"/>
        <charset val="204"/>
      </rPr>
      <t>По мероприятиям, реализуемым департаментом архитектуры и градостроительства:</t>
    </r>
    <r>
      <rPr>
        <b/>
        <sz val="12"/>
        <rFont val="Times New Roman"/>
        <family val="1"/>
        <charset val="204"/>
      </rPr>
      <t xml:space="preserve">
</t>
    </r>
    <r>
      <rPr>
        <sz val="12"/>
        <rFont val="Times New Roman"/>
        <family val="1"/>
        <charset val="204"/>
      </rPr>
      <t xml:space="preserve"> -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 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контракта. Подрядчиком нарушен срок выполнения работ. Ведется претензионная работа;                                                                                                                                    
- 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комплекс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 
- заключены договора и выполнены услуги по проведению оценочных работ по определению рыночной стоимости ежегодного размера арендной платы для земельных участков, услуги по оценке рыночной стоимости права на заключение договора о развитии застроенной территории части микрорайонов 1-2 г.Сургута, услуги по межеванию земельных участков на общую сумму 104,27 тыс.руб.</t>
    </r>
  </si>
  <si>
    <r>
      <rPr>
        <u/>
        <sz val="12"/>
        <color indexed="8"/>
        <rFont val="Times New Roman"/>
        <family val="1"/>
        <charset val="204"/>
      </rPr>
      <t>По мероприятиям, реализуемым департаментом архитектуры и градостроительства, департаментом городского хозяйства:</t>
    </r>
    <r>
      <rPr>
        <b/>
        <sz val="12"/>
        <color indexed="8"/>
        <rFont val="Times New Roman"/>
        <family val="1"/>
        <charset val="204"/>
      </rPr>
      <t xml:space="preserve">
</t>
    </r>
    <r>
      <rPr>
        <sz val="12"/>
        <color indexed="8"/>
        <rFont val="Times New Roman"/>
        <family val="1"/>
        <charset val="204"/>
      </rPr>
      <t>ДАиГ:</t>
    </r>
    <r>
      <rPr>
        <b/>
        <sz val="12"/>
        <color indexed="8"/>
        <rFont val="Times New Roman"/>
        <family val="1"/>
        <charset val="204"/>
      </rPr>
      <t xml:space="preserve"> </t>
    </r>
    <r>
      <rPr>
        <sz val="12"/>
        <color indexed="8"/>
        <rFont val="Times New Roman"/>
        <family val="1"/>
        <charset val="204"/>
      </rPr>
      <t>В рамках мероприятия по приобретению жилых помещений для обеспечения граждан жильем, а также для формирования маневренного жилищного фонда заключены контракты на приобретение 30 жилых помещений (14  - 1 комн.кв., 4 - 2-х комн.кв., 12 - 3-х комн.кв.) общей стоимостью 101 706,7 тыс.руб</t>
    </r>
    <r>
      <rPr>
        <b/>
        <sz val="12"/>
        <color indexed="8"/>
        <rFont val="Times New Roman"/>
        <family val="1"/>
        <charset val="204"/>
      </rPr>
      <t xml:space="preserve">. </t>
    </r>
    <r>
      <rPr>
        <sz val="12"/>
        <color indexed="8"/>
        <rFont val="Times New Roman"/>
        <family val="1"/>
        <charset val="204"/>
      </rPr>
      <t xml:space="preserve"> В рамках мероприятия по приобретению жилых помещений для обеспечения жильем граждан, проживающих в приспособленных для проживания строений за счет средств местного бюджета приобретено 5 жилых помещений общей стоимостью 14 770,61 тыс.руб.</t>
    </r>
    <r>
      <rPr>
        <b/>
        <sz val="12"/>
        <color indexed="8"/>
        <rFont val="Times New Roman"/>
        <family val="1"/>
        <charset val="204"/>
      </rPr>
      <t xml:space="preserve"> 
</t>
    </r>
    <r>
      <rPr>
        <sz val="12"/>
        <color indexed="8"/>
        <rFont val="Times New Roman"/>
        <family val="1"/>
        <charset val="204"/>
      </rPr>
      <t>ДГХ: В рамках мероприятия "Обследование жилых домов на предмет признания их аварийными, а также жилых помещений непригодными для проживания" в 2020 году запланировано обследование 38 жилых домов на предмет признания их аварийными, а также жилых помещений непригодными для проживания, на отчетную дату обследовано 1 строение.
В том числе:
1) заключен и исполнен договор от 03.02.2020 № 05/20 с ООО "Проектный комплекс "ИНТЕГРАЛ" на выполнение работ по обследованию временного строения по адресу ул. Московская, 8А на предмет признания его аварийным на сумму 60 тыс.руб.;
2) заключен МК №12-ГХ от 08.06.2020 с ИП Соловьев А.А. на  выполнение работ по обследованию 32 жилых домов на предмет признания их авариными, непригодными для проживания на сумму 68,44 тыс.руб., срок выполнения работ - 30.08.2020.
В рамках мероприятия "Выплата выкупной цены за изымаемое жилое помещение собственникам жилых помещений" запланирована выплата 15 собственникам, на отчетную дату выплачена стоимость за изымаемое имущество 4 собственникам жилых помещений на сумму 9 596,797 тыс.руб.
В рамках мероприятия "Оценка рыночной стоимости недвижимого имущества, подлежащего изъятию для муниципальных нужд с учетом доли в праве общей долевой собственности на общее имущество в многоквартирном доме, в том числе доли в праве общей долевой собственности на изымаемый земельный участок под аварийным домом, а также рыночной стоимости недвижимого имущества в многоквартирном доме, предоставляемого взамен изымаемого недвижимого имущества с учетом доли в праве общей долевой собственности на общее имущество в многоквартирном доме"  в 2020 году запланировано проведение оценки рыночной стоимости недвижимого имущества 87 объектов. 
На отчетную дату:
 - проведена оценка на 36 объектов на сумму 16,8 тыс.руб.;
 -  заключен договор № 18 от 03.06.2020 на оказание услуг по определению рыночной стоимости на 51 объект на сумму 66,3 тыс.руб., срок оказания услуг 15.07.2020. 
В рамках мероприятия "Снос приспособленных для проживания строений" в 2020 году запланировано снести 16 приспособленных для проживания строений. На отчетную дату снесено 6 строений.
В том числе заключены и исполнены договоры/МК:
- с ИП Чугаинов Петр Всеволодович на снос приспособленных для проживания строений от 27.01.2020 № 02/20 (пос. Строитель, ул. Саймовская, д. 4/2, пос. Строитель, ул. Саймовская, д. 11 (хозпостройки)) на сумму 299 тыс.руб., от 02.03.2020 № 13/20 (пос. Речная, ул. Речная, д. 60) на сумму 242 тыс.руб.
-  с ИП Климов Павел Юрьевич на снос приспособленных для проживания строений МК №07-ГХ от 28.04.2020 по адресу: пос. Таежный, ул. Березовская, 2, пос. СУ-4, ул. Школьная, 449, пос. Черный Мыс, ул. Сургутская, 30/1 на сумму 743,47 тыс.руб.</t>
    </r>
  </si>
  <si>
    <r>
      <rPr>
        <u/>
        <sz val="12"/>
        <color theme="1"/>
        <rFont val="Times New Roman"/>
        <family val="1"/>
        <charset val="204"/>
      </rPr>
      <t>По основному мероприятию "Обеспечение деятельности МКУ "УИТС г. Сургута":</t>
    </r>
    <r>
      <rPr>
        <sz val="12"/>
        <color theme="1"/>
        <rFont val="Times New Roman"/>
        <family val="1"/>
        <charset val="204"/>
      </rPr>
      <t xml:space="preserve">
обеспечение деятельности МКУ "УИТС" осуществляется в плановом режиме.</t>
    </r>
  </si>
  <si>
    <r>
      <rPr>
        <u/>
        <sz val="12"/>
        <rFont val="Times New Roman"/>
        <family val="1"/>
        <charset val="204"/>
      </rPr>
      <t>Неисполнение кассового плана на сумму 414 598,6  тыс.руб.</t>
    </r>
    <r>
      <rPr>
        <sz val="12"/>
        <rFont val="Times New Roman"/>
        <family val="1"/>
        <charset val="204"/>
      </rPr>
      <t xml:space="preserve"> обусловлено признанием несостоявшимися конкурсов на приобретение жилых помещений в целях реализации мероприятий по переселению из аварийного жилья в связи с отсутствием заявок на участие. </t>
    </r>
  </si>
  <si>
    <t xml:space="preserve">Неисполнение кассового плана на сумму 2 102,46 тыс. рублей обусловлено:
- поздним заключением муниципального контракта на оказание услуг по уборке мест несанкционированного размещения отходов (30.06.2020 года);
- экономией, сложившейся в связи с переносом  массовых мероприятий на более поздний срок.
</t>
  </si>
  <si>
    <t xml:space="preserve">Неисполнение кассового плана на сумму 204,53 тыс. руб. обусловлено несвоевременностью предоставления исполнителем актов выполненных работ по праздничному оформлению города, изготовлению и размещению социальной рекламы, информации различной направленности
 </t>
  </si>
  <si>
    <t>привлеченных средств</t>
  </si>
  <si>
    <t>По основным мероприятиям, не вошедшим в подпрограммы, в том числе за счет</t>
  </si>
  <si>
    <t>Подпрограмма "Развитие инфраструктуры отрасли культуры", в том числе за счет</t>
  </si>
  <si>
    <t>Подпрограмма "Благоустройство общественных территорий", в том числе за счет</t>
  </si>
  <si>
    <t>Подпрограмма "Обеспечение благоустройства дворовых территорий многоквартирных домов", в том числе за счет</t>
  </si>
  <si>
    <t>Подпрограмма "Организация мероприятий по охране окружающей среды", в том числе за счет:</t>
  </si>
  <si>
    <t>Подпрограмма "Декоративно-художественное и праздничное оформление города", в том числе за счет:</t>
  </si>
  <si>
    <t>Подпрограмма "Обустройство, использование, защита и охрана городских лесов", в том числе за счет:</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</si>
  <si>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в том числе за счет:</t>
  </si>
  <si>
    <t>Подпрограмма "Участие в профилактике экстремизма, а также в минимизации и (или) ликвидации последствий проявлений экстремизма", в том числе за счет:</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</si>
  <si>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 в том числе за счет:</t>
  </si>
  <si>
    <t>Подпрограмма "Поддержка социально ориентированных некоммерческих организаций", в том числе за счет:</t>
  </si>
  <si>
    <t>Подпрограмма "Взаимодействие органов местного самоуправления с институтами гражданского общества в решении вопросов местного значения", в том числе за счет:</t>
  </si>
  <si>
    <t>Подпрограмма "Адресная подпрограмма по переселению граждан из аварийного жилищного фонда на 2019-2025 годы", в том числе за счет:</t>
  </si>
  <si>
    <t>Подпрограмма "Обеспечение мерами государственной поддержки по улучшению жилищных условий отдельных категорий граждан" , в том числе за счет:</t>
  </si>
  <si>
    <t>Подпрограмма "Содействие развитию жилищного строительства", в том числе за счет:</t>
  </si>
  <si>
    <t>Подпрограмма "Создание условий для расширения доступа населения к информации о деятельности органов местного самоуправления", в том числе за счет:</t>
  </si>
  <si>
    <t>Подпрограмма "Содействие развитию градостроительной деятельности", в том числе за счет:</t>
  </si>
  <si>
    <t>Подпрограмма "Обеспечение стабильной благополучной эпизоотической обстановки в городе Сургуте и защита населения от болезней, общих для человека и животных", в том числе за счет:</t>
  </si>
  <si>
    <t>Подпрограмма "Безопасная среда", в том числе за счет:</t>
  </si>
  <si>
    <t>Подпрограмма "Автомобильный транспорт", в том числе за счет:</t>
  </si>
  <si>
    <t>Подпрограмма "Дорожное хозяйство", в том числе за счет:</t>
  </si>
  <si>
    <t>По основным мероприятиям, не вошедшим в подпрограммы, в том числе за счет:</t>
  </si>
  <si>
    <t>Подпрограмма "Развитие инфраструктуры спорта", в том числе за счет:</t>
  </si>
  <si>
    <t>Подпрограмма "Развитие системы спортивной подготовки", в том числе за счет:</t>
  </si>
  <si>
    <t>Подпрограмма "Организация занятий физической культурой и массовым спортом, создание условий для выполнения нормативов испытаний (тестов) Всероссийского физкультурно-спортивного комплекса "Готов к труду и обороне" (ГТО)", в том числе за счет:</t>
  </si>
  <si>
    <t>Подпрограмма "Дошкольное образование в образовательных учреждениях, реализующих программу дошкольного образования", в том числе за счет:</t>
  </si>
  <si>
    <t>Подпрограмма "Общее и дополнительное образование в общеобразовательных учреждениях", в том числе за счет:</t>
  </si>
  <si>
    <t>Подпрограмма "Дополнительное образование в учреждениях дополнительного образования", в том числе за счет:</t>
  </si>
  <si>
    <t>Подпрограмма "Организация и обеспечение отдыха и оздоровления детей", в том числе за счет:</t>
  </si>
  <si>
    <t>Подпрограмма "Библиотечное обслуживание населения", в том числе за счет:</t>
  </si>
  <si>
    <t>Подпрограмма "Обеспечение населения услугами муниципальных музеев", в том числе за счет:</t>
  </si>
  <si>
    <t>Подпрограмма "Дополнительное образование детей в детских школах искусств", в том числе за счет:</t>
  </si>
  <si>
    <t>Подпрограмма "Организация культурного досуга на базе учреждений и организаций культуры", в том числе за счет:</t>
  </si>
  <si>
    <t>Подпрограмма "Создание условий для развития туризма", в том числе за счет:</t>
  </si>
  <si>
    <t>Подпрограмма "Организация отдыха детей в каникулярное время", в том числе за счет:</t>
  </si>
  <si>
    <t xml:space="preserve">Неисполнение кассового плана на сумму 2 597,62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 сроками оплаты поставки товаров, оказанных услуг, выполненных работ  в соответствии с условиями заключенных договоров.                </t>
  </si>
  <si>
    <t xml:space="preserve">Неисполнение кассового плана на сумму 5 468,95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отказов и переносов запланированных льготных отпусков;
- сроками оплаты поставки товаров, оказанных услуг, выполненных работ  в соответствии с условиями заключенных договоров;                                                                                                                                                          - переносом сроков проведения мероприятий,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</si>
  <si>
    <r>
      <rPr>
        <u/>
        <sz val="12"/>
        <rFont val="Times New Roman"/>
        <family val="1"/>
        <charset val="204"/>
      </rPr>
      <t xml:space="preserve">По целевым и иным показателям муниципальной программы, реализуемым  комитетом культуры и туризма:
</t>
    </r>
    <r>
      <rPr>
        <sz val="12"/>
        <rFont val="Times New Roman"/>
        <family val="1"/>
        <charset val="204"/>
      </rPr>
      <t>-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в рамках муниципального задания (в том числе по сертификату персонифицированного финансирования дополнительного образования), чел., годовой показатель выполнен в полном объеме 3002 чел.;   
- доля детей в возрасте от 5 до 18 лет, охваченных дополнительным образованием  в отрасли "культура "за счёт бюджетных средств (на основе данных демографического прогноза), составляет 4,3%, годовой показатель выполнен в полном объеме;</t>
    </r>
    <r>
      <rPr>
        <sz val="12"/>
        <color rgb="FFFF0000"/>
        <rFont val="Times New Roman"/>
        <family val="1"/>
        <charset val="204"/>
      </rPr>
      <t xml:space="preserve">                                                                                                                                                                                                                                                                                                                                                                                                                                                                                                   </t>
    </r>
    <r>
      <rPr>
        <sz val="12"/>
        <rFont val="Times New Roman"/>
        <family val="1"/>
        <charset val="204"/>
      </rPr>
      <t>- численность учащихся муниципальных учреждений, осуществляющих образовательную деятельность в сфере культуры, получивших именные стипендии, чел. - 12 учащихся, плановое годовое значение 34 будет достигнуто до конца 2020 года;</t>
    </r>
    <r>
      <rPr>
        <sz val="12"/>
        <color rgb="FFFF0000"/>
        <rFont val="Times New Roman"/>
        <family val="1"/>
        <charset val="204"/>
      </rPr>
      <t xml:space="preserve">                                                                                                                                                                     </t>
    </r>
    <r>
      <rPr>
        <sz val="12"/>
        <rFont val="Times New Roman"/>
        <family val="1"/>
        <charset val="204"/>
      </rPr>
      <t>- количество мероприятий, направленных на выявление, сопровождение и поддержку одарённых детей, развитие профессиональных компетенций педагогических работников, ед." проведено 14 мероприятий, плановое значение 48 будет достигнуто до конца 2020 года.</t>
    </r>
    <r>
      <rPr>
        <sz val="12"/>
        <color rgb="FFFF0000"/>
        <rFont val="Times New Roman"/>
        <family val="1"/>
        <charset val="204"/>
      </rPr>
      <t xml:space="preserve">
</t>
    </r>
    <r>
      <rPr>
        <u/>
        <sz val="12"/>
        <color rgb="FFFF0000"/>
        <rFont val="Times New Roman"/>
        <family val="1"/>
        <charset val="204"/>
      </rPr>
      <t/>
    </r>
  </si>
  <si>
    <r>
      <t xml:space="preserve">Неисполнение кассового плана на сумму 19 989,47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отказов и переносов запланированных льготных отпусков;                                                                                                                                                                                                                                                                                               - сроками оплаты поставки товаров, оказанных услуг, выполненных работ  в соответствии с условиями заключенных договоров;                                                                                                                                                                                    - переносом сроков проведения мероприятий,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sz val="12"/>
        <color rgb="FFFF0000"/>
        <rFont val="Times New Roman"/>
        <family val="1"/>
        <charset val="204"/>
      </rPr>
      <t/>
    </r>
  </si>
  <si>
    <t xml:space="preserve">Неисполнение кассового плана на сумму 18 625,25 тыс.руб. обусловлено:                                                                                                                                                                                                                                                                                                                                                                                                              - сроками оплаты поставки товаров, оказанных услуг, выполненных работ  в соответствии с условиями заключенных договоров;                                                                                                                                                                           - переносом сроков проведения мероприятий,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внесения изменений в график отпусков, отказов и переносов запланированных льготных отпусков;                                                                                                                                                                                                                                                                                                                                                                                                                                                                                                                                                                                                                                                                                                                    - переносом сроков предоставления субсидии коммерческим, некоммерческим организациям, индивидуальным предпринимателям,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</si>
  <si>
    <t xml:space="preserve">Неисполнение кассового плана на сумму 58,22 тыс.руб. обусловлено:                                                                                                                                                                                            
- сроками заключения контракта и сроками  выполнения работ по капитальному ремонту объекта, оказанию услуг по проведению авторского надзора;
- сроками оплаты поставки товаров, оказанных услуг, выполненных работ  в соответствии с условиями заключенных договоров;                
- экономией по услугам на составление локальных сметных расчетов, в связи с уточнением вида ремонта.                                             </t>
  </si>
  <si>
    <r>
      <rPr>
        <u/>
        <sz val="12"/>
        <rFont val="Times New Roman"/>
        <family val="1"/>
        <charset val="204"/>
      </rPr>
      <t>По мероприятиям, реализуемым департаментом городского хозяйства:</t>
    </r>
    <r>
      <rPr>
        <u/>
        <sz val="12"/>
        <color rgb="FFFF0000"/>
        <rFont val="Times New Roman"/>
        <family val="1"/>
        <charset val="204"/>
      </rPr>
      <t xml:space="preserve">
</t>
    </r>
    <r>
      <rPr>
        <sz val="12"/>
        <rFont val="Times New Roman"/>
        <family val="1"/>
        <charset val="204"/>
      </rPr>
      <t xml:space="preserve">В 2020 году запланированы работы:
- по текущему ремонту МБУ ИКЦ "Старый Сургут" (ул. Энергетиков, 2);
- по текущему ремонту помещений МАУ "Многофункциональный культурно-досуговый центр" (ул. Магистральная, 34/1, ул. Майская, 10);
- по замене дверных блоков на противопожарные дверные блоки МБУК "Сургутский художественный музей" (ул.30 лет Победы, 21/2);
- смена обоев в классах и раздевалках МАУ ДО "Детская хореографическая школа № 1" (ул. Привокзальная, 30);
- составление сметной документации.                                                                                                                                                                                                                                                                                                                                                                                                                                                                                          Запланирована разработка проектной документации на капитальный ремонт зданий 6-и учреждений культуры.   
По состоянию на 01.07.2020 оплачены:
- услуги по составлению локальных сметных расчетов, в том числе:
- ремонт внутренних помещений, общестроительные работы МАУ ДО "ДХШ №1";
- электромонтажные работы МБУК "ЦБС", ул. Республики, 78/1;
- выполнена замена светильников в МБУК "ЦБС", ул. Республики, 78/1.  
</t>
    </r>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Запланировано оказание услуг по проведению авторского надзора за проведением капитального ремонта МАУ "Сургутская филармония" в целях обеспечения условий лицам с ограниченными возможностями здоровья для беспрепятственного доступа к объектам культуры.</t>
    </r>
    <r>
      <rPr>
        <sz val="12"/>
        <color rgb="FFFF0000"/>
        <rFont val="Times New Roman"/>
        <family val="1"/>
        <charset val="204"/>
      </rPr>
      <t xml:space="preserve"> 
</t>
    </r>
    <r>
      <rPr>
        <u/>
        <sz val="12"/>
        <color rgb="FFFF0000"/>
        <rFont val="Times New Roman"/>
        <family val="1"/>
        <charset val="204"/>
      </rPr>
      <t/>
    </r>
  </si>
  <si>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по объекту "Спортивное ядро в микрорайоне № 35-А г. Сургута 3-й пусковой комплекс. Реконструкция" размещение закупки на выполнение проектно-изыскательских работ планируется в 3 квартале ; 
- по объекту "Спортивное ядро в микрорайоне № 35-А г. Сургута. Спортивный центр с административно-бытовыми помещениями"  размещение закупки на выполнение работ по строительству планируется в 3 квартале ;                                                      Муниципальный контракт на проведение авторского надзора за строительством объекта планируется заключить в 3-4 квартале 2020 года.                 </t>
    </r>
    <r>
      <rPr>
        <sz val="12"/>
        <color rgb="FFFF0000"/>
        <rFont val="Times New Roman"/>
        <family val="1"/>
        <charset val="204"/>
      </rPr>
      <t xml:space="preserve">                                                                                                                                                                                                                                                                    </t>
    </r>
  </si>
  <si>
    <r>
      <rPr>
        <u/>
        <sz val="12"/>
        <rFont val="Times New Roman"/>
        <family val="1"/>
        <charset val="204"/>
      </rPr>
      <t>По основному мероприятию "Организация мероприятий по работе с детьми и молодёжью"</t>
    </r>
    <r>
      <rPr>
        <sz val="12"/>
        <rFont val="Times New Roman"/>
        <family val="1"/>
        <charset val="204"/>
      </rPr>
      <t xml:space="preserve">:
Проведено 577 мероприятий, что составляет 48% от запланированного показателя. В связи с введением ограничительных мер, часть мероприятий, запланированных к проведению в площадках города были проведены с применением интернет технологий в дистанционном формате. В I квартале в мероприятиях приняло участие 4 135 человек. Во II квартале в связи с изменением формата проведения мероприятий учет ведется по количеству просмотров интернет-пользователей. На текущий момент данный показатель составляет более 50 000 просмотров. Организована работа 75 кружков и секций на базе подведомственных учреждений, в том числе в дистанционном формате. Проведено два городских мероприятия - концерт музыкальных групп города в честь празднования "Дня города" и концерт творческих молодежных коллективов в честь празднования "Дня молодежи" в онлайн формате.                                                                                                                                                                                                   </t>
    </r>
    <r>
      <rPr>
        <u/>
        <sz val="12"/>
        <rFont val="Times New Roman"/>
        <family val="1"/>
        <charset val="204"/>
      </rPr>
      <t>По основному мероприятию "Организация выполнения отдельных функций по содержанию муниципальных учреждений, курируемых отделом молодёжной политики"</t>
    </r>
    <r>
      <rPr>
        <sz val="12"/>
        <rFont val="Times New Roman"/>
        <family val="1"/>
        <charset val="204"/>
      </rPr>
      <t xml:space="preserve">:
- МКУ "ДЭАЗиИС" осуществляет организацию эксплуатации инженерных систем на 27 объектах 3 муниципальных учреждений молодежной политики.                                                                                                                                                                                                                  Запланировано:                                                                                                                                                                                                                                                                                                                                                                                                                                                                                                         - выполнение проектно-изыскательских работ на капитальный ремонт помещений МБУ "Центр специальной подготовки "Сибирский легион" по ул.Маяковского,18;                                                                                                                                                                                                                                  - текущий ремонт крыльца и запасного входа МБУ "Вариант" по адресу ул. Декабристов, 3;                                                                                                                                                                                                                                                                                                                                                                        - текущий ремонт внутренних помещений, входной группы, герметизация оконных блоков здания МБУ "Вариант" по адресу ул. Гагарина, 4;                                                                                                                                                                                                                                                               - ремонт центрального крыльца, фасада, внутренних помещений, герметизация витража здания МАУ "Наше время" по ул.Быстринская, 20, в том числе составление сметной документации.                                                                                                                                                                                                                                    По состоянию на 01.07.2020:                                                                                                                                                                                                                                                                                                                                                                                                                                                                                                                              - оплачены работы по эксплуатации инженерных систем за январь-май 2020 года; 
- оказаны услуги по составлению локальных сметных расчетов;                                                                                                                                                                                                                                                                                                                                                                                                                                        - заключены муниципальные контракты от 14.05.2020 №МК-7-20 на ремонт крылец МБУ "Вариант" (ул. Декабристов, 3), срок выполнения работ - 10.07.2020, от 01.06.2020 №МК-17-20 на ремонтные работы МАУ "Наше время" (ул. Быстринская, 20), срок выполнения работ - 15.08.2020, от 15.06.2020 №МК-21-20 на ремонтные работы МБУ "Вариант",  срок выполнения работ - 15.07.2020 года.
</t>
    </r>
    <r>
      <rPr>
        <u/>
        <sz val="12"/>
        <rFont val="Times New Roman"/>
        <family val="1"/>
        <charset val="204"/>
      </rPr>
      <t>По основному мероприятию "Организация установки и обслуживания временных мобильных туалетов при проведении городских молодёжных массовых мероприятий"</t>
    </r>
    <r>
      <rPr>
        <sz val="12"/>
        <rFont val="Times New Roman"/>
        <family val="1"/>
        <charset val="204"/>
      </rPr>
      <t xml:space="preserve">:                                                                                                                
Оплачены услуги по обеспечению биотуалетами городские молодежные мероприятия. На мероприятия предоставлено 4 биотуалета. По муниципальному контракту от 06.04.2020 № 02-ГХ  в рамках мероприятия предусмотрено предоставление еще 6 биотуалетов, за отчетный период услуги предоставлены не были, в связи с отменой праздничных мероприятий в связи со сложившейся эпидемиологической обстановкой.
</t>
    </r>
  </si>
  <si>
    <r>
      <rPr>
        <u/>
        <sz val="12"/>
        <rFont val="Times New Roman"/>
        <family val="1"/>
        <charset val="204"/>
      </rPr>
      <t xml:space="preserve">По мероприятиям, реализуемым департаментом городского хозяйства (МКУ "КГХ"): </t>
    </r>
    <r>
      <rPr>
        <sz val="12"/>
        <rFont val="Times New Roman"/>
        <family val="1"/>
        <charset val="204"/>
      </rPr>
      <t xml:space="preserve">
В части организации изготовления технической документации на объекты муниципального имущества оказаны услуги:
- по изготовлению технической документации на 40 муниципальных помещений;
- по изготовлению технического плана на 1 объект;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По состоянию на 30.06.2020 начисление платежей ведется по 3 674 лицевым счетам, сбор платежей осуществляется по 1 601 лицевому счету. Доставлено 3 674 счета-извещения нанимателям жилых помещений;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30.06.2020 года заключены договоры на возмещение затрат с 13-ю управляющими компаниями и 2-мя ресурсоснабжающими организациями;
- оплачены взносы на капитальный ремонт многоквартирных домов на основании счетов и счетов-извещений некоммерческой организации "Югорский фонд капитального ремонта многоквартирных домов" и  управляющих компаний;
- выполнены работы по переустройству и перепланировке нежилых помещений  по адресу ул. Аэрофлотская 38;
- выполнен текущий ремонт муниципальных жилых помещений по адресам ул. Энергетиков 15-90, пр. Первопроходцев 10-48, ул. Аэрофлотская 36-117;
- оказаны услуги по освобождению и утилизации имущества нанимателей муниципальных жилых помещений (3 квартиры);
- заключен муниципальный контракт на оказание услуг по содержанию и ремонту оборудования 8 игровых площадок;
- заключен договор на оказание услуг связи для обеспечения бесперебойной работы автономных пожарных извещателей в 307 помещениях муниципального жилищного фонда, в которых проживают многодетные и малообеспеченные семьи, социально-неадаптированные и маломобильные граждане; 
- оказаны услуг по зимнему содержанию мест накопления твердых коммунальных отходов (330 шкафов) (февраль 2020);
В рамках муниципальной программы осуществляется финансовое обеспечение деятельности МКУ "Казна городского хозяйства" (штатная численность 49 чел.)</t>
    </r>
    <r>
      <rPr>
        <u/>
        <sz val="12"/>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</si>
  <si>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МКУ "ДЭАЗиИС":
- </t>
    </r>
    <r>
      <rPr>
        <sz val="12"/>
        <rFont val="Times New Roman"/>
        <family val="1"/>
        <charset val="204"/>
      </rPr>
      <t xml:space="preserve">Заключен муниципальный контракт № МК-26-20 от 17.06.2020 с ООО "Связьинжстрой" на капитальный ремонт наружных сетей тепловодоснабжения МБОУ Гимназия № 2, срок выполнения работ до 15.08.2020. </t>
    </r>
    <r>
      <rPr>
        <u/>
        <sz val="12"/>
        <rFont val="Times New Roman"/>
        <family val="1"/>
        <charset val="204"/>
      </rPr>
      <t xml:space="preserve">
МКУ "ХЭУ":</t>
    </r>
    <r>
      <rPr>
        <sz val="12"/>
        <rFont val="Times New Roman"/>
        <family val="1"/>
        <charset val="204"/>
      </rPr>
      <t xml:space="preserve">
Заключены муниципальные контракты:
- на поставку товара для установки теплоотражающих экранов в административном здании по адресу: ул. Восход, 4 с ООО  "СтройУспех" от 24.03.2020 № МК-141/20;
- на поставку оборудования для установки инфракрасных обогревателей в административных зданиях по адресу: ул. Энгельса, 8 и ул. Восход, 4 в количестве 10 шт.
</t>
    </r>
    <r>
      <rPr>
        <u/>
        <sz val="12"/>
        <rFont val="Times New Roman"/>
        <family val="1"/>
        <charset val="204"/>
      </rPr>
      <t xml:space="preserve">МКУ "КГХ" </t>
    </r>
    <r>
      <rPr>
        <sz val="12"/>
        <rFont val="Times New Roman"/>
        <family val="1"/>
        <charset val="204"/>
      </rPr>
      <t xml:space="preserve">
- заключен муниципальный контракт с ИП Бобылев Виктор Владимирович № 43 от 01.06.2020 на выполнение работ по установке индивидуальных узлов учета ГХВС в муниципальных квартирах  в количестве 106 ед., срок выполнения работ до 31.10.2020. 
Предприятиями города за счет собственных средств:
- выполнена реконструкция уличных водопроводных сетей с применением современных материалов по объекту "Водоводы от пр. Набережный до очистных сооружений" (участок по ул. Заячий остров до ВК Югорский тракт);
-  заключен договор с ООО "Сибирская Энергостроительная Компания" от 27.05.2020 № 223-279 на выполнение работ по техническому перевооружению магистральных тепловых сетей. Производятся земляные и демонтажные работы, возведение ж/б конструкций;
- выполнены работы по техперевооружению сетей освещения на котельных в кол-ве 1 ед. Поставка светодиодных светильников планируется в июле 2020 года;
- заключен договор с ООО "Промкомплект-С" от 27.05.2020 № 2020/52  на выполнение работ по замене светильников на объектах предприятия в кол-ве 217 ед.</t>
    </r>
  </si>
  <si>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по объекту "Реконструкция улицы Энгельса (реконструкция в части парковочных мест)", произведен выкуп 7/8 объектов недвижимости по ул. Энгельса для осуществления строительства парковочных мест;
- по объекту "Подготовка территории для строительства магистральной дороги на участках: ул. 16 ЮР от ул.3 "ЮР" до примыкания к ул. Никольская; ул. 3 "ЮР" от ул.16 "ЮР" до ул. 18 "ЮР" от 3 "ЮР" до примыкания к ул. Энгельса в г.Сургуте"  заключен муниципальный контракт на выполнение ПИР. Срок выполнения работ – 10.07.2020;
- по объекту "Улица 4 "З" от Югорского тракта до автомобильной дороги к п. Белый Яр в г.Сургуте" проектно-сметная документация разработана, получено положительное заключение госэкспертизы; 
- по объекту "Проезд с ул. Киртбая до поликлиники "Нефтяник" на 700 посещений в смену в мкр.37 г. Сургута" получена достоверность определения сметной стоимости строительства объекта. Закупка на выполнение работ по строительству объекта будет размещена в 3 квартале;
- по объекту "Автомобильная парковка вблизи медицинских учреждений по ул. Губкина, г.Сургут" заключен муниципальный контракт на выполнение работ по устройству парковки. Срок выполнения работ - 27.07.2020; 
- по объекту "Объездная автомобильная дорога г. Сургута (объездная автомобильная дорога 1"З", VII пусковой комплекс, съезд на ул. Геологическую)" заключен  муниципальный контракт. Срок выполнения работ - 31.08.2021 года. Готовность объекта - 25 %. Завершены работы по  3 этапу.  Продолжаются земляные работы по 1,2,4 этапам. Выполняются работы по переустройству сетей тепловодоснабжения, земляные работы по выемке грунта (2 этап), выполняются земляные работы по отсыпке основания дорожного полотна 4 этапа, работы по монтажу сетей водоснабжения 1 этапа и бытовой канализации 1 этапа, работы по переустройству сетей ТВС 2 этапа.;
- по объекту "Улица 5 "З" от Нефтеюганского шоссе до ул.39 "З" заключен муниципальный контракт на выполнение работ по строительству объекта. Срок выполнения работ -  по 30.09.2021. Готовность объекта -30%.  Ведутся работы по выемке непригодного грунта, земляные работы, завоз песка, устройство сетей дождевой канализации, земляного полотна, по переустройству водопровода В1Р, по устройству водовода на участке ПГ1.4е;
- по объекту "Улица Маяковского на участке от ул. 30 лет Победы до ул. Университетской в г.Сургуте" заключен муниципальный контракт на выполнение работ по строительству объекта. Срок выполнения работ -  31.10.2020г. Готовность объекта -75%.  Выполнены работы по дождевой канализации, водопонижению, прокладке сетей ТВС, хоз-бытовой канализации, сетям связи, сетям уличного освещения, светофорному  регулированию, земляному полотну,  дорожной одежде (за исключением верхних слоев асфальтобетонного покрытия). Выполняются работы по переключению сетей связи, по формированию откосной части дорожного полотна, устройству тротуаров и автостоянок, работы по сетям наружного освещения.</t>
    </r>
    <r>
      <rPr>
        <u/>
        <sz val="12"/>
        <rFont val="Times New Roman"/>
        <family val="1"/>
        <charset val="204"/>
      </rPr>
      <t xml:space="preserve">
По мероприятиям, реализуемым департаментом городского хозяйства:
МКУ "ДДТиЖКК:</t>
    </r>
    <r>
      <rPr>
        <sz val="12"/>
        <rFont val="Times New Roman"/>
        <family val="1"/>
        <charset val="204"/>
      </rPr>
      <t xml:space="preserve">
1. Заключены муниципальные контракты на выполнение капитального ремонта и ремонта автомобильных дорог. 
По состоянию на 30.06.2020 степень выполнения работ по 4 объектам:
 - Улица 30 лет Победы (от пр. Пролетарского до пр. Ленина)  (план: ремонт проезжей части - 26,45 тыс.м2, ремонт тротуара - 7,48 тыс.м2) - 76%;
 -  Дорога автомобильная по улице Семена Белецкого (план: ремонт проезжей части - 16,318 тыс.м2, ремонт тротуара - 6,79 тыс.м2) - 59%;
 -  Улица Лермонтова (план: ремонт проезжей части - 9,8 тыс.м2, ремонт тротуара - 4,3 тыс.м2) -  70%;
 -  Улица Маяковского (на участке от пр. Мира до ул. Профсоюзов) (план: ремонт проезжей части - 15,97 тыс.м2, ремонт тротуара - 3,71 тыс.м2) - 61%.
2. Заключен муниципальный контракт на выполнение ПИР по объекту "Тротуар по ул. Рыбников на участке от ул. Югорская до ул. Щепеткина", срок выполнения работ – 31.10.2020. 
3. Заключены муниципальные контракты:
- на выполнение работ по ремонту автомобильной дороги по объекту: "Ремонт проезда от улицы 33 до МБОУ СОШ №29 по улице Крылова, 29/1 в мкр. ПИКС". Срок выполнения работ по 31.10.2020;
- на выполнение работ по восстановлению асфальтобетонного покрытия методом сплошного асфальтирования (ликвидация колейности). Срок выполнения работ по 30.09.2020 года. 
- на выполнение работ по ремонту проезда от ул. Генерала Иванова вдоль ул. 30 лет Победы, 37/1, 37/2. Срок выполнения работ по 31.10.2020 года.
4. Ведется работа по подготовке конкурсной документации на следующие виды работ:
- ремонт проезда состоящего из трех участков: проезд от улицы Сосновой до строения по улицы Мостостроителей 4/1; внутриквартальный проезд от улицы Гидростроителей до улицы Монтажников; проезд от улицы Гидромеханизаторов, 12 и до улицы Мостостроителей, 7 (ул. Гидростроителей);
- ремонт автомобильной дороги по ул. Монтажников;
- ремонт участков автомобильных дорог, разворотных и остановочных площадок;
- вынос действующего газопровода высокого давления 2 категории, попадающего под проезжую часть дорог по улице Маяковского.
5. Работы по содержанию объектов дорожного хозяйства  выполняются в соответствии с графиком производства работ  по мере необходимости.
6. Выполнены работы по разработке эскизного проекта интеллектуальной транспортной системы на улично-дорожной сети города Сургута.</t>
    </r>
  </si>
  <si>
    <t>Неисполнение кассового плана на сумму 3 742,01 тыс.руб. по расходам на оказание услуг по городским пассажирским перевозкам обусловлено:
- невыполнением производственной программы в полном объеме в связи со сходом автобусов с линии по причинам технических неисправностей, а также сокращением количества автобусов на маршрутах в связи со сложившейся эпидемиологической обстановкой, вызванной пандемией COVID-19.
- экономией, сложившейся при формировании начальной максимальной цены контракта;
- экономией, сложившейся по результатам проведения конкурсных процедур.</t>
  </si>
  <si>
    <t xml:space="preserve">Неисполнение кассового плана на сумму 2 727,47 тыс. руб. обусловлено отказом в предоставлении субсидии на оказание услуг теплоснабжения населению, проживающему во временных поселках в связи с предоставление получателем субсидии некорректного пакета документов, необходимых для заключении соглашения. </t>
  </si>
  <si>
    <t xml:space="preserve">Неисполнение кассового плана на сумму 6 230,34 тыс. руб. обусловлено:
- оплатой "по факту" оказанных услуг по отлову, транспортировке, содержанию, регулированию численности и утилизации безнадзорных и бродячих домашних животных. </t>
  </si>
  <si>
    <r>
      <t xml:space="preserve">Неисполнение кассового плана на сумму 4 106,42 тыс.руб. обусловлено:
</t>
    </r>
    <r>
      <rPr>
        <sz val="12"/>
        <rFont val="Times New Roman"/>
        <family val="1"/>
        <charset val="204"/>
      </rPr>
      <t xml:space="preserve">- экономией, сложившейся по результатам проведения конкурсных процедур на оказание услуг по изготовлению технической документации на муниципальные жилые помещения, ремонту жилого помещения;
- экономией по фактически сложившимся расходам по оплате пособия за первые три дня временной нетрудоспособности в соответствии с  наступившими случаями нетрудоспособности (выплата носит непрогнозируемый характер);
- экономией бюджетных ассигнований, запланированных на  оплату стоимости проезда и провоза багажа к месту использования отпуска и обратно в связи с заявительным характером расходов;
- экономией бюджетных ассигнований на оплату гос. пошлины в связи с отсутствием случаев подачи заявления в судебные органы;
- экономией в связи с заключением договора на оказание услуг охраны посредством подключения к пункту центрального наблюдения охранной и тревожной сигнализации на более выгодных условиях  в соответствии с коммерческими предложениями.
</t>
    </r>
  </si>
  <si>
    <r>
      <rPr>
        <u/>
        <sz val="12"/>
        <rFont val="Times New Roman"/>
        <family val="1"/>
        <charset val="204"/>
      </rPr>
      <t>Неисполнение кассового плана на сумму 927,48 тыс.руб. обусловлено:</t>
    </r>
    <r>
      <rPr>
        <sz val="12"/>
        <rFont val="Times New Roman"/>
        <family val="1"/>
        <charset val="204"/>
      </rPr>
      <t xml:space="preserve">
- оплатой работ "по факту" на основании актов выполненных работ по формированию земельных участков;
- нарушением подрядными организациями сроков исполнения и иных условий контрактов, не повлекшее судебные процедуры,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 Аэрофлотской до ул.4 "ЗР");
- оплатой услуг по разработке  проекта планировки и проекта межевания территории для размещения линейного объекта "Объездная автомобильная дорога 1"З" IV пусковой комплекс (на участке от улицы Югорской до развязки улиц Терешковой и Фармана Салманова) в городе Сургуте  в соответствии с заключенным муниципальным контрактом. </t>
    </r>
  </si>
  <si>
    <t>Неисполнение кассового плана на сумму 182 536,34 тыс.руб., обусловлено:
- сроками оплаты поставки товаров, оказанных услуг, выполненных работ  в соответствии с условиями заключенных договоров;
- оплатой "по факту" на основании актов выполненных работ по ремонту дорог, по созданию, наполнению и расширению информационной системы города в части дорожных данных автомобильных дорог и искусственных сооружений, на предоставление субсидии по содержанию средств РДД, на предоставление субсидии по капитальному ремонту и содержанию линий уличного освещения;
- экономией, сложившейся по результатам проведения конкурсных процедур на выполнение работ по восстановлению покрытия метом сплошного асфальтирования (ликвидация колейности) на улично-дорожной сети города, на оказание услуг по созданию, наполнению и расширению информационной системы города в части дорожных данных автомобильных дорог и искусственных сооружений;
- экономией, сложившейся при формировании начальной максимальной цены контракта на выполнение работ по восстановлению покрытия методом сплошного асфальтирования (ликвидация колейности) на улично-дорожной сети города, содержанию дорог, тротуаров, ливневой канализации и средств регулирования дорожного движения;
- экономией по содержанию дорог, внутриквартальных проездов, тротуаров в связи с уточнением объемов и периода работ по уборке дорог в дни проведения праздничных мероприятий;
- экономией по фактически сложившимся расходам по оплате налога на имущество в связи с уточнением налогооблагаемой базы по движимому имуществу;
- несвоевременным предоставлением исполнителями работ документов для расчетов на оплату работ по строительству дорог;
- внесением изменений в проектно-сметную документацию на выполнение работ по строительству дороги, выполнение которых частично входило в кассовый план 1-го полугодия.</t>
  </si>
  <si>
    <r>
      <rPr>
        <u/>
        <sz val="12"/>
        <rFont val="Times New Roman"/>
        <family val="1"/>
        <charset val="204"/>
      </rPr>
      <t>Неисполнение кассового плана на сумму 128 079,39  тыс.руб. обусловлено:</t>
    </r>
    <r>
      <rPr>
        <b/>
        <sz val="12"/>
        <rFont val="Times New Roman"/>
        <family val="1"/>
        <charset val="204"/>
      </rPr>
      <t xml:space="preserve">
</t>
    </r>
    <r>
      <rPr>
        <sz val="12"/>
        <rFont val="Times New Roman"/>
        <family val="1"/>
        <charset val="204"/>
      </rPr>
      <t xml:space="preserve"> - наступлением срока оплаты  по контрактам на  приобретение жилых помещений детям сиротам в следующем отчетном периоде;   
- признанием несостоявшимися конкурсов на приобретение жилых помещений в связи с отсутствием заявок на участие;                                                                                                                   
 -  не предоставлением участниками мероприятий, получивших от Администрации города гарантийные письма (свидетельства о праве на получение) социальных выплат (субсидий), договоров купли-продажи на приобретенные жилые помещения. При этом срок действия гарантийных писем (свидетельств) не прошел. Право на получение социальной выплаты (субсидии) за участниками мероприятий сохраняется. </t>
    </r>
  </si>
  <si>
    <r>
      <rPr>
        <u/>
        <sz val="12"/>
        <rFont val="Times New Roman"/>
        <family val="1"/>
        <charset val="204"/>
      </rPr>
      <t>По целевым показателям муниципальной программы, реализуемым департаментом образования:</t>
    </r>
    <r>
      <rPr>
        <sz val="12"/>
        <color theme="1"/>
        <rFont val="Times New Roman"/>
        <family val="1"/>
        <charset val="204"/>
      </rPr>
      <t xml:space="preserve">
- обеспеченность детей дошкольного возраста местами в образовательных организациях, реализующих программы дошкольного образования, %  (план на 2020 год - 84,4%, исполнено - 82,8% (98,1 % от плана на 2020 год);
- доступность дошкольного образования детей в возрасте от 3 до 7 лет (отношение численности детей в возрасте от 3 до 7 лет, которым предоставлена возможность получать услуги дошкольного образования, к численности  детей в возрасте от 3 до 7 лет, скорректированной на численность детей в возрасте от 5 до 7 лет, обучающихся в школе), %
План на 2020 год - 96,5%, исполнено - 97,9% (101,5 % от плана на 2020 год).
Количество немуниципальных организаций, в том числе социально ориентированных некоммерческих организаций, предоставляющих услуги в сфере образования, получивших финансовую поддержку на реализацию программ дошкольного образования, составило - 7 ед. (100% от запланированного значения).</t>
    </r>
    <r>
      <rPr>
        <sz val="12"/>
        <color rgb="FFFF0000"/>
        <rFont val="Times New Roman"/>
        <family val="1"/>
        <charset val="204"/>
      </rPr>
      <t xml:space="preserve">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МКУ "ДЭАЗиИС" осуществляет организацию эксплуатации инженерных систем 71 объектов - 48 муниципальных учреждений дошкольного образования.
На 01.07.2020 выполнены работы по капитальному ремонту здания МБДОУ №65 "Фестивальный", по разработке проектной документации по объекту "Капитальный ремонт по переоборудованию помещений в дошкольных образовательных учреждениях" (МБДОУ №27 "Микки-Маус" МБДОУ №7 "Буровичок", по составлению локальных сметных расчетов на ремонт элементов благоустройства МБДОУ №22 "Сказка".
В 2020 году запланировано окончание капитального ремонта здания МБДОУ №65 "Фестивальный", перепрофилирование помещений под групповые в 6-и учреждениях  (МБДОУ № 4 "Умка", МБДОУ № 18 "Мишутка", МБДОУ № 20 "Светлячок", МБДОУ № 24 "Космос", МБДОУ № 30 "Семицветик", МБДОУ № 36 "Яблонька"), проведение капитального ремонта кровли здания МБДОУ № 40 "Снегурочка",  благоустройство территории МБДОУ №22 "Сказка", разработка проектной документации.</t>
    </r>
    <r>
      <rPr>
        <sz val="12"/>
        <color rgb="FFFF0000"/>
        <rFont val="Times New Roman"/>
        <family val="1"/>
        <charset val="204"/>
      </rPr>
      <t xml:space="preserve">
</t>
    </r>
    <r>
      <rPr>
        <u/>
        <sz val="12"/>
        <color rgb="FFFF0000"/>
        <rFont val="Times New Roman"/>
        <family val="1"/>
        <charset val="204"/>
      </rPr>
      <t/>
    </r>
  </si>
  <si>
    <r>
      <rPr>
        <u/>
        <sz val="12"/>
        <rFont val="Times New Roman"/>
        <family val="1"/>
        <charset val="204"/>
      </rPr>
      <t>По целевым показателям муниципальной программы, реализуемым департаментом образования</t>
    </r>
    <r>
      <rPr>
        <sz val="12"/>
        <color rgb="FFFF0000"/>
        <rFont val="Times New Roman"/>
        <family val="1"/>
        <charset val="204"/>
      </rPr>
      <t xml:space="preserve">:
</t>
    </r>
    <r>
      <rPr>
        <sz val="12"/>
        <color theme="1"/>
        <rFont val="Times New Roman"/>
        <family val="1"/>
        <charset val="204"/>
      </rPr>
      <t>- отношение среднего балла единого государственного экзамена (в расчете на 2 обязательных предмета) в 10% школ с лучшими результатами единого государственного экзамена к среднему баллу единого государственного экзамена (в расчете на 2 обязательных предмета) в 10% школ с худшими результатами единого государственного экзамена, раз
План на 2020 год - 1,39 раза. Показатель будет достигнут после проведения итоговой государственной аттестации учащихся в 2020 году.</t>
    </r>
    <r>
      <rPr>
        <sz val="12"/>
        <color rgb="FFFF0000"/>
        <rFont val="Times New Roman"/>
        <family val="1"/>
        <charset val="204"/>
      </rPr>
      <t xml:space="preserve">
</t>
    </r>
    <r>
      <rPr>
        <sz val="12"/>
        <color theme="1"/>
        <rFont val="Times New Roman"/>
        <family val="1"/>
        <charset val="204"/>
      </rPr>
      <t>Количество немуниципальных организаций, в том числе социально ориентированных некоммерческих организаций, предоставляющих услуги в сфере образования, получивших финансовую поддержку на реализацию общеобразовательных программ общего образования, составило - 1 ед. (100% от запланированного значения).</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u/>
        <sz val="12"/>
        <color theme="1"/>
        <rFont val="Times New Roman"/>
        <family val="1"/>
        <charset val="204"/>
      </rPr>
      <t>:</t>
    </r>
    <r>
      <rPr>
        <sz val="12"/>
        <color rgb="FFFF0000"/>
        <rFont val="Times New Roman"/>
        <family val="1"/>
        <charset val="204"/>
      </rPr>
      <t xml:space="preserve">
</t>
    </r>
    <r>
      <rPr>
        <sz val="12"/>
        <color theme="1"/>
        <rFont val="Times New Roman"/>
        <family val="1"/>
        <charset val="204"/>
      </rPr>
      <t xml:space="preserve">МКУ "ДЭАЗиИС" осуществляет организацию эксплуатации инженерных систем 59 объектов - 37 муниципальных учреждений общего образования. </t>
    </r>
    <r>
      <rPr>
        <sz val="12"/>
        <color rgb="FFFF0000"/>
        <rFont val="Times New Roman"/>
        <family val="1"/>
        <charset val="204"/>
      </rPr>
      <t xml:space="preserve"> 
</t>
    </r>
    <r>
      <rPr>
        <sz val="12"/>
        <color theme="1"/>
        <rFont val="Times New Roman"/>
        <family val="1"/>
        <charset val="204"/>
      </rPr>
      <t xml:space="preserve">На 01.07.2020 проведены работы по составлению сметных расчетов, заключены муниципальные контракты:
</t>
    </r>
    <r>
      <rPr>
        <sz val="12"/>
        <rFont val="Times New Roman"/>
        <family val="1"/>
        <charset val="204"/>
      </rPr>
      <t>- № МК-12-20 от 28.05.2020 с ИП Климов П.Ю. на капитальный ремонт по замене оконных блоков МБОУ СОШ № 45, срок выполнения работ - с 01.07.2020</t>
    </r>
    <r>
      <rPr>
        <sz val="12"/>
        <color theme="1"/>
        <rFont val="Times New Roman"/>
        <family val="1"/>
        <charset val="204"/>
      </rPr>
      <t xml:space="preserve"> по 20.08.2020;
- № МК-2-20 от 16.03.2020 с ИП Кощуг А.В. на капитальный ремонт крылец и тамбура МБОУ СШ №12, срок выполнения работ  с </t>
    </r>
    <r>
      <rPr>
        <sz val="12"/>
        <rFont val="Times New Roman"/>
        <family val="1"/>
        <charset val="204"/>
      </rPr>
      <t xml:space="preserve">01.07.2020 по 20.08.2020.
В 2020 году запланированы капитальный ремонт кровли, ремонт стен (тамбура главного входа), ремонт эвакуационных крылец, отмостка МБОУ СОШ № 20, замена оконных блоков в МБОУ СОШ № 45, выборочный текущий ремонт помещений и конструктивных элементов зданий 13-и учреждений (МБОУ СОШ № 1, МБОУ СШ № 12, МБОУ СОШ № 18, МБОУ СОШ № 20, МБОУ СОШ № 26, МБОУ НШ № 30, МБОУ СОШ № 32, МБОУ СОШ № 44, МБОУ гимназия "Лаборатория Салахова", МБОУ Сургутский естественно-научный лицей), составление сметной документации.
</t>
    </r>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осуществлена выплата капитального гранта по концессионному соглашению н строительство объекта "Средняя общеобразовательная школа №39 г.Сургута. Блок 2".</t>
    </r>
  </si>
  <si>
    <r>
      <rPr>
        <u/>
        <sz val="12"/>
        <rFont val="Times New Roman"/>
        <family val="1"/>
        <charset val="204"/>
      </rPr>
      <t>По основному мероприятию «Обеспечение управления муниципальной системой образования, осуществление организационно-методического, финансово-экономического сопровождения деятельности в сфере образования»:</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образовательных организациях, реализующих программы дошкольного образования, %. План на 2020 год - 84,4%, исполнено - 82,8% (98,1 % от плана на 2020 год);</t>
    </r>
    <r>
      <rPr>
        <sz val="12"/>
        <color rgb="FFFF0000"/>
        <rFont val="Times New Roman"/>
        <family val="1"/>
        <charset val="204"/>
      </rPr>
      <t xml:space="preserve">
</t>
    </r>
    <r>
      <rPr>
        <sz val="12"/>
        <rFont val="Times New Roman"/>
        <family val="1"/>
        <charset val="204"/>
      </rPr>
      <t>- отношение среднего балла единого государственного экзамена (в расчете на 2 обязательных предмета) в 10% школ с лучшими результатами единого государственного экзамена к среднему баллу единого государственного экзамена (в расчете на 2 обязательных предмета) в 10% школ с худшими результатами единого государственного экзамена, раз
План на 2020 год - 1,39 раза. Показатель будет достигнут после проведения итоговой государственной аттестации учащихся в 2020 году.</t>
    </r>
    <r>
      <rPr>
        <sz val="12"/>
        <color rgb="FFFF0000"/>
        <rFont val="Times New Roman"/>
        <family val="1"/>
        <charset val="204"/>
      </rPr>
      <t xml:space="preserve">
</t>
    </r>
    <r>
      <rPr>
        <sz val="12"/>
        <rFont val="Times New Roman"/>
        <family val="1"/>
        <charset val="204"/>
      </rPr>
      <t>Продолжается работа по повышению квалификации педагогических работников общего образования в рамках периодической аттестации в цифровой форме с использованием информационного ресурса «одного окна». На 01.07.2020 численность педагогов общеобразовательных учреждений, зарегистрированных на информационном ресурсе «одного окна» составляет 1 443 человека, из них 199 проходят обучение, 277 прошли повышение квалификации в цифровой форме.</t>
    </r>
    <r>
      <rPr>
        <sz val="12"/>
        <color rgb="FFFF0000"/>
        <rFont val="Times New Roman"/>
        <family val="1"/>
        <charset val="204"/>
      </rPr>
      <t xml:space="preserve">
</t>
    </r>
    <r>
      <rPr>
        <u/>
        <sz val="12"/>
        <rFont val="Times New Roman"/>
        <family val="1"/>
        <charset val="204"/>
      </rPr>
      <t>По основному мероприятию «Организация и финансовое обеспечение бесплатной перевозки до муниципальных образовательных учреждений и обратно обучающихся, проживающих на территории города, в течение учебного года, за исключением каникулярных дней, актированных дней и дней карантина в муниципальном образовательном учреждении, в дни функционирования лагеря с дневным пребыванием детей на базе муниципального образовательного учреждения»</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отношение среднего балла единого государственного экзамена (в расчете на 2 обязательных предмета) в 10% школ с лучшими результатами единого государственного экзамена к среднему баллу единого государственного экзамена (в расчете на 2 обязательных предмета) в 10% школ с худшими результатами единого государственного экзамена, раз
План на 2020 год - 1,39 раза. Показатель будет достигнут после проведения итоговой государственной аттестации учащихся в 2020 году.                                                                                                                                                                                                                                                                         - 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 План на 2020 год - 20,3%, исполнено - 0%.   Исполнение показателей обусловлено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r>
    <r>
      <rPr>
        <u/>
        <sz val="12"/>
        <rFont val="Times New Roman"/>
        <family val="1"/>
        <charset val="204"/>
      </rPr>
      <t>По основному мероприятию «Финансовое обеспечение и выплата именной стипендии имени А.С. Знаменского учащимся муниципальных образовательных учреждений города, подведомственных департаменту образования, за отличные успехи в учебе, за достижение высоких показателей в интеллектуальной, научной, творческой, спортивной, социально-значимой деятельности» и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r>
    <r>
      <rPr>
        <sz val="12"/>
        <rFont val="Times New Roman"/>
        <family val="1"/>
        <charset val="204"/>
      </rPr>
      <t xml:space="preserve">:                                                                                                                                                                                                                                                                                                Отношение среднего балла единого государственного экзамена (в расчете на 2 обязательных предмета) в 10% школ с лучшими результатами единого государственного экзамена к среднему баллу единого государственного экзамена (в расчете на 2 обязательных предмета) в 10% школ с худшими результатами единого государственного экзамена, раз
План на 2020 год - 1,39 раза. Показатель будет достигнут после проведения итоговой государственной аттестации учащихся в 2020 году.
Численность учащихся, получающих стипендию в 2019/20 учебном году, составила 1 062 человека.                                                                                                                                                                                                                                                                                                                                                                                                                                                                                                                                                                                         </t>
    </r>
    <r>
      <rPr>
        <u/>
        <sz val="12"/>
        <rFont val="Times New Roman"/>
        <family val="1"/>
        <charset val="204"/>
      </rPr>
      <t>По основному мероприятию «Организация выполнения отдельных функций по содержанию зданий муниципальных казённых учреждений, «Информационно-методического центра», подведомственных департаменту образования"</t>
    </r>
    <r>
      <rPr>
        <sz val="12"/>
        <rFont val="Times New Roman"/>
        <family val="1"/>
        <charset val="204"/>
      </rPr>
      <t xml:space="preserve">:                                                                                                                                                             МКУ "ДЭАЗиИС" осуществляет организацию эксплуатации инженерных систем 9-и объектов - 4-х учреждений функционирования департамента образования. На 01.07.2020 года оплачены работы по эксплуатации инженерных систем учреждений на сумму 564,22 тыс.руб.                                                                                                                                                                                                                                                                                                                                                                                                                                                                                                                              </t>
    </r>
    <r>
      <rPr>
        <u/>
        <sz val="12"/>
        <rFont val="Times New Roman"/>
        <family val="1"/>
        <charset val="204"/>
      </rPr>
      <t>По основному мероприятию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r>
    <r>
      <rPr>
        <sz val="12"/>
        <rFont val="Times New Roman"/>
        <family val="1"/>
        <charset val="204"/>
      </rPr>
      <t xml:space="preserve">:                                                                                                                                                                                                                                                                                                                                      - обеспеченность детей дошкольного возраста местами в образовательных организациях, реализующих программы дошкольного образования, %. План на 2020 год - 84,4%, исполнено - 82,8% (98,1 % от плана на 2020 год);
- доступность дошкольного образования детей в возрасте от 3 до 7 лет (отношение численности детей в возрасте от 3 до 7 лет, которым предоставлена возможность получать услуги дошкольного образования, к численности  детей в возрасте от 3 до 7 лет, скорректированной на численность детей в возрасте от 5 до 7 лет, обучающихся в школе), %. План на 2020 год - 96,5%, исполнено - 97,9% (101,5 % от плана на 2020 год).                                                                                                                                                                                        </t>
    </r>
    <r>
      <rPr>
        <u/>
        <sz val="12"/>
        <rFont val="Times New Roman"/>
        <family val="1"/>
        <charset val="204"/>
      </rPr>
      <t>По основному мероприятию «Финансовое обеспечение мероприятий, направленных на создание универсальной безбарьерной среды в учреждениях, подведомственных департаменту образования»</t>
    </r>
    <r>
      <rPr>
        <sz val="12"/>
        <rFont val="Times New Roman"/>
        <family val="1"/>
        <charset val="204"/>
      </rPr>
      <t xml:space="preserve">:                                                                                                                                                                   Количество муниципальных образовательных учреждений, в которых в 2020 году запланировано создание универсальная безбарьерная среда, составляет 22 ед..
В 1 полугодии план по количеству муниципальных образовательных учреждений составил - 11 ед., исполнено на 01.07.2020 - 8 ед. Исполнение показателя обусловлено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которые в связи с отсутствием поставщиков повлекли увеличение сроков заключения договоров на поставку мобильных кнопок вызова и сроков поставки данного оборудования.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</si>
  <si>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В 2020 году запланировано выполнить благоустройство 17 дворовых территорий.
Заключены соглашения на выполнение работ по благоустройству дворовых территорий, в том числе:
1. № 11 от 12.05.2020 с ООО "УК  ДЕЗ ЦЖР" на выполнение работ по 6 адресам (проспект Набережный, 4,  4Б, улица Декабристов, 1, 3, 5, 7).
2.  № 14 от 12.05.2020 с ООО УК "Сервис-3" на выполнение работ по 7 адресам (улица 50 лет ВЛКСМ, 8, проспект Ленина, 42, проезд Дружбы, 5, улица 30 лет Победы,1, 3,5, улица Университетская, 23)
3. № 20 от 22.06.2020 с ООО УК "ДЕЗ ВЖР" на выполнение работ по 3 адресам (проспект Пролетарский, 12, улица Геологическая, 24, 22/1).
 4. № 21 от 26.06.2020 с ООО "Уют" на выполнение работ по адресу улица Островского, 21/1.</t>
    </r>
  </si>
  <si>
    <r>
      <rPr>
        <u/>
        <sz val="12"/>
        <rFont val="Times New Roman"/>
        <family val="1"/>
        <charset val="204"/>
      </rPr>
      <t>Неисполнение кассового плана на сумму 361 100,39 тыс.руб. обусловлено:</t>
    </r>
    <r>
      <rPr>
        <b/>
        <sz val="12"/>
        <rFont val="Times New Roman"/>
        <family val="1"/>
        <charset val="204"/>
      </rPr>
      <t xml:space="preserve">
- </t>
    </r>
    <r>
      <rPr>
        <sz val="12"/>
        <rFont val="Times New Roman"/>
        <family val="1"/>
        <charset val="204"/>
      </rPr>
      <t xml:space="preserve">наступлением срока оплаты  в следующем отчетном периоде по контрактам на  приобретение жилых помещений для обеспечения жильем граждан, проживающих в приспособленных для проживания строений, по объекту "Водовод от ВК-50 в районе кольца ГРЭС до ВК-15 по ул. Пионерная с устройством ПНС" на проведение достоверности сметной стоимости, внесение платы сетевой организации, по объекту "Инженерные сети и подъездные пути к СОШ в мкр.30А" на проведение закупки на проведение авторского надзора, по разработке проектов организации работ по сносу объектов капитального строительства в связи с длительной процедурой прохождения подрядчиком государственной экспертизы; 
 - признанием несостоявшимися конкурсов на приобретение жилых помещений для обеспечения граждан жильем, а также для формирования маневренного жилищного фонда в связи с отсутствием заявок на участие;     </t>
    </r>
    <r>
      <rPr>
        <sz val="12"/>
        <color rgb="FFFF0000"/>
        <rFont val="Times New Roman"/>
        <family val="1"/>
        <charset val="204"/>
      </rPr>
      <t xml:space="preserve">
</t>
    </r>
    <r>
      <rPr>
        <sz val="12"/>
        <rFont val="Times New Roman"/>
        <family val="1"/>
        <charset val="204"/>
      </rPr>
      <t xml:space="preserve">- подготовкой муниципального правового акта о предоставлении субсидии  на приобретение жилого помещения и согласованием информации к заявке на кассовый расход на перечисление межбюджетных трансфертов в отраслевом департаменте ХМАО-Югры; 
- нарушением подрядными организациями сроков исполнения и иных условий контрактов, не повлекшее судебные процедуры, по строительству инженерных сетей объекта "Улица Маяковского от ул.30 лет Победы до ул. Университетская"; </t>
    </r>
    <r>
      <rPr>
        <sz val="12"/>
        <color rgb="FFFF0000"/>
        <rFont val="Times New Roman"/>
        <family val="1"/>
        <charset val="204"/>
      </rPr>
      <t xml:space="preserve">                                                                                                                                                         
</t>
    </r>
    <r>
      <rPr>
        <sz val="12"/>
        <rFont val="Times New Roman"/>
        <family val="1"/>
        <charset val="204"/>
      </rPr>
      <t xml:space="preserve"> - экономией, сложившейся по результатам проведения конкурсных процедур на оказание услуг по оценке квартир;
- экономией по расходам на выплату выкупных цен собственникам непригодного для проживания жилья в связи с уточнением адресного перечня и оценочной стоимости изымаемых квартир;</t>
    </r>
    <r>
      <rPr>
        <sz val="12"/>
        <color rgb="FFFF0000"/>
        <rFont val="Times New Roman"/>
        <family val="1"/>
        <charset val="204"/>
      </rPr>
      <t xml:space="preserve">
</t>
    </r>
    <r>
      <rPr>
        <sz val="12"/>
        <rFont val="Times New Roman"/>
        <family val="1"/>
        <charset val="204"/>
      </rPr>
      <t>- изменением порядка проведения государственной экспертизы проектов организации работ по сносу объектов капитального строительства (ПОС), что не позволило своевременно разработать указанные проекты и провести конкурные процедуры на выполнение  работ по сносу домов.</t>
    </r>
  </si>
  <si>
    <t xml:space="preserve">Неисполнение кассового плана на сумму 10 557,09 тыс.руб. обусловлено:                                                                                                                                                                                                                                                                                                                                                                                                                    - перечислением субсидий на финансовое обеспечение выполнения муниципального задания и иные цели бюджетным и автономным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экономией по результатам проведенного аукциона на оказание услуг по эксплуатации наружных сетей электроснабжения;                                                                                                                                                                                                                                                                                                                                                                            - оплатой "по факту" на основании актов выполненных работ по эксплуатации инженерных систем;                                                                                                                                                                                                                                                                                                                                           - экономией по расходам на проверку сметной документации по текущему ремонту объектов, в связи с уточнением объемов стоимости работ;                                                                                                                                                                                                                                                                                                              - снижением фактических затрат по причине отмены командировок,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 снижением фактических затрат на заработную плату и начисления на выплаты по оплате труда по причине увольнения 2-х сотрудников отдела;                                                                                                                                                                                                                                                                                                                                                                                                                                                                                                                                                                                                                                                                                                                                                                                                                                                                                                                                                                                                                                                                                                                                                                                                                                                                                                                                                                                                                                                                                                               - переносом сроков оплаты расходов в соответствии с условиями заключенных договоров на приобретение производственного оборудования, приобретение оборудования для отделения шелкографии и полиграфии, приобретение автоматизированных рабочих мест МАУ  ПРСМ "Наше время"; 
 - исключением в 2020 году объектов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 и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"из Адресной программы  Ханты-Мансийского автономного округа – Югры на 2020 год и на плановый период 2021 и 2022 годов»(согласно Постановлению Правительства ХМАО – Югры от 28.04.2020 года № 166-п «О внесении изменений в приложение к постановлению Правительства ХМАО – Югры от 6 декабря 2019 года № 467-п «Об Адресной инвестиционной программе Ханты-Мансийского автономного округа – Югры на 2020 год и на плановый период 2021 и 2022 годов»).                      </t>
  </si>
  <si>
    <t xml:space="preserve">Неисполнение кассового плана на сумму 11 538,64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перечислением субсидий на финансовое обеспечение выполнения муниципального задания и иные цели бюджетным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экономией по результатам проведенного аукциона на  выполнение работ по капитальному ремонту кровли МБУ СП СШОР "Югория" имени А.А.Пилояна;                                                                                                                                                                                                                                                                                                                                                                                                                                                                                                                                                                                - экономией по расходам на проверку сметной документации по капитальному ремонту;   
- экономией в связи со снижением фактических затрат  на эксплуатацию инженерных систем, по причине изменения периодичности выполняемых работ.  </t>
  </si>
  <si>
    <t>Неисполнение кассового плана на сумму 13 187,89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экономией в связи со снижением фактических затрат  на эксплуатацию инженерных систем, по причине изменения периодичности выполняемых работ;                                                                                                                                                   - переносом сроков предоставления субсидии коммерческим, некоммерческим организациям, индивидуальным предпринимателям,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перечислением субсидий на финансовое обеспечение выполнения муниципального задания и иные цели бюджетным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оплатой "по факту" на основании актов выполненных работ.</t>
  </si>
  <si>
    <t xml:space="preserve">Неисполнение кассового плана на сумму 49 907,54 тыс.руб. обусловлено:                                                                                                                                                                                                                                                                                                                                                                                                                        - переносом сроков проведения единой государственной итоговой аттестации учащихся на июль 2020 года;                                                                                                                                                                                                                                                                                                                                                                                                                                      - снижением фактических затрат на заработную плату и начисления на выплаты по оплате труда по причине внесения изменений в график отпусков;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сроками оплаты поставки товаров, оказанных услуг, выполненных работ  в соответствии с условиями заключенных договоров;                                                                                                                                      - перечислением субсидий на финансовое обеспечение выполнения муниципального задания и иные цели бюджетным и автономным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переносом сроков проведения мероприятий, соревнований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снижением фактических затрат на оплату услуг по подвозу обучающихся в образовательные учреждения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снижением фактических затрат на выплату стипендии А.С. Знаменского за 2 учебное полугодие, в связи с уменьшением количества получателей стипендии. Средства будут освоены в 2020 году в соответствии с целевым назначением;                                                                                                      - результатами проведенного аукциона на оказание услуг по эксплуатации наружных сетей электроснабжения, средства будут перераспределены в рамках муниципальной программы;
- снижением фактических затрат на эксплуатацию инженерных систем, по причине изменения периодичности выполняемых работ;                                                                                                                                                                                                                                                                                                                                                                                                                       - снижением фактических затрат на компенсацию части родительской платы по причине уменьшения планируемого размера начисленной родительской платы вследствие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 ограничительные мероприятия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</si>
  <si>
    <t xml:space="preserve">Неисполнение кассового плана на сумму 20 729,57 тыс. руб. обусловлено:
- сроками оплаты поставки товаров, оказанных услуг, выполненных работ  в соответствии с условиями заключенных договоров;
- перечислением субсидий на финансовое обеспечение выполнения муниципального задания и иные цели бюджетным и автономным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экономией по результатам проведенного аукциона на оказание услуг по эксплуатации наружных сетей электроснабжения;
- снижением фактических затрат  на эксплуатацию инженерных систем  объектов учреждений дополнительного образования, по причине изменения периодичности выполняемых работ; 
- несвоевременным представлением исполнителями  работ документов для расчетов за разработку проектной и рабочей документации по объекту "Капитальный ремонт фасада и крылец и ремонт помещений МАОУ ДО "Технополис".                                                                                         
                                                                                                                                                                                                                                                                                                                                                                                                                                                                                                             </t>
  </si>
  <si>
    <t xml:space="preserve">Неисполнение кассового плана на сумму 952 690,63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2020 года, направленных в отчетном периоде на оплату труда и начисления на выплаты по оплате труда;                                                                                            
- снижением фактических затрат на приобретение продуктов питания в муниципальном образовательном учреждении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снижением фактических затрат на оказание услуг по организации горячего питания обучающихся в муниципальных общеобразовательных организациях, частной образовательной организации, ввиду уменьшения объема оказанных услуг по причине уменьшения количества дней посещения детьми образовательных учреждений вследствие болезни, актированных дней,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снижением фактических затрат на  выплату денежной компенсации за двухразовое питание обучающихся  на  социальную  поддержку отдельным категориям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осваивающих основные общеобразовательные программы, обучение которых организовано образовательными организациями на дому (в связи с уменьшением количества получателей);                                                                                                                                                                                                                                                                                                                                   - неисполнением подрядчиком графика производства работ по строительству объектов "Средняя общеобразовательная школа в микрорайоне 32 г. Сургута",  "Средняя общеобразовательная школа в микрорайоне 33 г. Сургута";                                                                                                                                                                                                                                                                                                                                                                                                                                                    - сроком оплаты поставки товаров, оказанных услуг, выполненных работ  в соответствии с условиями заключенных договоров;                                                                                                                                                                                                                                                                                                                                                                                              - экономией по результатам проведенного аукциона на оказание услуг по эксплуатации наружных сетей электроснабжения;
- снижением фактических затрат на эксплуатацию инженерных систем объектов общеобразовательных учреждений, по причине изменения периодичности выполняемых работ (МБУ гимназия "Лаборатория Салахова" Бассейн);
- уточнением начальной максимальной цены контракта на составление сметной документации по текущему ремонту;
- сроками оплаты произведенных работ по авторскому надзору в соответствии с условиями заключенного контракта на выполнение работ по капитальному ремонту объекта "Здание плавательный бассейн" МБОУ гимназии "Лаборатория Салахова".
</t>
  </si>
  <si>
    <t xml:space="preserve"> Неисполнение кассового плана на сумму 434 450,92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2020 года, направленных в отчетном периоде на оплату труда и начисления на выплаты по оплате труда;                                    
- перечислением субсидий на финансовое обеспечение выполнения муниципального задания и иные цели бюджетным учреждениям под фактическую потребность, в связи с ограничительными мероприятиями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
- сроками оплаты поставки товаров, оказанных услуг, выполненных работ  в соответствии с условиями заключенных договоров;
- с несвоевременным представлением исполнителями  работ, документов для расчетов за выполненные работы по капитальному ремонту МБДОУ № 65 "Фестивальный";
- снижением фактических затрат  на эксплуатацию инженерных систем объектов учреждений дошкольного образования, по причине изменения периодичности выполняемых работ;
- уточнением сметной стоимости работ на капитальный ремонт объектов учреждений дошкольного образования.
 </t>
  </si>
  <si>
    <t xml:space="preserve">Неисполнение кассового плана в размере 1,22 тыс. руб. обусловлено переносом проведения  мероприятий на 3,4 квартал 2020 года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t>
  </si>
  <si>
    <t>Муниципальная программа "Развитие гражданского общества в городе Сургуте на период до 2030 года" в том числе за счет:</t>
  </si>
  <si>
    <r>
      <rPr>
        <u/>
        <sz val="12"/>
        <color theme="1"/>
        <rFont val="Times New Roman"/>
        <family val="1"/>
        <charset val="204"/>
      </rPr>
      <t>По мероприятиям МКУ "Наш город":</t>
    </r>
    <r>
      <rPr>
        <sz val="12"/>
        <color theme="1"/>
        <rFont val="Times New Roman"/>
        <family val="1"/>
        <charset val="204"/>
      </rPr>
      <t xml:space="preserve">
1) По состоянию на 01.07.2020 из 14 планируемых было проведено 2 социологических исследования:
-  на оказание услуги по проведению социологического исследования "под ключ" на тему: "Социальный портрет молодежи" и на тему: «Мониторинг развития малого и среднего предпринимательства в городе Сургуте» в 2020 году.  Заключены муниципальные контракты.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существует риск неисполнения мероприятия в связи с отсутствием возможности проведения социологических исследований методом формализованного интервью по месту жительства. Рассматривается возможность проведения опросов методом интернет-анкетирования.
Плановый показатель планируется достигнуть в полном объеме до конца 2020 года.
2) В соответствии с решениями  координационного совета по вопросам территориального общественного самоуправления от 22.01.2020, 19.03.2020, 30.06.2020 выделены субсидии 19-ти ТОС на реализацию социально значимых проектов в 2020 году. Достижение планового показателя не представляется возможными в связи с отсутствием возможности организации и проведения конференций граждан по избранию председателей ТОС, не осуществляющих свои функции (ввиду смерти председателя ТОС (ТОС № 8) и сложения полномочий председателем ТОС (ТОС “Лидер”)) в связи с введением ограничительных мероприятий в условиях действия в  ХМАО-Югре режима повышенной готовности, связанного с распространением новой короновирусной инфекции, вызванной COVID-2019.
3) По целевому показателю: Количество жителей, в том числе представителей социально ориентированных некоммерческих организаций, принявших участие в мероприятиях по правовому просвещению и обсуждению социально значимых вопросов (публичные слушания, семинары, встречи, культурно-массовые мероприятия и т.д.), чел.:
- рейтинговое голосование по выбору общественных территорий, подлежащих включению в первоочередном порядке в муниципальную программу "Формирование комфортной городской среды на период до 2030 года" - 4246 чел.                                                                                           
- личные приемы жителей специалистами  Югорского фонда капитального ремонта многоквартирных домов - 132 чел.                               
 - встреча жителей с депутатом Думы ХМАО - Югры Р.Р. Айсиным в пункте по работе с населением № 16 - 14 чел.
- встречи жителей с Главой города - 341 чел.  
- День фонда капремонта - 37 чел.
- совещание с представителями садоводческих, огороднических некоммерческих товариществ и гаражных потребительских кооперативов - 14 чел. 
- встречи в пунктах по работе с населением с представителями территориальной избирательной комиссии города - 82 чел.
- встречи в пунктах по работе с населением с участковыми уполномоченными полиции - 77 чел.  
- встречи в пунктах по работе с населением с представителями МКУ "Ритуал" - 37 чел.                                                           
Итого по показателю - 4998 (плановый целевой показатель - 3700) 
Показатель достигнут.
</t>
    </r>
    <r>
      <rPr>
        <u/>
        <sz val="12"/>
        <color theme="1"/>
        <rFont val="Times New Roman"/>
        <family val="1"/>
        <charset val="204"/>
      </rPr>
      <t>По мероприятиям отдела молодежной политики:</t>
    </r>
    <r>
      <rPr>
        <sz val="12"/>
        <color theme="1"/>
        <rFont val="Times New Roman"/>
        <family val="1"/>
        <charset val="204"/>
      </rPr>
      <t xml:space="preserve"> 
1) проведение акции по месту жительства для детей и подростков «Автобус добра» переносится ориентировочно на 3 квартал 2020 года, в связи ограничительными мероприятиями в условиях действия в ХМАО-Югре режима повышенной готовности, связанного с распространением новой короновирусной инфекции, вызванной COVID-2019.
На сумму 117 986,50 заключен муниципальный контракт № 2-МК-20 от 25.05.2020 на поставку мобильных стоек ограждения;
На сумму 5 467,10 заключен договор № 25-20 от 10.06.2020 на поставку генератора мыльных пузырей;
На сумму 24 177,96 заключен муниципальный контракт № 10-МК-20 от 06.07.2020 на поставку картона гофрированного;
</t>
    </r>
    <r>
      <rPr>
        <u/>
        <sz val="12"/>
        <color theme="1"/>
        <rFont val="Times New Roman"/>
        <family val="1"/>
        <charset val="204"/>
      </rPr>
      <t>По мероприятиям департамента городского хозяйства:</t>
    </r>
    <r>
      <rPr>
        <sz val="12"/>
        <color theme="1"/>
        <rFont val="Times New Roman"/>
        <family val="1"/>
        <charset val="204"/>
      </rPr>
      <t xml:space="preserve">
1) В рамках мероприятия МКУ "ДЭАЗиИС" осуществляет организацию эксплуатации инженерных систем 32 объекта муниципального казенного учреждения "Наш город". На отчетную дату оплачены работы по эксплуатации инженерных систем учреждений на сумму 395,91 тыс.руб. 
В рамках мероприятия "Организация выполнения работ по текущему ремонту зданий, сооружений, помещений, инженерных систем муниципального казенного учреждения "Наш город" запланировано выполнить:
- текущий ремонт помещений МКУ "Наш город" (сантехнические работы в ППРСН № 25 (ул.Лермонтова,7), ремонт помещений в ППРСН № 28 (ул. Маяковского, 34));
- текущий ремонт крыльца ППРСН № 25 (ул.Лермонтова,7);
- составление сметной документации.
На отчетную дату:
Оказаны услуги по составлению локальных сметных расчетов на ремонтные работы на сумму 7,26 тыс.руб.:
-  ул.Ленина, 49 - общестроительные работы, электромонтажные работы, сантехнические и вентиляционные работы);
- ул. Нагорная, 7 - общестроительные работы в актовом зале, общестроительные работы в санитарных узлах, электромонтажные работы, замена оконных блоков.
Заключен МК № МК-20-20 от 08.06.2020 с ООО "Югра-СтройИнвест" на ремонтные работы МКУ "Наш город" ( ул.Ленина, 49, ул. Нагорная, 7) на сумму 950,0 тыс.руб., срок выполнения работ - 10.08.2020.</t>
    </r>
  </si>
  <si>
    <r>
      <rPr>
        <u/>
        <sz val="12"/>
        <color theme="1"/>
        <rFont val="Times New Roman"/>
        <family val="1"/>
        <charset val="204"/>
      </rPr>
      <t>По основным мероприятиям, реализуемым управлением инвестиций и развития предпринимательства Администрации города:</t>
    </r>
    <r>
      <rPr>
        <sz val="12"/>
        <color theme="1"/>
        <rFont val="Times New Roman"/>
        <family val="1"/>
        <charset val="204"/>
      </rPr>
      <t xml:space="preserve">
 -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 Проект постановление Администрации города о внесении изменений в постановление от 15.06.2015 № 4437 в части установления порядка предоставления субсидий по вышеуказанному направлению, будет утвержден в июле текущего года. 
 -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 с 20.04.2020 по 01.06.2020 включительно осуществлялся прием заявлений от субъектов малого и среднего предпринимательства с целью оказания финансовой поддержки. По состоянию на 01.07.2019 принято 625 заявлений, из которых предоставлена финансовая поддержка 171 субъекту МСП.
Заседания комиссий по предоставлению финансовой поддержки в виде предоставления субсидий  субъектам малого и среднего предпринимательства в целях финансового обеспечения затрат (на создание и (или) обеспечение деятельности ЦМИТ, начинающим предпринимателям, осуществляющим деятельность в производственной сфере) запланированы на 4 квартал 2020 года.
 - "Региональный проект "Популяризация предпринимательства": проведено 2 вебинара по темам:
  «Адаптация бизнеса в среде коронавируса»,  «Как перейти на удаленную работу. Пошаговая инструкция» на сумму 40000 руб., в том числе 31 200 руб. из средств автономного округа.</t>
    </r>
    <r>
      <rPr>
        <sz val="12"/>
        <color rgb="FFFF0000"/>
        <rFont val="Times New Roman"/>
        <family val="1"/>
        <charset val="204"/>
      </rPr>
      <t xml:space="preserve">
</t>
    </r>
  </si>
  <si>
    <r>
      <t xml:space="preserve">Неисполнение кассового плана в размере 11157,87 тыс. руб. обусловлено:
 -  по основному мероприятию "Региональный проект "Расширение доступа субъектов малого и среднего предпринимательства к финансовой поддержке, в том числе к льготному финансированию":  </t>
    </r>
    <r>
      <rPr>
        <sz val="12"/>
        <color rgb="FFFF0000"/>
        <rFont val="Times New Roman"/>
        <family val="1"/>
        <charset val="204"/>
      </rPr>
      <t xml:space="preserve">
</t>
    </r>
    <r>
      <rPr>
        <sz val="12"/>
        <color theme="1"/>
        <rFont val="Times New Roman"/>
        <family val="1"/>
        <charset val="204"/>
      </rPr>
      <t>1. внесением изменений в федеральный закон от 24.07.2007 № 209-ФЗ «О развитии малого и среднего предпринимательства в Российской Федерации» в части введения понятия «социальное предпринимательство», а также порядка признания субъектов малого и среднего предпринимательства социальными предприятиями. Так, в соответствии с порядком сведения о присвоении статуса «социальное предприятие» будут внесены в реестр субъектов малого и среднего предпринимательства 10.08.2020.
2. запланированным заседанием комиссии в 4 квартале 2020 года по предоставлению финансовой поддержки в виде предоставления субсидий  субъектам малого и среднего предпринимательства на финансовое обеспечение затрат, связанных с созданием и (или) обеспечением деятельности центров молодежного инновационного творчества", а также по предоставлению субсидий начинающим предпринимателям, осуществляющим деятельность в производственной сфере;
3. определенным порядком предоставления субсидий на создание и (или) развитие центров (групп) времяпрепровождения детей, в том числе кратковременного пребывания детей, и (или) дошкольных образовательных центров, который предполагает рассмотрение заявлений в течение месяца  после окончания срока приема заявок. Срок перечисления субсидий - июль 2020 года;
 - необходимостью разработки и согласования Порядка предоставления субсидий по основному мероприятию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r>
    <r>
      <rPr>
        <sz val="12"/>
        <color rgb="FFFF0000"/>
        <rFont val="Times New Roman"/>
        <family val="1"/>
        <charset val="204"/>
      </rPr>
      <t xml:space="preserve">
</t>
    </r>
    <r>
      <rPr>
        <sz val="12"/>
        <color theme="1"/>
        <rFont val="Times New Roman"/>
        <family val="1"/>
        <charset val="204"/>
      </rPr>
      <t xml:space="preserve"> - переносом проведения массовых мероприятий на 4 квартал 2020 года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по основному мероприятию "Региональный проект "Популяризация предпринимательства".</t>
    </r>
  </si>
  <si>
    <t xml:space="preserve">Неисполнение кассового плана в сумме 11149,03 тыс. руб. обусловлено:
1. переносом проведения фестиваля Соцветие, открытого молодежного этно-фестиваля "Большая земля", проведения курсов "Развитие языковой, речевой компетентности детей мигрантов, не владеющих и слабо владеющих русским языком", фестиваля ГТО,  предоставления грантов в сфере физической культуры и спорта" на 4 квартал 2020 года в связи с введением ограничительных мероприятий в условиях действия в Ханты-Мансийском автономном округе – Югре режима повышенной готовности, связанного с распространением новой коронавирусной инфекции, вызванной COVID-19.
2. передачей полномочий между структурными подразделениями  (из УВиОС в УОДАиКО, а также из УДИиО в УМК) в связи с изменениями в структуре Администрации города по следующим мероприятиям: 
-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 «Привлечение средств массовой информации к формированию положительного образа мигранта, популяризации легального труда мигрантов»;
- «Предоставление грантов в форме субсидий некоммерческим организациям в целях поддержки общественно-значимых инициатив в сфере межнационального и межконфессионального согласия, профилактики экстремизма». </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</si>
</sst>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04"/>
      <scheme val="minor"/>
    </font>
    <font>
      <b/>
      <sz val="16"/>
      <name val="Times New Roman"/>
      <family val="1"/>
      <charset val="204"/>
    </font>
    <font>
      <sz val="11"/>
      <color rgb="FFFF0000"/>
      <name val="Times New Roman"/>
      <family val="1"/>
      <charset val="204"/>
    </font>
    <font>
      <b/>
      <sz val="16"/>
      <color rgb="FFFF0000"/>
      <name val="Times New Roman"/>
      <family val="1"/>
      <charset val="204"/>
    </font>
    <font>
      <sz val="11"/>
      <name val="Times New Roman"/>
      <family val="1"/>
      <charset val="204"/>
    </font>
    <font>
      <sz val="14"/>
      <name val="Times New Roman"/>
      <family val="1"/>
      <charset val="204"/>
    </font>
    <font>
      <sz val="12"/>
      <name val="Times New Roman"/>
      <family val="1"/>
      <charset val="204"/>
    </font>
    <font>
      <sz val="12"/>
      <color rgb="FFFF0000"/>
      <name val="Times New Roman"/>
      <family val="1"/>
      <charset val="204"/>
    </font>
    <font>
      <u/>
      <sz val="12"/>
      <color rgb="FFFF0000"/>
      <name val="Times New Roman"/>
      <family val="1"/>
      <charset val="204"/>
    </font>
    <font>
      <sz val="11"/>
      <color rgb="FFFF0000"/>
      <name val="Calibri"/>
      <family val="2"/>
      <scheme val="minor"/>
    </font>
    <font>
      <b/>
      <sz val="12"/>
      <color rgb="FFFF0000"/>
      <name val="Times New Roman"/>
      <family val="1"/>
      <charset val="204"/>
    </font>
    <font>
      <b/>
      <sz val="11"/>
      <color rgb="FFFF0000"/>
      <name val="Times New Roman"/>
      <family val="1"/>
      <charset val="204"/>
    </font>
    <font>
      <sz val="11"/>
      <color rgb="FFFF0000"/>
      <name val="Calibri"/>
      <family val="2"/>
      <charset val="204"/>
      <scheme val="minor"/>
    </font>
    <font>
      <sz val="14"/>
      <color rgb="FFFF0000"/>
      <name val="Times New Roman"/>
      <family val="1"/>
      <charset val="204"/>
    </font>
    <font>
      <b/>
      <sz val="14"/>
      <color rgb="FFFF0000"/>
      <name val="Times New Roman"/>
      <family val="1"/>
      <charset val="204"/>
    </font>
    <font>
      <sz val="16"/>
      <color rgb="FFFF0000"/>
      <name val="Times New Roman"/>
      <family val="1"/>
      <charset val="204"/>
    </font>
    <font>
      <i/>
      <sz val="14"/>
      <name val="Times New Roman"/>
      <family val="1"/>
      <charset val="204"/>
    </font>
    <font>
      <i/>
      <sz val="12"/>
      <name val="Times New Roman"/>
      <family val="1"/>
      <charset val="204"/>
    </font>
    <font>
      <b/>
      <sz val="14"/>
      <name val="Times New Roman"/>
      <family val="1"/>
      <charset val="204"/>
    </font>
    <font>
      <b/>
      <sz val="12"/>
      <name val="Times New Roman"/>
      <family val="1"/>
      <charset val="204"/>
    </font>
    <font>
      <b/>
      <sz val="11"/>
      <name val="Times New Roman"/>
      <family val="1"/>
      <charset val="204"/>
    </font>
    <font>
      <u/>
      <sz val="12"/>
      <name val="Times New Roman"/>
      <family val="1"/>
      <charset val="204"/>
    </font>
    <font>
      <b/>
      <sz val="14"/>
      <color theme="1"/>
      <name val="Times New Roman"/>
      <family val="1"/>
      <charset val="204"/>
    </font>
    <font>
      <b/>
      <sz val="12"/>
      <color theme="1"/>
      <name val="Times New Roman"/>
      <family val="1"/>
      <charset val="204"/>
    </font>
    <font>
      <sz val="11"/>
      <color theme="1"/>
      <name val="Times New Roman"/>
      <family val="1"/>
      <charset val="204"/>
    </font>
    <font>
      <sz val="12"/>
      <color theme="1"/>
      <name val="Times New Roman"/>
      <family val="1"/>
      <charset val="204"/>
    </font>
    <font>
      <u/>
      <sz val="12"/>
      <color theme="1"/>
      <name val="Times New Roman"/>
      <family val="1"/>
      <charset val="204"/>
    </font>
    <font>
      <sz val="11"/>
      <color theme="1"/>
      <name val="Calibri"/>
      <family val="2"/>
      <scheme val="minor"/>
    </font>
    <font>
      <sz val="11"/>
      <name val="Calibri"/>
      <family val="2"/>
      <scheme val="minor"/>
    </font>
    <font>
      <b/>
      <sz val="11"/>
      <color theme="1"/>
      <name val="Times New Roman"/>
      <family val="1"/>
      <charset val="204"/>
    </font>
    <font>
      <sz val="12"/>
      <color rgb="FFFF0000"/>
      <name val="Calibri"/>
      <family val="2"/>
      <scheme val="minor"/>
    </font>
    <font>
      <sz val="12"/>
      <color theme="1"/>
      <name val="Calibri"/>
      <family val="2"/>
      <charset val="204"/>
      <scheme val="minor"/>
    </font>
    <font>
      <b/>
      <sz val="12"/>
      <color indexed="8"/>
      <name val="Times New Roman"/>
      <family val="1"/>
      <charset val="204"/>
    </font>
    <font>
      <sz val="12"/>
      <color indexed="8"/>
      <name val="Times New Roman"/>
      <family val="1"/>
      <charset val="204"/>
    </font>
    <font>
      <u/>
      <sz val="12"/>
      <color indexed="8"/>
      <name val="Times New Roman"/>
      <family val="1"/>
      <charset val="204"/>
    </font>
    <font>
      <sz val="11"/>
      <name val="Calibri"/>
      <family val="2"/>
      <charset val="204"/>
      <scheme val="minor"/>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97">
    <xf numFmtId="0" fontId="0" fillId="0" borderId="0" xfId="0"/>
    <xf numFmtId="0" fontId="2" fillId="0" borderId="0" xfId="0" applyFont="1"/>
    <xf numFmtId="0" fontId="3" fillId="0" borderId="0" xfId="0" quotePrefix="1" applyFont="1" applyAlignment="1">
      <alignment horizontal="center" vertical="top" wrapText="1"/>
    </xf>
    <xf numFmtId="0" fontId="4" fillId="0" borderId="0" xfId="0" applyFont="1" applyAlignment="1">
      <alignment vertical="top"/>
    </xf>
    <xf numFmtId="0" fontId="4" fillId="0" borderId="0" xfId="0" applyFont="1" applyAlignment="1">
      <alignment horizontal="right" vertical="top"/>
    </xf>
    <xf numFmtId="0" fontId="5"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7" fillId="2" borderId="1" xfId="0" applyFont="1" applyFill="1" applyBorder="1" applyAlignment="1">
      <alignment horizontal="justify" vertical="top" wrapText="1"/>
    </xf>
    <xf numFmtId="4" fontId="7" fillId="2" borderId="1" xfId="0" applyNumberFormat="1" applyFont="1" applyFill="1" applyBorder="1" applyAlignment="1">
      <alignment horizontal="center" vertical="top" wrapText="1"/>
    </xf>
    <xf numFmtId="0" fontId="2" fillId="2" borderId="1" xfId="0" applyFont="1" applyFill="1" applyBorder="1" applyAlignment="1">
      <alignment vertical="top"/>
    </xf>
    <xf numFmtId="0" fontId="2" fillId="0" borderId="1" xfId="0" applyFont="1" applyBorder="1" applyAlignment="1">
      <alignment vertical="top"/>
    </xf>
    <xf numFmtId="4" fontId="7" fillId="0" borderId="1" xfId="0" applyNumberFormat="1" applyFont="1" applyBorder="1" applyAlignment="1">
      <alignment horizontal="center" vertical="top" wrapText="1"/>
    </xf>
    <xf numFmtId="0" fontId="2" fillId="2" borderId="1" xfId="0" applyFont="1" applyFill="1" applyBorder="1" applyAlignment="1">
      <alignment horizontal="justify" vertical="top"/>
    </xf>
    <xf numFmtId="4" fontId="2" fillId="0" borderId="0" xfId="0" applyNumberFormat="1" applyFont="1"/>
    <xf numFmtId="0" fontId="2" fillId="0" borderId="0" xfId="0" applyFont="1" applyAlignment="1">
      <alignment vertical="top"/>
    </xf>
    <xf numFmtId="0" fontId="11" fillId="0" borderId="1" xfId="0" applyFont="1" applyBorder="1" applyAlignment="1">
      <alignment horizontal="center" vertical="top"/>
    </xf>
    <xf numFmtId="0" fontId="10" fillId="2" borderId="1" xfId="0" applyFont="1" applyFill="1" applyBorder="1" applyAlignment="1">
      <alignment horizontal="justify" vertical="top" wrapText="1"/>
    </xf>
    <xf numFmtId="0" fontId="11" fillId="2" borderId="1" xfId="0" applyFont="1" applyFill="1" applyBorder="1" applyAlignment="1">
      <alignment horizontal="justify" vertical="top" wrapText="1"/>
    </xf>
    <xf numFmtId="0" fontId="11" fillId="0" borderId="0" xfId="0" applyFont="1"/>
    <xf numFmtId="0" fontId="11" fillId="2" borderId="1" xfId="0" applyFont="1" applyFill="1" applyBorder="1" applyAlignment="1">
      <alignment horizontal="justify" vertical="top"/>
    </xf>
    <xf numFmtId="4" fontId="7" fillId="0" borderId="1" xfId="0" applyNumberFormat="1" applyFont="1" applyBorder="1" applyAlignment="1">
      <alignment horizontal="justify" vertical="top" wrapText="1"/>
    </xf>
    <xf numFmtId="4" fontId="9" fillId="0" borderId="1" xfId="0" applyNumberFormat="1" applyFont="1" applyBorder="1" applyAlignment="1">
      <alignment horizontal="justify" vertical="top" wrapText="1"/>
    </xf>
    <xf numFmtId="0" fontId="4" fillId="0" borderId="0" xfId="0" applyFont="1"/>
    <xf numFmtId="4" fontId="13" fillId="0" borderId="0" xfId="0" applyNumberFormat="1" applyFont="1"/>
    <xf numFmtId="0" fontId="7" fillId="0" borderId="4" xfId="0" applyFont="1" applyBorder="1" applyAlignment="1">
      <alignment vertical="top" wrapText="1"/>
    </xf>
    <xf numFmtId="0" fontId="2" fillId="2" borderId="4" xfId="0" applyFont="1" applyFill="1" applyBorder="1" applyAlignment="1">
      <alignment horizontal="justify" vertical="top"/>
    </xf>
    <xf numFmtId="0" fontId="7" fillId="2" borderId="4" xfId="0" applyFont="1" applyFill="1" applyBorder="1" applyAlignment="1">
      <alignment horizontal="justify" vertical="top" wrapText="1"/>
    </xf>
    <xf numFmtId="0" fontId="7" fillId="0" borderId="1" xfId="0" applyFont="1" applyBorder="1" applyAlignment="1">
      <alignment horizontal="justify" vertical="top" wrapText="1"/>
    </xf>
    <xf numFmtId="0" fontId="7" fillId="0" borderId="1" xfId="0" applyFont="1" applyFill="1" applyBorder="1" applyAlignment="1">
      <alignment horizontal="justify" vertical="top" wrapText="1"/>
    </xf>
    <xf numFmtId="0" fontId="14" fillId="2" borderId="1" xfId="0" applyFont="1" applyFill="1" applyBorder="1" applyAlignment="1">
      <alignment horizontal="center" vertical="top" wrapText="1"/>
    </xf>
    <xf numFmtId="0" fontId="2" fillId="0" borderId="1" xfId="0" applyFont="1" applyBorder="1" applyAlignment="1">
      <alignment horizontal="center" vertical="top"/>
    </xf>
    <xf numFmtId="0" fontId="15" fillId="0" borderId="0" xfId="0" applyFont="1" applyBorder="1" applyAlignment="1">
      <alignment horizontal="justify" vertical="center" wrapText="1"/>
    </xf>
    <xf numFmtId="0" fontId="16"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1" fontId="16" fillId="0" borderId="1" xfId="0" applyNumberFormat="1" applyFont="1" applyFill="1" applyBorder="1" applyAlignment="1">
      <alignment horizontal="center" vertical="top" wrapText="1"/>
    </xf>
    <xf numFmtId="0" fontId="17" fillId="0" borderId="1" xfId="0" applyFont="1" applyBorder="1" applyAlignment="1">
      <alignment horizontal="center" vertical="top" wrapText="1"/>
    </xf>
    <xf numFmtId="0" fontId="18" fillId="2" borderId="1" xfId="0" applyFont="1" applyFill="1" applyBorder="1" applyAlignment="1">
      <alignment horizontal="center" vertical="top"/>
    </xf>
    <xf numFmtId="0" fontId="19" fillId="2" borderId="1" xfId="0" applyFont="1" applyFill="1" applyBorder="1" applyAlignment="1">
      <alignment vertical="top" wrapText="1"/>
    </xf>
    <xf numFmtId="4" fontId="19" fillId="2" borderId="1" xfId="0" applyNumberFormat="1" applyFont="1" applyFill="1" applyBorder="1" applyAlignment="1">
      <alignment horizontal="center" vertical="top" wrapText="1"/>
    </xf>
    <xf numFmtId="0" fontId="19" fillId="2" borderId="1" xfId="0" applyFont="1" applyFill="1" applyBorder="1" applyAlignment="1">
      <alignment horizontal="justify" vertical="top" wrapText="1"/>
    </xf>
    <xf numFmtId="0" fontId="20" fillId="2" borderId="1" xfId="0" applyFont="1" applyFill="1" applyBorder="1" applyAlignment="1">
      <alignment vertical="top"/>
    </xf>
    <xf numFmtId="0" fontId="20" fillId="0" borderId="0" xfId="0" applyFont="1"/>
    <xf numFmtId="0" fontId="6" fillId="0" borderId="1" xfId="0" applyFont="1" applyBorder="1" applyAlignment="1">
      <alignment vertical="top" wrapText="1"/>
    </xf>
    <xf numFmtId="4" fontId="6" fillId="0" borderId="1" xfId="0" applyNumberFormat="1" applyFont="1" applyBorder="1" applyAlignment="1">
      <alignment horizontal="center" vertical="top" wrapText="1"/>
    </xf>
    <xf numFmtId="4" fontId="6" fillId="2" borderId="1" xfId="0" applyNumberFormat="1" applyFont="1" applyFill="1" applyBorder="1" applyAlignment="1">
      <alignment horizontal="center" vertical="top" wrapText="1"/>
    </xf>
    <xf numFmtId="0" fontId="7" fillId="0" borderId="1" xfId="0" applyFont="1" applyBorder="1" applyAlignment="1">
      <alignment horizontal="justify" vertical="top" wrapText="1"/>
    </xf>
    <xf numFmtId="0" fontId="7" fillId="0" borderId="1" xfId="0" applyFont="1" applyBorder="1" applyAlignment="1">
      <alignment vertical="top" wrapText="1"/>
    </xf>
    <xf numFmtId="0" fontId="4" fillId="0" borderId="1" xfId="0" applyFont="1" applyBorder="1" applyAlignment="1">
      <alignment vertical="top"/>
    </xf>
    <xf numFmtId="0" fontId="22" fillId="2" borderId="1" xfId="0" applyFont="1" applyFill="1" applyBorder="1" applyAlignment="1">
      <alignment horizontal="center" vertical="top"/>
    </xf>
    <xf numFmtId="0" fontId="23" fillId="2" borderId="1" xfId="0" applyFont="1" applyFill="1" applyBorder="1" applyAlignment="1">
      <alignment vertical="top" wrapText="1"/>
    </xf>
    <xf numFmtId="4" fontId="23" fillId="2" borderId="1" xfId="0" applyNumberFormat="1" applyFont="1" applyFill="1" applyBorder="1" applyAlignment="1">
      <alignment horizontal="center" vertical="top" wrapText="1"/>
    </xf>
    <xf numFmtId="0" fontId="24" fillId="0" borderId="1" xfId="0" applyFont="1" applyBorder="1" applyAlignment="1">
      <alignment vertical="top"/>
    </xf>
    <xf numFmtId="0" fontId="25" fillId="0" borderId="1" xfId="0" applyFont="1" applyBorder="1" applyAlignment="1">
      <alignment vertical="top" wrapText="1"/>
    </xf>
    <xf numFmtId="4" fontId="25" fillId="0" borderId="1" xfId="0" applyNumberFormat="1" applyFont="1" applyBorder="1" applyAlignment="1">
      <alignment horizontal="center" vertical="top" wrapText="1"/>
    </xf>
    <xf numFmtId="4" fontId="25" fillId="2" borderId="1" xfId="0" applyNumberFormat="1" applyFont="1" applyFill="1" applyBorder="1" applyAlignment="1">
      <alignment horizontal="center" vertical="top" wrapText="1"/>
    </xf>
    <xf numFmtId="0" fontId="20" fillId="0" borderId="1" xfId="0" applyFont="1" applyBorder="1" applyAlignment="1">
      <alignment horizontal="center" vertical="top"/>
    </xf>
    <xf numFmtId="0" fontId="19" fillId="0" borderId="1" xfId="0" applyFont="1" applyBorder="1" applyAlignment="1">
      <alignment vertical="top" wrapText="1"/>
    </xf>
    <xf numFmtId="0" fontId="2" fillId="0" borderId="0" xfId="0" applyFont="1" applyAlignment="1">
      <alignment wrapText="1"/>
    </xf>
    <xf numFmtId="0" fontId="25" fillId="0" borderId="1" xfId="0" applyFont="1" applyBorder="1" applyAlignment="1">
      <alignment vertical="top" wrapText="1"/>
    </xf>
    <xf numFmtId="0" fontId="25" fillId="0" borderId="1" xfId="0" applyFont="1" applyBorder="1" applyAlignment="1">
      <alignment vertical="top" wrapText="1"/>
    </xf>
    <xf numFmtId="0" fontId="23" fillId="2" borderId="1" xfId="0" applyFont="1" applyFill="1" applyBorder="1" applyAlignment="1">
      <alignment horizontal="left" vertical="top" wrapText="1"/>
    </xf>
    <xf numFmtId="0" fontId="25" fillId="2" borderId="1" xfId="0" applyFont="1" applyFill="1" applyBorder="1" applyAlignment="1">
      <alignment horizontal="justify" vertical="top" wrapText="1"/>
    </xf>
    <xf numFmtId="0" fontId="24" fillId="2" borderId="1" xfId="0" applyFont="1" applyFill="1" applyBorder="1" applyAlignment="1">
      <alignment horizontal="justify" vertical="top"/>
    </xf>
    <xf numFmtId="0" fontId="24" fillId="0" borderId="0" xfId="0" applyFont="1"/>
    <xf numFmtId="0" fontId="7"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vertical="top" wrapText="1"/>
    </xf>
    <xf numFmtId="0" fontId="7" fillId="0" borderId="1" xfId="0" applyFont="1" applyBorder="1" applyAlignment="1">
      <alignment horizontal="justify" vertical="top" wrapText="1"/>
    </xf>
    <xf numFmtId="0" fontId="6" fillId="0" borderId="1" xfId="0" applyFont="1" applyBorder="1" applyAlignment="1">
      <alignment vertical="top" wrapText="1"/>
    </xf>
    <xf numFmtId="0" fontId="7" fillId="0" borderId="1" xfId="0" applyFont="1" applyBorder="1" applyAlignment="1">
      <alignment horizontal="justify" vertical="top" wrapText="1"/>
    </xf>
    <xf numFmtId="0" fontId="6" fillId="0" borderId="1" xfId="0" applyFont="1" applyBorder="1" applyAlignment="1">
      <alignment vertical="top" wrapText="1"/>
    </xf>
    <xf numFmtId="0" fontId="20" fillId="0" borderId="1" xfId="0" applyNumberFormat="1" applyFont="1" applyBorder="1" applyAlignment="1">
      <alignment horizontal="center" vertical="top"/>
    </xf>
    <xf numFmtId="4" fontId="19" fillId="0" borderId="1" xfId="0" applyNumberFormat="1" applyFont="1" applyBorder="1" applyAlignment="1">
      <alignment horizontal="center" vertical="top" wrapText="1"/>
    </xf>
    <xf numFmtId="0" fontId="6" fillId="0" borderId="1" xfId="0" applyFont="1" applyBorder="1" applyAlignment="1">
      <alignment vertical="top" wrapText="1"/>
    </xf>
    <xf numFmtId="4" fontId="4" fillId="0" borderId="1" xfId="0" applyNumberFormat="1" applyFont="1" applyBorder="1" applyAlignment="1">
      <alignment horizontal="center" vertical="top"/>
    </xf>
    <xf numFmtId="0" fontId="6" fillId="0" borderId="1" xfId="0" applyFont="1" applyBorder="1" applyAlignment="1">
      <alignment vertical="top" wrapText="1"/>
    </xf>
    <xf numFmtId="0" fontId="6" fillId="0" borderId="1" xfId="0" applyFont="1" applyBorder="1" applyAlignment="1">
      <alignment vertical="top" wrapText="1"/>
    </xf>
    <xf numFmtId="0" fontId="25" fillId="0" borderId="1" xfId="0" applyFont="1" applyBorder="1" applyAlignment="1">
      <alignment vertical="top" wrapText="1"/>
    </xf>
    <xf numFmtId="0" fontId="29" fillId="0" borderId="1" xfId="0" applyFont="1" applyBorder="1" applyAlignment="1">
      <alignment horizontal="center" vertical="top"/>
    </xf>
    <xf numFmtId="0" fontId="23" fillId="0" borderId="1" xfId="0" applyFont="1" applyBorder="1" applyAlignment="1">
      <alignment vertical="top" wrapText="1"/>
    </xf>
    <xf numFmtId="4" fontId="2" fillId="0" borderId="0" xfId="0" applyNumberFormat="1" applyFont="1" applyAlignment="1">
      <alignment vertical="top"/>
    </xf>
    <xf numFmtId="4" fontId="13" fillId="0" borderId="0" xfId="0" applyNumberFormat="1" applyFont="1" applyAlignment="1">
      <alignment vertical="top"/>
    </xf>
    <xf numFmtId="4" fontId="4" fillId="0" borderId="0" xfId="0" applyNumberFormat="1" applyFont="1" applyAlignment="1">
      <alignment vertical="top"/>
    </xf>
    <xf numFmtId="4" fontId="5" fillId="0" borderId="0" xfId="0" applyNumberFormat="1" applyFont="1" applyAlignment="1">
      <alignment vertical="top"/>
    </xf>
    <xf numFmtId="4" fontId="24" fillId="0" borderId="0" xfId="0" applyNumberFormat="1" applyFont="1" applyAlignment="1">
      <alignment vertical="top"/>
    </xf>
    <xf numFmtId="4" fontId="11" fillId="0" borderId="0" xfId="0" applyNumberFormat="1" applyFont="1" applyAlignment="1">
      <alignment vertical="top"/>
    </xf>
    <xf numFmtId="4" fontId="6" fillId="3" borderId="1" xfId="0" applyNumberFormat="1" applyFont="1" applyFill="1" applyBorder="1" applyAlignment="1">
      <alignment horizontal="center" vertical="top" wrapText="1"/>
    </xf>
    <xf numFmtId="0" fontId="25" fillId="0" borderId="1" xfId="0" applyFont="1" applyBorder="1" applyAlignment="1">
      <alignment vertical="top" wrapText="1"/>
    </xf>
    <xf numFmtId="0" fontId="7" fillId="0" borderId="1" xfId="0" applyFont="1" applyBorder="1" applyAlignment="1">
      <alignment horizontal="justify" vertical="top" wrapText="1"/>
    </xf>
    <xf numFmtId="0" fontId="25" fillId="0" borderId="1" xfId="0" applyFont="1" applyBorder="1" applyAlignment="1">
      <alignment vertical="top" wrapText="1"/>
    </xf>
    <xf numFmtId="0" fontId="25" fillId="0" borderId="1" xfId="0" applyFont="1" applyBorder="1" applyAlignment="1">
      <alignment vertical="top" wrapText="1"/>
    </xf>
    <xf numFmtId="0" fontId="25" fillId="3" borderId="4" xfId="0" applyFont="1" applyFill="1" applyBorder="1" applyAlignment="1">
      <alignment vertical="top" wrapText="1"/>
    </xf>
    <xf numFmtId="0" fontId="25" fillId="0" borderId="4" xfId="0" applyFont="1" applyFill="1" applyBorder="1" applyAlignment="1">
      <alignment vertical="top" wrapText="1"/>
    </xf>
    <xf numFmtId="0" fontId="25" fillId="0" borderId="1" xfId="0" applyFont="1" applyBorder="1" applyAlignment="1">
      <alignment vertical="top" wrapText="1"/>
    </xf>
    <xf numFmtId="0" fontId="25" fillId="0" borderId="1" xfId="0" applyFont="1" applyBorder="1" applyAlignment="1">
      <alignment vertical="top" wrapText="1"/>
    </xf>
    <xf numFmtId="0" fontId="6" fillId="2" borderId="1" xfId="0" applyFont="1" applyFill="1" applyBorder="1" applyAlignment="1">
      <alignment vertical="top" wrapText="1"/>
    </xf>
    <xf numFmtId="0" fontId="7" fillId="0" borderId="2"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6" fillId="0" borderId="2" xfId="0" applyFont="1" applyBorder="1" applyAlignment="1">
      <alignment vertical="top" wrapText="1"/>
    </xf>
    <xf numFmtId="0" fontId="35" fillId="0" borderId="3" xfId="0" applyFont="1" applyBorder="1" applyAlignment="1">
      <alignment vertical="top" wrapText="1"/>
    </xf>
    <xf numFmtId="0" fontId="35" fillId="0" borderId="4" xfId="0" applyFont="1" applyBorder="1" applyAlignment="1">
      <alignment vertical="top" wrapText="1"/>
    </xf>
    <xf numFmtId="0" fontId="25" fillId="3" borderId="1" xfId="0" applyFont="1" applyFill="1" applyBorder="1" applyAlignment="1">
      <alignment horizontal="justify" vertical="top" wrapText="1"/>
    </xf>
    <xf numFmtId="0" fontId="7" fillId="0" borderId="1" xfId="0" applyFont="1" applyBorder="1" applyAlignment="1">
      <alignment horizontal="center" vertical="top" wrapText="1"/>
    </xf>
    <xf numFmtId="0" fontId="6" fillId="0" borderId="2" xfId="0" quotePrefix="1" applyFont="1" applyBorder="1" applyAlignment="1">
      <alignment horizontal="justify" vertical="top" wrapText="1"/>
    </xf>
    <xf numFmtId="0" fontId="6" fillId="0" borderId="3" xfId="0" quotePrefix="1" applyFont="1" applyBorder="1" applyAlignment="1">
      <alignment horizontal="justify" vertical="top" wrapText="1"/>
    </xf>
    <xf numFmtId="0" fontId="6" fillId="0" borderId="4" xfId="0" quotePrefix="1" applyFont="1" applyBorder="1" applyAlignment="1">
      <alignment horizontal="justify" vertical="top"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3" borderId="2" xfId="0" applyFont="1" applyFill="1" applyBorder="1" applyAlignment="1">
      <alignment horizontal="justify" vertical="top" wrapText="1"/>
    </xf>
    <xf numFmtId="0" fontId="6" fillId="3" borderId="3" xfId="0" applyFont="1" applyFill="1" applyBorder="1" applyAlignment="1">
      <alignment horizontal="justify" vertical="top" wrapText="1"/>
    </xf>
    <xf numFmtId="0" fontId="6" fillId="3" borderId="4" xfId="0" applyFont="1" applyFill="1" applyBorder="1" applyAlignment="1">
      <alignment horizontal="justify" vertical="top" wrapText="1"/>
    </xf>
    <xf numFmtId="0" fontId="7" fillId="0" borderId="1" xfId="0" applyFont="1" applyBorder="1" applyAlignment="1">
      <alignment horizontal="justify" vertical="top" wrapText="1"/>
    </xf>
    <xf numFmtId="0" fontId="25" fillId="0" borderId="1"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25" fillId="3" borderId="2" xfId="0" applyFont="1" applyFill="1" applyBorder="1" applyAlignment="1">
      <alignment horizontal="justify" vertical="top" wrapText="1"/>
    </xf>
    <xf numFmtId="0" fontId="25" fillId="3" borderId="4" xfId="0" applyFont="1" applyFill="1" applyBorder="1" applyAlignment="1">
      <alignment horizontal="justify" vertical="top" wrapText="1"/>
    </xf>
    <xf numFmtId="0" fontId="25" fillId="0" borderId="2" xfId="0" applyFont="1" applyFill="1" applyBorder="1" applyAlignment="1">
      <alignment horizontal="justify" vertical="top" wrapText="1"/>
    </xf>
    <xf numFmtId="0" fontId="25" fillId="0" borderId="4" xfId="0" applyFont="1" applyFill="1" applyBorder="1" applyAlignment="1">
      <alignment horizontal="justify" vertical="top" wrapText="1"/>
    </xf>
    <xf numFmtId="0" fontId="0" fillId="3" borderId="1" xfId="0" applyFont="1" applyFill="1" applyBorder="1" applyAlignment="1">
      <alignment horizontal="justify" vertical="top" wrapText="1"/>
    </xf>
    <xf numFmtId="0" fontId="27" fillId="3" borderId="1" xfId="0"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2" xfId="0" applyFont="1" applyBorder="1" applyAlignment="1">
      <alignment horizontal="justify" vertical="top" wrapText="1"/>
    </xf>
    <xf numFmtId="0" fontId="21" fillId="0" borderId="2" xfId="0" applyFont="1" applyFill="1" applyBorder="1" applyAlignment="1">
      <alignment horizontal="justify" vertical="top" wrapText="1"/>
    </xf>
    <xf numFmtId="0" fontId="25" fillId="0" borderId="2" xfId="0" applyFont="1" applyBorder="1" applyAlignment="1">
      <alignment horizontal="justify" vertical="top" wrapText="1"/>
    </xf>
    <xf numFmtId="0" fontId="26" fillId="0" borderId="2" xfId="0" applyFont="1" applyFill="1" applyBorder="1" applyAlignment="1">
      <alignment horizontal="justify" vertical="top" wrapText="1"/>
    </xf>
    <xf numFmtId="0" fontId="35" fillId="0" borderId="3" xfId="0" applyFont="1" applyBorder="1" applyAlignment="1">
      <alignment horizontal="justify" vertical="top" wrapText="1"/>
    </xf>
    <xf numFmtId="0" fontId="35" fillId="0" borderId="4" xfId="0" applyFont="1" applyBorder="1" applyAlignment="1">
      <alignment horizontal="justify" vertical="top" wrapText="1"/>
    </xf>
    <xf numFmtId="0" fontId="6" fillId="0" borderId="2" xfId="0" applyFont="1" applyFill="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33"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8" fillId="3" borderId="1" xfId="0" applyFont="1" applyFill="1" applyBorder="1" applyAlignment="1">
      <alignment vertical="top" wrapText="1"/>
    </xf>
    <xf numFmtId="0" fontId="9" fillId="3" borderId="1" xfId="0" applyFont="1" applyFill="1" applyBorder="1" applyAlignment="1">
      <alignment vertical="top" wrapText="1"/>
    </xf>
    <xf numFmtId="0" fontId="7" fillId="0" borderId="1" xfId="0" applyFont="1" applyBorder="1" applyAlignment="1">
      <alignment vertical="top" wrapText="1"/>
    </xf>
    <xf numFmtId="0" fontId="12" fillId="0" borderId="1" xfId="0" applyFont="1" applyBorder="1" applyAlignment="1">
      <alignment vertical="top" wrapText="1"/>
    </xf>
    <xf numFmtId="0" fontId="9" fillId="0" borderId="1" xfId="0" applyFont="1" applyBorder="1" applyAlignment="1">
      <alignment horizontal="justify"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6" fillId="0" borderId="1" xfId="0" applyFont="1" applyBorder="1" applyAlignment="1">
      <alignment vertical="top" wrapText="1"/>
    </xf>
    <xf numFmtId="0" fontId="28" fillId="0" borderId="1" xfId="0" applyFont="1" applyBorder="1" applyAlignment="1">
      <alignment vertical="top" wrapText="1"/>
    </xf>
    <xf numFmtId="0" fontId="25" fillId="0" borderId="3" xfId="0" applyFont="1" applyBorder="1" applyAlignment="1">
      <alignment horizontal="justify" vertical="top" wrapText="1"/>
    </xf>
    <xf numFmtId="0" fontId="25" fillId="0" borderId="4" xfId="0" applyFont="1" applyBorder="1" applyAlignment="1">
      <alignment horizontal="justify" vertical="top" wrapText="1"/>
    </xf>
    <xf numFmtId="2" fontId="6" fillId="0" borderId="1" xfId="0" applyNumberFormat="1" applyFont="1" applyBorder="1" applyAlignment="1">
      <alignment vertical="top" wrapText="1"/>
    </xf>
    <xf numFmtId="2" fontId="28" fillId="0" borderId="1" xfId="0" applyNumberFormat="1" applyFont="1" applyBorder="1" applyAlignment="1">
      <alignmen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justify"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6" fillId="0" borderId="1" xfId="0" applyFont="1" applyBorder="1" applyAlignment="1">
      <alignment horizontal="left" vertical="top" wrapText="1"/>
    </xf>
    <xf numFmtId="0" fontId="28" fillId="0" borderId="1" xfId="0" applyFont="1" applyBorder="1" applyAlignment="1">
      <alignment horizontal="left" vertical="top" wrapText="1"/>
    </xf>
    <xf numFmtId="0" fontId="30" fillId="0" borderId="1" xfId="0" applyFont="1" applyBorder="1" applyAlignment="1">
      <alignment vertical="top" wrapText="1"/>
    </xf>
    <xf numFmtId="0" fontId="7" fillId="3" borderId="1" xfId="0" applyFont="1" applyFill="1" applyBorder="1" applyAlignment="1">
      <alignment vertical="top" wrapText="1"/>
    </xf>
    <xf numFmtId="0" fontId="12" fillId="3" borderId="1" xfId="0" applyFont="1" applyFill="1" applyBorder="1" applyAlignment="1">
      <alignment vertical="top" wrapText="1"/>
    </xf>
    <xf numFmtId="0" fontId="7" fillId="3" borderId="1" xfId="0" applyFont="1" applyFill="1" applyBorder="1" applyAlignment="1">
      <alignment horizontal="justify" vertical="top" wrapText="1"/>
    </xf>
    <xf numFmtId="0" fontId="9" fillId="3" borderId="1" xfId="0" applyFont="1" applyFill="1" applyBorder="1" applyAlignment="1">
      <alignment horizontal="justify" vertical="top" wrapText="1"/>
    </xf>
    <xf numFmtId="0" fontId="0" fillId="0" borderId="3" xfId="0" applyBorder="1" applyAlignment="1">
      <alignment vertical="top" wrapText="1"/>
    </xf>
    <xf numFmtId="0" fontId="0" fillId="0" borderId="4" xfId="0" applyBorder="1" applyAlignment="1">
      <alignment vertical="top" wrapText="1"/>
    </xf>
    <xf numFmtId="0" fontId="6" fillId="3" borderId="2" xfId="0" quotePrefix="1" applyFont="1" applyFill="1" applyBorder="1" applyAlignment="1">
      <alignment horizontal="left" vertical="top" wrapText="1"/>
    </xf>
    <xf numFmtId="0" fontId="6" fillId="3" borderId="3" xfId="0" quotePrefix="1" applyFont="1" applyFill="1" applyBorder="1" applyAlignment="1">
      <alignment horizontal="left" vertical="top" wrapText="1"/>
    </xf>
    <xf numFmtId="0" fontId="6" fillId="3" borderId="4" xfId="0" quotePrefix="1"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1" fillId="0" borderId="0" xfId="0" quotePrefix="1" applyFont="1" applyAlignment="1">
      <alignment horizontal="center" vertical="top" wrapText="1"/>
    </xf>
    <xf numFmtId="0" fontId="6" fillId="3" borderId="1" xfId="0" applyFont="1" applyFill="1" applyBorder="1" applyAlignment="1">
      <alignment horizontal="justify" vertical="top" wrapText="1"/>
    </xf>
    <xf numFmtId="0" fontId="28" fillId="0" borderId="1" xfId="0" applyFont="1" applyBorder="1" applyAlignment="1">
      <alignment horizontal="justify" vertical="top"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9" fillId="0" borderId="1" xfId="0" applyFont="1" applyBorder="1" applyAlignment="1">
      <alignment vertical="top" wrapText="1"/>
    </xf>
    <xf numFmtId="0" fontId="6" fillId="3" borderId="1" xfId="0" applyFont="1" applyFill="1" applyBorder="1" applyAlignment="1">
      <alignment vertical="top" wrapText="1"/>
    </xf>
    <xf numFmtId="0" fontId="28" fillId="3" borderId="1" xfId="0" applyFont="1" applyFill="1" applyBorder="1" applyAlignment="1">
      <alignment vertical="top" wrapText="1"/>
    </xf>
    <xf numFmtId="0" fontId="25" fillId="0" borderId="1" xfId="0" applyFont="1" applyBorder="1" applyAlignment="1">
      <alignment vertical="top" wrapText="1"/>
    </xf>
    <xf numFmtId="0" fontId="27" fillId="0" borderId="1" xfId="0" applyFont="1" applyBorder="1" applyAlignment="1">
      <alignment vertical="top" wrapText="1"/>
    </xf>
    <xf numFmtId="0" fontId="7"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25" fillId="3" borderId="1" xfId="0" applyFont="1" applyFill="1" applyBorder="1" applyAlignment="1">
      <alignment vertical="top" wrapText="1"/>
    </xf>
    <xf numFmtId="0" fontId="27" fillId="3" borderId="1" xfId="0" applyFont="1" applyFill="1" applyBorder="1" applyAlignment="1">
      <alignmen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9"/>
  <sheetViews>
    <sheetView tabSelected="1" view="pageBreakPreview" topLeftCell="A58" zoomScale="75" zoomScaleNormal="75" zoomScaleSheetLayoutView="75" workbookViewId="0">
      <selection activeCell="G11" sqref="G11:G13"/>
    </sheetView>
  </sheetViews>
  <sheetFormatPr defaultRowHeight="15" x14ac:dyDescent="0.25"/>
  <cols>
    <col min="1" max="1" width="5.85546875" style="14" customWidth="1"/>
    <col min="2" max="2" width="41.140625" style="14" customWidth="1"/>
    <col min="3" max="3" width="17.5703125" style="14" customWidth="1"/>
    <col min="4" max="4" width="16.7109375" style="14" customWidth="1"/>
    <col min="5" max="5" width="15.85546875" style="14" customWidth="1"/>
    <col min="6" max="6" width="14.42578125" style="14" customWidth="1"/>
    <col min="7" max="7" width="120.28515625" style="14" customWidth="1"/>
    <col min="8" max="8" width="93.28515625" style="14" customWidth="1"/>
    <col min="9" max="9" width="13.7109375" style="14" customWidth="1"/>
    <col min="10" max="13" width="9.140625" style="1" customWidth="1"/>
    <col min="14" max="16384" width="9.140625" style="1"/>
  </cols>
  <sheetData>
    <row r="1" spans="1:9" s="22" customFormat="1" ht="30" customHeight="1" x14ac:dyDescent="0.25">
      <c r="A1" s="180" t="s">
        <v>54</v>
      </c>
      <c r="B1" s="180"/>
      <c r="C1" s="180"/>
      <c r="D1" s="180"/>
      <c r="E1" s="180"/>
      <c r="F1" s="180"/>
      <c r="G1" s="180"/>
      <c r="H1" s="180"/>
      <c r="I1" s="3"/>
    </row>
    <row r="2" spans="1:9" ht="20.25" x14ac:dyDescent="0.25">
      <c r="A2" s="2"/>
      <c r="B2" s="2"/>
      <c r="C2" s="2"/>
      <c r="D2" s="2"/>
      <c r="E2" s="2"/>
      <c r="F2" s="2"/>
      <c r="G2" s="2"/>
      <c r="H2" s="2"/>
    </row>
    <row r="3" spans="1:9" s="22" customFormat="1" x14ac:dyDescent="0.25">
      <c r="A3" s="3"/>
      <c r="B3" s="3"/>
      <c r="C3" s="3"/>
      <c r="D3" s="3"/>
      <c r="E3" s="3"/>
      <c r="F3" s="3"/>
      <c r="G3" s="3"/>
      <c r="H3" s="4" t="s">
        <v>0</v>
      </c>
      <c r="I3" s="3"/>
    </row>
    <row r="4" spans="1:9" s="22" customFormat="1" ht="55.5" customHeight="1" x14ac:dyDescent="0.25">
      <c r="A4" s="5" t="s">
        <v>1</v>
      </c>
      <c r="B4" s="6" t="s">
        <v>2</v>
      </c>
      <c r="C4" s="6" t="s">
        <v>55</v>
      </c>
      <c r="D4" s="6" t="s">
        <v>3</v>
      </c>
      <c r="E4" s="6" t="s">
        <v>4</v>
      </c>
      <c r="F4" s="6" t="s">
        <v>5</v>
      </c>
      <c r="G4" s="6" t="s">
        <v>6</v>
      </c>
      <c r="H4" s="6" t="s">
        <v>7</v>
      </c>
      <c r="I4" s="3"/>
    </row>
    <row r="5" spans="1:9" s="22" customFormat="1" ht="18.75" x14ac:dyDescent="0.25">
      <c r="A5" s="32">
        <v>1</v>
      </c>
      <c r="B5" s="33">
        <v>2</v>
      </c>
      <c r="C5" s="34">
        <v>3</v>
      </c>
      <c r="D5" s="34">
        <v>4</v>
      </c>
      <c r="E5" s="32">
        <v>5</v>
      </c>
      <c r="F5" s="32">
        <v>6</v>
      </c>
      <c r="G5" s="35">
        <v>7</v>
      </c>
      <c r="H5" s="35">
        <v>8</v>
      </c>
      <c r="I5" s="3"/>
    </row>
    <row r="6" spans="1:9" ht="47.25" customHeight="1" x14ac:dyDescent="0.25">
      <c r="A6" s="29"/>
      <c r="B6" s="37" t="s">
        <v>8</v>
      </c>
      <c r="C6" s="38">
        <f>C9+C8+C7</f>
        <v>30226284.623959996</v>
      </c>
      <c r="D6" s="38">
        <f t="shared" ref="D6:E6" si="0">D9+D8+D7</f>
        <v>13774570.654300001</v>
      </c>
      <c r="E6" s="38">
        <f t="shared" si="0"/>
        <v>10924610.30782</v>
      </c>
      <c r="F6" s="38">
        <f>E6/D6*100</f>
        <v>79.309987817367428</v>
      </c>
      <c r="G6" s="7"/>
      <c r="H6" s="7"/>
    </row>
    <row r="7" spans="1:9" ht="21" customHeight="1" x14ac:dyDescent="0.25">
      <c r="A7" s="29"/>
      <c r="B7" s="95" t="s">
        <v>9</v>
      </c>
      <c r="C7" s="44">
        <f>C11+C15+C39+C75+C95+C99+C103+C107+C111+C123+C139+C143+C147+C151+C171+C175+C179+C195+C207+C211+C215+C239</f>
        <v>18446932.460000001</v>
      </c>
      <c r="D7" s="44">
        <f t="shared" ref="D7:E7" si="1">D11+D15+D39+D75+D95+D99+D103+D107+D111+D123+D139+D143+D147+D151+D171+D175+D179+D195+D207+D211+D215+D239</f>
        <v>8413427.4984600004</v>
      </c>
      <c r="E7" s="44">
        <f t="shared" si="1"/>
        <v>6202008.3284599995</v>
      </c>
      <c r="F7" s="38">
        <f t="shared" ref="F7:F9" si="2">E7/D7*100</f>
        <v>73.715597235433705</v>
      </c>
      <c r="G7" s="7"/>
      <c r="H7" s="7"/>
    </row>
    <row r="8" spans="1:9" ht="21" customHeight="1" x14ac:dyDescent="0.25">
      <c r="A8" s="29"/>
      <c r="B8" s="95" t="s">
        <v>10</v>
      </c>
      <c r="C8" s="44">
        <f>C12+C16+C40+C76+C96+C100+C104+C108+C112+C124+C140+C144+C148+C152+C172+C176+C180+C196+C208+C212+C216+C240</f>
        <v>11633192.483959997</v>
      </c>
      <c r="D8" s="44">
        <f t="shared" ref="D8:E8" si="3">D12+D16+D40+D76+D96+D100+D104+D108+D112+D124+D140+D144+D148+D152+D172+D176+D180+D196+D208+D212+D216+D240</f>
        <v>5352477.7858399991</v>
      </c>
      <c r="E8" s="44">
        <f t="shared" si="3"/>
        <v>4713936.7293600012</v>
      </c>
      <c r="F8" s="38">
        <f t="shared" si="2"/>
        <v>88.070178298184416</v>
      </c>
      <c r="G8" s="7"/>
      <c r="H8" s="7"/>
    </row>
    <row r="9" spans="1:9" ht="21" customHeight="1" x14ac:dyDescent="0.25">
      <c r="A9" s="9"/>
      <c r="B9" s="95" t="s">
        <v>155</v>
      </c>
      <c r="C9" s="44">
        <f t="shared" ref="C9:E9" si="4">C13+C17+C41+C77+C97+C101+C105+C109+C113+C125+C141+C145+C149+C153+C173+C177+C181+C197+C209+C213+C217</f>
        <v>146159.67999999999</v>
      </c>
      <c r="D9" s="44">
        <f t="shared" si="4"/>
        <v>8665.369999999999</v>
      </c>
      <c r="E9" s="44">
        <f t="shared" si="4"/>
        <v>8665.25</v>
      </c>
      <c r="F9" s="38">
        <f t="shared" si="2"/>
        <v>99.998615177424625</v>
      </c>
      <c r="G9" s="7"/>
      <c r="H9" s="7"/>
    </row>
    <row r="10" spans="1:9" s="41" customFormat="1" ht="64.5" customHeight="1" x14ac:dyDescent="0.2">
      <c r="A10" s="36" t="s">
        <v>11</v>
      </c>
      <c r="B10" s="37" t="s">
        <v>13</v>
      </c>
      <c r="C10" s="38">
        <f>C11+C12+C13</f>
        <v>450193.19</v>
      </c>
      <c r="D10" s="38">
        <f>D11+D12+D13</f>
        <v>155329.54999999999</v>
      </c>
      <c r="E10" s="38">
        <f>E11+E12+E13</f>
        <v>124135.55</v>
      </c>
      <c r="F10" s="38">
        <f t="shared" ref="F10:F104" si="5">E10/D10*100</f>
        <v>79.917536618112919</v>
      </c>
      <c r="G10" s="39"/>
      <c r="H10" s="40"/>
      <c r="I10" s="82"/>
    </row>
    <row r="11" spans="1:9" ht="43.5" customHeight="1" x14ac:dyDescent="0.25">
      <c r="A11" s="30"/>
      <c r="B11" s="42" t="s">
        <v>9</v>
      </c>
      <c r="C11" s="11"/>
      <c r="D11" s="11"/>
      <c r="E11" s="11"/>
      <c r="F11" s="8"/>
      <c r="G11" s="181" t="s">
        <v>56</v>
      </c>
      <c r="H11" s="170" t="s">
        <v>129</v>
      </c>
      <c r="I11" s="80"/>
    </row>
    <row r="12" spans="1:9" ht="77.25" customHeight="1" x14ac:dyDescent="0.25">
      <c r="A12" s="30"/>
      <c r="B12" s="42" t="s">
        <v>10</v>
      </c>
      <c r="C12" s="43">
        <v>450193.19</v>
      </c>
      <c r="D12" s="43">
        <v>155329.54999999999</v>
      </c>
      <c r="E12" s="43">
        <v>124135.55</v>
      </c>
      <c r="F12" s="44">
        <f t="shared" si="5"/>
        <v>79.917536618112919</v>
      </c>
      <c r="G12" s="181"/>
      <c r="H12" s="170"/>
      <c r="I12" s="80"/>
    </row>
    <row r="13" spans="1:9" ht="156.75" customHeight="1" x14ac:dyDescent="0.25">
      <c r="A13" s="30"/>
      <c r="B13" s="42" t="s">
        <v>155</v>
      </c>
      <c r="C13" s="11"/>
      <c r="D13" s="11"/>
      <c r="E13" s="11"/>
      <c r="F13" s="8"/>
      <c r="G13" s="181"/>
      <c r="H13" s="170"/>
      <c r="I13" s="80"/>
    </row>
    <row r="14" spans="1:9" ht="62.25" customHeight="1" x14ac:dyDescent="0.25">
      <c r="A14" s="36" t="s">
        <v>12</v>
      </c>
      <c r="B14" s="37" t="s">
        <v>15</v>
      </c>
      <c r="C14" s="38">
        <f>C15+C16+C17</f>
        <v>18165679.379999999</v>
      </c>
      <c r="D14" s="38">
        <f t="shared" ref="D14:E14" si="6">D15+D16+D17</f>
        <v>8505724.0199999996</v>
      </c>
      <c r="E14" s="38">
        <f t="shared" si="6"/>
        <v>7022589.6899999995</v>
      </c>
      <c r="F14" s="38">
        <f t="shared" si="5"/>
        <v>82.563103076085937</v>
      </c>
      <c r="G14" s="7"/>
      <c r="H14" s="9"/>
      <c r="I14" s="80"/>
    </row>
    <row r="15" spans="1:9" ht="24" customHeight="1" x14ac:dyDescent="0.25">
      <c r="A15" s="47"/>
      <c r="B15" s="42" t="s">
        <v>9</v>
      </c>
      <c r="C15" s="43">
        <f>C19+C23+C27+C31+C35</f>
        <v>15019643.17</v>
      </c>
      <c r="D15" s="43">
        <f t="shared" ref="D15:E15" si="7">D19+D23+D27+D31+D35</f>
        <v>7047631.5099999998</v>
      </c>
      <c r="E15" s="43">
        <f t="shared" si="7"/>
        <v>5812447.8199999994</v>
      </c>
      <c r="F15" s="44">
        <f t="shared" si="5"/>
        <v>82.473775931000688</v>
      </c>
      <c r="G15" s="27" t="s">
        <v>16</v>
      </c>
      <c r="H15" s="27"/>
      <c r="I15" s="80"/>
    </row>
    <row r="16" spans="1:9" ht="24" customHeight="1" x14ac:dyDescent="0.25">
      <c r="A16" s="47"/>
      <c r="B16" s="42" t="s">
        <v>10</v>
      </c>
      <c r="C16" s="43">
        <f>C20+C24+C28+C32+C36</f>
        <v>3146036.2099999995</v>
      </c>
      <c r="D16" s="43">
        <f>D20+D24+D28+D32+D36</f>
        <v>1458092.5100000002</v>
      </c>
      <c r="E16" s="43">
        <f>E20+E24+E28+E32+E36</f>
        <v>1210141.8700000001</v>
      </c>
      <c r="F16" s="44">
        <f t="shared" si="5"/>
        <v>82.994862239570793</v>
      </c>
      <c r="G16" s="27"/>
      <c r="H16" s="27"/>
      <c r="I16" s="80"/>
    </row>
    <row r="17" spans="1:9" ht="24" customHeight="1" x14ac:dyDescent="0.25">
      <c r="A17" s="47"/>
      <c r="B17" s="42" t="s">
        <v>155</v>
      </c>
      <c r="C17" s="11"/>
      <c r="D17" s="11"/>
      <c r="E17" s="11"/>
      <c r="F17" s="8"/>
      <c r="G17" s="27"/>
      <c r="H17" s="27"/>
      <c r="I17" s="80"/>
    </row>
    <row r="18" spans="1:9" ht="87.75" customHeight="1" x14ac:dyDescent="0.25">
      <c r="A18" s="55" t="s">
        <v>73</v>
      </c>
      <c r="B18" s="56" t="s">
        <v>181</v>
      </c>
      <c r="C18" s="43">
        <f>C19+C20+C21</f>
        <v>6972762.2200000007</v>
      </c>
      <c r="D18" s="43">
        <f>D19+D20+D21</f>
        <v>3010871.05</v>
      </c>
      <c r="E18" s="43">
        <f>E19+E20+E21</f>
        <v>2576420.13</v>
      </c>
      <c r="F18" s="44">
        <f t="shared" si="5"/>
        <v>85.570590278185449</v>
      </c>
      <c r="G18" s="27"/>
      <c r="H18" s="27"/>
      <c r="I18" s="83"/>
    </row>
    <row r="19" spans="1:9" ht="123.75" customHeight="1" x14ac:dyDescent="0.25">
      <c r="A19" s="47"/>
      <c r="B19" s="42" t="s">
        <v>9</v>
      </c>
      <c r="C19" s="43">
        <v>6090279.9000000004</v>
      </c>
      <c r="D19" s="43">
        <v>2602410.46</v>
      </c>
      <c r="E19" s="43">
        <v>2230357.87</v>
      </c>
      <c r="F19" s="44">
        <f t="shared" si="5"/>
        <v>85.703539248762468</v>
      </c>
      <c r="G19" s="113" t="s">
        <v>210</v>
      </c>
      <c r="H19" s="159" t="s">
        <v>221</v>
      </c>
      <c r="I19" s="81"/>
    </row>
    <row r="20" spans="1:9" ht="123.75" customHeight="1" x14ac:dyDescent="0.25">
      <c r="A20" s="10"/>
      <c r="B20" s="42" t="s">
        <v>10</v>
      </c>
      <c r="C20" s="43">
        <v>882482.32</v>
      </c>
      <c r="D20" s="43">
        <v>408460.59</v>
      </c>
      <c r="E20" s="43">
        <v>346062.26</v>
      </c>
      <c r="F20" s="44">
        <f t="shared" si="5"/>
        <v>84.723537220567593</v>
      </c>
      <c r="G20" s="147"/>
      <c r="H20" s="182"/>
      <c r="I20" s="81"/>
    </row>
    <row r="21" spans="1:9" ht="148.5" customHeight="1" x14ac:dyDescent="0.25">
      <c r="A21" s="10"/>
      <c r="B21" s="42" t="s">
        <v>155</v>
      </c>
      <c r="C21" s="11"/>
      <c r="D21" s="11"/>
      <c r="E21" s="11"/>
      <c r="F21" s="8"/>
      <c r="G21" s="147"/>
      <c r="H21" s="182"/>
      <c r="I21" s="81"/>
    </row>
    <row r="22" spans="1:9" ht="61.5" customHeight="1" x14ac:dyDescent="0.25">
      <c r="A22" s="55" t="s">
        <v>74</v>
      </c>
      <c r="B22" s="56" t="s">
        <v>182</v>
      </c>
      <c r="C22" s="43">
        <f>C23+C24+C25</f>
        <v>9944012.1500000004</v>
      </c>
      <c r="D22" s="43">
        <f t="shared" ref="D22:E22" si="8">D23+D24+D25</f>
        <v>4903136.9000000004</v>
      </c>
      <c r="E22" s="43">
        <f t="shared" si="8"/>
        <v>3950446.27</v>
      </c>
      <c r="F22" s="44">
        <f t="shared" ref="F22:F24" si="9">E22/D22*100</f>
        <v>80.569772995732578</v>
      </c>
      <c r="G22" s="27"/>
      <c r="H22" s="27"/>
      <c r="I22" s="83"/>
    </row>
    <row r="23" spans="1:9" ht="219.75" customHeight="1" x14ac:dyDescent="0.25">
      <c r="A23" s="47"/>
      <c r="B23" s="42" t="s">
        <v>9</v>
      </c>
      <c r="C23" s="43">
        <v>8536674.4199999999</v>
      </c>
      <c r="D23" s="43">
        <v>4314051.13</v>
      </c>
      <c r="E23" s="43">
        <v>3493805.12</v>
      </c>
      <c r="F23" s="44">
        <f t="shared" si="9"/>
        <v>80.986641435564081</v>
      </c>
      <c r="G23" s="183" t="s">
        <v>211</v>
      </c>
      <c r="H23" s="150" t="s">
        <v>220</v>
      </c>
      <c r="I23" s="81"/>
    </row>
    <row r="24" spans="1:9" ht="219.75" customHeight="1" x14ac:dyDescent="0.25">
      <c r="A24" s="47"/>
      <c r="B24" s="42" t="s">
        <v>10</v>
      </c>
      <c r="C24" s="43">
        <v>1407337.73</v>
      </c>
      <c r="D24" s="43">
        <v>589085.77</v>
      </c>
      <c r="E24" s="43">
        <v>456641.15</v>
      </c>
      <c r="F24" s="44">
        <f t="shared" si="9"/>
        <v>77.516920838199837</v>
      </c>
      <c r="G24" s="184"/>
      <c r="H24" s="150"/>
      <c r="I24" s="81"/>
    </row>
    <row r="25" spans="1:9" ht="290.25" customHeight="1" x14ac:dyDescent="0.25">
      <c r="A25" s="10"/>
      <c r="B25" s="42" t="s">
        <v>155</v>
      </c>
      <c r="C25" s="11"/>
      <c r="D25" s="11"/>
      <c r="E25" s="11"/>
      <c r="F25" s="8"/>
      <c r="G25" s="185"/>
      <c r="H25" s="150"/>
      <c r="I25" s="81"/>
    </row>
    <row r="26" spans="1:9" ht="62.25" customHeight="1" x14ac:dyDescent="0.25">
      <c r="A26" s="55" t="s">
        <v>75</v>
      </c>
      <c r="B26" s="56" t="s">
        <v>183</v>
      </c>
      <c r="C26" s="43">
        <f>C27+C28+C29</f>
        <v>329928.02</v>
      </c>
      <c r="D26" s="43">
        <f t="shared" ref="D26:E26" si="10">D27+D28+D29</f>
        <v>163585.51999999999</v>
      </c>
      <c r="E26" s="43">
        <f t="shared" si="10"/>
        <v>142855.94999999998</v>
      </c>
      <c r="F26" s="44">
        <f t="shared" ref="F26:F28" si="11">E26/D26*100</f>
        <v>87.327992110793176</v>
      </c>
      <c r="G26" s="46"/>
      <c r="H26" s="24"/>
      <c r="I26" s="83"/>
    </row>
    <row r="27" spans="1:9" ht="90" customHeight="1" x14ac:dyDescent="0.25">
      <c r="A27" s="47"/>
      <c r="B27" s="42" t="s">
        <v>9</v>
      </c>
      <c r="C27" s="43">
        <v>15255.68</v>
      </c>
      <c r="D27" s="43">
        <v>540.77</v>
      </c>
      <c r="E27" s="43">
        <v>297.05</v>
      </c>
      <c r="F27" s="44"/>
      <c r="G27" s="145" t="s">
        <v>105</v>
      </c>
      <c r="H27" s="187" t="s">
        <v>219</v>
      </c>
      <c r="I27" s="81"/>
    </row>
    <row r="28" spans="1:9" ht="90" customHeight="1" x14ac:dyDescent="0.25">
      <c r="A28" s="47"/>
      <c r="B28" s="42" t="s">
        <v>10</v>
      </c>
      <c r="C28" s="43">
        <v>314672.34000000003</v>
      </c>
      <c r="D28" s="43">
        <v>163044.75</v>
      </c>
      <c r="E28" s="43">
        <v>142558.9</v>
      </c>
      <c r="F28" s="44">
        <f t="shared" si="11"/>
        <v>87.435443336875309</v>
      </c>
      <c r="G28" s="186"/>
      <c r="H28" s="188"/>
      <c r="I28" s="81"/>
    </row>
    <row r="29" spans="1:9" ht="61.5" customHeight="1" x14ac:dyDescent="0.25">
      <c r="A29" s="47"/>
      <c r="B29" s="42" t="s">
        <v>155</v>
      </c>
      <c r="C29" s="43"/>
      <c r="D29" s="43"/>
      <c r="E29" s="43"/>
      <c r="F29" s="44"/>
      <c r="G29" s="186"/>
      <c r="H29" s="188"/>
      <c r="I29" s="81"/>
    </row>
    <row r="30" spans="1:9" ht="56.25" customHeight="1" x14ac:dyDescent="0.25">
      <c r="A30" s="55" t="s">
        <v>76</v>
      </c>
      <c r="B30" s="56" t="s">
        <v>184</v>
      </c>
      <c r="C30" s="43">
        <f>C31+C32+C33</f>
        <v>168929.12</v>
      </c>
      <c r="D30" s="43">
        <f t="shared" ref="D30:E30" si="12">D31+D32+D33</f>
        <v>49096.479999999996</v>
      </c>
      <c r="E30" s="43">
        <f t="shared" si="12"/>
        <v>23740.809999999998</v>
      </c>
      <c r="F30" s="44">
        <f t="shared" ref="F30:F32" si="13">E30/D30*100</f>
        <v>48.355421814354102</v>
      </c>
      <c r="G30" s="46"/>
      <c r="H30" s="46"/>
      <c r="I30" s="83"/>
    </row>
    <row r="31" spans="1:9" ht="45" customHeight="1" x14ac:dyDescent="0.25">
      <c r="A31" s="47"/>
      <c r="B31" s="42" t="s">
        <v>9</v>
      </c>
      <c r="C31" s="43">
        <v>125829.97</v>
      </c>
      <c r="D31" s="43">
        <v>35975.71</v>
      </c>
      <c r="E31" s="43">
        <v>19245.349999999999</v>
      </c>
      <c r="F31" s="44">
        <f t="shared" si="13"/>
        <v>53.495400090783477</v>
      </c>
      <c r="G31" s="189" t="s">
        <v>99</v>
      </c>
      <c r="H31" s="150" t="s">
        <v>136</v>
      </c>
      <c r="I31" s="81"/>
    </row>
    <row r="32" spans="1:9" ht="45" customHeight="1" x14ac:dyDescent="0.25">
      <c r="A32" s="47"/>
      <c r="B32" s="42" t="s">
        <v>10</v>
      </c>
      <c r="C32" s="43">
        <v>43099.15</v>
      </c>
      <c r="D32" s="43">
        <v>13120.77</v>
      </c>
      <c r="E32" s="43">
        <v>4495.46</v>
      </c>
      <c r="F32" s="44">
        <f t="shared" si="13"/>
        <v>34.262166016171307</v>
      </c>
      <c r="G32" s="190"/>
      <c r="H32" s="151"/>
      <c r="I32" s="81"/>
    </row>
    <row r="33" spans="1:9" ht="27" customHeight="1" x14ac:dyDescent="0.25">
      <c r="A33" s="47"/>
      <c r="B33" s="42" t="s">
        <v>155</v>
      </c>
      <c r="C33" s="43"/>
      <c r="D33" s="43"/>
      <c r="E33" s="43"/>
      <c r="F33" s="44"/>
      <c r="G33" s="190"/>
      <c r="H33" s="151"/>
      <c r="I33" s="81"/>
    </row>
    <row r="34" spans="1:9" ht="58.5" customHeight="1" x14ac:dyDescent="0.25">
      <c r="A34" s="55" t="s">
        <v>77</v>
      </c>
      <c r="B34" s="56" t="s">
        <v>177</v>
      </c>
      <c r="C34" s="43">
        <f>C35+C36+C37</f>
        <v>750047.87</v>
      </c>
      <c r="D34" s="43">
        <f>D35+D36+D37</f>
        <v>379034.07</v>
      </c>
      <c r="E34" s="43">
        <f>E35+E36+E37</f>
        <v>329126.53000000003</v>
      </c>
      <c r="F34" s="44">
        <f t="shared" ref="F34" si="14">E34/D34*100</f>
        <v>86.832967284444905</v>
      </c>
      <c r="G34" s="67"/>
      <c r="H34" s="20"/>
      <c r="I34" s="83"/>
    </row>
    <row r="35" spans="1:9" ht="395.25" customHeight="1" x14ac:dyDescent="0.25">
      <c r="A35" s="47"/>
      <c r="B35" s="66" t="s">
        <v>9</v>
      </c>
      <c r="C35" s="43">
        <v>251603.20000000001</v>
      </c>
      <c r="D35" s="43">
        <v>94653.440000000002</v>
      </c>
      <c r="E35" s="43">
        <v>68742.429999999993</v>
      </c>
      <c r="F35" s="44"/>
      <c r="G35" s="96" t="s">
        <v>212</v>
      </c>
      <c r="H35" s="99" t="s">
        <v>218</v>
      </c>
      <c r="I35" s="81"/>
    </row>
    <row r="36" spans="1:9" ht="270.75" customHeight="1" x14ac:dyDescent="0.25">
      <c r="A36" s="47"/>
      <c r="B36" s="66" t="s">
        <v>10</v>
      </c>
      <c r="C36" s="43">
        <v>498444.67</v>
      </c>
      <c r="D36" s="43">
        <v>284380.63</v>
      </c>
      <c r="E36" s="43">
        <v>260384.1</v>
      </c>
      <c r="F36" s="44">
        <f t="shared" ref="F36" si="15">E36/D36*100</f>
        <v>91.561826837502963</v>
      </c>
      <c r="G36" s="97"/>
      <c r="H36" s="100"/>
      <c r="I36" s="81"/>
    </row>
    <row r="37" spans="1:9" ht="338.25" customHeight="1" x14ac:dyDescent="0.25">
      <c r="A37" s="47"/>
      <c r="B37" s="66" t="s">
        <v>155</v>
      </c>
      <c r="C37" s="11"/>
      <c r="D37" s="11"/>
      <c r="E37" s="11"/>
      <c r="F37" s="8"/>
      <c r="G37" s="98"/>
      <c r="H37" s="101"/>
      <c r="I37" s="81"/>
    </row>
    <row r="38" spans="1:9" ht="64.5" customHeight="1" x14ac:dyDescent="0.25">
      <c r="A38" s="36" t="s">
        <v>14</v>
      </c>
      <c r="B38" s="37" t="s">
        <v>22</v>
      </c>
      <c r="C38" s="38">
        <f>C39+C40</f>
        <v>1575377.6700000002</v>
      </c>
      <c r="D38" s="38">
        <f>D39+D40</f>
        <v>940422.5</v>
      </c>
      <c r="E38" s="38">
        <f>E39+E40</f>
        <v>886857.58000000007</v>
      </c>
      <c r="F38" s="38">
        <f t="shared" si="5"/>
        <v>94.3041643516611</v>
      </c>
      <c r="G38" s="7"/>
      <c r="H38" s="12"/>
      <c r="I38" s="81"/>
    </row>
    <row r="39" spans="1:9" ht="18" customHeight="1" x14ac:dyDescent="0.25">
      <c r="A39" s="47"/>
      <c r="B39" s="65" t="s">
        <v>9</v>
      </c>
      <c r="C39" s="43">
        <f>C43+C47+C51+C55+C59+C63+C67+C71</f>
        <v>17531.259999999998</v>
      </c>
      <c r="D39" s="43">
        <f t="shared" ref="D39:E39" si="16">D43+D47+D51+D55+D59+D63+D67+D71</f>
        <v>3684.13</v>
      </c>
      <c r="E39" s="43">
        <f t="shared" si="16"/>
        <v>2697.06</v>
      </c>
      <c r="F39" s="44">
        <f t="shared" si="5"/>
        <v>73.207514392814574</v>
      </c>
      <c r="G39" s="113"/>
      <c r="H39" s="113"/>
      <c r="I39" s="81"/>
    </row>
    <row r="40" spans="1:9" ht="18" customHeight="1" x14ac:dyDescent="0.25">
      <c r="A40" s="47"/>
      <c r="B40" s="65" t="s">
        <v>10</v>
      </c>
      <c r="C40" s="43">
        <f>C44+C48+C52+C56+C60+C64+C68+C72</f>
        <v>1557846.4100000001</v>
      </c>
      <c r="D40" s="43">
        <f t="shared" ref="D40:E40" si="17">D44+D48+D52+D56+D60+D64+D68+D72</f>
        <v>936738.37</v>
      </c>
      <c r="E40" s="43">
        <f t="shared" si="17"/>
        <v>884160.52</v>
      </c>
      <c r="F40" s="44">
        <f t="shared" si="5"/>
        <v>94.38713607941564</v>
      </c>
      <c r="G40" s="147"/>
      <c r="H40" s="147"/>
      <c r="I40" s="81"/>
    </row>
    <row r="41" spans="1:9" ht="18" customHeight="1" x14ac:dyDescent="0.25">
      <c r="A41" s="47"/>
      <c r="B41" s="65" t="s">
        <v>155</v>
      </c>
      <c r="C41" s="11"/>
      <c r="D41" s="11"/>
      <c r="E41" s="11"/>
      <c r="F41" s="8"/>
      <c r="G41" s="147"/>
      <c r="H41" s="147"/>
      <c r="I41" s="81"/>
    </row>
    <row r="42" spans="1:9" ht="50.25" customHeight="1" x14ac:dyDescent="0.25">
      <c r="A42" s="55" t="s">
        <v>17</v>
      </c>
      <c r="B42" s="56" t="s">
        <v>185</v>
      </c>
      <c r="C42" s="43">
        <f>C43+C44+C45</f>
        <v>216323.18</v>
      </c>
      <c r="D42" s="43">
        <f>D43+D44+D45</f>
        <v>117731.73</v>
      </c>
      <c r="E42" s="43">
        <f>E43+E44+E45</f>
        <v>115134.11</v>
      </c>
      <c r="F42" s="44">
        <f t="shared" si="5"/>
        <v>97.793610949231791</v>
      </c>
      <c r="G42" s="20"/>
      <c r="H42" s="27"/>
      <c r="I42" s="83"/>
    </row>
    <row r="43" spans="1:9" ht="77.25" customHeight="1" x14ac:dyDescent="0.25">
      <c r="A43" s="47"/>
      <c r="B43" s="42" t="s">
        <v>9</v>
      </c>
      <c r="C43" s="43">
        <v>1327.6</v>
      </c>
      <c r="D43" s="43">
        <v>30</v>
      </c>
      <c r="E43" s="43">
        <v>30</v>
      </c>
      <c r="F43" s="44">
        <f t="shared" si="5"/>
        <v>100</v>
      </c>
      <c r="G43" s="96" t="s">
        <v>101</v>
      </c>
      <c r="H43" s="150" t="s">
        <v>191</v>
      </c>
      <c r="I43" s="81"/>
    </row>
    <row r="44" spans="1:9" ht="77.25" customHeight="1" x14ac:dyDescent="0.25">
      <c r="A44" s="47"/>
      <c r="B44" s="42" t="s">
        <v>10</v>
      </c>
      <c r="C44" s="43">
        <v>214995.58</v>
      </c>
      <c r="D44" s="43">
        <v>117701.73</v>
      </c>
      <c r="E44" s="43">
        <v>115104.11</v>
      </c>
      <c r="F44" s="44">
        <f t="shared" si="5"/>
        <v>97.793048581359002</v>
      </c>
      <c r="G44" s="163"/>
      <c r="H44" s="151"/>
      <c r="I44" s="81"/>
    </row>
    <row r="45" spans="1:9" ht="57" customHeight="1" x14ac:dyDescent="0.25">
      <c r="A45" s="47"/>
      <c r="B45" s="42" t="s">
        <v>155</v>
      </c>
      <c r="C45" s="11"/>
      <c r="D45" s="11"/>
      <c r="E45" s="11"/>
      <c r="F45" s="8"/>
      <c r="G45" s="164"/>
      <c r="H45" s="151"/>
      <c r="I45" s="81"/>
    </row>
    <row r="46" spans="1:9" ht="46.5" customHeight="1" x14ac:dyDescent="0.25">
      <c r="A46" s="55" t="s">
        <v>18</v>
      </c>
      <c r="B46" s="56" t="s">
        <v>186</v>
      </c>
      <c r="C46" s="43">
        <f>C47+C48+C49</f>
        <v>140634.93</v>
      </c>
      <c r="D46" s="43">
        <f>D47+D48+D49</f>
        <v>77638.62</v>
      </c>
      <c r="E46" s="43">
        <f>E47+E48+E49</f>
        <v>72169.67</v>
      </c>
      <c r="F46" s="44">
        <f t="shared" ref="F46:F68" si="18">E46/D46*100</f>
        <v>92.955889736319378</v>
      </c>
      <c r="G46" s="20"/>
      <c r="H46" s="27"/>
      <c r="I46" s="83"/>
    </row>
    <row r="47" spans="1:9" ht="68.25" customHeight="1" x14ac:dyDescent="0.25">
      <c r="A47" s="47"/>
      <c r="B47" s="42" t="s">
        <v>9</v>
      </c>
      <c r="C47" s="43">
        <v>971</v>
      </c>
      <c r="D47" s="43">
        <v>420</v>
      </c>
      <c r="E47" s="43">
        <v>420</v>
      </c>
      <c r="F47" s="44">
        <f t="shared" si="18"/>
        <v>100</v>
      </c>
      <c r="G47" s="96" t="s">
        <v>100</v>
      </c>
      <c r="H47" s="150" t="s">
        <v>192</v>
      </c>
      <c r="I47" s="81"/>
    </row>
    <row r="48" spans="1:9" ht="68.25" customHeight="1" x14ac:dyDescent="0.25">
      <c r="A48" s="47"/>
      <c r="B48" s="42" t="s">
        <v>10</v>
      </c>
      <c r="C48" s="43">
        <v>139663.93</v>
      </c>
      <c r="D48" s="43">
        <v>77218.62</v>
      </c>
      <c r="E48" s="43">
        <v>71749.67</v>
      </c>
      <c r="F48" s="44">
        <f t="shared" si="18"/>
        <v>92.917576097578532</v>
      </c>
      <c r="G48" s="163"/>
      <c r="H48" s="151"/>
      <c r="I48" s="81"/>
    </row>
    <row r="49" spans="1:9" ht="24.75" customHeight="1" x14ac:dyDescent="0.25">
      <c r="A49" s="47"/>
      <c r="B49" s="42" t="s">
        <v>155</v>
      </c>
      <c r="C49" s="11"/>
      <c r="D49" s="11"/>
      <c r="E49" s="11"/>
      <c r="F49" s="8"/>
      <c r="G49" s="164"/>
      <c r="H49" s="151"/>
      <c r="I49" s="81"/>
    </row>
    <row r="50" spans="1:9" ht="50.25" customHeight="1" x14ac:dyDescent="0.25">
      <c r="A50" s="55" t="s">
        <v>19</v>
      </c>
      <c r="B50" s="56" t="s">
        <v>187</v>
      </c>
      <c r="C50" s="43">
        <f>C51+C52+C53</f>
        <v>482576.1</v>
      </c>
      <c r="D50" s="43">
        <f>D51+D52+D53</f>
        <v>312461.90000000002</v>
      </c>
      <c r="E50" s="43">
        <f>E51+E52+E53</f>
        <v>292472.43</v>
      </c>
      <c r="F50" s="44">
        <f t="shared" si="18"/>
        <v>93.602589627727411</v>
      </c>
      <c r="G50" s="20"/>
      <c r="H50" s="27"/>
      <c r="I50" s="83"/>
    </row>
    <row r="51" spans="1:9" ht="77.25" customHeight="1" x14ac:dyDescent="0.25">
      <c r="A51" s="47"/>
      <c r="B51" s="42" t="s">
        <v>9</v>
      </c>
      <c r="C51" s="43">
        <v>220</v>
      </c>
      <c r="D51" s="43">
        <v>0</v>
      </c>
      <c r="E51" s="43">
        <v>0</v>
      </c>
      <c r="F51" s="44"/>
      <c r="G51" s="96" t="s">
        <v>193</v>
      </c>
      <c r="H51" s="150" t="s">
        <v>194</v>
      </c>
      <c r="I51" s="81"/>
    </row>
    <row r="52" spans="1:9" ht="77.25" customHeight="1" x14ac:dyDescent="0.25">
      <c r="A52" s="47"/>
      <c r="B52" s="42" t="s">
        <v>10</v>
      </c>
      <c r="C52" s="43">
        <v>482356.1</v>
      </c>
      <c r="D52" s="43">
        <v>312461.90000000002</v>
      </c>
      <c r="E52" s="43">
        <v>292472.43</v>
      </c>
      <c r="F52" s="44">
        <f t="shared" si="18"/>
        <v>93.602589627727411</v>
      </c>
      <c r="G52" s="163"/>
      <c r="H52" s="151"/>
      <c r="I52" s="81"/>
    </row>
    <row r="53" spans="1:9" ht="62.25" customHeight="1" x14ac:dyDescent="0.25">
      <c r="A53" s="47"/>
      <c r="B53" s="42" t="s">
        <v>155</v>
      </c>
      <c r="C53" s="11"/>
      <c r="D53" s="11"/>
      <c r="E53" s="11"/>
      <c r="F53" s="8"/>
      <c r="G53" s="164"/>
      <c r="H53" s="151"/>
      <c r="I53" s="81"/>
    </row>
    <row r="54" spans="1:9" ht="74.25" customHeight="1" x14ac:dyDescent="0.25">
      <c r="A54" s="55" t="s">
        <v>20</v>
      </c>
      <c r="B54" s="56" t="s">
        <v>188</v>
      </c>
      <c r="C54" s="43">
        <f>C55+C56+C57</f>
        <v>618916.79</v>
      </c>
      <c r="D54" s="43">
        <f>D55+D56+D57</f>
        <v>388946.7</v>
      </c>
      <c r="E54" s="43">
        <f>E55+E56+E57</f>
        <v>370321.45</v>
      </c>
      <c r="F54" s="44">
        <f t="shared" si="18"/>
        <v>95.211361865263285</v>
      </c>
      <c r="G54" s="20"/>
      <c r="H54" s="27"/>
      <c r="I54" s="83"/>
    </row>
    <row r="55" spans="1:9" ht="153" customHeight="1" x14ac:dyDescent="0.25">
      <c r="A55" s="47"/>
      <c r="B55" s="42" t="s">
        <v>9</v>
      </c>
      <c r="C55" s="43">
        <v>4502.6400000000003</v>
      </c>
      <c r="D55" s="43">
        <v>2247.06</v>
      </c>
      <c r="E55" s="43">
        <v>2247.06</v>
      </c>
      <c r="F55" s="44">
        <f t="shared" si="18"/>
        <v>100</v>
      </c>
      <c r="G55" s="165" t="s">
        <v>133</v>
      </c>
      <c r="H55" s="150" t="s">
        <v>195</v>
      </c>
      <c r="I55" s="81"/>
    </row>
    <row r="56" spans="1:9" ht="153" customHeight="1" x14ac:dyDescent="0.25">
      <c r="A56" s="47"/>
      <c r="B56" s="42" t="s">
        <v>10</v>
      </c>
      <c r="C56" s="43">
        <v>614414.15</v>
      </c>
      <c r="D56" s="43">
        <v>386699.64</v>
      </c>
      <c r="E56" s="43">
        <v>368074.39</v>
      </c>
      <c r="F56" s="44">
        <f t="shared" si="18"/>
        <v>95.183535728142914</v>
      </c>
      <c r="G56" s="166"/>
      <c r="H56" s="151"/>
      <c r="I56" s="81"/>
    </row>
    <row r="57" spans="1:9" ht="153" customHeight="1" x14ac:dyDescent="0.25">
      <c r="A57" s="10"/>
      <c r="B57" s="42" t="s">
        <v>155</v>
      </c>
      <c r="C57" s="11"/>
      <c r="D57" s="11"/>
      <c r="E57" s="11"/>
      <c r="F57" s="8"/>
      <c r="G57" s="166"/>
      <c r="H57" s="151"/>
      <c r="I57" s="81"/>
    </row>
    <row r="58" spans="1:9" ht="47.25" x14ac:dyDescent="0.25">
      <c r="A58" s="55" t="s">
        <v>78</v>
      </c>
      <c r="B58" s="56" t="s">
        <v>189</v>
      </c>
      <c r="C58" s="43">
        <f>C59+C60+C61</f>
        <v>8347.1</v>
      </c>
      <c r="D58" s="43">
        <f t="shared" ref="D58:E58" si="19">D59+D60+D61</f>
        <v>4004.82</v>
      </c>
      <c r="E58" s="43">
        <f t="shared" si="19"/>
        <v>4004.82</v>
      </c>
      <c r="F58" s="44">
        <f>E58/D58*100</f>
        <v>100</v>
      </c>
      <c r="G58" s="20"/>
      <c r="H58" s="27"/>
      <c r="I58" s="81"/>
    </row>
    <row r="59" spans="1:9" ht="42.75" customHeight="1" x14ac:dyDescent="0.25">
      <c r="A59" s="47"/>
      <c r="B59" s="42" t="s">
        <v>9</v>
      </c>
      <c r="C59" s="43"/>
      <c r="D59" s="43"/>
      <c r="E59" s="43"/>
      <c r="F59" s="44"/>
      <c r="G59" s="113" t="s">
        <v>63</v>
      </c>
      <c r="H59" s="191"/>
      <c r="I59" s="81"/>
    </row>
    <row r="60" spans="1:9" ht="31.5" customHeight="1" x14ac:dyDescent="0.25">
      <c r="A60" s="47"/>
      <c r="B60" s="42" t="s">
        <v>10</v>
      </c>
      <c r="C60" s="43">
        <v>8347.1</v>
      </c>
      <c r="D60" s="43">
        <v>4004.82</v>
      </c>
      <c r="E60" s="43">
        <v>4004.82</v>
      </c>
      <c r="F60" s="44">
        <f>E60/D60*100</f>
        <v>100</v>
      </c>
      <c r="G60" s="147"/>
      <c r="H60" s="192"/>
      <c r="I60" s="81"/>
    </row>
    <row r="61" spans="1:9" ht="31.5" customHeight="1" x14ac:dyDescent="0.25">
      <c r="A61" s="47"/>
      <c r="B61" s="42" t="s">
        <v>155</v>
      </c>
      <c r="C61" s="11"/>
      <c r="D61" s="11"/>
      <c r="E61" s="11"/>
      <c r="F61" s="8"/>
      <c r="G61" s="147"/>
      <c r="H61" s="192"/>
      <c r="I61" s="81"/>
    </row>
    <row r="62" spans="1:9" ht="35.25" customHeight="1" x14ac:dyDescent="0.25">
      <c r="A62" s="55" t="s">
        <v>79</v>
      </c>
      <c r="B62" s="56" t="s">
        <v>157</v>
      </c>
      <c r="C62" s="43">
        <f>C63+C64+C65</f>
        <v>37114.25</v>
      </c>
      <c r="D62" s="43">
        <f>D63+D64+D65</f>
        <v>244.78</v>
      </c>
      <c r="E62" s="43">
        <f>E63+E64+E65</f>
        <v>186.56</v>
      </c>
      <c r="F62" s="44">
        <f t="shared" si="18"/>
        <v>76.215377073290298</v>
      </c>
      <c r="G62" s="27"/>
      <c r="H62" s="20"/>
      <c r="I62" s="83"/>
    </row>
    <row r="63" spans="1:9" ht="106.5" customHeight="1" x14ac:dyDescent="0.25">
      <c r="A63" s="47"/>
      <c r="B63" s="42" t="s">
        <v>9</v>
      </c>
      <c r="C63" s="43">
        <v>9400</v>
      </c>
      <c r="D63" s="43"/>
      <c r="E63" s="43"/>
      <c r="F63" s="44"/>
      <c r="G63" s="96" t="s">
        <v>197</v>
      </c>
      <c r="H63" s="193" t="s">
        <v>196</v>
      </c>
      <c r="I63" s="81"/>
    </row>
    <row r="64" spans="1:9" ht="106.5" customHeight="1" x14ac:dyDescent="0.25">
      <c r="A64" s="47"/>
      <c r="B64" s="42" t="s">
        <v>10</v>
      </c>
      <c r="C64" s="43">
        <v>27714.25</v>
      </c>
      <c r="D64" s="43">
        <v>244.78</v>
      </c>
      <c r="E64" s="43">
        <v>186.56</v>
      </c>
      <c r="F64" s="44">
        <f t="shared" si="18"/>
        <v>76.215377073290298</v>
      </c>
      <c r="G64" s="163"/>
      <c r="H64" s="194"/>
      <c r="I64" s="81"/>
    </row>
    <row r="65" spans="1:9" ht="106.5" customHeight="1" x14ac:dyDescent="0.25">
      <c r="A65" s="47"/>
      <c r="B65" s="42" t="s">
        <v>155</v>
      </c>
      <c r="C65" s="11"/>
      <c r="D65" s="11"/>
      <c r="E65" s="11"/>
      <c r="F65" s="8"/>
      <c r="G65" s="164"/>
      <c r="H65" s="194"/>
      <c r="I65" s="81"/>
    </row>
    <row r="66" spans="1:9" ht="59.25" customHeight="1" x14ac:dyDescent="0.25">
      <c r="A66" s="55" t="s">
        <v>80</v>
      </c>
      <c r="B66" s="56" t="s">
        <v>190</v>
      </c>
      <c r="C66" s="43">
        <f>C67+C68+C69</f>
        <v>2494.62</v>
      </c>
      <c r="D66" s="43">
        <f>D67+D68+D69</f>
        <v>2199.09</v>
      </c>
      <c r="E66" s="43">
        <f>E67+E68+E69</f>
        <v>95.02</v>
      </c>
      <c r="F66" s="44">
        <f t="shared" si="18"/>
        <v>4.3208781814295909</v>
      </c>
      <c r="G66" s="27"/>
      <c r="H66" s="20"/>
      <c r="I66" s="83"/>
    </row>
    <row r="67" spans="1:9" ht="47.25" customHeight="1" x14ac:dyDescent="0.25">
      <c r="A67" s="47"/>
      <c r="B67" s="42" t="s">
        <v>9</v>
      </c>
      <c r="C67" s="43">
        <v>1110.02</v>
      </c>
      <c r="D67" s="43">
        <v>987.07</v>
      </c>
      <c r="E67" s="43">
        <v>0</v>
      </c>
      <c r="F67" s="44">
        <f t="shared" si="18"/>
        <v>0</v>
      </c>
      <c r="G67" s="195" t="s">
        <v>62</v>
      </c>
      <c r="H67" s="150" t="s">
        <v>135</v>
      </c>
      <c r="I67" s="81"/>
    </row>
    <row r="68" spans="1:9" ht="47.25" customHeight="1" x14ac:dyDescent="0.25">
      <c r="A68" s="47"/>
      <c r="B68" s="42" t="s">
        <v>10</v>
      </c>
      <c r="C68" s="43">
        <v>1384.6</v>
      </c>
      <c r="D68" s="43">
        <v>1212.02</v>
      </c>
      <c r="E68" s="43">
        <v>95.02</v>
      </c>
      <c r="F68" s="44">
        <f t="shared" si="18"/>
        <v>7.8398046236860779</v>
      </c>
      <c r="G68" s="196"/>
      <c r="H68" s="151"/>
      <c r="I68" s="81"/>
    </row>
    <row r="69" spans="1:9" ht="30" customHeight="1" x14ac:dyDescent="0.25">
      <c r="A69" s="47"/>
      <c r="B69" s="42" t="s">
        <v>155</v>
      </c>
      <c r="C69" s="11"/>
      <c r="D69" s="11"/>
      <c r="E69" s="11"/>
      <c r="F69" s="8"/>
      <c r="G69" s="196"/>
      <c r="H69" s="151"/>
      <c r="I69" s="81"/>
    </row>
    <row r="70" spans="1:9" ht="44.25" customHeight="1" x14ac:dyDescent="0.25">
      <c r="A70" s="55" t="s">
        <v>81</v>
      </c>
      <c r="B70" s="56" t="s">
        <v>177</v>
      </c>
      <c r="C70" s="43">
        <f>C71+C72+C73</f>
        <v>68970.7</v>
      </c>
      <c r="D70" s="43">
        <f>D71+D72+D73</f>
        <v>37194.86</v>
      </c>
      <c r="E70" s="43">
        <f>E71+E72+E73</f>
        <v>32473.52</v>
      </c>
      <c r="F70" s="44">
        <f t="shared" ref="F70:F72" si="20">E70/D70*100</f>
        <v>87.306471915743202</v>
      </c>
      <c r="G70" s="64"/>
      <c r="H70" s="20"/>
      <c r="I70" s="83"/>
    </row>
    <row r="71" spans="1:9" ht="85.5" customHeight="1" x14ac:dyDescent="0.25">
      <c r="A71" s="47"/>
      <c r="B71" s="65" t="s">
        <v>9</v>
      </c>
      <c r="C71" s="43"/>
      <c r="D71" s="43"/>
      <c r="E71" s="43"/>
      <c r="F71" s="44"/>
      <c r="G71" s="156" t="s">
        <v>134</v>
      </c>
      <c r="H71" s="99" t="s">
        <v>64</v>
      </c>
      <c r="I71" s="81"/>
    </row>
    <row r="72" spans="1:9" ht="85.5" customHeight="1" x14ac:dyDescent="0.25">
      <c r="A72" s="47"/>
      <c r="B72" s="65" t="s">
        <v>10</v>
      </c>
      <c r="C72" s="43">
        <v>68970.7</v>
      </c>
      <c r="D72" s="43">
        <v>37194.86</v>
      </c>
      <c r="E72" s="43">
        <v>32473.52</v>
      </c>
      <c r="F72" s="44">
        <f t="shared" si="20"/>
        <v>87.306471915743202</v>
      </c>
      <c r="G72" s="97"/>
      <c r="H72" s="172"/>
      <c r="I72" s="81"/>
    </row>
    <row r="73" spans="1:9" ht="85.5" customHeight="1" x14ac:dyDescent="0.25">
      <c r="A73" s="47"/>
      <c r="B73" s="65" t="s">
        <v>155</v>
      </c>
      <c r="C73" s="11"/>
      <c r="D73" s="11"/>
      <c r="E73" s="11"/>
      <c r="F73" s="8"/>
      <c r="G73" s="98"/>
      <c r="H73" s="173"/>
      <c r="I73" s="81"/>
    </row>
    <row r="74" spans="1:9" ht="68.25" customHeight="1" x14ac:dyDescent="0.25">
      <c r="A74" s="36" t="s">
        <v>21</v>
      </c>
      <c r="B74" s="37" t="s">
        <v>28</v>
      </c>
      <c r="C74" s="38">
        <f>C75+C76+C77</f>
        <v>1245353.43</v>
      </c>
      <c r="D74" s="38">
        <f>D75+D76+D77</f>
        <v>574557.54999999993</v>
      </c>
      <c r="E74" s="38">
        <f>E75+E76+E77</f>
        <v>547006.6</v>
      </c>
      <c r="F74" s="38">
        <f t="shared" si="5"/>
        <v>95.204840663916087</v>
      </c>
      <c r="G74" s="7"/>
      <c r="H74" s="12"/>
      <c r="I74" s="81"/>
    </row>
    <row r="75" spans="1:9" ht="15.75" customHeight="1" x14ac:dyDescent="0.25">
      <c r="A75" s="47"/>
      <c r="B75" s="73" t="s">
        <v>9</v>
      </c>
      <c r="C75" s="43">
        <f t="shared" ref="C75:E76" si="21">C79+C83+C87+C91</f>
        <v>16401.37</v>
      </c>
      <c r="D75" s="43">
        <f t="shared" si="21"/>
        <v>1251.47</v>
      </c>
      <c r="E75" s="43">
        <f t="shared" si="21"/>
        <v>872.86</v>
      </c>
      <c r="F75" s="44">
        <f t="shared" si="5"/>
        <v>69.746777789319765</v>
      </c>
      <c r="G75" s="113"/>
      <c r="H75" s="113"/>
      <c r="I75" s="81"/>
    </row>
    <row r="76" spans="1:9" ht="18.75" x14ac:dyDescent="0.25">
      <c r="A76" s="47"/>
      <c r="B76" s="73" t="s">
        <v>10</v>
      </c>
      <c r="C76" s="43">
        <f t="shared" si="21"/>
        <v>1228952.0599999998</v>
      </c>
      <c r="D76" s="43">
        <f t="shared" si="21"/>
        <v>573306.07999999996</v>
      </c>
      <c r="E76" s="43">
        <f t="shared" si="21"/>
        <v>546133.74</v>
      </c>
      <c r="F76" s="44">
        <f t="shared" si="5"/>
        <v>95.26041307637972</v>
      </c>
      <c r="G76" s="147"/>
      <c r="H76" s="147"/>
      <c r="I76" s="81"/>
    </row>
    <row r="77" spans="1:9" ht="18.75" x14ac:dyDescent="0.25">
      <c r="A77" s="47"/>
      <c r="B77" s="73" t="s">
        <v>155</v>
      </c>
      <c r="C77" s="11"/>
      <c r="D77" s="11"/>
      <c r="E77" s="11"/>
      <c r="F77" s="8"/>
      <c r="G77" s="147"/>
      <c r="H77" s="147"/>
      <c r="I77" s="81"/>
    </row>
    <row r="78" spans="1:9" ht="126.75" customHeight="1" x14ac:dyDescent="0.25">
      <c r="A78" s="55" t="s">
        <v>23</v>
      </c>
      <c r="B78" s="56" t="s">
        <v>180</v>
      </c>
      <c r="C78" s="43">
        <f>C79+C80+C81</f>
        <v>198133.99</v>
      </c>
      <c r="D78" s="43">
        <f>D79+D80+D81</f>
        <v>92742.66</v>
      </c>
      <c r="E78" s="43">
        <f>E79+E80+E81</f>
        <v>79554.77</v>
      </c>
      <c r="F78" s="44">
        <f t="shared" si="5"/>
        <v>85.78012534900337</v>
      </c>
      <c r="G78" s="20"/>
      <c r="H78" s="20"/>
      <c r="I78" s="83"/>
    </row>
    <row r="79" spans="1:9" ht="98.25" customHeight="1" x14ac:dyDescent="0.25">
      <c r="A79" s="47"/>
      <c r="B79" s="42" t="s">
        <v>9</v>
      </c>
      <c r="C79" s="43">
        <v>46.47</v>
      </c>
      <c r="D79" s="43">
        <v>46.47</v>
      </c>
      <c r="E79" s="43">
        <v>45.86</v>
      </c>
      <c r="F79" s="44">
        <f t="shared" si="5"/>
        <v>98.687325156014637</v>
      </c>
      <c r="G79" s="96" t="s">
        <v>102</v>
      </c>
      <c r="H79" s="150" t="s">
        <v>217</v>
      </c>
      <c r="I79" s="81"/>
    </row>
    <row r="80" spans="1:9" ht="98.25" customHeight="1" x14ac:dyDescent="0.25">
      <c r="A80" s="47"/>
      <c r="B80" s="42" t="s">
        <v>10</v>
      </c>
      <c r="C80" s="43">
        <v>198087.52</v>
      </c>
      <c r="D80" s="43">
        <v>92696.19</v>
      </c>
      <c r="E80" s="43">
        <v>79508.91</v>
      </c>
      <c r="F80" s="44">
        <f t="shared" si="5"/>
        <v>85.773654774807895</v>
      </c>
      <c r="G80" s="148"/>
      <c r="H80" s="151"/>
      <c r="I80" s="81"/>
    </row>
    <row r="81" spans="1:9" ht="150" customHeight="1" x14ac:dyDescent="0.25">
      <c r="A81" s="10"/>
      <c r="B81" s="42" t="s">
        <v>155</v>
      </c>
      <c r="C81" s="11"/>
      <c r="D81" s="11"/>
      <c r="E81" s="11"/>
      <c r="F81" s="8"/>
      <c r="G81" s="149"/>
      <c r="H81" s="151"/>
      <c r="I81" s="81"/>
    </row>
    <row r="82" spans="1:9" ht="52.5" customHeight="1" x14ac:dyDescent="0.25">
      <c r="A82" s="55" t="s">
        <v>24</v>
      </c>
      <c r="B82" s="56" t="s">
        <v>179</v>
      </c>
      <c r="C82" s="43">
        <f>C83+C84+C85</f>
        <v>989443</v>
      </c>
      <c r="D82" s="43">
        <f>D83+D84+D85</f>
        <v>465383.26</v>
      </c>
      <c r="E82" s="43">
        <f>E83+E84+E85</f>
        <v>453844.62</v>
      </c>
      <c r="F82" s="44">
        <f>E82/D82*100</f>
        <v>97.520615588966393</v>
      </c>
      <c r="G82" s="27"/>
      <c r="H82" s="21"/>
      <c r="I82" s="83"/>
    </row>
    <row r="83" spans="1:9" ht="104.25" customHeight="1" x14ac:dyDescent="0.25">
      <c r="A83" s="47"/>
      <c r="B83" s="73" t="s">
        <v>9</v>
      </c>
      <c r="C83" s="43">
        <v>16354.9</v>
      </c>
      <c r="D83" s="43">
        <v>1205</v>
      </c>
      <c r="E83" s="43">
        <v>827</v>
      </c>
      <c r="F83" s="44">
        <f>E83/D83*100</f>
        <v>68.630705394190869</v>
      </c>
      <c r="G83" s="145" t="s">
        <v>103</v>
      </c>
      <c r="H83" s="150" t="s">
        <v>216</v>
      </c>
      <c r="I83" s="81"/>
    </row>
    <row r="84" spans="1:9" ht="104.25" customHeight="1" x14ac:dyDescent="0.25">
      <c r="A84" s="47"/>
      <c r="B84" s="73" t="s">
        <v>10</v>
      </c>
      <c r="C84" s="43">
        <v>973088.1</v>
      </c>
      <c r="D84" s="43">
        <v>464178.26</v>
      </c>
      <c r="E84" s="43">
        <v>453017.62</v>
      </c>
      <c r="F84" s="44">
        <f>E84/D84*100</f>
        <v>97.595613374913341</v>
      </c>
      <c r="G84" s="167"/>
      <c r="H84" s="151"/>
      <c r="I84" s="81"/>
    </row>
    <row r="85" spans="1:9" ht="104.25" customHeight="1" x14ac:dyDescent="0.25">
      <c r="A85" s="47"/>
      <c r="B85" s="73" t="s">
        <v>155</v>
      </c>
      <c r="C85" s="11"/>
      <c r="D85" s="11"/>
      <c r="E85" s="11"/>
      <c r="F85" s="8"/>
      <c r="G85" s="167"/>
      <c r="H85" s="151"/>
      <c r="I85" s="81"/>
    </row>
    <row r="86" spans="1:9" ht="49.5" customHeight="1" x14ac:dyDescent="0.25">
      <c r="A86" s="55" t="s">
        <v>25</v>
      </c>
      <c r="B86" s="56" t="s">
        <v>178</v>
      </c>
      <c r="C86" s="43">
        <f>C87+C88+C89</f>
        <v>30000</v>
      </c>
      <c r="D86" s="43">
        <f>D87+D88+D89</f>
        <v>0</v>
      </c>
      <c r="E86" s="43">
        <f>E87+E88+E89</f>
        <v>0</v>
      </c>
      <c r="F86" s="8"/>
      <c r="G86" s="27"/>
      <c r="H86" s="20"/>
      <c r="I86" s="81"/>
    </row>
    <row r="87" spans="1:9" ht="42.75" customHeight="1" x14ac:dyDescent="0.25">
      <c r="A87" s="47"/>
      <c r="B87" s="73" t="s">
        <v>9</v>
      </c>
      <c r="C87" s="43"/>
      <c r="D87" s="43"/>
      <c r="E87" s="43"/>
      <c r="F87" s="8"/>
      <c r="G87" s="168" t="s">
        <v>198</v>
      </c>
      <c r="H87" s="170"/>
      <c r="I87" s="81"/>
    </row>
    <row r="88" spans="1:9" ht="42.75" customHeight="1" x14ac:dyDescent="0.25">
      <c r="A88" s="47"/>
      <c r="B88" s="73" t="s">
        <v>10</v>
      </c>
      <c r="C88" s="43">
        <v>30000</v>
      </c>
      <c r="D88" s="43">
        <v>0</v>
      </c>
      <c r="E88" s="43">
        <v>0</v>
      </c>
      <c r="F88" s="8"/>
      <c r="G88" s="169"/>
      <c r="H88" s="171"/>
      <c r="I88" s="81"/>
    </row>
    <row r="89" spans="1:9" ht="31.5" customHeight="1" x14ac:dyDescent="0.25">
      <c r="A89" s="47"/>
      <c r="B89" s="73" t="s">
        <v>155</v>
      </c>
      <c r="C89" s="11"/>
      <c r="D89" s="11"/>
      <c r="E89" s="11"/>
      <c r="F89" s="8"/>
      <c r="G89" s="169"/>
      <c r="H89" s="171"/>
      <c r="I89" s="81"/>
    </row>
    <row r="90" spans="1:9" ht="48.75" customHeight="1" x14ac:dyDescent="0.25">
      <c r="A90" s="55" t="s">
        <v>26</v>
      </c>
      <c r="B90" s="56" t="s">
        <v>177</v>
      </c>
      <c r="C90" s="43">
        <f>C91+C92+C93</f>
        <v>27776.44</v>
      </c>
      <c r="D90" s="43">
        <f>D91+D92+D93</f>
        <v>16431.63</v>
      </c>
      <c r="E90" s="43">
        <f>E91+E92+E93</f>
        <v>13607.21</v>
      </c>
      <c r="F90" s="44">
        <f>E90/D90*100</f>
        <v>82.811078389666747</v>
      </c>
      <c r="G90" s="27"/>
      <c r="H90" s="20"/>
      <c r="I90" s="83"/>
    </row>
    <row r="91" spans="1:9" ht="33" customHeight="1" x14ac:dyDescent="0.25">
      <c r="A91" s="47"/>
      <c r="B91" s="73" t="s">
        <v>9</v>
      </c>
      <c r="C91" s="43"/>
      <c r="D91" s="43"/>
      <c r="E91" s="43"/>
      <c r="F91" s="44"/>
      <c r="G91" s="143" t="s">
        <v>72</v>
      </c>
      <c r="H91" s="145" t="s">
        <v>104</v>
      </c>
      <c r="I91" s="81"/>
    </row>
    <row r="92" spans="1:9" ht="33" customHeight="1" x14ac:dyDescent="0.25">
      <c r="A92" s="47"/>
      <c r="B92" s="73" t="s">
        <v>10</v>
      </c>
      <c r="C92" s="43">
        <v>27776.44</v>
      </c>
      <c r="D92" s="43">
        <v>16431.63</v>
      </c>
      <c r="E92" s="43">
        <v>13607.21</v>
      </c>
      <c r="F92" s="44">
        <f>E92/D92*100</f>
        <v>82.811078389666747</v>
      </c>
      <c r="G92" s="144"/>
      <c r="H92" s="146"/>
      <c r="I92" s="81"/>
    </row>
    <row r="93" spans="1:9" ht="33" customHeight="1" x14ac:dyDescent="0.25">
      <c r="A93" s="47"/>
      <c r="B93" s="73" t="s">
        <v>155</v>
      </c>
      <c r="C93" s="11"/>
      <c r="D93" s="11"/>
      <c r="E93" s="11"/>
      <c r="F93" s="8"/>
      <c r="G93" s="144"/>
      <c r="H93" s="146"/>
      <c r="I93" s="81"/>
    </row>
    <row r="94" spans="1:9" ht="79.5" customHeight="1" x14ac:dyDescent="0.25">
      <c r="A94" s="36" t="s">
        <v>27</v>
      </c>
      <c r="B94" s="37" t="s">
        <v>30</v>
      </c>
      <c r="C94" s="38">
        <f>C95+C96+C97</f>
        <v>408973.82</v>
      </c>
      <c r="D94" s="38">
        <f>D95+D96+D97</f>
        <v>176899.1</v>
      </c>
      <c r="E94" s="38">
        <f>E95+E96+E97</f>
        <v>166342.01</v>
      </c>
      <c r="F94" s="38">
        <f t="shared" si="5"/>
        <v>94.032140355716905</v>
      </c>
      <c r="G94" s="7"/>
      <c r="H94" s="12"/>
      <c r="I94" s="81"/>
    </row>
    <row r="95" spans="1:9" ht="187.5" customHeight="1" x14ac:dyDescent="0.25">
      <c r="A95" s="47"/>
      <c r="B95" s="76" t="s">
        <v>9</v>
      </c>
      <c r="C95" s="86">
        <v>15134.96</v>
      </c>
      <c r="D95" s="43">
        <v>1584.13</v>
      </c>
      <c r="E95" s="43">
        <v>244.13</v>
      </c>
      <c r="F95" s="44">
        <f>E95/D95*100</f>
        <v>15.410982684501903</v>
      </c>
      <c r="G95" s="154" t="s">
        <v>199</v>
      </c>
      <c r="H95" s="150" t="s">
        <v>215</v>
      </c>
      <c r="I95" s="81"/>
    </row>
    <row r="96" spans="1:9" ht="187.5" customHeight="1" x14ac:dyDescent="0.25">
      <c r="A96" s="47"/>
      <c r="B96" s="76" t="s">
        <v>10</v>
      </c>
      <c r="C96" s="43">
        <v>393838.86</v>
      </c>
      <c r="D96" s="43">
        <v>175314.97</v>
      </c>
      <c r="E96" s="43">
        <v>166097.88</v>
      </c>
      <c r="F96" s="44">
        <f t="shared" si="5"/>
        <v>94.742553930220566</v>
      </c>
      <c r="G96" s="155"/>
      <c r="H96" s="151"/>
      <c r="I96" s="81"/>
    </row>
    <row r="97" spans="1:14" ht="172.5" customHeight="1" x14ac:dyDescent="0.25">
      <c r="A97" s="47"/>
      <c r="B97" s="76" t="s">
        <v>155</v>
      </c>
      <c r="C97" s="11"/>
      <c r="D97" s="11"/>
      <c r="E97" s="11"/>
      <c r="F97" s="8"/>
      <c r="G97" s="155"/>
      <c r="H97" s="151"/>
      <c r="I97" s="81"/>
    </row>
    <row r="98" spans="1:14" ht="63" x14ac:dyDescent="0.25">
      <c r="A98" s="36" t="s">
        <v>29</v>
      </c>
      <c r="B98" s="37" t="s">
        <v>32</v>
      </c>
      <c r="C98" s="38">
        <f>C99+C100+C101</f>
        <v>35338.5</v>
      </c>
      <c r="D98" s="38">
        <f t="shared" ref="D98:E98" si="22">D99+D100+D101</f>
        <v>2543.7600000000002</v>
      </c>
      <c r="E98" s="38">
        <f t="shared" si="22"/>
        <v>1136.72</v>
      </c>
      <c r="F98" s="38">
        <f t="shared" si="5"/>
        <v>44.686605654621502</v>
      </c>
      <c r="G98" s="7"/>
      <c r="H98" s="12"/>
      <c r="I98" s="81"/>
    </row>
    <row r="99" spans="1:14" ht="159.75" customHeight="1" x14ac:dyDescent="0.25">
      <c r="A99" s="10"/>
      <c r="B99" s="42" t="s">
        <v>9</v>
      </c>
      <c r="C99" s="43">
        <v>27201.599999999999</v>
      </c>
      <c r="D99" s="43">
        <v>1340.78</v>
      </c>
      <c r="E99" s="43">
        <v>1096.72</v>
      </c>
      <c r="F99" s="44">
        <f t="shared" si="5"/>
        <v>81.797162845507842</v>
      </c>
      <c r="G99" s="156" t="s">
        <v>137</v>
      </c>
      <c r="H99" s="156" t="s">
        <v>61</v>
      </c>
      <c r="I99" s="81"/>
    </row>
    <row r="100" spans="1:14" ht="18.75" x14ac:dyDescent="0.25">
      <c r="A100" s="10"/>
      <c r="B100" s="42" t="s">
        <v>10</v>
      </c>
      <c r="C100" s="43">
        <v>8136.9</v>
      </c>
      <c r="D100" s="43">
        <v>1202.98</v>
      </c>
      <c r="E100" s="43">
        <v>40</v>
      </c>
      <c r="F100" s="44">
        <f>E100/D100*100</f>
        <v>3.3250760611148982</v>
      </c>
      <c r="G100" s="157"/>
      <c r="H100" s="157"/>
      <c r="I100" s="81"/>
    </row>
    <row r="101" spans="1:14" ht="18.75" x14ac:dyDescent="0.25">
      <c r="A101" s="10"/>
      <c r="B101" s="42" t="s">
        <v>155</v>
      </c>
      <c r="C101" s="43">
        <v>0</v>
      </c>
      <c r="D101" s="43">
        <v>0</v>
      </c>
      <c r="E101" s="43">
        <v>0</v>
      </c>
      <c r="F101" s="44"/>
      <c r="G101" s="158"/>
      <c r="H101" s="158"/>
      <c r="I101" s="81"/>
    </row>
    <row r="102" spans="1:14" ht="97.5" customHeight="1" x14ac:dyDescent="0.25">
      <c r="A102" s="36" t="s">
        <v>31</v>
      </c>
      <c r="B102" s="37" t="s">
        <v>34</v>
      </c>
      <c r="C102" s="38">
        <f>C103+C104+C105</f>
        <v>146116.06</v>
      </c>
      <c r="D102" s="38">
        <f t="shared" ref="D102:E102" si="23">D103+D104+D105</f>
        <v>69458.12</v>
      </c>
      <c r="E102" s="38">
        <f t="shared" si="23"/>
        <v>65351.7</v>
      </c>
      <c r="F102" s="38">
        <f t="shared" si="5"/>
        <v>94.087919454197717</v>
      </c>
      <c r="G102" s="26"/>
      <c r="H102" s="25"/>
      <c r="I102" s="81"/>
      <c r="N102" s="13"/>
    </row>
    <row r="103" spans="1:14" ht="180.75" customHeight="1" x14ac:dyDescent="0.3">
      <c r="A103" s="55"/>
      <c r="B103" s="42" t="s">
        <v>9</v>
      </c>
      <c r="C103" s="43">
        <v>0</v>
      </c>
      <c r="D103" s="43">
        <v>0</v>
      </c>
      <c r="E103" s="43">
        <v>0</v>
      </c>
      <c r="F103" s="44"/>
      <c r="G103" s="159" t="s">
        <v>200</v>
      </c>
      <c r="H103" s="159" t="s">
        <v>206</v>
      </c>
      <c r="I103" s="81"/>
      <c r="J103" s="23"/>
      <c r="N103" s="13"/>
    </row>
    <row r="104" spans="1:14" ht="163.5" customHeight="1" x14ac:dyDescent="0.25">
      <c r="A104" s="55"/>
      <c r="B104" s="42" t="s">
        <v>10</v>
      </c>
      <c r="C104" s="43">
        <v>146116.06</v>
      </c>
      <c r="D104" s="43">
        <v>69458.12</v>
      </c>
      <c r="E104" s="43">
        <v>65351.7</v>
      </c>
      <c r="F104" s="44">
        <f t="shared" si="5"/>
        <v>94.087919454197717</v>
      </c>
      <c r="G104" s="159"/>
      <c r="H104" s="159"/>
      <c r="I104" s="81"/>
      <c r="N104" s="13"/>
    </row>
    <row r="105" spans="1:14" ht="111.75" customHeight="1" x14ac:dyDescent="0.25">
      <c r="A105" s="55"/>
      <c r="B105" s="42" t="s">
        <v>155</v>
      </c>
      <c r="C105" s="43">
        <v>0</v>
      </c>
      <c r="D105" s="43">
        <v>0</v>
      </c>
      <c r="E105" s="43">
        <v>0</v>
      </c>
      <c r="F105" s="44"/>
      <c r="G105" s="159"/>
      <c r="H105" s="159"/>
      <c r="I105" s="81"/>
      <c r="N105" s="13"/>
    </row>
    <row r="106" spans="1:14" ht="89.25" customHeight="1" x14ac:dyDescent="0.25">
      <c r="A106" s="36" t="s">
        <v>33</v>
      </c>
      <c r="B106" s="37" t="s">
        <v>36</v>
      </c>
      <c r="C106" s="38">
        <f>C107+C108+C109</f>
        <v>130629.81</v>
      </c>
      <c r="D106" s="38">
        <f t="shared" ref="D106:E106" si="24">D107+D108+D109</f>
        <v>532.48</v>
      </c>
      <c r="E106" s="38">
        <f t="shared" si="24"/>
        <v>532.48</v>
      </c>
      <c r="F106" s="38">
        <f t="shared" ref="F106:F146" si="25">E106/D106*100</f>
        <v>100</v>
      </c>
      <c r="G106" s="7"/>
      <c r="H106" s="12"/>
      <c r="I106" s="81"/>
      <c r="N106" s="13"/>
    </row>
    <row r="107" spans="1:14" ht="183.75" customHeight="1" x14ac:dyDescent="0.25">
      <c r="A107" s="15"/>
      <c r="B107" s="65" t="s">
        <v>9</v>
      </c>
      <c r="C107" s="43">
        <v>0</v>
      </c>
      <c r="D107" s="43">
        <v>0</v>
      </c>
      <c r="E107" s="43">
        <v>0</v>
      </c>
      <c r="F107" s="44"/>
      <c r="G107" s="123" t="s">
        <v>201</v>
      </c>
      <c r="H107" s="113"/>
      <c r="I107" s="81"/>
      <c r="J107" s="13"/>
      <c r="N107" s="13"/>
    </row>
    <row r="108" spans="1:14" ht="118.5" customHeight="1" x14ac:dyDescent="0.25">
      <c r="A108" s="15"/>
      <c r="B108" s="65" t="s">
        <v>10</v>
      </c>
      <c r="C108" s="43">
        <v>4598.6099999999997</v>
      </c>
      <c r="D108" s="43">
        <v>76.569999999999993</v>
      </c>
      <c r="E108" s="43">
        <v>76.569999999999993</v>
      </c>
      <c r="F108" s="44">
        <f t="shared" si="25"/>
        <v>100</v>
      </c>
      <c r="G108" s="124"/>
      <c r="H108" s="113"/>
      <c r="I108" s="81"/>
      <c r="N108" s="13"/>
    </row>
    <row r="109" spans="1:14" ht="101.25" customHeight="1" x14ac:dyDescent="0.25">
      <c r="A109" s="15"/>
      <c r="B109" s="65" t="s">
        <v>155</v>
      </c>
      <c r="C109" s="43">
        <v>126031.2</v>
      </c>
      <c r="D109" s="43">
        <v>455.91</v>
      </c>
      <c r="E109" s="43">
        <v>455.91</v>
      </c>
      <c r="F109" s="44">
        <f t="shared" si="25"/>
        <v>100</v>
      </c>
      <c r="G109" s="125"/>
      <c r="H109" s="113"/>
      <c r="I109" s="81"/>
      <c r="N109" s="13"/>
    </row>
    <row r="110" spans="1:14" ht="67.5" customHeight="1" x14ac:dyDescent="0.25">
      <c r="A110" s="36" t="s">
        <v>35</v>
      </c>
      <c r="B110" s="37" t="s">
        <v>37</v>
      </c>
      <c r="C110" s="38">
        <f>C111+C112+C113</f>
        <v>3663629.96</v>
      </c>
      <c r="D110" s="38">
        <f t="shared" ref="D110:E110" si="26">D111+D112+D113</f>
        <v>1504379.54</v>
      </c>
      <c r="E110" s="38">
        <f t="shared" si="26"/>
        <v>1318101.19</v>
      </c>
      <c r="F110" s="38">
        <f t="shared" si="25"/>
        <v>87.617596155289363</v>
      </c>
      <c r="G110" s="7"/>
      <c r="H110" s="12"/>
      <c r="I110" s="80"/>
      <c r="N110" s="13"/>
    </row>
    <row r="111" spans="1:14" ht="24.75" customHeight="1" x14ac:dyDescent="0.25">
      <c r="A111" s="55"/>
      <c r="B111" s="68" t="s">
        <v>9</v>
      </c>
      <c r="C111" s="43">
        <f>C115+C119</f>
        <v>934266.5</v>
      </c>
      <c r="D111" s="43">
        <f t="shared" ref="D111:E111" si="27">D115+D119</f>
        <v>320596.59999999998</v>
      </c>
      <c r="E111" s="43">
        <f t="shared" si="27"/>
        <v>228916.45</v>
      </c>
      <c r="F111" s="44">
        <f t="shared" si="25"/>
        <v>71.40326815692994</v>
      </c>
      <c r="G111" s="27"/>
      <c r="H111" s="27"/>
      <c r="I111" s="80"/>
      <c r="N111" s="13"/>
    </row>
    <row r="112" spans="1:14" ht="24.75" customHeight="1" x14ac:dyDescent="0.25">
      <c r="A112" s="55"/>
      <c r="B112" s="68" t="s">
        <v>10</v>
      </c>
      <c r="C112" s="43">
        <f t="shared" ref="C112:E113" si="28">C116+C120</f>
        <v>2729363.46</v>
      </c>
      <c r="D112" s="43">
        <f t="shared" si="28"/>
        <v>1183782.94</v>
      </c>
      <c r="E112" s="43">
        <f t="shared" si="28"/>
        <v>1089184.74</v>
      </c>
      <c r="F112" s="44">
        <f t="shared" si="25"/>
        <v>92.008822157886485</v>
      </c>
      <c r="G112" s="27"/>
      <c r="H112" s="27"/>
      <c r="I112" s="80"/>
      <c r="N112" s="13"/>
    </row>
    <row r="113" spans="1:14" ht="24.75" customHeight="1" x14ac:dyDescent="0.25">
      <c r="A113" s="55"/>
      <c r="B113" s="68" t="s">
        <v>155</v>
      </c>
      <c r="C113" s="43">
        <f t="shared" si="28"/>
        <v>0</v>
      </c>
      <c r="D113" s="43">
        <f>D117+D121</f>
        <v>0</v>
      </c>
      <c r="E113" s="43">
        <f t="shared" si="28"/>
        <v>0</v>
      </c>
      <c r="F113" s="8"/>
      <c r="G113" s="27"/>
      <c r="H113" s="27"/>
      <c r="I113" s="80"/>
      <c r="N113" s="13"/>
    </row>
    <row r="114" spans="1:14" ht="30.75" customHeight="1" x14ac:dyDescent="0.25">
      <c r="A114" s="55" t="s">
        <v>82</v>
      </c>
      <c r="B114" s="56" t="s">
        <v>176</v>
      </c>
      <c r="C114" s="43">
        <f>C115+C116+C117</f>
        <v>2772196.66</v>
      </c>
      <c r="D114" s="43">
        <f t="shared" ref="D114:E114" si="29">D115+D116+D117</f>
        <v>1110315.74</v>
      </c>
      <c r="E114" s="43">
        <f t="shared" si="29"/>
        <v>927779.39999999991</v>
      </c>
      <c r="F114" s="44">
        <f t="shared" si="25"/>
        <v>83.559961061166248</v>
      </c>
      <c r="G114" s="27"/>
      <c r="H114" s="27"/>
      <c r="I114" s="80"/>
      <c r="N114" s="13"/>
    </row>
    <row r="115" spans="1:14" ht="260.25" customHeight="1" x14ac:dyDescent="0.25">
      <c r="A115" s="15"/>
      <c r="B115" s="68" t="s">
        <v>9</v>
      </c>
      <c r="C115" s="43">
        <v>934266.5</v>
      </c>
      <c r="D115" s="43">
        <v>320596.59999999998</v>
      </c>
      <c r="E115" s="43">
        <v>228916.45</v>
      </c>
      <c r="F115" s="44">
        <f t="shared" si="25"/>
        <v>71.40326815692994</v>
      </c>
      <c r="G115" s="159" t="s">
        <v>202</v>
      </c>
      <c r="H115" s="159" t="s">
        <v>208</v>
      </c>
      <c r="I115" s="80"/>
      <c r="K115" s="13"/>
      <c r="N115" s="13"/>
    </row>
    <row r="116" spans="1:14" ht="355.5" customHeight="1" x14ac:dyDescent="0.25">
      <c r="A116" s="55"/>
      <c r="B116" s="68" t="s">
        <v>10</v>
      </c>
      <c r="C116" s="43">
        <v>1837930.16</v>
      </c>
      <c r="D116" s="43">
        <v>789719.14</v>
      </c>
      <c r="E116" s="43">
        <v>698862.95</v>
      </c>
      <c r="F116" s="44">
        <f t="shared" si="25"/>
        <v>88.495126254632751</v>
      </c>
      <c r="G116" s="159"/>
      <c r="H116" s="159"/>
      <c r="I116" s="80"/>
      <c r="N116" s="13"/>
    </row>
    <row r="117" spans="1:14" ht="380.25" customHeight="1" x14ac:dyDescent="0.25">
      <c r="A117" s="55"/>
      <c r="B117" s="68" t="s">
        <v>155</v>
      </c>
      <c r="C117" s="43">
        <v>0</v>
      </c>
      <c r="D117" s="43">
        <v>0</v>
      </c>
      <c r="E117" s="43">
        <v>0</v>
      </c>
      <c r="F117" s="44"/>
      <c r="G117" s="159"/>
      <c r="H117" s="159"/>
      <c r="I117" s="80"/>
      <c r="N117" s="13"/>
    </row>
    <row r="118" spans="1:14" ht="31.5" x14ac:dyDescent="0.25">
      <c r="A118" s="55" t="s">
        <v>83</v>
      </c>
      <c r="B118" s="56" t="s">
        <v>175</v>
      </c>
      <c r="C118" s="43">
        <f>C119+C120+C121</f>
        <v>891433.3</v>
      </c>
      <c r="D118" s="43">
        <f t="shared" ref="D118:E118" si="30">D119+D120+D121</f>
        <v>394063.8</v>
      </c>
      <c r="E118" s="43">
        <f t="shared" si="30"/>
        <v>390321.79</v>
      </c>
      <c r="F118" s="44">
        <f t="shared" si="25"/>
        <v>99.05040503593581</v>
      </c>
      <c r="G118" s="27"/>
      <c r="H118" s="27"/>
      <c r="I118" s="80"/>
      <c r="N118" s="13"/>
    </row>
    <row r="119" spans="1:14" ht="94.5" customHeight="1" x14ac:dyDescent="0.25">
      <c r="A119" s="55"/>
      <c r="B119" s="68" t="s">
        <v>9</v>
      </c>
      <c r="C119" s="43">
        <v>0</v>
      </c>
      <c r="D119" s="43">
        <v>0</v>
      </c>
      <c r="E119" s="43">
        <v>0</v>
      </c>
      <c r="F119" s="44">
        <v>0</v>
      </c>
      <c r="G119" s="123" t="s">
        <v>67</v>
      </c>
      <c r="H119" s="156" t="s">
        <v>203</v>
      </c>
      <c r="I119" s="80"/>
      <c r="J119" s="13"/>
      <c r="N119" s="13"/>
    </row>
    <row r="120" spans="1:14" ht="94.5" customHeight="1" x14ac:dyDescent="0.25">
      <c r="A120" s="55"/>
      <c r="B120" s="68" t="s">
        <v>10</v>
      </c>
      <c r="C120" s="43">
        <v>891433.3</v>
      </c>
      <c r="D120" s="43">
        <v>394063.8</v>
      </c>
      <c r="E120" s="43">
        <v>390321.79</v>
      </c>
      <c r="F120" s="44">
        <f t="shared" si="25"/>
        <v>99.05040503593581</v>
      </c>
      <c r="G120" s="124"/>
      <c r="H120" s="157"/>
      <c r="I120" s="80"/>
      <c r="N120" s="13"/>
    </row>
    <row r="121" spans="1:14" ht="84.75" customHeight="1" x14ac:dyDescent="0.25">
      <c r="A121" s="55"/>
      <c r="B121" s="68" t="s">
        <v>155</v>
      </c>
      <c r="C121" s="43">
        <v>0</v>
      </c>
      <c r="D121" s="43">
        <v>0</v>
      </c>
      <c r="E121" s="43">
        <v>0</v>
      </c>
      <c r="F121" s="44">
        <v>0</v>
      </c>
      <c r="G121" s="125"/>
      <c r="H121" s="158"/>
      <c r="I121" s="80"/>
      <c r="N121" s="13"/>
    </row>
    <row r="122" spans="1:14" ht="63" customHeight="1" x14ac:dyDescent="0.25">
      <c r="A122" s="36" t="s">
        <v>109</v>
      </c>
      <c r="B122" s="37" t="s">
        <v>40</v>
      </c>
      <c r="C122" s="38">
        <f>C123+C124+C125</f>
        <v>47110.900000000009</v>
      </c>
      <c r="D122" s="38">
        <f t="shared" ref="D122:E122" si="31">D123+D124+D125</f>
        <v>20085.54</v>
      </c>
      <c r="E122" s="38">
        <f t="shared" si="31"/>
        <v>11127.73</v>
      </c>
      <c r="F122" s="38">
        <f t="shared" si="25"/>
        <v>55.401696942178305</v>
      </c>
      <c r="G122" s="7"/>
      <c r="H122" s="12"/>
      <c r="I122" s="80"/>
      <c r="N122" s="13"/>
    </row>
    <row r="123" spans="1:14" ht="15.75" x14ac:dyDescent="0.25">
      <c r="A123" s="47"/>
      <c r="B123" s="73" t="s">
        <v>9</v>
      </c>
      <c r="C123" s="43">
        <f>C127+C131+C135</f>
        <v>4512.3</v>
      </c>
      <c r="D123" s="43">
        <f t="shared" ref="D123:E123" si="32">D127+D131+D135</f>
        <v>4438.3599999999997</v>
      </c>
      <c r="E123" s="43">
        <f t="shared" si="32"/>
        <v>4438.3599999999997</v>
      </c>
      <c r="F123" s="44">
        <f t="shared" si="25"/>
        <v>100</v>
      </c>
      <c r="G123" s="27"/>
      <c r="H123" s="27"/>
      <c r="I123" s="80"/>
      <c r="N123" s="13"/>
    </row>
    <row r="124" spans="1:14" ht="15.75" x14ac:dyDescent="0.25">
      <c r="A124" s="47"/>
      <c r="B124" s="73" t="s">
        <v>10</v>
      </c>
      <c r="C124" s="43">
        <f t="shared" ref="C124:E125" si="33">C128+C132+C136</f>
        <v>42598.600000000006</v>
      </c>
      <c r="D124" s="43">
        <f t="shared" si="33"/>
        <v>15647.18</v>
      </c>
      <c r="E124" s="43">
        <f t="shared" si="33"/>
        <v>6689.3700000000008</v>
      </c>
      <c r="F124" s="44">
        <f t="shared" si="25"/>
        <v>42.751281700600366</v>
      </c>
      <c r="G124" s="27"/>
      <c r="H124" s="27"/>
      <c r="I124" s="80"/>
      <c r="N124" s="13"/>
    </row>
    <row r="125" spans="1:14" ht="15.75" x14ac:dyDescent="0.25">
      <c r="A125" s="47"/>
      <c r="B125" s="73" t="s">
        <v>155</v>
      </c>
      <c r="C125" s="43">
        <f t="shared" si="33"/>
        <v>0</v>
      </c>
      <c r="D125" s="43">
        <f t="shared" si="33"/>
        <v>0</v>
      </c>
      <c r="E125" s="43">
        <f t="shared" si="33"/>
        <v>0</v>
      </c>
      <c r="F125" s="44"/>
      <c r="G125" s="27"/>
      <c r="H125" s="27"/>
      <c r="I125" s="80"/>
      <c r="N125" s="13"/>
    </row>
    <row r="126" spans="1:14" ht="40.5" customHeight="1" x14ac:dyDescent="0.25">
      <c r="A126" s="55" t="s">
        <v>110</v>
      </c>
      <c r="B126" s="56" t="s">
        <v>174</v>
      </c>
      <c r="C126" s="43">
        <f>C127+C128+C129</f>
        <v>11812.04</v>
      </c>
      <c r="D126" s="43">
        <f t="shared" ref="D126:E126" si="34">D127+D128+D129</f>
        <v>4736.49</v>
      </c>
      <c r="E126" s="43">
        <f t="shared" si="34"/>
        <v>2009.02</v>
      </c>
      <c r="F126" s="44">
        <f t="shared" si="25"/>
        <v>42.415797352047612</v>
      </c>
      <c r="G126" s="27"/>
      <c r="H126" s="27"/>
      <c r="I126" s="80"/>
      <c r="N126" s="13"/>
    </row>
    <row r="127" spans="1:14" ht="94.5" customHeight="1" x14ac:dyDescent="0.25">
      <c r="A127" s="47"/>
      <c r="B127" s="73" t="s">
        <v>9</v>
      </c>
      <c r="C127" s="43">
        <v>0</v>
      </c>
      <c r="D127" s="43">
        <v>0</v>
      </c>
      <c r="E127" s="43">
        <v>0</v>
      </c>
      <c r="F127" s="44"/>
      <c r="G127" s="126" t="s">
        <v>68</v>
      </c>
      <c r="H127" s="107" t="s">
        <v>204</v>
      </c>
      <c r="I127" s="80"/>
      <c r="N127" s="13"/>
    </row>
    <row r="128" spans="1:14" ht="59.25" customHeight="1" x14ac:dyDescent="0.25">
      <c r="A128" s="47"/>
      <c r="B128" s="73" t="s">
        <v>10</v>
      </c>
      <c r="C128" s="43">
        <v>11812.04</v>
      </c>
      <c r="D128" s="43">
        <v>4736.49</v>
      </c>
      <c r="E128" s="43">
        <v>2009.02</v>
      </c>
      <c r="F128" s="44">
        <f t="shared" si="25"/>
        <v>42.415797352047612</v>
      </c>
      <c r="G128" s="127"/>
      <c r="H128" s="115"/>
      <c r="I128" s="80"/>
      <c r="N128" s="13"/>
    </row>
    <row r="129" spans="1:14" ht="40.5" customHeight="1" x14ac:dyDescent="0.25">
      <c r="A129" s="47"/>
      <c r="B129" s="73" t="s">
        <v>155</v>
      </c>
      <c r="C129" s="43">
        <v>0</v>
      </c>
      <c r="D129" s="43">
        <v>0</v>
      </c>
      <c r="E129" s="43">
        <v>0</v>
      </c>
      <c r="F129" s="44"/>
      <c r="G129" s="128"/>
      <c r="H129" s="116"/>
      <c r="I129" s="80"/>
      <c r="N129" s="13"/>
    </row>
    <row r="130" spans="1:14" ht="52.5" hidden="1" customHeight="1" x14ac:dyDescent="0.25">
      <c r="A130" s="55"/>
      <c r="B130" s="56"/>
      <c r="C130" s="43"/>
      <c r="D130" s="43"/>
      <c r="E130" s="43"/>
      <c r="F130" s="44"/>
      <c r="G130" s="28"/>
      <c r="H130" s="27"/>
      <c r="I130" s="80"/>
      <c r="N130" s="13"/>
    </row>
    <row r="131" spans="1:14" ht="15.75" hidden="1" x14ac:dyDescent="0.25">
      <c r="A131" s="47"/>
      <c r="B131" s="73"/>
      <c r="C131" s="43"/>
      <c r="D131" s="43"/>
      <c r="E131" s="43"/>
      <c r="F131" s="44"/>
      <c r="G131" s="126"/>
      <c r="H131" s="129"/>
      <c r="I131" s="80"/>
      <c r="N131" s="13"/>
    </row>
    <row r="132" spans="1:14" ht="15.75" hidden="1" x14ac:dyDescent="0.25">
      <c r="A132" s="47"/>
      <c r="B132" s="73"/>
      <c r="C132" s="43"/>
      <c r="D132" s="43"/>
      <c r="E132" s="43"/>
      <c r="F132" s="44"/>
      <c r="G132" s="127"/>
      <c r="H132" s="115"/>
      <c r="I132" s="80"/>
      <c r="N132" s="13"/>
    </row>
    <row r="133" spans="1:14" ht="15.75" hidden="1" x14ac:dyDescent="0.25">
      <c r="A133" s="47"/>
      <c r="B133" s="73"/>
      <c r="C133" s="43"/>
      <c r="D133" s="43"/>
      <c r="E133" s="43"/>
      <c r="F133" s="44"/>
      <c r="G133" s="128"/>
      <c r="H133" s="116"/>
      <c r="I133" s="80"/>
      <c r="N133" s="13"/>
    </row>
    <row r="134" spans="1:14" ht="93.75" customHeight="1" x14ac:dyDescent="0.25">
      <c r="A134" s="55" t="s">
        <v>111</v>
      </c>
      <c r="B134" s="56" t="s">
        <v>173</v>
      </c>
      <c r="C134" s="43">
        <f>C135+C136+C137</f>
        <v>35298.86</v>
      </c>
      <c r="D134" s="43">
        <f t="shared" ref="D134:E134" si="35">D135+D136+D137</f>
        <v>15349.05</v>
      </c>
      <c r="E134" s="43">
        <f t="shared" si="35"/>
        <v>9118.7099999999991</v>
      </c>
      <c r="F134" s="44">
        <f t="shared" si="25"/>
        <v>59.408953648597141</v>
      </c>
      <c r="G134" s="27"/>
      <c r="H134" s="27"/>
      <c r="I134" s="80"/>
      <c r="N134" s="13"/>
    </row>
    <row r="135" spans="1:14" ht="48" customHeight="1" x14ac:dyDescent="0.25">
      <c r="A135" s="47"/>
      <c r="B135" s="73" t="s">
        <v>9</v>
      </c>
      <c r="C135" s="43">
        <v>4512.3</v>
      </c>
      <c r="D135" s="43">
        <v>4438.3599999999997</v>
      </c>
      <c r="E135" s="43">
        <v>4438.3599999999997</v>
      </c>
      <c r="F135" s="44">
        <f t="shared" si="25"/>
        <v>100</v>
      </c>
      <c r="G135" s="130" t="s">
        <v>69</v>
      </c>
      <c r="H135" s="107" t="s">
        <v>205</v>
      </c>
      <c r="I135" s="80"/>
      <c r="N135" s="13"/>
    </row>
    <row r="136" spans="1:14" ht="33.75" customHeight="1" x14ac:dyDescent="0.25">
      <c r="A136" s="47"/>
      <c r="B136" s="73" t="s">
        <v>10</v>
      </c>
      <c r="C136" s="43">
        <v>30786.560000000001</v>
      </c>
      <c r="D136" s="43">
        <v>10910.69</v>
      </c>
      <c r="E136" s="43">
        <v>4680.3500000000004</v>
      </c>
      <c r="F136" s="44">
        <f t="shared" si="25"/>
        <v>42.896920359757267</v>
      </c>
      <c r="G136" s="124"/>
      <c r="H136" s="108"/>
      <c r="I136" s="80"/>
      <c r="N136" s="13"/>
    </row>
    <row r="137" spans="1:14" ht="23.25" customHeight="1" x14ac:dyDescent="0.25">
      <c r="A137" s="47"/>
      <c r="B137" s="73" t="s">
        <v>155</v>
      </c>
      <c r="C137" s="43">
        <v>0</v>
      </c>
      <c r="D137" s="43">
        <v>0</v>
      </c>
      <c r="E137" s="43">
        <v>0</v>
      </c>
      <c r="F137" s="44"/>
      <c r="G137" s="125"/>
      <c r="H137" s="109"/>
      <c r="I137" s="80"/>
      <c r="N137" s="13"/>
    </row>
    <row r="138" spans="1:14" ht="90" customHeight="1" x14ac:dyDescent="0.25">
      <c r="A138" s="36" t="s">
        <v>38</v>
      </c>
      <c r="B138" s="37" t="s">
        <v>42</v>
      </c>
      <c r="C138" s="38">
        <f>C139+C140+C141</f>
        <v>146246</v>
      </c>
      <c r="D138" s="38">
        <f t="shared" ref="D138:E138" si="36">D139+D140+D141</f>
        <v>89361.94</v>
      </c>
      <c r="E138" s="38">
        <f t="shared" si="36"/>
        <v>87184.23</v>
      </c>
      <c r="F138" s="38">
        <f t="shared" si="25"/>
        <v>97.563045296465134</v>
      </c>
      <c r="G138" s="7"/>
      <c r="H138" s="12"/>
      <c r="I138" s="80"/>
      <c r="N138" s="13"/>
    </row>
    <row r="139" spans="1:14" ht="156.75" customHeight="1" x14ac:dyDescent="0.25">
      <c r="A139" s="47"/>
      <c r="B139" s="75" t="s">
        <v>9</v>
      </c>
      <c r="C139" s="43">
        <v>0</v>
      </c>
      <c r="D139" s="43">
        <v>0</v>
      </c>
      <c r="E139" s="43">
        <v>0</v>
      </c>
      <c r="F139" s="44"/>
      <c r="G139" s="123" t="s">
        <v>88</v>
      </c>
      <c r="H139" s="160" t="s">
        <v>70</v>
      </c>
      <c r="I139" s="80"/>
      <c r="N139" s="13"/>
    </row>
    <row r="140" spans="1:14" ht="107.25" customHeight="1" x14ac:dyDescent="0.25">
      <c r="A140" s="47"/>
      <c r="B140" s="75" t="s">
        <v>10</v>
      </c>
      <c r="C140" s="43">
        <v>146246</v>
      </c>
      <c r="D140" s="43">
        <v>89361.94</v>
      </c>
      <c r="E140" s="43">
        <v>87184.23</v>
      </c>
      <c r="F140" s="44">
        <f t="shared" si="25"/>
        <v>97.563045296465134</v>
      </c>
      <c r="G140" s="124"/>
      <c r="H140" s="161"/>
      <c r="I140" s="80"/>
      <c r="N140" s="13"/>
    </row>
    <row r="141" spans="1:14" ht="79.5" customHeight="1" x14ac:dyDescent="0.25">
      <c r="A141" s="47"/>
      <c r="B141" s="75" t="s">
        <v>155</v>
      </c>
      <c r="C141" s="43">
        <v>0</v>
      </c>
      <c r="D141" s="43">
        <v>0</v>
      </c>
      <c r="E141" s="43">
        <v>0</v>
      </c>
      <c r="F141" s="44"/>
      <c r="G141" s="125"/>
      <c r="H141" s="162"/>
      <c r="I141" s="80"/>
      <c r="N141" s="13"/>
    </row>
    <row r="142" spans="1:14" s="63" customFormat="1" ht="98.25" customHeight="1" x14ac:dyDescent="0.25">
      <c r="A142" s="48" t="s">
        <v>39</v>
      </c>
      <c r="B142" s="60" t="s">
        <v>43</v>
      </c>
      <c r="C142" s="50">
        <f>C143+C144+C145</f>
        <v>211060.98</v>
      </c>
      <c r="D142" s="50">
        <f t="shared" ref="D142:E142" si="37">D143+D144+D145</f>
        <v>105460.59</v>
      </c>
      <c r="E142" s="50">
        <f t="shared" si="37"/>
        <v>100668.27</v>
      </c>
      <c r="F142" s="50">
        <f t="shared" si="25"/>
        <v>95.455819088438631</v>
      </c>
      <c r="G142" s="61"/>
      <c r="H142" s="62"/>
      <c r="I142" s="84"/>
    </row>
    <row r="143" spans="1:14" ht="174" customHeight="1" x14ac:dyDescent="0.25">
      <c r="A143" s="10"/>
      <c r="B143" s="58" t="s">
        <v>9</v>
      </c>
      <c r="C143" s="11"/>
      <c r="D143" s="11"/>
      <c r="E143" s="11"/>
      <c r="F143" s="8"/>
      <c r="G143" s="131" t="s">
        <v>60</v>
      </c>
      <c r="H143" s="129" t="s">
        <v>89</v>
      </c>
      <c r="I143" s="80"/>
    </row>
    <row r="144" spans="1:14" ht="167.25" customHeight="1" x14ac:dyDescent="0.25">
      <c r="A144" s="10"/>
      <c r="B144" s="58" t="s">
        <v>10</v>
      </c>
      <c r="C144" s="53">
        <v>211060.98</v>
      </c>
      <c r="D144" s="53">
        <v>105460.59</v>
      </c>
      <c r="E144" s="53">
        <v>100668.27</v>
      </c>
      <c r="F144" s="54">
        <f>E144/D144*100</f>
        <v>95.455819088438631</v>
      </c>
      <c r="G144" s="152"/>
      <c r="H144" s="115"/>
      <c r="I144" s="80"/>
    </row>
    <row r="145" spans="1:9" ht="171" customHeight="1" x14ac:dyDescent="0.25">
      <c r="A145" s="10"/>
      <c r="B145" s="58" t="s">
        <v>155</v>
      </c>
      <c r="C145" s="11"/>
      <c r="D145" s="11"/>
      <c r="E145" s="11"/>
      <c r="F145" s="8"/>
      <c r="G145" s="153"/>
      <c r="H145" s="116"/>
      <c r="I145" s="80"/>
    </row>
    <row r="146" spans="1:9" ht="80.25" customHeight="1" x14ac:dyDescent="0.25">
      <c r="A146" s="48" t="s">
        <v>84</v>
      </c>
      <c r="B146" s="49" t="s">
        <v>71</v>
      </c>
      <c r="C146" s="50">
        <f>C147+C148+C149</f>
        <v>75953.25</v>
      </c>
      <c r="D146" s="50">
        <f>D147+D148+D149</f>
        <v>37664.25</v>
      </c>
      <c r="E146" s="50">
        <f>E147+E148+E149</f>
        <v>30589.42</v>
      </c>
      <c r="F146" s="50">
        <f t="shared" si="25"/>
        <v>81.216060322454311</v>
      </c>
      <c r="G146" s="7"/>
      <c r="H146" s="12"/>
      <c r="I146" s="80"/>
    </row>
    <row r="147" spans="1:9" ht="409.5" customHeight="1" x14ac:dyDescent="0.25">
      <c r="A147" s="51"/>
      <c r="B147" s="77" t="s">
        <v>9</v>
      </c>
      <c r="C147" s="53">
        <v>33882.400000000001</v>
      </c>
      <c r="D147" s="53">
        <v>20025.57</v>
      </c>
      <c r="E147" s="53">
        <v>15688.05</v>
      </c>
      <c r="F147" s="54">
        <f>E147/D147*100</f>
        <v>78.34009219213236</v>
      </c>
      <c r="G147" s="132" t="s">
        <v>90</v>
      </c>
      <c r="H147" s="131" t="s">
        <v>138</v>
      </c>
      <c r="I147" s="80"/>
    </row>
    <row r="148" spans="1:9" ht="409.6" customHeight="1" x14ac:dyDescent="0.25">
      <c r="A148" s="51"/>
      <c r="B148" s="77" t="s">
        <v>10</v>
      </c>
      <c r="C148" s="53">
        <v>42070.85</v>
      </c>
      <c r="D148" s="53">
        <v>17638.68</v>
      </c>
      <c r="E148" s="53">
        <v>14901.37</v>
      </c>
      <c r="F148" s="54">
        <f>E148/D148*100</f>
        <v>84.481208344388577</v>
      </c>
      <c r="G148" s="127"/>
      <c r="H148" s="115"/>
      <c r="I148" s="80"/>
    </row>
    <row r="149" spans="1:9" ht="348" customHeight="1" x14ac:dyDescent="0.25">
      <c r="A149" s="51"/>
      <c r="B149" s="77" t="s">
        <v>155</v>
      </c>
      <c r="C149" s="53"/>
      <c r="D149" s="53"/>
      <c r="E149" s="53"/>
      <c r="F149" s="54"/>
      <c r="G149" s="128"/>
      <c r="H149" s="116"/>
      <c r="I149" s="80"/>
    </row>
    <row r="150" spans="1:9" s="18" customFormat="1" ht="47.25" x14ac:dyDescent="0.2">
      <c r="A150" s="36" t="s">
        <v>41</v>
      </c>
      <c r="B150" s="37" t="s">
        <v>66</v>
      </c>
      <c r="C150" s="38">
        <f>SUM(C151:C153)</f>
        <v>2423525.41</v>
      </c>
      <c r="D150" s="38">
        <f t="shared" ref="D150:E150" si="38">SUM(D151:D153)</f>
        <v>950385.39</v>
      </c>
      <c r="E150" s="38">
        <f t="shared" si="38"/>
        <v>45679.53</v>
      </c>
      <c r="F150" s="38">
        <f>E150/D150*100</f>
        <v>4.8064217401321798</v>
      </c>
      <c r="G150" s="16" t="s">
        <v>46</v>
      </c>
      <c r="H150" s="17"/>
      <c r="I150" s="80"/>
    </row>
    <row r="151" spans="1:9" ht="15.75" x14ac:dyDescent="0.25">
      <c r="A151" s="10"/>
      <c r="B151" s="70" t="s">
        <v>9</v>
      </c>
      <c r="C151" s="43">
        <f>C155+C159+C163+C167</f>
        <v>2007914.28</v>
      </c>
      <c r="D151" s="43">
        <f>D155+D163+D167+D159</f>
        <v>867095.02</v>
      </c>
      <c r="E151" s="43">
        <f t="shared" ref="E151" si="39">E155+E159+E163+E167</f>
        <v>6924.62</v>
      </c>
      <c r="F151" s="44">
        <f>E151/D151*100</f>
        <v>0.79859990431037187</v>
      </c>
      <c r="G151" s="113"/>
      <c r="H151" s="113"/>
      <c r="I151" s="80"/>
    </row>
    <row r="152" spans="1:9" ht="15.75" x14ac:dyDescent="0.25">
      <c r="A152" s="10"/>
      <c r="B152" s="70" t="s">
        <v>10</v>
      </c>
      <c r="C152" s="43">
        <f>C156+C160+C164+C168</f>
        <v>415611.12999999995</v>
      </c>
      <c r="D152" s="43">
        <f>D156+D164+D168+D160</f>
        <v>83290.37</v>
      </c>
      <c r="E152" s="43">
        <f t="shared" ref="E152" si="40">E156+E160+E164+E168</f>
        <v>38754.909999999996</v>
      </c>
      <c r="F152" s="44">
        <f>E152/D152*100</f>
        <v>46.529880945420224</v>
      </c>
      <c r="G152" s="113"/>
      <c r="H152" s="113"/>
      <c r="I152" s="80"/>
    </row>
    <row r="153" spans="1:9" ht="15.75" x14ac:dyDescent="0.25">
      <c r="A153" s="10"/>
      <c r="B153" s="70" t="s">
        <v>155</v>
      </c>
      <c r="C153" s="11"/>
      <c r="D153" s="11"/>
      <c r="E153" s="11"/>
      <c r="F153" s="8"/>
      <c r="G153" s="113"/>
      <c r="H153" s="113"/>
      <c r="I153" s="80"/>
    </row>
    <row r="154" spans="1:9" ht="47.25" x14ac:dyDescent="0.25">
      <c r="A154" s="71" t="s">
        <v>112</v>
      </c>
      <c r="B154" s="56" t="s">
        <v>172</v>
      </c>
      <c r="C154" s="72">
        <f>C155+C156+C157</f>
        <v>41833.600000000006</v>
      </c>
      <c r="D154" s="72">
        <f>D155+D156+D157</f>
        <v>1031.75</v>
      </c>
      <c r="E154" s="72">
        <f>E155+E156+E157</f>
        <v>104.27</v>
      </c>
      <c r="F154" s="38">
        <f t="shared" ref="F154:F167" si="41">E154/D154*100</f>
        <v>10.106130361037073</v>
      </c>
      <c r="G154" s="69"/>
      <c r="H154" s="69"/>
      <c r="I154" s="80"/>
    </row>
    <row r="155" spans="1:9" ht="85.5" customHeight="1" x14ac:dyDescent="0.25">
      <c r="A155" s="47"/>
      <c r="B155" s="70" t="s">
        <v>9</v>
      </c>
      <c r="C155" s="43">
        <v>36005.620000000003</v>
      </c>
      <c r="D155" s="43">
        <v>813.37</v>
      </c>
      <c r="E155" s="43">
        <v>0</v>
      </c>
      <c r="F155" s="44">
        <f t="shared" si="41"/>
        <v>0</v>
      </c>
      <c r="G155" s="135" t="s">
        <v>149</v>
      </c>
      <c r="H155" s="107" t="s">
        <v>207</v>
      </c>
      <c r="I155" s="80"/>
    </row>
    <row r="156" spans="1:9" ht="121.5" customHeight="1" x14ac:dyDescent="0.25">
      <c r="A156" s="47"/>
      <c r="B156" s="70" t="s">
        <v>10</v>
      </c>
      <c r="C156" s="43">
        <v>5827.98</v>
      </c>
      <c r="D156" s="43">
        <v>218.38</v>
      </c>
      <c r="E156" s="43">
        <v>104.27</v>
      </c>
      <c r="F156" s="44">
        <f t="shared" si="41"/>
        <v>47.747046432823517</v>
      </c>
      <c r="G156" s="136"/>
      <c r="H156" s="133"/>
      <c r="I156" s="80"/>
    </row>
    <row r="157" spans="1:9" ht="57.75" customHeight="1" x14ac:dyDescent="0.25">
      <c r="A157" s="47"/>
      <c r="B157" s="70" t="s">
        <v>155</v>
      </c>
      <c r="C157" s="43">
        <v>0</v>
      </c>
      <c r="D157" s="43">
        <v>0</v>
      </c>
      <c r="E157" s="43">
        <v>0</v>
      </c>
      <c r="F157" s="38"/>
      <c r="G157" s="137"/>
      <c r="H157" s="134"/>
      <c r="I157" s="80"/>
    </row>
    <row r="158" spans="1:9" ht="47.25" x14ac:dyDescent="0.25">
      <c r="A158" s="71" t="s">
        <v>113</v>
      </c>
      <c r="B158" s="56" t="s">
        <v>170</v>
      </c>
      <c r="C158" s="72">
        <f>C159+C160+C161</f>
        <v>1181693.0499999998</v>
      </c>
      <c r="D158" s="72">
        <f>D159+D160+D161</f>
        <v>399635.27</v>
      </c>
      <c r="E158" s="72">
        <f>E159+E160+E161</f>
        <v>38534.879999999997</v>
      </c>
      <c r="F158" s="38">
        <f t="shared" si="41"/>
        <v>9.642512283763141</v>
      </c>
      <c r="G158" s="69"/>
      <c r="H158" s="69"/>
      <c r="I158" s="80"/>
    </row>
    <row r="159" spans="1:9" ht="162" customHeight="1" x14ac:dyDescent="0.25">
      <c r="A159" s="10"/>
      <c r="B159" s="70" t="s">
        <v>9</v>
      </c>
      <c r="C159" s="43">
        <v>914546.41999999993</v>
      </c>
      <c r="D159" s="74">
        <v>316693.44</v>
      </c>
      <c r="E159" s="43">
        <v>0</v>
      </c>
      <c r="F159" s="44">
        <f>E159/D155*100</f>
        <v>0</v>
      </c>
      <c r="G159" s="138" t="s">
        <v>150</v>
      </c>
      <c r="H159" s="135" t="s">
        <v>214</v>
      </c>
      <c r="I159" s="80"/>
    </row>
    <row r="160" spans="1:9" ht="298.5" customHeight="1" x14ac:dyDescent="0.25">
      <c r="A160" s="10"/>
      <c r="B160" s="70" t="s">
        <v>10</v>
      </c>
      <c r="C160" s="43">
        <v>267146.63</v>
      </c>
      <c r="D160" s="74">
        <v>82941.83</v>
      </c>
      <c r="E160" s="43">
        <v>38534.879999999997</v>
      </c>
      <c r="F160" s="44">
        <f>E160/D156*100</f>
        <v>17645.791739170254</v>
      </c>
      <c r="G160" s="139"/>
      <c r="H160" s="141"/>
      <c r="I160" s="80"/>
    </row>
    <row r="161" spans="1:14" ht="150" customHeight="1" x14ac:dyDescent="0.25">
      <c r="A161" s="10"/>
      <c r="B161" s="70" t="s">
        <v>155</v>
      </c>
      <c r="C161" s="43">
        <v>0</v>
      </c>
      <c r="D161" s="43">
        <v>0</v>
      </c>
      <c r="E161" s="43">
        <v>0</v>
      </c>
      <c r="F161" s="44"/>
      <c r="G161" s="140"/>
      <c r="H161" s="142"/>
      <c r="I161" s="80"/>
    </row>
    <row r="162" spans="1:14" ht="85.5" customHeight="1" x14ac:dyDescent="0.25">
      <c r="A162" s="55" t="s">
        <v>114</v>
      </c>
      <c r="B162" s="56" t="s">
        <v>169</v>
      </c>
      <c r="C162" s="72">
        <f>C163+C164+C165</f>
        <v>299780.73</v>
      </c>
      <c r="D162" s="72">
        <f>D163+D164+D165</f>
        <v>135119.76999999999</v>
      </c>
      <c r="E162" s="72">
        <f>E163+E164+E165</f>
        <v>7040.38</v>
      </c>
      <c r="F162" s="38">
        <f t="shared" si="41"/>
        <v>5.2104736412739605</v>
      </c>
      <c r="G162" s="69"/>
      <c r="H162" s="69"/>
      <c r="I162" s="80"/>
    </row>
    <row r="163" spans="1:14" ht="63.75" customHeight="1" x14ac:dyDescent="0.25">
      <c r="A163" s="10"/>
      <c r="B163" s="70" t="s">
        <v>9</v>
      </c>
      <c r="C163" s="43">
        <v>256314.14</v>
      </c>
      <c r="D163" s="43">
        <v>134989.60999999999</v>
      </c>
      <c r="E163" s="43">
        <v>6924.62</v>
      </c>
      <c r="F163" s="44">
        <f t="shared" si="41"/>
        <v>5.1297429483646937</v>
      </c>
      <c r="G163" s="135" t="s">
        <v>139</v>
      </c>
      <c r="H163" s="135" t="s">
        <v>209</v>
      </c>
      <c r="I163" s="80"/>
    </row>
    <row r="164" spans="1:14" ht="93" customHeight="1" x14ac:dyDescent="0.25">
      <c r="A164" s="10"/>
      <c r="B164" s="70" t="s">
        <v>10</v>
      </c>
      <c r="C164" s="43">
        <v>43466.59</v>
      </c>
      <c r="D164" s="43">
        <v>130.16</v>
      </c>
      <c r="E164" s="43">
        <v>115.76</v>
      </c>
      <c r="F164" s="44">
        <f t="shared" si="41"/>
        <v>88.936693300553173</v>
      </c>
      <c r="G164" s="141"/>
      <c r="H164" s="141"/>
      <c r="I164" s="80"/>
    </row>
    <row r="165" spans="1:14" ht="81" customHeight="1" x14ac:dyDescent="0.25">
      <c r="A165" s="10"/>
      <c r="B165" s="70" t="s">
        <v>155</v>
      </c>
      <c r="C165" s="43">
        <v>0</v>
      </c>
      <c r="D165" s="43">
        <v>0</v>
      </c>
      <c r="E165" s="43">
        <v>0</v>
      </c>
      <c r="F165" s="44"/>
      <c r="G165" s="142"/>
      <c r="H165" s="142"/>
      <c r="I165" s="80"/>
    </row>
    <row r="166" spans="1:14" ht="90.75" customHeight="1" x14ac:dyDescent="0.25">
      <c r="A166" s="55" t="s">
        <v>115</v>
      </c>
      <c r="B166" s="56" t="s">
        <v>168</v>
      </c>
      <c r="C166" s="72">
        <f>C167+C168+C169</f>
        <v>900218.03</v>
      </c>
      <c r="D166" s="72">
        <f>D167+D168+D169</f>
        <v>414598.6</v>
      </c>
      <c r="E166" s="72">
        <f>E167+E168+E169</f>
        <v>0</v>
      </c>
      <c r="F166" s="38">
        <f>E166/D166*100</f>
        <v>0</v>
      </c>
      <c r="G166" s="69"/>
      <c r="H166" s="69"/>
      <c r="I166" s="80"/>
    </row>
    <row r="167" spans="1:14" ht="22.5" customHeight="1" x14ac:dyDescent="0.25">
      <c r="A167" s="10"/>
      <c r="B167" s="70" t="s">
        <v>9</v>
      </c>
      <c r="C167" s="43">
        <v>801048.10000000009</v>
      </c>
      <c r="D167" s="43">
        <v>414598.6</v>
      </c>
      <c r="E167" s="43">
        <v>0</v>
      </c>
      <c r="F167" s="44">
        <f t="shared" si="41"/>
        <v>0</v>
      </c>
      <c r="G167" s="135" t="s">
        <v>94</v>
      </c>
      <c r="H167" s="135" t="s">
        <v>152</v>
      </c>
      <c r="I167" s="80"/>
    </row>
    <row r="168" spans="1:14" ht="22.5" customHeight="1" x14ac:dyDescent="0.25">
      <c r="A168" s="10"/>
      <c r="B168" s="70" t="s">
        <v>10</v>
      </c>
      <c r="C168" s="43">
        <v>99169.93</v>
      </c>
      <c r="D168" s="43">
        <v>0</v>
      </c>
      <c r="E168" s="43">
        <v>0</v>
      </c>
      <c r="F168" s="44"/>
      <c r="G168" s="141"/>
      <c r="H168" s="141"/>
      <c r="I168" s="80"/>
    </row>
    <row r="169" spans="1:14" ht="22.5" customHeight="1" x14ac:dyDescent="0.25">
      <c r="A169" s="10"/>
      <c r="B169" s="70" t="s">
        <v>155</v>
      </c>
      <c r="C169" s="43">
        <v>0</v>
      </c>
      <c r="D169" s="43">
        <v>0</v>
      </c>
      <c r="E169" s="43">
        <v>0</v>
      </c>
      <c r="F169" s="44"/>
      <c r="G169" s="142"/>
      <c r="H169" s="142"/>
      <c r="I169" s="80"/>
    </row>
    <row r="170" spans="1:14" ht="78.75" x14ac:dyDescent="0.25">
      <c r="A170" s="36" t="s">
        <v>116</v>
      </c>
      <c r="B170" s="37" t="s">
        <v>48</v>
      </c>
      <c r="C170" s="38">
        <f>C171+C172+C173</f>
        <v>1101.5999999999999</v>
      </c>
      <c r="D170" s="38">
        <f t="shared" ref="D170:E170" si="42">D171+D172+D173</f>
        <v>1101.5999999999999</v>
      </c>
      <c r="E170" s="38">
        <f t="shared" si="42"/>
        <v>1080.5999999999999</v>
      </c>
      <c r="F170" s="38">
        <f t="shared" ref="F170:F171" si="43">E170/D170*100</f>
        <v>98.093681917211327</v>
      </c>
      <c r="G170" s="7"/>
      <c r="H170" s="12"/>
      <c r="I170" s="80"/>
      <c r="N170" s="13"/>
    </row>
    <row r="171" spans="1:14" ht="19.5" customHeight="1" x14ac:dyDescent="0.25">
      <c r="A171" s="47"/>
      <c r="B171" s="42" t="s">
        <v>9</v>
      </c>
      <c r="C171" s="43">
        <v>1101.5999999999999</v>
      </c>
      <c r="D171" s="43">
        <v>1101.5999999999999</v>
      </c>
      <c r="E171" s="43">
        <v>1080.5999999999999</v>
      </c>
      <c r="F171" s="44">
        <f t="shared" si="43"/>
        <v>98.093681917211327</v>
      </c>
      <c r="G171" s="123" t="s">
        <v>140</v>
      </c>
      <c r="H171" s="107" t="s">
        <v>57</v>
      </c>
      <c r="I171" s="80"/>
      <c r="K171" s="31"/>
      <c r="N171" s="13"/>
    </row>
    <row r="172" spans="1:14" ht="19.5" customHeight="1" x14ac:dyDescent="0.25">
      <c r="A172" s="47"/>
      <c r="B172" s="42" t="s">
        <v>10</v>
      </c>
      <c r="C172" s="43">
        <v>0</v>
      </c>
      <c r="D172" s="43">
        <v>0</v>
      </c>
      <c r="E172" s="43">
        <v>0</v>
      </c>
      <c r="F172" s="44"/>
      <c r="G172" s="124"/>
      <c r="H172" s="108"/>
      <c r="I172" s="80"/>
      <c r="J172" s="13"/>
      <c r="N172" s="13"/>
    </row>
    <row r="173" spans="1:14" ht="19.5" customHeight="1" x14ac:dyDescent="0.25">
      <c r="A173" s="47"/>
      <c r="B173" s="42" t="s">
        <v>155</v>
      </c>
      <c r="C173" s="43">
        <v>0</v>
      </c>
      <c r="D173" s="43">
        <v>0</v>
      </c>
      <c r="E173" s="43">
        <v>0</v>
      </c>
      <c r="F173" s="44"/>
      <c r="G173" s="125"/>
      <c r="H173" s="109"/>
      <c r="I173" s="80"/>
      <c r="N173" s="13"/>
    </row>
    <row r="174" spans="1:14" ht="63" x14ac:dyDescent="0.25">
      <c r="A174" s="48" t="s">
        <v>44</v>
      </c>
      <c r="B174" s="49" t="s">
        <v>52</v>
      </c>
      <c r="C174" s="50">
        <f>C175+C176+C177</f>
        <v>3540</v>
      </c>
      <c r="D174" s="50">
        <f>D175+D176+D177</f>
        <v>1879.43</v>
      </c>
      <c r="E174" s="50">
        <f>E175+E176+E177</f>
        <v>659.53</v>
      </c>
      <c r="F174" s="50">
        <f>E174/D174*100</f>
        <v>35.092022581314545</v>
      </c>
      <c r="G174" s="61"/>
      <c r="H174" s="62"/>
      <c r="I174" s="80"/>
    </row>
    <row r="175" spans="1:14" ht="30" customHeight="1" x14ac:dyDescent="0.25">
      <c r="A175" s="51"/>
      <c r="B175" s="59" t="s">
        <v>9</v>
      </c>
      <c r="C175" s="53"/>
      <c r="D175" s="53"/>
      <c r="E175" s="53"/>
      <c r="F175" s="54"/>
      <c r="G175" s="114" t="s">
        <v>65</v>
      </c>
      <c r="H175" s="114" t="s">
        <v>222</v>
      </c>
      <c r="I175" s="80"/>
    </row>
    <row r="176" spans="1:14" ht="30" customHeight="1" x14ac:dyDescent="0.25">
      <c r="A176" s="51"/>
      <c r="B176" s="59" t="s">
        <v>10</v>
      </c>
      <c r="C176" s="53">
        <v>3540</v>
      </c>
      <c r="D176" s="53">
        <v>1879.43</v>
      </c>
      <c r="E176" s="53">
        <v>659.53</v>
      </c>
      <c r="F176" s="54">
        <f>E176/D176*100</f>
        <v>35.092022581314545</v>
      </c>
      <c r="G176" s="114"/>
      <c r="H176" s="114"/>
      <c r="I176" s="80"/>
    </row>
    <row r="177" spans="1:12" ht="30" customHeight="1" x14ac:dyDescent="0.25">
      <c r="A177" s="51"/>
      <c r="B177" s="59" t="s">
        <v>155</v>
      </c>
      <c r="C177" s="53"/>
      <c r="D177" s="53"/>
      <c r="E177" s="53"/>
      <c r="F177" s="54"/>
      <c r="G177" s="114"/>
      <c r="H177" s="114"/>
      <c r="I177" s="80"/>
    </row>
    <row r="178" spans="1:12" s="18" customFormat="1" ht="72" customHeight="1" x14ac:dyDescent="0.2">
      <c r="A178" s="48" t="s">
        <v>117</v>
      </c>
      <c r="B178" s="49" t="s">
        <v>223</v>
      </c>
      <c r="C178" s="50">
        <f>SUM(C179:C181)</f>
        <v>144081.81396</v>
      </c>
      <c r="D178" s="50">
        <f t="shared" ref="D178:E178" si="44">SUM(D179:D181)</f>
        <v>73988.584300000002</v>
      </c>
      <c r="E178" s="50">
        <f t="shared" si="44"/>
        <v>67281.767819999994</v>
      </c>
      <c r="F178" s="50">
        <f>E178/D178*100</f>
        <v>90.935336115087679</v>
      </c>
      <c r="G178" s="16"/>
      <c r="H178" s="19"/>
      <c r="I178" s="80"/>
    </row>
    <row r="179" spans="1:12" ht="15.75" x14ac:dyDescent="0.25">
      <c r="A179" s="51"/>
      <c r="B179" s="94" t="s">
        <v>9</v>
      </c>
      <c r="C179" s="53">
        <f>C183+C187+C191</f>
        <v>484.1</v>
      </c>
      <c r="D179" s="53">
        <f>D183+D187+D191</f>
        <v>61.668460000000003</v>
      </c>
      <c r="E179" s="53">
        <f>E183+E187+E191</f>
        <v>61.668460000000003</v>
      </c>
      <c r="F179" s="54">
        <f>E179/D179*100</f>
        <v>100</v>
      </c>
      <c r="G179" s="113"/>
      <c r="H179" s="113"/>
      <c r="I179" s="80"/>
    </row>
    <row r="180" spans="1:12" ht="15.75" x14ac:dyDescent="0.25">
      <c r="A180" s="51"/>
      <c r="B180" s="94" t="s">
        <v>10</v>
      </c>
      <c r="C180" s="53">
        <f>C184+C188+C192</f>
        <v>143597.71395999999</v>
      </c>
      <c r="D180" s="53">
        <f t="shared" ref="D180:E181" si="45">D184+D188+D192</f>
        <v>73926.915840000001</v>
      </c>
      <c r="E180" s="53">
        <f t="shared" si="45"/>
        <v>67220.099359999993</v>
      </c>
      <c r="F180" s="54">
        <f>E180/D180*100</f>
        <v>90.927774540851175</v>
      </c>
      <c r="G180" s="113"/>
      <c r="H180" s="113"/>
      <c r="I180" s="80"/>
    </row>
    <row r="181" spans="1:12" ht="15.75" x14ac:dyDescent="0.25">
      <c r="A181" s="51"/>
      <c r="B181" s="94" t="s">
        <v>155</v>
      </c>
      <c r="C181" s="53">
        <f>C185+C189+C193</f>
        <v>0</v>
      </c>
      <c r="D181" s="53">
        <f t="shared" si="45"/>
        <v>0</v>
      </c>
      <c r="E181" s="53">
        <f t="shared" si="45"/>
        <v>0</v>
      </c>
      <c r="F181" s="54"/>
      <c r="G181" s="113"/>
      <c r="H181" s="113"/>
      <c r="I181" s="80"/>
    </row>
    <row r="182" spans="1:12" ht="87" customHeight="1" x14ac:dyDescent="0.25">
      <c r="A182" s="78" t="s">
        <v>118</v>
      </c>
      <c r="B182" s="79" t="s">
        <v>167</v>
      </c>
      <c r="C182" s="53">
        <f>SUM(C183:C185)</f>
        <v>82818.741770000008</v>
      </c>
      <c r="D182" s="53">
        <f>SUM(D183:D185)</f>
        <v>42635.039619999996</v>
      </c>
      <c r="E182" s="53">
        <f>SUM(E183:E185)</f>
        <v>38238.84822</v>
      </c>
      <c r="F182" s="54">
        <f>E182/D182*100</f>
        <v>89.688783124907062</v>
      </c>
      <c r="G182" s="27"/>
      <c r="H182" s="27"/>
      <c r="I182" s="80"/>
    </row>
    <row r="183" spans="1:12" ht="342" customHeight="1" x14ac:dyDescent="0.25">
      <c r="A183" s="51"/>
      <c r="B183" s="87" t="s">
        <v>9</v>
      </c>
      <c r="C183" s="53">
        <v>408</v>
      </c>
      <c r="D183" s="53">
        <v>0</v>
      </c>
      <c r="E183" s="53">
        <v>0</v>
      </c>
      <c r="F183" s="54">
        <v>0</v>
      </c>
      <c r="G183" s="102" t="s">
        <v>224</v>
      </c>
      <c r="H183" s="102" t="s">
        <v>141</v>
      </c>
      <c r="I183" s="80"/>
      <c r="L183" s="57"/>
    </row>
    <row r="184" spans="1:12" ht="408.75" customHeight="1" x14ac:dyDescent="0.25">
      <c r="A184" s="51"/>
      <c r="B184" s="87" t="s">
        <v>10</v>
      </c>
      <c r="C184" s="53">
        <v>82410.741770000008</v>
      </c>
      <c r="D184" s="53">
        <v>42635.039619999996</v>
      </c>
      <c r="E184" s="53">
        <v>38238.84822</v>
      </c>
      <c r="F184" s="54">
        <f>E184/D184*100</f>
        <v>89.688783124907062</v>
      </c>
      <c r="G184" s="121"/>
      <c r="H184" s="121"/>
      <c r="I184" s="80"/>
    </row>
    <row r="185" spans="1:12" ht="179.25" customHeight="1" x14ac:dyDescent="0.25">
      <c r="A185" s="51"/>
      <c r="B185" s="87" t="s">
        <v>155</v>
      </c>
      <c r="C185" s="53"/>
      <c r="D185" s="53"/>
      <c r="E185" s="53"/>
      <c r="F185" s="8"/>
      <c r="G185" s="121"/>
      <c r="H185" s="121"/>
      <c r="I185" s="80"/>
    </row>
    <row r="186" spans="1:12" ht="84.75" customHeight="1" x14ac:dyDescent="0.25">
      <c r="A186" s="78" t="s">
        <v>119</v>
      </c>
      <c r="B186" s="79" t="s">
        <v>171</v>
      </c>
      <c r="C186" s="53">
        <f>SUM(C187:C189)</f>
        <v>56333.848189999997</v>
      </c>
      <c r="D186" s="53">
        <f t="shared" ref="D186:E186" si="46">SUM(D187:D189)</f>
        <v>28010.255870000001</v>
      </c>
      <c r="E186" s="53">
        <f t="shared" si="46"/>
        <v>25912.991140000002</v>
      </c>
      <c r="F186" s="54">
        <f>E186/D186*100</f>
        <v>92.512511346794781</v>
      </c>
      <c r="G186" s="27"/>
      <c r="H186" s="27"/>
      <c r="I186" s="80"/>
    </row>
    <row r="187" spans="1:12" ht="128.25" customHeight="1" x14ac:dyDescent="0.25">
      <c r="A187" s="51"/>
      <c r="B187" s="87" t="s">
        <v>9</v>
      </c>
      <c r="C187" s="53">
        <v>76.100000000000009</v>
      </c>
      <c r="D187" s="53">
        <v>61.668460000000003</v>
      </c>
      <c r="E187" s="53">
        <v>61.668460000000003</v>
      </c>
      <c r="F187" s="54">
        <f t="shared" ref="F187:F220" si="47">E187/D187*100</f>
        <v>100</v>
      </c>
      <c r="G187" s="102" t="s">
        <v>108</v>
      </c>
      <c r="H187" s="102" t="s">
        <v>142</v>
      </c>
      <c r="I187" s="80"/>
    </row>
    <row r="188" spans="1:12" ht="78.75" customHeight="1" x14ac:dyDescent="0.25">
      <c r="A188" s="51"/>
      <c r="B188" s="87" t="s">
        <v>10</v>
      </c>
      <c r="C188" s="53">
        <v>56257.748189999998</v>
      </c>
      <c r="D188" s="53">
        <v>27948.58741</v>
      </c>
      <c r="E188" s="53">
        <v>25851.322680000001</v>
      </c>
      <c r="F188" s="54">
        <f>E188/D188*100</f>
        <v>92.49599022936809</v>
      </c>
      <c r="G188" s="121"/>
      <c r="H188" s="121"/>
      <c r="I188" s="80"/>
    </row>
    <row r="189" spans="1:12" ht="39" customHeight="1" x14ac:dyDescent="0.25">
      <c r="A189" s="51"/>
      <c r="B189" s="87" t="s">
        <v>155</v>
      </c>
      <c r="C189" s="53"/>
      <c r="D189" s="53"/>
      <c r="E189" s="53"/>
      <c r="F189" s="54"/>
      <c r="G189" s="121"/>
      <c r="H189" s="121"/>
      <c r="I189" s="80"/>
    </row>
    <row r="190" spans="1:12" ht="63" x14ac:dyDescent="0.25">
      <c r="A190" s="78" t="s">
        <v>120</v>
      </c>
      <c r="B190" s="79" t="s">
        <v>166</v>
      </c>
      <c r="C190" s="53">
        <f>SUM(C191:C193)</f>
        <v>4929.2240000000002</v>
      </c>
      <c r="D190" s="53">
        <f>SUM(D191:D193)</f>
        <v>3343.28881</v>
      </c>
      <c r="E190" s="53">
        <f t="shared" ref="E190" si="48">SUM(E191:E193)</f>
        <v>3129.9284600000001</v>
      </c>
      <c r="F190" s="54">
        <f>E190/D190*100</f>
        <v>93.618249510427432</v>
      </c>
      <c r="G190" s="27"/>
      <c r="H190" s="27"/>
      <c r="I190" s="80"/>
    </row>
    <row r="191" spans="1:12" ht="123" customHeight="1" x14ac:dyDescent="0.25">
      <c r="A191" s="51"/>
      <c r="B191" s="87" t="s">
        <v>9</v>
      </c>
      <c r="C191" s="53"/>
      <c r="D191" s="53"/>
      <c r="E191" s="53"/>
      <c r="F191" s="54"/>
      <c r="G191" s="102" t="s">
        <v>106</v>
      </c>
      <c r="H191" s="102" t="s">
        <v>107</v>
      </c>
      <c r="I191" s="80"/>
    </row>
    <row r="192" spans="1:12" ht="123" customHeight="1" x14ac:dyDescent="0.25">
      <c r="A192" s="51"/>
      <c r="B192" s="87" t="s">
        <v>10</v>
      </c>
      <c r="C192" s="53">
        <v>4929.2240000000002</v>
      </c>
      <c r="D192" s="53">
        <v>3343.28881</v>
      </c>
      <c r="E192" s="53">
        <v>3129.9284600000001</v>
      </c>
      <c r="F192" s="54">
        <f>E192/D192*100</f>
        <v>93.618249510427432</v>
      </c>
      <c r="G192" s="122"/>
      <c r="H192" s="122"/>
      <c r="I192" s="80"/>
    </row>
    <row r="193" spans="1:9" ht="72.75" customHeight="1" x14ac:dyDescent="0.25">
      <c r="A193" s="51"/>
      <c r="B193" s="87" t="s">
        <v>155</v>
      </c>
      <c r="C193" s="53"/>
      <c r="D193" s="53"/>
      <c r="E193" s="53"/>
      <c r="F193" s="54"/>
      <c r="G193" s="122"/>
      <c r="H193" s="122"/>
      <c r="I193" s="80"/>
    </row>
    <row r="194" spans="1:9" s="18" customFormat="1" ht="69" customHeight="1" x14ac:dyDescent="0.2">
      <c r="A194" s="48" t="s">
        <v>45</v>
      </c>
      <c r="B194" s="49" t="s">
        <v>91</v>
      </c>
      <c r="C194" s="50">
        <f>C195+C196+C197</f>
        <v>572256.09</v>
      </c>
      <c r="D194" s="50">
        <f t="shared" ref="D194:E194" si="49">D195+D196+D197</f>
        <v>291499.92000000004</v>
      </c>
      <c r="E194" s="50">
        <f t="shared" si="49"/>
        <v>269236.84999999998</v>
      </c>
      <c r="F194" s="50">
        <f t="shared" si="47"/>
        <v>92.362581094361857</v>
      </c>
      <c r="G194" s="16"/>
      <c r="H194" s="19"/>
      <c r="I194" s="80"/>
    </row>
    <row r="195" spans="1:9" ht="15.75" x14ac:dyDescent="0.25">
      <c r="A195" s="51"/>
      <c r="B195" s="93" t="s">
        <v>9</v>
      </c>
      <c r="C195" s="53">
        <f>C199+C203</f>
        <v>266142.3</v>
      </c>
      <c r="D195" s="53">
        <f t="shared" ref="D195:E197" si="50">D199+D203</f>
        <v>125351</v>
      </c>
      <c r="E195" s="53">
        <f t="shared" si="50"/>
        <v>120759.8</v>
      </c>
      <c r="F195" s="54">
        <f>E195/D195*100</f>
        <v>96.337324791984116</v>
      </c>
      <c r="G195" s="27"/>
      <c r="H195" s="27"/>
      <c r="I195" s="80"/>
    </row>
    <row r="196" spans="1:9" ht="15.75" x14ac:dyDescent="0.25">
      <c r="A196" s="51"/>
      <c r="B196" s="93" t="s">
        <v>10</v>
      </c>
      <c r="C196" s="53">
        <f>C200+C204</f>
        <v>306113.78999999998</v>
      </c>
      <c r="D196" s="53">
        <f t="shared" si="50"/>
        <v>166148.92000000001</v>
      </c>
      <c r="E196" s="53">
        <f t="shared" si="50"/>
        <v>148477.04999999999</v>
      </c>
      <c r="F196" s="54">
        <f>E196/D196*100</f>
        <v>89.363836972277639</v>
      </c>
      <c r="G196" s="27"/>
      <c r="H196" s="27"/>
      <c r="I196" s="80"/>
    </row>
    <row r="197" spans="1:9" ht="15.75" x14ac:dyDescent="0.25">
      <c r="A197" s="51"/>
      <c r="B197" s="93" t="s">
        <v>155</v>
      </c>
      <c r="C197" s="53">
        <f>C201+C205</f>
        <v>0</v>
      </c>
      <c r="D197" s="53">
        <f t="shared" si="50"/>
        <v>0</v>
      </c>
      <c r="E197" s="53">
        <f t="shared" si="50"/>
        <v>0</v>
      </c>
      <c r="F197" s="54"/>
      <c r="G197" s="27"/>
      <c r="H197" s="27"/>
      <c r="I197" s="80"/>
    </row>
    <row r="198" spans="1:9" ht="114.75" customHeight="1" x14ac:dyDescent="0.25">
      <c r="A198" s="78" t="s">
        <v>121</v>
      </c>
      <c r="B198" s="79" t="s">
        <v>165</v>
      </c>
      <c r="C198" s="53">
        <f>SUM(C199:C201)</f>
        <v>448515.31999999995</v>
      </c>
      <c r="D198" s="53">
        <f t="shared" ref="D198:E198" si="51">SUM(D199:D201)</f>
        <v>229862.57</v>
      </c>
      <c r="E198" s="53">
        <f t="shared" si="51"/>
        <v>213587.63</v>
      </c>
      <c r="F198" s="54">
        <f>E198/D198*100</f>
        <v>92.919708502345557</v>
      </c>
      <c r="G198" s="27"/>
      <c r="H198" s="27"/>
      <c r="I198" s="80"/>
    </row>
    <row r="199" spans="1:9" ht="86.25" customHeight="1" x14ac:dyDescent="0.25">
      <c r="A199" s="51"/>
      <c r="B199" s="93" t="s">
        <v>9</v>
      </c>
      <c r="C199" s="53">
        <v>264142.3</v>
      </c>
      <c r="D199" s="53">
        <v>123351</v>
      </c>
      <c r="E199" s="53">
        <v>120759.8</v>
      </c>
      <c r="F199" s="54"/>
      <c r="G199" s="102" t="s">
        <v>130</v>
      </c>
      <c r="H199" s="102" t="s">
        <v>131</v>
      </c>
      <c r="I199" s="80"/>
    </row>
    <row r="200" spans="1:9" ht="135.75" customHeight="1" x14ac:dyDescent="0.25">
      <c r="A200" s="51"/>
      <c r="B200" s="93" t="s">
        <v>10</v>
      </c>
      <c r="C200" s="53">
        <v>184373.02</v>
      </c>
      <c r="D200" s="53">
        <v>106511.57</v>
      </c>
      <c r="E200" s="53">
        <v>92827.83</v>
      </c>
      <c r="F200" s="54">
        <f>E200/D200*100</f>
        <v>87.152813539411724</v>
      </c>
      <c r="G200" s="102"/>
      <c r="H200" s="102"/>
      <c r="I200" s="80"/>
    </row>
    <row r="201" spans="1:9" ht="135" customHeight="1" x14ac:dyDescent="0.25">
      <c r="A201" s="51"/>
      <c r="B201" s="93" t="s">
        <v>155</v>
      </c>
      <c r="C201" s="53"/>
      <c r="D201" s="53"/>
      <c r="E201" s="53"/>
      <c r="F201" s="54"/>
      <c r="G201" s="102"/>
      <c r="H201" s="102"/>
      <c r="I201" s="80"/>
    </row>
    <row r="202" spans="1:9" ht="56.25" customHeight="1" x14ac:dyDescent="0.25">
      <c r="A202" s="78" t="s">
        <v>122</v>
      </c>
      <c r="B202" s="79" t="s">
        <v>156</v>
      </c>
      <c r="C202" s="53">
        <f>SUM(C203:C205)</f>
        <v>123740.77</v>
      </c>
      <c r="D202" s="53">
        <f t="shared" ref="D202:E202" si="52">SUM(D203:D205)</f>
        <v>61637.35</v>
      </c>
      <c r="E202" s="53">
        <f t="shared" si="52"/>
        <v>55649.22</v>
      </c>
      <c r="F202" s="54">
        <f>E202/D202*100</f>
        <v>90.284900308011302</v>
      </c>
      <c r="G202" s="27"/>
      <c r="H202" s="27"/>
      <c r="I202" s="80"/>
    </row>
    <row r="203" spans="1:9" ht="105.75" customHeight="1" x14ac:dyDescent="0.25">
      <c r="A203" s="51"/>
      <c r="B203" s="93" t="s">
        <v>9</v>
      </c>
      <c r="C203" s="53">
        <v>2000</v>
      </c>
      <c r="D203" s="53">
        <v>2000</v>
      </c>
      <c r="E203" s="53">
        <v>0</v>
      </c>
      <c r="F203" s="54">
        <f>E203/D203*100</f>
        <v>0</v>
      </c>
      <c r="G203" s="102" t="s">
        <v>151</v>
      </c>
      <c r="H203" s="102" t="s">
        <v>132</v>
      </c>
      <c r="I203" s="80"/>
    </row>
    <row r="204" spans="1:9" ht="69.75" customHeight="1" x14ac:dyDescent="0.25">
      <c r="A204" s="51"/>
      <c r="B204" s="93" t="s">
        <v>10</v>
      </c>
      <c r="C204" s="53">
        <v>121740.77</v>
      </c>
      <c r="D204" s="53">
        <v>59637.35</v>
      </c>
      <c r="E204" s="53">
        <v>55649.22</v>
      </c>
      <c r="F204" s="54">
        <f>E204/D204*100</f>
        <v>93.312697495780753</v>
      </c>
      <c r="G204" s="102"/>
      <c r="H204" s="102"/>
      <c r="I204" s="80"/>
    </row>
    <row r="205" spans="1:9" ht="54" customHeight="1" x14ac:dyDescent="0.25">
      <c r="A205" s="51"/>
      <c r="B205" s="93" t="s">
        <v>155</v>
      </c>
      <c r="C205" s="53"/>
      <c r="D205" s="53"/>
      <c r="E205" s="53"/>
      <c r="F205" s="54"/>
      <c r="G205" s="102"/>
      <c r="H205" s="102"/>
      <c r="I205" s="80"/>
    </row>
    <row r="206" spans="1:9" s="18" customFormat="1" ht="63" x14ac:dyDescent="0.2">
      <c r="A206" s="48" t="s">
        <v>123</v>
      </c>
      <c r="B206" s="49" t="s">
        <v>92</v>
      </c>
      <c r="C206" s="50">
        <f>C207+C208+C209</f>
        <v>38268.53</v>
      </c>
      <c r="D206" s="50">
        <f t="shared" ref="D206:E206" si="53">D207+D208+D209</f>
        <v>16887.239999999998</v>
      </c>
      <c r="E206" s="50">
        <f t="shared" si="53"/>
        <v>14018.21</v>
      </c>
      <c r="F206" s="50">
        <f t="shared" si="47"/>
        <v>83.010663672690157</v>
      </c>
      <c r="G206" s="16"/>
      <c r="H206" s="19"/>
      <c r="I206" s="80"/>
    </row>
    <row r="207" spans="1:9" ht="254.25" customHeight="1" x14ac:dyDescent="0.25">
      <c r="A207" s="51"/>
      <c r="B207" s="90" t="s">
        <v>9</v>
      </c>
      <c r="C207" s="53">
        <v>8196.2000000000007</v>
      </c>
      <c r="D207" s="53">
        <v>4503.96</v>
      </c>
      <c r="E207" s="53">
        <v>3550</v>
      </c>
      <c r="F207" s="54">
        <f>E207/D207*100</f>
        <v>78.819527704508914</v>
      </c>
      <c r="G207" s="119" t="s">
        <v>143</v>
      </c>
      <c r="H207" s="117" t="s">
        <v>144</v>
      </c>
      <c r="I207" s="80"/>
    </row>
    <row r="208" spans="1:9" ht="147.75" customHeight="1" x14ac:dyDescent="0.25">
      <c r="A208" s="51"/>
      <c r="B208" s="90" t="s">
        <v>10</v>
      </c>
      <c r="C208" s="53">
        <v>9943.85</v>
      </c>
      <c r="D208" s="53">
        <v>4173.82</v>
      </c>
      <c r="E208" s="53">
        <v>2258.87</v>
      </c>
      <c r="F208" s="54">
        <f>E208/D208*100</f>
        <v>54.119966840927489</v>
      </c>
      <c r="G208" s="120"/>
      <c r="H208" s="118"/>
      <c r="I208" s="80"/>
    </row>
    <row r="209" spans="1:14" ht="69" customHeight="1" x14ac:dyDescent="0.25">
      <c r="A209" s="51"/>
      <c r="B209" s="90" t="s">
        <v>155</v>
      </c>
      <c r="C209" s="53">
        <v>20128.48</v>
      </c>
      <c r="D209" s="53">
        <v>8209.4599999999991</v>
      </c>
      <c r="E209" s="53">
        <v>8209.34</v>
      </c>
      <c r="F209" s="54"/>
      <c r="G209" s="92" t="s">
        <v>145</v>
      </c>
      <c r="H209" s="91"/>
      <c r="I209" s="80"/>
    </row>
    <row r="210" spans="1:14" s="18" customFormat="1" ht="78.75" x14ac:dyDescent="0.2">
      <c r="A210" s="48" t="s">
        <v>47</v>
      </c>
      <c r="B210" s="49" t="s">
        <v>87</v>
      </c>
      <c r="C210" s="50">
        <f>C211+C212+C213</f>
        <v>34930.35</v>
      </c>
      <c r="D210" s="50">
        <f>D211+D212+D213</f>
        <v>29851.65</v>
      </c>
      <c r="E210" s="50">
        <f t="shared" ref="E210" si="54">E211+E212+E213</f>
        <v>18693.78</v>
      </c>
      <c r="F210" s="50">
        <f>E210/D210*100</f>
        <v>62.62226711086322</v>
      </c>
      <c r="G210" s="16"/>
      <c r="H210" s="19"/>
      <c r="I210" s="80"/>
    </row>
    <row r="211" spans="1:14" ht="128.25" customHeight="1" x14ac:dyDescent="0.25">
      <c r="A211" s="51"/>
      <c r="B211" s="52" t="s">
        <v>9</v>
      </c>
      <c r="C211" s="53">
        <v>5455</v>
      </c>
      <c r="D211" s="53">
        <v>5455</v>
      </c>
      <c r="E211" s="53">
        <v>3165.4</v>
      </c>
      <c r="F211" s="54">
        <f>E211/D211*100</f>
        <v>58.027497708524287</v>
      </c>
      <c r="G211" s="113" t="s">
        <v>225</v>
      </c>
      <c r="H211" s="114" t="s">
        <v>226</v>
      </c>
      <c r="I211" s="80"/>
      <c r="M211" s="57"/>
    </row>
    <row r="212" spans="1:14" ht="166.5" customHeight="1" x14ac:dyDescent="0.25">
      <c r="A212" s="51"/>
      <c r="B212" s="52" t="s">
        <v>10</v>
      </c>
      <c r="C212" s="53">
        <v>29475.35</v>
      </c>
      <c r="D212" s="53">
        <v>24396.65</v>
      </c>
      <c r="E212" s="53">
        <v>15528.38</v>
      </c>
      <c r="F212" s="54">
        <f>E212/D212*100</f>
        <v>63.649640421943168</v>
      </c>
      <c r="G212" s="113"/>
      <c r="H212" s="114"/>
      <c r="I212" s="80"/>
    </row>
    <row r="213" spans="1:14" ht="210.75" customHeight="1" x14ac:dyDescent="0.25">
      <c r="A213" s="51"/>
      <c r="B213" s="52" t="s">
        <v>155</v>
      </c>
      <c r="C213" s="53"/>
      <c r="D213" s="53"/>
      <c r="E213" s="53"/>
      <c r="F213" s="54"/>
      <c r="G213" s="113"/>
      <c r="H213" s="114"/>
      <c r="I213" s="80"/>
    </row>
    <row r="214" spans="1:14" ht="72.75" customHeight="1" x14ac:dyDescent="0.25">
      <c r="A214" s="36" t="s">
        <v>49</v>
      </c>
      <c r="B214" s="37" t="s">
        <v>53</v>
      </c>
      <c r="C214" s="38">
        <f>C215+C216+C217</f>
        <v>676705</v>
      </c>
      <c r="D214" s="38">
        <f t="shared" ref="D214:E214" si="55">D215+D216+D217</f>
        <v>211085.81</v>
      </c>
      <c r="E214" s="38">
        <f t="shared" si="55"/>
        <v>142154.93999999997</v>
      </c>
      <c r="F214" s="38">
        <f t="shared" si="47"/>
        <v>67.344621601992088</v>
      </c>
      <c r="G214" s="7"/>
      <c r="H214" s="12"/>
      <c r="I214" s="80"/>
    </row>
    <row r="215" spans="1:14" ht="15.75" x14ac:dyDescent="0.25">
      <c r="A215" s="47"/>
      <c r="B215" s="42" t="s">
        <v>9</v>
      </c>
      <c r="C215" s="43">
        <f>C219+C223+C227+C231+C235</f>
        <v>88958.720000000001</v>
      </c>
      <c r="D215" s="43">
        <f t="shared" ref="D215:E215" si="56">D219+D223+D227+D231+D235</f>
        <v>9200</v>
      </c>
      <c r="E215" s="43">
        <f t="shared" si="56"/>
        <v>0</v>
      </c>
      <c r="F215" s="44">
        <f t="shared" si="47"/>
        <v>0</v>
      </c>
      <c r="G215" s="27"/>
      <c r="H215" s="27"/>
      <c r="I215" s="80"/>
    </row>
    <row r="216" spans="1:14" ht="15.75" x14ac:dyDescent="0.25">
      <c r="A216" s="47"/>
      <c r="B216" s="42" t="s">
        <v>10</v>
      </c>
      <c r="C216" s="43">
        <f t="shared" ref="C216:E217" si="57">C220+C224+C228+C232+C236</f>
        <v>587746.28</v>
      </c>
      <c r="D216" s="43">
        <f t="shared" si="57"/>
        <v>201885.81</v>
      </c>
      <c r="E216" s="43">
        <f t="shared" si="57"/>
        <v>142154.93999999997</v>
      </c>
      <c r="F216" s="44">
        <f t="shared" si="47"/>
        <v>70.413537236718113</v>
      </c>
      <c r="G216" s="27"/>
      <c r="H216" s="27"/>
      <c r="I216" s="80"/>
    </row>
    <row r="217" spans="1:14" ht="15.75" x14ac:dyDescent="0.25">
      <c r="A217" s="47"/>
      <c r="B217" s="42" t="s">
        <v>155</v>
      </c>
      <c r="C217" s="43">
        <f t="shared" si="57"/>
        <v>0</v>
      </c>
      <c r="D217" s="43">
        <f t="shared" si="57"/>
        <v>0</v>
      </c>
      <c r="E217" s="43">
        <f t="shared" si="57"/>
        <v>0</v>
      </c>
      <c r="F217" s="44"/>
      <c r="G217" s="27"/>
      <c r="H217" s="27"/>
      <c r="I217" s="80"/>
    </row>
    <row r="218" spans="1:14" ht="47.25" x14ac:dyDescent="0.25">
      <c r="A218" s="55" t="s">
        <v>50</v>
      </c>
      <c r="B218" s="56" t="s">
        <v>158</v>
      </c>
      <c r="C218" s="43">
        <f>C219+C220+C221</f>
        <v>522473.26</v>
      </c>
      <c r="D218" s="43">
        <f t="shared" ref="D218:E218" si="58">D219+D220+D221</f>
        <v>187036.02</v>
      </c>
      <c r="E218" s="43">
        <f t="shared" si="58"/>
        <v>121221.65999999999</v>
      </c>
      <c r="F218" s="44">
        <f t="shared" si="47"/>
        <v>64.811933016966464</v>
      </c>
      <c r="G218" s="27"/>
      <c r="H218" s="27"/>
      <c r="I218" s="80"/>
      <c r="J218" s="13"/>
      <c r="N218" s="13"/>
    </row>
    <row r="219" spans="1:14" ht="56.25" customHeight="1" x14ac:dyDescent="0.25">
      <c r="A219" s="10"/>
      <c r="B219" s="42" t="s">
        <v>9</v>
      </c>
      <c r="C219" s="43">
        <f>3157.95+52338.47+33462.3</f>
        <v>88958.720000000001</v>
      </c>
      <c r="D219" s="43">
        <f>5612+3588</f>
        <v>9200</v>
      </c>
      <c r="E219" s="43">
        <v>0</v>
      </c>
      <c r="F219" s="8"/>
      <c r="G219" s="104" t="s">
        <v>96</v>
      </c>
      <c r="H219" s="107" t="s">
        <v>146</v>
      </c>
      <c r="I219" s="80"/>
      <c r="J219" s="13"/>
      <c r="N219" s="13"/>
    </row>
    <row r="220" spans="1:14" ht="56.25" customHeight="1" x14ac:dyDescent="0.25">
      <c r="A220" s="10"/>
      <c r="B220" s="42" t="s">
        <v>10</v>
      </c>
      <c r="C220" s="43">
        <f>433014.54+500</f>
        <v>433514.54</v>
      </c>
      <c r="D220" s="43">
        <f>51366.81+125969.22+500-0.01</f>
        <v>177836.02</v>
      </c>
      <c r="E220" s="43">
        <f>120969.26+252.4</f>
        <v>121221.65999999999</v>
      </c>
      <c r="F220" s="44">
        <f t="shared" si="47"/>
        <v>68.164852092393886</v>
      </c>
      <c r="G220" s="105"/>
      <c r="H220" s="115"/>
      <c r="I220" s="80"/>
      <c r="J220" s="13"/>
      <c r="N220" s="13"/>
    </row>
    <row r="221" spans="1:14" ht="169.5" customHeight="1" x14ac:dyDescent="0.25">
      <c r="A221" s="10"/>
      <c r="B221" s="42" t="s">
        <v>155</v>
      </c>
      <c r="C221" s="43">
        <v>0</v>
      </c>
      <c r="D221" s="43">
        <v>0</v>
      </c>
      <c r="E221" s="43">
        <v>0</v>
      </c>
      <c r="F221" s="44"/>
      <c r="G221" s="106"/>
      <c r="H221" s="116"/>
      <c r="I221" s="80"/>
      <c r="J221" s="13"/>
      <c r="N221" s="13"/>
    </row>
    <row r="222" spans="1:14" ht="63" x14ac:dyDescent="0.25">
      <c r="A222" s="55" t="s">
        <v>51</v>
      </c>
      <c r="B222" s="56" t="s">
        <v>159</v>
      </c>
      <c r="C222" s="43">
        <f>C223+C224+C225</f>
        <v>83242.740000000005</v>
      </c>
      <c r="D222" s="43">
        <f t="shared" ref="D222:E222" si="59">D223+D224+D225</f>
        <v>0</v>
      </c>
      <c r="E222" s="43">
        <f t="shared" si="59"/>
        <v>0</v>
      </c>
      <c r="F222" s="44"/>
      <c r="G222" s="27"/>
      <c r="H222" s="27"/>
      <c r="I222" s="80"/>
      <c r="J222" s="13"/>
      <c r="N222" s="13"/>
    </row>
    <row r="223" spans="1:14" ht="53.25" customHeight="1" x14ac:dyDescent="0.25">
      <c r="A223" s="47"/>
      <c r="B223" s="42" t="s">
        <v>9</v>
      </c>
      <c r="C223" s="43">
        <v>0</v>
      </c>
      <c r="D223" s="43">
        <v>0</v>
      </c>
      <c r="E223" s="43">
        <v>0</v>
      </c>
      <c r="F223" s="44"/>
      <c r="G223" s="107" t="s">
        <v>213</v>
      </c>
      <c r="H223" s="107" t="s">
        <v>58</v>
      </c>
      <c r="I223" s="80"/>
      <c r="J223" s="13"/>
      <c r="N223" s="13"/>
    </row>
    <row r="224" spans="1:14" ht="51.75" customHeight="1" x14ac:dyDescent="0.25">
      <c r="A224" s="47"/>
      <c r="B224" s="42" t="s">
        <v>10</v>
      </c>
      <c r="C224" s="43">
        <v>83242.740000000005</v>
      </c>
      <c r="D224" s="43">
        <v>0</v>
      </c>
      <c r="E224" s="43">
        <v>0</v>
      </c>
      <c r="F224" s="44"/>
      <c r="G224" s="108"/>
      <c r="H224" s="108"/>
      <c r="I224" s="80"/>
      <c r="J224" s="13"/>
      <c r="N224" s="13"/>
    </row>
    <row r="225" spans="1:14" ht="63.75" customHeight="1" x14ac:dyDescent="0.25">
      <c r="A225" s="47"/>
      <c r="B225" s="42" t="s">
        <v>155</v>
      </c>
      <c r="C225" s="43">
        <v>0</v>
      </c>
      <c r="D225" s="43">
        <v>0</v>
      </c>
      <c r="E225" s="43">
        <v>0</v>
      </c>
      <c r="F225" s="44"/>
      <c r="G225" s="109"/>
      <c r="H225" s="109"/>
      <c r="I225" s="80"/>
      <c r="J225" s="13"/>
      <c r="N225" s="13"/>
    </row>
    <row r="226" spans="1:14" ht="47.25" x14ac:dyDescent="0.25">
      <c r="A226" s="55" t="s">
        <v>85</v>
      </c>
      <c r="B226" s="56" t="s">
        <v>160</v>
      </c>
      <c r="C226" s="43">
        <f>C227+C228+C229</f>
        <v>19350.419999999998</v>
      </c>
      <c r="D226" s="43">
        <f t="shared" ref="D226:E226" si="60">D227+D228+D229</f>
        <v>3233.16</v>
      </c>
      <c r="E226" s="43">
        <f t="shared" si="60"/>
        <v>1130.7</v>
      </c>
      <c r="F226" s="44">
        <f>E226/D226*100</f>
        <v>34.971977879226515</v>
      </c>
      <c r="G226" s="27"/>
      <c r="H226" s="27"/>
      <c r="I226" s="80"/>
      <c r="J226" s="13"/>
      <c r="N226" s="13"/>
    </row>
    <row r="227" spans="1:14" ht="105.75" customHeight="1" x14ac:dyDescent="0.25">
      <c r="A227" s="47"/>
      <c r="B227" s="42" t="s">
        <v>9</v>
      </c>
      <c r="C227" s="43">
        <v>0</v>
      </c>
      <c r="D227" s="43">
        <v>0</v>
      </c>
      <c r="E227" s="43">
        <v>0</v>
      </c>
      <c r="F227" s="44"/>
      <c r="G227" s="104" t="s">
        <v>59</v>
      </c>
      <c r="H227" s="107" t="s">
        <v>153</v>
      </c>
      <c r="I227" s="80"/>
      <c r="J227" s="13"/>
      <c r="N227" s="13"/>
    </row>
    <row r="228" spans="1:14" ht="134.25" customHeight="1" x14ac:dyDescent="0.25">
      <c r="A228" s="47"/>
      <c r="B228" s="42" t="s">
        <v>10</v>
      </c>
      <c r="C228" s="43">
        <v>19350.419999999998</v>
      </c>
      <c r="D228" s="43">
        <v>3233.16</v>
      </c>
      <c r="E228" s="43">
        <v>1130.7</v>
      </c>
      <c r="F228" s="44">
        <f>E228/D228*100</f>
        <v>34.971977879226515</v>
      </c>
      <c r="G228" s="105"/>
      <c r="H228" s="108"/>
      <c r="I228" s="80"/>
      <c r="J228" s="13"/>
      <c r="N228" s="13"/>
    </row>
    <row r="229" spans="1:14" ht="82.5" customHeight="1" x14ac:dyDescent="0.25">
      <c r="A229" s="47"/>
      <c r="B229" s="42" t="s">
        <v>155</v>
      </c>
      <c r="C229" s="43">
        <v>0</v>
      </c>
      <c r="D229" s="43">
        <v>0</v>
      </c>
      <c r="E229" s="43">
        <v>0</v>
      </c>
      <c r="F229" s="44"/>
      <c r="G229" s="106"/>
      <c r="H229" s="109"/>
      <c r="I229" s="80"/>
      <c r="J229" s="13"/>
      <c r="N229" s="13"/>
    </row>
    <row r="230" spans="1:14" ht="63" x14ac:dyDescent="0.25">
      <c r="A230" s="55" t="s">
        <v>124</v>
      </c>
      <c r="B230" s="56" t="s">
        <v>162</v>
      </c>
      <c r="C230" s="43">
        <f>C231+C232+C233</f>
        <v>14444.29</v>
      </c>
      <c r="D230" s="43">
        <f t="shared" ref="D230:E230" si="61">D231+D232+D233</f>
        <v>5756.59</v>
      </c>
      <c r="E230" s="43">
        <f t="shared" si="61"/>
        <v>4947.04</v>
      </c>
      <c r="F230" s="44">
        <f>E230/D230*100</f>
        <v>85.936987000984956</v>
      </c>
      <c r="G230" s="27"/>
      <c r="H230" s="27"/>
      <c r="I230" s="80"/>
      <c r="J230" s="13"/>
      <c r="N230" s="13"/>
    </row>
    <row r="231" spans="1:14" ht="62.25" customHeight="1" x14ac:dyDescent="0.25">
      <c r="A231" s="47"/>
      <c r="B231" s="42" t="s">
        <v>9</v>
      </c>
      <c r="C231" s="43">
        <v>0</v>
      </c>
      <c r="D231" s="43">
        <v>0</v>
      </c>
      <c r="E231" s="43">
        <v>0</v>
      </c>
      <c r="F231" s="44"/>
      <c r="G231" s="104" t="s">
        <v>97</v>
      </c>
      <c r="H231" s="110" t="s">
        <v>98</v>
      </c>
      <c r="I231" s="80"/>
      <c r="J231" s="13"/>
      <c r="N231" s="13"/>
    </row>
    <row r="232" spans="1:14" ht="46.5" customHeight="1" x14ac:dyDescent="0.25">
      <c r="A232" s="47"/>
      <c r="B232" s="42" t="s">
        <v>10</v>
      </c>
      <c r="C232" s="43">
        <v>14444.29</v>
      </c>
      <c r="D232" s="43">
        <f>1695.89+4060.7</f>
        <v>5756.59</v>
      </c>
      <c r="E232" s="43">
        <v>4947.04</v>
      </c>
      <c r="F232" s="44">
        <f>E232/D232*100</f>
        <v>85.936987000984956</v>
      </c>
      <c r="G232" s="105"/>
      <c r="H232" s="111"/>
      <c r="I232" s="80"/>
      <c r="J232" s="13"/>
      <c r="N232" s="13"/>
    </row>
    <row r="233" spans="1:14" ht="29.25" customHeight="1" x14ac:dyDescent="0.25">
      <c r="A233" s="47"/>
      <c r="B233" s="42" t="s">
        <v>155</v>
      </c>
      <c r="C233" s="43">
        <v>0</v>
      </c>
      <c r="D233" s="43">
        <v>0</v>
      </c>
      <c r="E233" s="43">
        <v>0</v>
      </c>
      <c r="F233" s="44"/>
      <c r="G233" s="106"/>
      <c r="H233" s="112"/>
      <c r="I233" s="80"/>
      <c r="J233" s="13"/>
      <c r="N233" s="13"/>
    </row>
    <row r="234" spans="1:14" ht="63" x14ac:dyDescent="0.25">
      <c r="A234" s="55" t="s">
        <v>125</v>
      </c>
      <c r="B234" s="56" t="s">
        <v>161</v>
      </c>
      <c r="C234" s="43">
        <f>C235+C236+C237</f>
        <v>37194.29</v>
      </c>
      <c r="D234" s="43">
        <f t="shared" ref="D234:E234" si="62">D235+D236+D237</f>
        <v>15060.039999999999</v>
      </c>
      <c r="E234" s="43">
        <f t="shared" si="62"/>
        <v>14855.54</v>
      </c>
      <c r="F234" s="44">
        <f>E234/D234*100</f>
        <v>98.642101880207505</v>
      </c>
      <c r="G234" s="45"/>
      <c r="H234" s="45"/>
      <c r="I234" s="80"/>
      <c r="J234" s="13"/>
      <c r="N234" s="13"/>
    </row>
    <row r="235" spans="1:14" ht="48" customHeight="1" x14ac:dyDescent="0.25">
      <c r="A235" s="47"/>
      <c r="B235" s="42" t="s">
        <v>9</v>
      </c>
      <c r="C235" s="43">
        <v>0</v>
      </c>
      <c r="D235" s="43">
        <v>0</v>
      </c>
      <c r="E235" s="43">
        <v>0</v>
      </c>
      <c r="F235" s="44"/>
      <c r="G235" s="174" t="s">
        <v>147</v>
      </c>
      <c r="H235" s="177" t="s">
        <v>154</v>
      </c>
      <c r="I235" s="80"/>
      <c r="J235" s="13"/>
      <c r="N235" s="13"/>
    </row>
    <row r="236" spans="1:14" ht="48" customHeight="1" x14ac:dyDescent="0.25">
      <c r="A236" s="47"/>
      <c r="B236" s="42" t="s">
        <v>10</v>
      </c>
      <c r="C236" s="43">
        <v>37194.29</v>
      </c>
      <c r="D236" s="43">
        <f>10094.39+4965.65</f>
        <v>15060.039999999999</v>
      </c>
      <c r="E236" s="43">
        <v>14855.54</v>
      </c>
      <c r="F236" s="44">
        <f>E236/D236*100</f>
        <v>98.642101880207505</v>
      </c>
      <c r="G236" s="175"/>
      <c r="H236" s="178"/>
      <c r="I236" s="80"/>
      <c r="J236" s="13"/>
      <c r="N236" s="13"/>
    </row>
    <row r="237" spans="1:14" ht="29.25" customHeight="1" x14ac:dyDescent="0.25">
      <c r="A237" s="47"/>
      <c r="B237" s="42" t="s">
        <v>155</v>
      </c>
      <c r="C237" s="43">
        <v>0</v>
      </c>
      <c r="D237" s="43">
        <v>0</v>
      </c>
      <c r="E237" s="43">
        <v>0</v>
      </c>
      <c r="F237" s="44"/>
      <c r="G237" s="176"/>
      <c r="H237" s="179"/>
      <c r="I237" s="80"/>
      <c r="J237" s="13"/>
      <c r="N237" s="13"/>
    </row>
    <row r="238" spans="1:14" s="18" customFormat="1" ht="210" customHeight="1" x14ac:dyDescent="0.2">
      <c r="A238" s="48" t="s">
        <v>126</v>
      </c>
      <c r="B238" s="49" t="s">
        <v>86</v>
      </c>
      <c r="C238" s="50">
        <f>SUM(C239:C241)</f>
        <v>30212.880000000001</v>
      </c>
      <c r="D238" s="50">
        <f>SUM(D239:D241)</f>
        <v>15472.09</v>
      </c>
      <c r="E238" s="50">
        <f>SUM(E239:E241)</f>
        <v>4181.93</v>
      </c>
      <c r="F238" s="50">
        <f>E238/D238*100</f>
        <v>27.028862939654569</v>
      </c>
      <c r="G238" s="16"/>
      <c r="H238" s="19"/>
      <c r="I238" s="85"/>
    </row>
    <row r="239" spans="1:14" ht="18.75" customHeight="1" x14ac:dyDescent="0.25">
      <c r="A239" s="51"/>
      <c r="B239" s="89" t="s">
        <v>9</v>
      </c>
      <c r="C239" s="53">
        <f t="shared" ref="C239:E241" si="63">C243+C247+C251</f>
        <v>106.7</v>
      </c>
      <c r="D239" s="53">
        <f t="shared" si="63"/>
        <v>106.7</v>
      </c>
      <c r="E239" s="53">
        <f t="shared" si="63"/>
        <v>64.790000000000006</v>
      </c>
      <c r="F239" s="54">
        <f>E239/D239*100</f>
        <v>60.721649484536087</v>
      </c>
      <c r="G239" s="103"/>
      <c r="H239" s="103"/>
      <c r="I239" s="80"/>
    </row>
    <row r="240" spans="1:14" ht="18.75" customHeight="1" x14ac:dyDescent="0.25">
      <c r="A240" s="51"/>
      <c r="B240" s="89" t="s">
        <v>10</v>
      </c>
      <c r="C240" s="53">
        <f t="shared" si="63"/>
        <v>30106.18</v>
      </c>
      <c r="D240" s="53">
        <f t="shared" si="63"/>
        <v>15365.39</v>
      </c>
      <c r="E240" s="53">
        <f t="shared" si="63"/>
        <v>4117.1400000000003</v>
      </c>
      <c r="F240" s="54">
        <f>E240/D240*100</f>
        <v>26.794894239586505</v>
      </c>
      <c r="G240" s="103"/>
      <c r="H240" s="103"/>
      <c r="I240" s="80"/>
    </row>
    <row r="241" spans="1:9" ht="18.75" customHeight="1" x14ac:dyDescent="0.25">
      <c r="A241" s="51"/>
      <c r="B241" s="89" t="s">
        <v>155</v>
      </c>
      <c r="C241" s="53">
        <f t="shared" si="63"/>
        <v>0</v>
      </c>
      <c r="D241" s="53">
        <f t="shared" si="63"/>
        <v>0</v>
      </c>
      <c r="E241" s="53">
        <f t="shared" si="63"/>
        <v>0</v>
      </c>
      <c r="F241" s="54"/>
      <c r="G241" s="103"/>
      <c r="H241" s="103"/>
      <c r="I241" s="80"/>
    </row>
    <row r="242" spans="1:9" ht="190.5" customHeight="1" x14ac:dyDescent="0.25">
      <c r="A242" s="78" t="s">
        <v>127</v>
      </c>
      <c r="B242" s="79" t="s">
        <v>163</v>
      </c>
      <c r="C242" s="53">
        <f>SUM(C243:C245)</f>
        <v>28005.010000000002</v>
      </c>
      <c r="D242" s="53">
        <f>SUM(D243:D245)</f>
        <v>15330.960000000001</v>
      </c>
      <c r="E242" s="53">
        <f>SUM(E243:E245)</f>
        <v>4181.93</v>
      </c>
      <c r="F242" s="54">
        <f>E242/D242*100</f>
        <v>27.277678631996956</v>
      </c>
      <c r="G242" s="88"/>
      <c r="H242" s="88"/>
      <c r="I242" s="80"/>
    </row>
    <row r="243" spans="1:9" ht="162.75" customHeight="1" x14ac:dyDescent="0.25">
      <c r="A243" s="51"/>
      <c r="B243" s="89" t="s">
        <v>9</v>
      </c>
      <c r="C243" s="53">
        <v>106.7</v>
      </c>
      <c r="D243" s="53">
        <v>106.7</v>
      </c>
      <c r="E243" s="53">
        <v>64.790000000000006</v>
      </c>
      <c r="F243" s="54">
        <v>0</v>
      </c>
      <c r="G243" s="102" t="s">
        <v>93</v>
      </c>
      <c r="H243" s="102" t="s">
        <v>227</v>
      </c>
      <c r="I243" s="80"/>
    </row>
    <row r="244" spans="1:9" ht="162.75" customHeight="1" x14ac:dyDescent="0.25">
      <c r="A244" s="51"/>
      <c r="B244" s="89" t="s">
        <v>10</v>
      </c>
      <c r="C244" s="53">
        <v>27898.31</v>
      </c>
      <c r="D244" s="53">
        <v>15224.26</v>
      </c>
      <c r="E244" s="53">
        <v>4117.1400000000003</v>
      </c>
      <c r="F244" s="54">
        <f>E244/D244*100</f>
        <v>27.043284862449802</v>
      </c>
      <c r="G244" s="102"/>
      <c r="H244" s="102"/>
      <c r="I244" s="80"/>
    </row>
    <row r="245" spans="1:9" ht="136.5" customHeight="1" x14ac:dyDescent="0.25">
      <c r="A245" s="51"/>
      <c r="B245" s="89" t="s">
        <v>155</v>
      </c>
      <c r="C245" s="53"/>
      <c r="D245" s="53"/>
      <c r="E245" s="53"/>
      <c r="F245" s="54"/>
      <c r="G245" s="102"/>
      <c r="H245" s="102"/>
      <c r="I245" s="80"/>
    </row>
    <row r="246" spans="1:9" ht="78.75" x14ac:dyDescent="0.25">
      <c r="A246" s="78" t="s">
        <v>128</v>
      </c>
      <c r="B246" s="79" t="s">
        <v>164</v>
      </c>
      <c r="C246" s="53">
        <f>SUM(C247:C249)</f>
        <v>2207.87</v>
      </c>
      <c r="D246" s="53">
        <f>SUM(D247:D249)</f>
        <v>141.13</v>
      </c>
      <c r="E246" s="53">
        <f>SUM(E247:E249)</f>
        <v>0</v>
      </c>
      <c r="F246" s="54">
        <f>E246/D246*100</f>
        <v>0</v>
      </c>
      <c r="G246" s="88"/>
      <c r="H246" s="88"/>
      <c r="I246" s="80"/>
    </row>
    <row r="247" spans="1:9" ht="77.25" customHeight="1" x14ac:dyDescent="0.25">
      <c r="A247" s="51"/>
      <c r="B247" s="89" t="s">
        <v>9</v>
      </c>
      <c r="C247" s="53"/>
      <c r="D247" s="53"/>
      <c r="E247" s="53"/>
      <c r="F247" s="54"/>
      <c r="G247" s="102" t="s">
        <v>148</v>
      </c>
      <c r="H247" s="102" t="s">
        <v>95</v>
      </c>
      <c r="I247" s="80"/>
    </row>
    <row r="248" spans="1:9" ht="77.25" customHeight="1" x14ac:dyDescent="0.25">
      <c r="A248" s="51"/>
      <c r="B248" s="89" t="s">
        <v>10</v>
      </c>
      <c r="C248" s="53">
        <v>2207.87</v>
      </c>
      <c r="D248" s="53">
        <v>141.13</v>
      </c>
      <c r="E248" s="53">
        <v>0</v>
      </c>
      <c r="F248" s="54">
        <f>E248/D248*100</f>
        <v>0</v>
      </c>
      <c r="G248" s="102"/>
      <c r="H248" s="102"/>
      <c r="I248" s="80"/>
    </row>
    <row r="249" spans="1:9" ht="68.25" customHeight="1" x14ac:dyDescent="0.25">
      <c r="A249" s="51"/>
      <c r="B249" s="89" t="s">
        <v>155</v>
      </c>
      <c r="C249" s="53"/>
      <c r="D249" s="53"/>
      <c r="E249" s="53"/>
      <c r="F249" s="54"/>
      <c r="G249" s="102"/>
      <c r="H249" s="102"/>
      <c r="I249" s="80"/>
    </row>
  </sheetData>
  <autoFilter ref="B1:B249"/>
  <customSheetViews>
    <customSheetView guid="{305D6833-268D-4E2A-85C3-0635B07EA2FF}" scale="75" showPageBreaks="1" fitToPage="1">
      <selection sqref="A1:H1"/>
      <pageMargins left="0.78740157480314965" right="0.78740157480314965" top="1.1811023622047245" bottom="0.39370078740157483" header="0.31496062992125984" footer="0.31496062992125984"/>
      <printOptions horizontalCentered="1"/>
      <pageSetup paperSize="8" scale="56" fitToHeight="30" orientation="landscape" verticalDpi="0" r:id="rId1"/>
    </customSheetView>
    <customSheetView guid="{0869FEE6-0D03-4521-BC16-0C36A1733C03}" scale="75" showPageBreaks="1" fitToPage="1" view="pageBreakPreview" topLeftCell="C10">
      <selection activeCell="H15" sqref="H15:H17"/>
      <pageMargins left="0.78740157480314965" right="0.78740157480314965" top="1.1811023622047245" bottom="0.39370078740157483" header="0.31496062992125984" footer="0.31496062992125984"/>
      <printOptions horizontalCentered="1"/>
      <pageSetup paperSize="8" scale="52" fitToHeight="30" orientation="landscape" r:id="rId2"/>
    </customSheetView>
    <customSheetView guid="{F16DAEA4-F369-4625-AD17-A1F1F5984D4D}" scale="75" showPageBreaks="1" fitToPage="1" printArea="1" view="pageBreakPreview" topLeftCell="A62">
      <selection activeCell="G67" sqref="G67:G69"/>
      <pageMargins left="0.78740157480314965" right="0.78740157480314965" top="1.1811023622047245" bottom="0.39370078740157483" header="0.31496062992125984" footer="0.31496062992125984"/>
      <printOptions horizontalCentered="1"/>
      <pageSetup paperSize="8" scale="52" fitToHeight="30" orientation="landscape" r:id="rId3"/>
    </customSheetView>
    <customSheetView guid="{A68B58BA-6C94-42C7-ABD8-F83D6984973E}" scale="60" showPageBreaks="1" fitToPage="1" printArea="1" view="pageBreakPreview" topLeftCell="D26">
      <selection activeCell="H27" sqref="H27:H30"/>
      <pageMargins left="0.78740157480314965" right="0.78740157480314965" top="1.1811023622047245" bottom="0.39370078740157483" header="0.31496062992125984" footer="0.31496062992125984"/>
      <printOptions horizontalCentered="1"/>
      <pageSetup paperSize="8" scale="54" fitToHeight="30" orientation="landscape" r:id="rId4"/>
    </customSheetView>
    <customSheetView guid="{9856E4C2-60F7-428E-9216-8F195D0B4CA7}" scale="80" showPageBreaks="1" fitToPage="1" topLeftCell="G4">
      <pane ySplit="1" topLeftCell="A198" activePane="bottomLeft" state="frozen"/>
      <selection pane="bottomLeft" activeCell="G199" sqref="G199:G201"/>
      <pageMargins left="0.78740157480314965" right="0.78740157480314965" top="1.1811023622047245" bottom="0.39370078740157483" header="0.31496062992125984" footer="0.31496062992125984"/>
      <printOptions horizontalCentered="1"/>
      <pageSetup paperSize="8" scale="52" fitToHeight="30" orientation="landscape" verticalDpi="0" r:id="rId5"/>
    </customSheetView>
    <customSheetView guid="{E2CE5238-DA94-4C94-A285-00D1918D94E8}" scale="57" showPageBreaks="1" fitToPage="1" topLeftCell="A4">
      <pane ySplit="1" topLeftCell="A312" activePane="bottomLeft" state="frozen"/>
      <selection pane="bottomLeft" activeCell="H319" sqref="H319:H321"/>
      <pageMargins left="0.78740157480314965" right="0.78740157480314965" top="1.1811023622047245" bottom="0.39370078740157483" header="0.31496062992125984" footer="0.31496062992125984"/>
      <printOptions horizontalCentered="1"/>
      <pageSetup paperSize="8" scale="52" fitToHeight="30" orientation="landscape" verticalDpi="0" r:id="rId6"/>
    </customSheetView>
    <customSheetView guid="{BEFE0D76-9A31-4554-9586-D575092792A8}" scale="75" showPageBreaks="1" fitToPage="1" view="pageBreakPreview" topLeftCell="A251">
      <selection activeCell="B102" sqref="B102"/>
      <pageMargins left="0.78740157480314965" right="0.78740157480314965" top="1.1811023622047245" bottom="0.39370078740157483" header="0.31496062992125984" footer="0.31496062992125984"/>
      <printOptions horizontalCentered="1"/>
      <pageSetup paperSize="8" scale="52" fitToHeight="30" orientation="landscape" r:id="rId7"/>
    </customSheetView>
    <customSheetView guid="{A5A4E693-3ACB-4192-9971-A1597C9156CF}" scale="75" showPageBreaks="1" fitToPage="1" topLeftCell="A4">
      <pane ySplit="1" topLeftCell="A105" activePane="bottomLeft" state="frozen"/>
      <selection pane="bottomLeft" activeCell="C109" sqref="C109"/>
      <pageMargins left="0.78740157480314965" right="0.78740157480314965" top="1.1811023622047245" bottom="0.39370078740157483" header="0.31496062992125984" footer="0.31496062992125984"/>
      <printOptions horizontalCentered="1"/>
      <pageSetup paperSize="8" scale="52" fitToHeight="30" orientation="landscape" verticalDpi="0" r:id="rId8"/>
    </customSheetView>
    <customSheetView guid="{BF501888-7AC4-4B79-B6CE-09C0DEC3DB00}" scale="75" showPageBreaks="1" fitToPage="1" view="pageBreakPreview" topLeftCell="A18">
      <selection activeCell="H19" sqref="H19:H21"/>
      <rowBreaks count="1" manualBreakCount="1">
        <brk id="90" max="16383" man="1"/>
      </rowBreaks>
      <colBreaks count="1" manualBreakCount="1">
        <brk id="6" max="1048575" man="1"/>
      </colBreaks>
      <pageMargins left="0.78740157480314965" right="0.78740157480314965" top="1.1811023622047245" bottom="0.39370078740157483" header="0.31496062992125984" footer="0.31496062992125984"/>
      <printOptions horizontalCentered="1"/>
      <pageSetup paperSize="8" scale="56" fitToHeight="30" orientation="landscape" r:id="rId9"/>
    </customSheetView>
    <customSheetView guid="{17A5F628-023F-4D31-868C-83D235E62831}" scale="75" showPageBreaks="1" fitToPage="1" printArea="1" showAutoFilter="1" view="pageBreakPreview" topLeftCell="A98">
      <selection activeCell="G102" sqref="G102"/>
      <rowBreaks count="4" manualBreakCount="4">
        <brk id="21" max="7" man="1"/>
        <brk id="33" max="7" man="1"/>
        <brk id="41" max="7" man="1"/>
        <brk id="93" max="7" man="1"/>
      </rowBreaks>
      <pageMargins left="0.19" right="0.17" top="0.17" bottom="0.17" header="0.31496062992125984" footer="0.31496062992125984"/>
      <printOptions horizontalCentered="1"/>
      <pageSetup paperSize="8" scale="63" fitToHeight="0" orientation="landscape" r:id="rId10"/>
      <autoFilter ref="B1:B249"/>
    </customSheetView>
  </customSheetViews>
  <mergeCells count="111">
    <mergeCell ref="G235:G237"/>
    <mergeCell ref="H235:H237"/>
    <mergeCell ref="A1:H1"/>
    <mergeCell ref="G11:G13"/>
    <mergeCell ref="H11:H13"/>
    <mergeCell ref="G19:G21"/>
    <mergeCell ref="H19:H21"/>
    <mergeCell ref="H23:H25"/>
    <mergeCell ref="G39:G41"/>
    <mergeCell ref="H39:H41"/>
    <mergeCell ref="G43:G45"/>
    <mergeCell ref="H43:H45"/>
    <mergeCell ref="G23:G25"/>
    <mergeCell ref="G27:G29"/>
    <mergeCell ref="H27:H29"/>
    <mergeCell ref="G31:G33"/>
    <mergeCell ref="H31:H33"/>
    <mergeCell ref="G59:G61"/>
    <mergeCell ref="H59:H61"/>
    <mergeCell ref="G63:G65"/>
    <mergeCell ref="H63:H65"/>
    <mergeCell ref="G67:G69"/>
    <mergeCell ref="H67:H69"/>
    <mergeCell ref="G47:G49"/>
    <mergeCell ref="H47:H49"/>
    <mergeCell ref="G51:G53"/>
    <mergeCell ref="H51:H53"/>
    <mergeCell ref="G55:G57"/>
    <mergeCell ref="H55:H57"/>
    <mergeCell ref="G83:G85"/>
    <mergeCell ref="H83:H85"/>
    <mergeCell ref="G87:G89"/>
    <mergeCell ref="H87:H89"/>
    <mergeCell ref="G71:G73"/>
    <mergeCell ref="H71:H73"/>
    <mergeCell ref="G91:G93"/>
    <mergeCell ref="H91:H93"/>
    <mergeCell ref="G75:G77"/>
    <mergeCell ref="H75:H77"/>
    <mergeCell ref="G79:G81"/>
    <mergeCell ref="H79:H81"/>
    <mergeCell ref="G127:G129"/>
    <mergeCell ref="H127:H129"/>
    <mergeCell ref="G143:G145"/>
    <mergeCell ref="H143:H145"/>
    <mergeCell ref="G139:G141"/>
    <mergeCell ref="G95:G97"/>
    <mergeCell ref="H95:H97"/>
    <mergeCell ref="G119:G121"/>
    <mergeCell ref="H119:H121"/>
    <mergeCell ref="G103:G105"/>
    <mergeCell ref="H103:H105"/>
    <mergeCell ref="G107:G109"/>
    <mergeCell ref="H107:H109"/>
    <mergeCell ref="G115:G117"/>
    <mergeCell ref="H115:H117"/>
    <mergeCell ref="H139:H141"/>
    <mergeCell ref="G99:G101"/>
    <mergeCell ref="H99:H101"/>
    <mergeCell ref="G171:G173"/>
    <mergeCell ref="H171:H173"/>
    <mergeCell ref="G151:G153"/>
    <mergeCell ref="H151:H153"/>
    <mergeCell ref="G131:G133"/>
    <mergeCell ref="H131:H133"/>
    <mergeCell ref="G135:G137"/>
    <mergeCell ref="H135:H137"/>
    <mergeCell ref="H147:H149"/>
    <mergeCell ref="G147:G149"/>
    <mergeCell ref="H155:H157"/>
    <mergeCell ref="G155:G157"/>
    <mergeCell ref="G159:G161"/>
    <mergeCell ref="H159:H161"/>
    <mergeCell ref="G163:G165"/>
    <mergeCell ref="H163:H165"/>
    <mergeCell ref="G167:G169"/>
    <mergeCell ref="H167:H169"/>
    <mergeCell ref="G187:G189"/>
    <mergeCell ref="H187:H189"/>
    <mergeCell ref="G191:G193"/>
    <mergeCell ref="H191:H193"/>
    <mergeCell ref="G175:G177"/>
    <mergeCell ref="H175:H177"/>
    <mergeCell ref="G179:G181"/>
    <mergeCell ref="H179:H181"/>
    <mergeCell ref="G183:G185"/>
    <mergeCell ref="H183:H185"/>
    <mergeCell ref="G35:G37"/>
    <mergeCell ref="H35:H37"/>
    <mergeCell ref="G247:G249"/>
    <mergeCell ref="H247:H249"/>
    <mergeCell ref="G243:G245"/>
    <mergeCell ref="H243:H245"/>
    <mergeCell ref="G239:G241"/>
    <mergeCell ref="H239:H241"/>
    <mergeCell ref="G227:G229"/>
    <mergeCell ref="H227:H229"/>
    <mergeCell ref="G231:G233"/>
    <mergeCell ref="H231:H233"/>
    <mergeCell ref="G211:G213"/>
    <mergeCell ref="H211:H213"/>
    <mergeCell ref="G219:G221"/>
    <mergeCell ref="H219:H221"/>
    <mergeCell ref="G223:G225"/>
    <mergeCell ref="H223:H225"/>
    <mergeCell ref="G199:G201"/>
    <mergeCell ref="H199:H201"/>
    <mergeCell ref="G203:G205"/>
    <mergeCell ref="H203:H205"/>
    <mergeCell ref="H207:H208"/>
    <mergeCell ref="G207:G208"/>
  </mergeCells>
  <printOptions horizontalCentered="1"/>
  <pageMargins left="0.19" right="0.17" top="0.17" bottom="0.17" header="0.31496062992125984" footer="0.31496062992125984"/>
  <pageSetup paperSize="8" scale="63" fitToHeight="0" orientation="landscape" r:id="rId11"/>
  <rowBreaks count="11" manualBreakCount="11">
    <brk id="21" max="7" man="1"/>
    <brk id="33" max="7" man="1"/>
    <brk id="41" max="7" man="1"/>
    <brk id="93" max="7" man="1"/>
    <brk id="101" max="7" man="1"/>
    <brk id="113" max="7" man="1"/>
    <brk id="117" max="7" man="1"/>
    <brk id="145" max="7" man="1"/>
    <brk id="161" max="7" man="1"/>
    <brk id="234" max="7" man="1"/>
    <brk id="245"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305D6833-268D-4E2A-85C3-0635B07EA2FF}">
      <pageMargins left="0.7" right="0.7" top="0.75" bottom="0.75" header="0.3" footer="0.3"/>
    </customSheetView>
    <customSheetView guid="{0869FEE6-0D03-4521-BC16-0C36A1733C03}">
      <pageMargins left="0.7" right="0.7" top="0.75" bottom="0.75" header="0.3" footer="0.3"/>
    </customSheetView>
    <customSheetView guid="{F16DAEA4-F369-4625-AD17-A1F1F5984D4D}">
      <pageMargins left="0.7" right="0.7" top="0.75" bottom="0.75" header="0.3" footer="0.3"/>
    </customSheetView>
    <customSheetView guid="{9856E4C2-60F7-428E-9216-8F195D0B4CA7}">
      <pageMargins left="0.7" right="0.7" top="0.75" bottom="0.75" header="0.3" footer="0.3"/>
    </customSheetView>
    <customSheetView guid="{E2CE5238-DA94-4C94-A285-00D1918D94E8}">
      <pageMargins left="0.7" right="0.7" top="0.75" bottom="0.75" header="0.3" footer="0.3"/>
    </customSheetView>
    <customSheetView guid="{BEFE0D76-9A31-4554-9586-D575092792A8}">
      <pageMargins left="0.7" right="0.7" top="0.75" bottom="0.75" header="0.3" footer="0.3"/>
    </customSheetView>
    <customSheetView guid="{A5A4E693-3ACB-4192-9971-A1597C9156CF}">
      <pageMargins left="0.7" right="0.7" top="0.75" bottom="0.75" header="0.3" footer="0.3"/>
    </customSheetView>
    <customSheetView guid="{BF501888-7AC4-4B79-B6CE-09C0DEC3DB00}">
      <pageMargins left="0.7" right="0.7" top="0.75" bottom="0.75" header="0.3" footer="0.3"/>
    </customSheetView>
    <customSheetView guid="{17A5F628-023F-4D31-868C-83D235E6283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Маганёва Екатерина Николаевна</dc:creator>
  <cp:lastModifiedBy>Вершинина Мария Игоревна</cp:lastModifiedBy>
  <cp:lastPrinted>2020-07-27T04:06:26Z</cp:lastPrinted>
  <dcterms:created xsi:type="dcterms:W3CDTF">2019-07-26T12:46:30Z</dcterms:created>
  <dcterms:modified xsi:type="dcterms:W3CDTF">2020-07-28T06:04:14Z</dcterms:modified>
</cp:coreProperties>
</file>