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440" windowHeight="9600"/>
  </bookViews>
  <sheets>
    <sheet name="Бюджет" sheetId="1" r:id="rId1"/>
  </sheets>
  <definedNames>
    <definedName name="_xlnm._FilterDatabase" localSheetId="0" hidden="1">Бюджет!$A$3:$I$3</definedName>
    <definedName name="APPT" localSheetId="0">Бюджет!$C$10</definedName>
    <definedName name="FIO" localSheetId="0">Бюджет!#REF!</definedName>
    <definedName name="SIGN" localSheetId="0">Бюджет!$A$10:$G$10</definedName>
    <definedName name="Z_4EF6CA57_C2DB_4824_8B9D_606FE02D271D_.wvu.PrintArea" localSheetId="0" hidden="1">Бюджет!$A$1:$I$59</definedName>
    <definedName name="Z_8F7DC824_71B4_4260_A2D6_1CFD4C82B678_.wvu.PrintArea" localSheetId="0" hidden="1">Бюджет!$A$1:$I$59</definedName>
    <definedName name="_xlnm.Print_Area" localSheetId="0">Бюджет!$A$1:$I$59</definedName>
  </definedNames>
  <calcPr calcId="144525" fullPrecision="0"/>
  <customWorkbookViews>
    <customWorkbookView name="Вершинина Мария Игоревна - Личное представление" guid="{8F7DC824-71B4-4260-A2D6-1CFD4C82B678}" mergeInterval="0" personalView="1" maximized="1" windowWidth="1276" windowHeight="779" activeSheetId="1"/>
    <customWorkbookView name="Маганёва Екатерина Николаевна - Личное представление" guid="{4EF6CA57-C2DB-4824-8B9D-606FE02D271D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G18" i="1" l="1"/>
  <c r="H5" i="1"/>
  <c r="I5" i="1"/>
  <c r="G5" i="1"/>
  <c r="H14" i="1"/>
  <c r="I14" i="1"/>
  <c r="G14" i="1"/>
  <c r="G26" i="1"/>
  <c r="G31" i="1"/>
  <c r="F51" i="1" l="1"/>
  <c r="E51" i="1"/>
  <c r="E46" i="1"/>
  <c r="E44" i="1"/>
  <c r="E41" i="1"/>
  <c r="E31" i="1"/>
  <c r="E34" i="1" l="1"/>
  <c r="E26" i="1"/>
  <c r="E18" i="1"/>
  <c r="E14" i="1"/>
  <c r="E5" i="1"/>
  <c r="F58" i="1" l="1"/>
  <c r="F56" i="1"/>
  <c r="F46" i="1"/>
  <c r="F44" i="1"/>
  <c r="F41" i="1"/>
  <c r="F34" i="1"/>
  <c r="F31" i="1"/>
  <c r="F26" i="1"/>
  <c r="F18" i="1"/>
  <c r="F14" i="1"/>
  <c r="F5" i="1"/>
  <c r="F4" i="1" l="1"/>
  <c r="H41" i="1"/>
  <c r="I41" i="1"/>
  <c r="G41" i="1"/>
  <c r="G34" i="1"/>
  <c r="H51" i="1"/>
  <c r="I51" i="1"/>
  <c r="G51" i="1"/>
  <c r="H56" i="1" l="1"/>
  <c r="I56" i="1"/>
  <c r="H58" i="1"/>
  <c r="I58" i="1"/>
  <c r="H44" i="1"/>
  <c r="I44" i="1"/>
  <c r="H46" i="1"/>
  <c r="I46" i="1"/>
  <c r="H26" i="1"/>
  <c r="I26" i="1"/>
  <c r="H31" i="1"/>
  <c r="I31" i="1"/>
  <c r="H34" i="1"/>
  <c r="I34" i="1"/>
  <c r="H18" i="1"/>
  <c r="I18" i="1"/>
  <c r="G58" i="1" l="1"/>
  <c r="G56" i="1"/>
  <c r="G46" i="1"/>
  <c r="G44" i="1"/>
  <c r="G4" i="1" l="1"/>
  <c r="E58" i="1"/>
  <c r="E56" i="1"/>
  <c r="E4" i="1" l="1"/>
  <c r="I4" i="1"/>
  <c r="H4" i="1" l="1"/>
</calcChain>
</file>

<file path=xl/sharedStrings.xml><?xml version="1.0" encoding="utf-8"?>
<sst xmlns="http://schemas.openxmlformats.org/spreadsheetml/2006/main" count="232" uniqueCount="137">
  <si>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</si>
  <si>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</si>
  <si>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</si>
  <si>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</si>
  <si>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</si>
  <si>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</si>
  <si>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</si>
  <si>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</si>
  <si>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</si>
  <si>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</si>
  <si>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</si>
  <si>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</si>
  <si>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</si>
  <si>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</si>
  <si>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</si>
  <si>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</si>
  <si>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</si>
  <si>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</si>
  <si>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</si>
  <si>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</si>
  <si>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</si>
  <si>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</si>
  <si>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</si>
  <si>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</si>
  <si>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</si>
  <si>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</si>
  <si>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</si>
  <si>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</si>
  <si>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</si>
  <si>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</si>
  <si>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</si>
  <si>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</si>
  <si>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</si>
  <si>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</si>
  <si>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</si>
  <si>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</si>
  <si>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№ п/п</t>
  </si>
  <si>
    <t>Наименование</t>
  </si>
  <si>
    <t>Раздел</t>
  </si>
  <si>
    <t>Подраз дел</t>
  </si>
  <si>
    <t>1.</t>
  </si>
  <si>
    <t>1.1.</t>
  </si>
  <si>
    <t>1.2.</t>
  </si>
  <si>
    <t>1.3.</t>
  </si>
  <si>
    <t>1.4.</t>
  </si>
  <si>
    <t>1.5.</t>
  </si>
  <si>
    <t>1.6.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</si>
  <si>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</si>
  <si>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</si>
  <si>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</si>
  <si>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</si>
  <si>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</si>
  <si>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</si>
  <si>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</si>
  <si>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</si>
  <si>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</si>
  <si>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3.5.</t>
  </si>
  <si>
    <t>3.6.</t>
  </si>
  <si>
    <t>3.7.</t>
  </si>
  <si>
    <t>4.</t>
  </si>
  <si>
    <t>4.1.</t>
  </si>
  <si>
    <t>4.2.</t>
  </si>
  <si>
    <t>4.3.</t>
  </si>
  <si>
    <t>4.4.</t>
  </si>
  <si>
    <t>5.</t>
  </si>
  <si>
    <t>5.1.</t>
  </si>
  <si>
    <t>5.2.</t>
  </si>
  <si>
    <t>6.</t>
  </si>
  <si>
    <t>6.1.</t>
  </si>
  <si>
    <t>6.2.</t>
  </si>
  <si>
    <t>6.3.</t>
  </si>
  <si>
    <t>6.4.</t>
  </si>
  <si>
    <t>7.</t>
  </si>
  <si>
    <t>7.1.</t>
  </si>
  <si>
    <t>7.2.</t>
  </si>
  <si>
    <t>8.</t>
  </si>
  <si>
    <t>8.1.</t>
  </si>
  <si>
    <t>9.</t>
  </si>
  <si>
    <t>9.1.</t>
  </si>
  <si>
    <t>9.2.</t>
  </si>
  <si>
    <t>9.3.</t>
  </si>
  <si>
    <t>9.4.</t>
  </si>
  <si>
    <t>10.</t>
  </si>
  <si>
    <t>11.</t>
  </si>
  <si>
    <t>11.1.</t>
  </si>
  <si>
    <t>12.</t>
  </si>
  <si>
    <t>12.1.</t>
  </si>
  <si>
    <t>ВСЕГО</t>
  </si>
  <si>
    <t>(рублей)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</si>
  <si>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</si>
  <si>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</si>
  <si>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</si>
  <si>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</si>
  <si>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</si>
  <si>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</si>
  <si>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</si>
  <si>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</si>
  <si>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</si>
  <si>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</si>
  <si>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</si>
  <si>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</si>
  <si>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00</t>
  </si>
  <si>
    <t>02</t>
  </si>
  <si>
    <t>14</t>
  </si>
  <si>
    <t>1.7.</t>
  </si>
  <si>
    <t>1.8.</t>
  </si>
  <si>
    <t>Резервные фонды</t>
  </si>
  <si>
    <t>Обеспечение проведения выборов и референдумов</t>
  </si>
  <si>
    <t>Физическая культура</t>
  </si>
  <si>
    <t>10.3.</t>
  </si>
  <si>
    <t>10.1.</t>
  </si>
  <si>
    <t>10.2.</t>
  </si>
  <si>
    <t>6.5.</t>
  </si>
  <si>
    <t>Дополнительное образование детей</t>
  </si>
  <si>
    <t>План на 2021 год</t>
  </si>
  <si>
    <t>План на 2022 год</t>
  </si>
  <si>
    <t>Профессиональная подготовка, переподготовка и повышение квалификации</t>
  </si>
  <si>
    <t>Молодежная политика</t>
  </si>
  <si>
    <t>6.6.</t>
  </si>
  <si>
    <t>Спорт высших достижений</t>
  </si>
  <si>
    <t>10.4.</t>
  </si>
  <si>
    <t>План на 2020 год</t>
  </si>
  <si>
    <t xml:space="preserve"> Сведения о расходах бюджета по разделам и подразделам классификации расходов 
на 2020 год и плановый период 2021-2022 годов в сравнении с ожидаемым исполнением за 2019 год и данным за 2018 год</t>
  </si>
  <si>
    <t>Исполнение за 2018 год</t>
  </si>
  <si>
    <t>Ожидаемое исполнение за 2019 год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</si>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</sst>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%"/>
  </numFmts>
  <fonts count="4" x14ac:knownFonts="1">
    <font>
      <sz val="10"/>
      <name val="Arial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Fill="1"/>
    <xf numFmtId="4" fontId="2" fillId="0" borderId="2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" fontId="1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/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wrapText="1"/>
    </xf>
    <xf numFmtId="43" fontId="1" fillId="0" borderId="1" xfId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59"/>
  <sheetViews>
    <sheetView showGridLines="0" tabSelected="1" view="pageBreakPreview" zoomScale="60" zoomScaleNormal="50" workbookViewId="0">
      <selection activeCell="F59" sqref="F59"/>
    </sheetView>
  </sheetViews>
  <sheetFormatPr defaultRowHeight="18.75" outlineLevelRow="1" x14ac:dyDescent="0.3"/>
  <cols>
    <col min="1" max="1" width="8.28515625" style="1" customWidth="1"/>
    <col min="2" max="2" width="62.85546875" style="1" customWidth="1"/>
    <col min="3" max="4" width="8.28515625" style="13" customWidth="1"/>
    <col min="5" max="5" width="23.28515625" style="1" customWidth="1"/>
    <col min="6" max="6" width="26.42578125" style="1" customWidth="1"/>
    <col min="7" max="8" width="26.5703125" style="1" customWidth="1"/>
    <col min="9" max="9" width="26.5703125" style="14" customWidth="1"/>
    <col min="10" max="10" width="9.140625" style="4"/>
    <col min="11" max="16384" width="9.140625" style="1"/>
  </cols>
  <sheetData>
    <row r="1" spans="1:11" ht="39.75" customHeight="1" x14ac:dyDescent="0.3">
      <c r="A1" s="21" t="s">
        <v>122</v>
      </c>
      <c r="B1" s="21"/>
      <c r="C1" s="21"/>
      <c r="D1" s="21"/>
      <c r="E1" s="21"/>
      <c r="F1" s="21"/>
      <c r="G1" s="21"/>
      <c r="H1" s="21"/>
      <c r="I1" s="21"/>
    </row>
    <row r="2" spans="1:11" x14ac:dyDescent="0.3">
      <c r="A2" s="5"/>
      <c r="B2" s="5"/>
      <c r="C2" s="6"/>
      <c r="D2" s="6"/>
      <c r="E2" s="4"/>
      <c r="F2" s="2"/>
      <c r="G2" s="7"/>
      <c r="H2" s="5"/>
      <c r="I2" s="8" t="s">
        <v>88</v>
      </c>
    </row>
    <row r="3" spans="1:11" ht="56.25" x14ac:dyDescent="0.3">
      <c r="A3" s="3" t="s">
        <v>36</v>
      </c>
      <c r="B3" s="3" t="s">
        <v>37</v>
      </c>
      <c r="C3" s="9" t="s">
        <v>38</v>
      </c>
      <c r="D3" s="9" t="s">
        <v>39</v>
      </c>
      <c r="E3" s="3" t="s">
        <v>123</v>
      </c>
      <c r="F3" s="3" t="s">
        <v>124</v>
      </c>
      <c r="G3" s="3" t="s">
        <v>121</v>
      </c>
      <c r="H3" s="3" t="s">
        <v>114</v>
      </c>
      <c r="I3" s="3" t="s">
        <v>115</v>
      </c>
    </row>
    <row r="4" spans="1:11" x14ac:dyDescent="0.3">
      <c r="A4" s="10"/>
      <c r="B4" s="11" t="s">
        <v>87</v>
      </c>
      <c r="C4" s="10"/>
      <c r="D4" s="10"/>
      <c r="E4" s="20">
        <f t="shared" ref="E4:I4" si="0">E5+E14+E18+E26+E31+E34+E41+E44+E46+E51+E56+E58</f>
        <v>24840213899.470001</v>
      </c>
      <c r="F4" s="20">
        <f t="shared" si="0"/>
        <v>28754367847.68</v>
      </c>
      <c r="G4" s="20">
        <f t="shared" si="0"/>
        <v>30622454078.580002</v>
      </c>
      <c r="H4" s="20">
        <f t="shared" si="0"/>
        <v>29596467647.16</v>
      </c>
      <c r="I4" s="20">
        <f t="shared" si="0"/>
        <v>29460755554</v>
      </c>
      <c r="K4" s="4"/>
    </row>
    <row r="5" spans="1:11" x14ac:dyDescent="0.3">
      <c r="A5" s="10" t="s">
        <v>40</v>
      </c>
      <c r="B5" s="11" t="s">
        <v>125</v>
      </c>
      <c r="C5" s="10" t="s">
        <v>89</v>
      </c>
      <c r="D5" s="10" t="s">
        <v>101</v>
      </c>
      <c r="E5" s="15">
        <f>SUM(E6:E13)</f>
        <v>1974924376.21</v>
      </c>
      <c r="F5" s="15">
        <f>SUM(F6:F13)</f>
        <v>2155033114.73</v>
      </c>
      <c r="G5" s="15">
        <f>SUM(G6:G13)</f>
        <v>2591967647.6700001</v>
      </c>
      <c r="H5" s="15">
        <f t="shared" ref="H5:I5" si="1">SUM(H6:H13)</f>
        <v>3655273971.5599999</v>
      </c>
      <c r="I5" s="15">
        <f t="shared" si="1"/>
        <v>3966845658.1300001</v>
      </c>
    </row>
    <row r="6" spans="1:11" ht="56.25" outlineLevel="1" x14ac:dyDescent="0.3">
      <c r="A6" s="3" t="s">
        <v>41</v>
      </c>
      <c r="B6" s="17" t="s">
        <v>0</v>
      </c>
      <c r="C6" s="12" t="s">
        <v>89</v>
      </c>
      <c r="D6" s="12" t="s">
        <v>102</v>
      </c>
      <c r="E6" s="16">
        <v>6682030.6600000001</v>
      </c>
      <c r="F6" s="22">
        <v>7136935.6299999999</v>
      </c>
      <c r="G6" s="16">
        <v>5987771.3200000003</v>
      </c>
      <c r="H6" s="16">
        <v>5987771.3200000003</v>
      </c>
      <c r="I6" s="16">
        <v>5987771.3200000003</v>
      </c>
    </row>
    <row r="7" spans="1:11" ht="75" outlineLevel="1" x14ac:dyDescent="0.3">
      <c r="A7" s="3" t="s">
        <v>42</v>
      </c>
      <c r="B7" s="17" t="s">
        <v>1</v>
      </c>
      <c r="C7" s="12" t="s">
        <v>89</v>
      </c>
      <c r="D7" s="12" t="s">
        <v>90</v>
      </c>
      <c r="E7" s="16">
        <v>63907291.969999999</v>
      </c>
      <c r="F7" s="22">
        <v>96324027.450000003</v>
      </c>
      <c r="G7" s="16">
        <v>92180114.180000007</v>
      </c>
      <c r="H7" s="16">
        <v>86418378.170000002</v>
      </c>
      <c r="I7" s="16">
        <v>86418378.170000002</v>
      </c>
    </row>
    <row r="8" spans="1:11" ht="75" outlineLevel="1" x14ac:dyDescent="0.3">
      <c r="A8" s="3" t="s">
        <v>43</v>
      </c>
      <c r="B8" s="17" t="s">
        <v>2</v>
      </c>
      <c r="C8" s="12" t="s">
        <v>89</v>
      </c>
      <c r="D8" s="12" t="s">
        <v>91</v>
      </c>
      <c r="E8" s="16">
        <v>514559820.77999997</v>
      </c>
      <c r="F8" s="22">
        <v>554592278.63</v>
      </c>
      <c r="G8" s="16">
        <v>567832206.76999998</v>
      </c>
      <c r="H8" s="16">
        <v>563497150.92999995</v>
      </c>
      <c r="I8" s="16">
        <v>571059590.83000004</v>
      </c>
    </row>
    <row r="9" spans="1:11" outlineLevel="1" x14ac:dyDescent="0.3">
      <c r="A9" s="3" t="s">
        <v>44</v>
      </c>
      <c r="B9" s="17" t="s">
        <v>3</v>
      </c>
      <c r="C9" s="12" t="s">
        <v>89</v>
      </c>
      <c r="D9" s="12" t="s">
        <v>92</v>
      </c>
      <c r="E9" s="16">
        <v>47320</v>
      </c>
      <c r="F9" s="22">
        <v>65400</v>
      </c>
      <c r="G9" s="16">
        <v>76100</v>
      </c>
      <c r="H9" s="16">
        <v>99300</v>
      </c>
      <c r="I9" s="16">
        <v>527100</v>
      </c>
    </row>
    <row r="10" spans="1:11" ht="56.25" outlineLevel="1" x14ac:dyDescent="0.3">
      <c r="A10" s="3" t="s">
        <v>45</v>
      </c>
      <c r="B10" s="17" t="s">
        <v>4</v>
      </c>
      <c r="C10" s="12" t="s">
        <v>89</v>
      </c>
      <c r="D10" s="12" t="s">
        <v>93</v>
      </c>
      <c r="E10" s="16">
        <v>161790867.11000001</v>
      </c>
      <c r="F10" s="22">
        <v>190425228.34</v>
      </c>
      <c r="G10" s="16">
        <v>192483719.21000001</v>
      </c>
      <c r="H10" s="16">
        <v>192288900.50999999</v>
      </c>
      <c r="I10" s="16">
        <v>192313900.50999999</v>
      </c>
    </row>
    <row r="11" spans="1:11" ht="37.5" outlineLevel="1" x14ac:dyDescent="0.3">
      <c r="A11" s="3" t="s">
        <v>46</v>
      </c>
      <c r="B11" s="17" t="s">
        <v>107</v>
      </c>
      <c r="C11" s="12" t="s">
        <v>89</v>
      </c>
      <c r="D11" s="12" t="s">
        <v>94</v>
      </c>
      <c r="E11" s="16">
        <v>3290331.08</v>
      </c>
      <c r="F11" s="22"/>
      <c r="G11" s="16"/>
      <c r="H11" s="16"/>
      <c r="I11" s="16"/>
    </row>
    <row r="12" spans="1:11" outlineLevel="1" x14ac:dyDescent="0.3">
      <c r="A12" s="3" t="s">
        <v>104</v>
      </c>
      <c r="B12" s="17" t="s">
        <v>106</v>
      </c>
      <c r="C12" s="12" t="s">
        <v>89</v>
      </c>
      <c r="D12" s="12" t="s">
        <v>98</v>
      </c>
      <c r="E12" s="16"/>
      <c r="F12" s="22">
        <v>2006922.66</v>
      </c>
      <c r="G12" s="16">
        <v>60264572.060000002</v>
      </c>
      <c r="H12" s="16">
        <v>40008645.170000002</v>
      </c>
      <c r="I12" s="16">
        <v>20908121.23</v>
      </c>
    </row>
    <row r="13" spans="1:11" outlineLevel="1" x14ac:dyDescent="0.3">
      <c r="A13" s="3" t="s">
        <v>105</v>
      </c>
      <c r="B13" s="17" t="s">
        <v>5</v>
      </c>
      <c r="C13" s="12" t="s">
        <v>89</v>
      </c>
      <c r="D13" s="12" t="s">
        <v>100</v>
      </c>
      <c r="E13" s="16">
        <v>1224646714.6099999</v>
      </c>
      <c r="F13" s="22">
        <v>1304482322.02</v>
      </c>
      <c r="G13" s="16">
        <v>1673143164.1300001</v>
      </c>
      <c r="H13" s="16">
        <v>2766973825.46</v>
      </c>
      <c r="I13" s="16">
        <v>3089630796.0700002</v>
      </c>
    </row>
    <row r="14" spans="1:11" ht="47.25" customHeight="1" x14ac:dyDescent="0.3">
      <c r="A14" s="10" t="s">
        <v>47</v>
      </c>
      <c r="B14" s="11" t="s">
        <v>126</v>
      </c>
      <c r="C14" s="10" t="s">
        <v>90</v>
      </c>
      <c r="D14" s="10" t="s">
        <v>101</v>
      </c>
      <c r="E14" s="15">
        <f>SUM(E15:E17)</f>
        <v>254699910.91999999</v>
      </c>
      <c r="F14" s="15">
        <f>SUM(F15:F17)</f>
        <v>269171145.72000003</v>
      </c>
      <c r="G14" s="15">
        <f>SUM(G15:G17)</f>
        <v>272755349.56</v>
      </c>
      <c r="H14" s="15">
        <f t="shared" ref="H14:I14" si="2">SUM(H15:H17)</f>
        <v>265539919.88</v>
      </c>
      <c r="I14" s="15">
        <f t="shared" si="2"/>
        <v>268681648.36000001</v>
      </c>
    </row>
    <row r="15" spans="1:11" outlineLevel="1" x14ac:dyDescent="0.3">
      <c r="A15" s="3" t="s">
        <v>48</v>
      </c>
      <c r="B15" s="17" t="s">
        <v>6</v>
      </c>
      <c r="C15" s="12" t="s">
        <v>90</v>
      </c>
      <c r="D15" s="12" t="s">
        <v>91</v>
      </c>
      <c r="E15" s="16">
        <v>33756885.640000001</v>
      </c>
      <c r="F15" s="16">
        <v>34301701.340000004</v>
      </c>
      <c r="G15" s="16">
        <v>35881000</v>
      </c>
      <c r="H15" s="16">
        <v>33409000</v>
      </c>
      <c r="I15" s="16">
        <v>34249000</v>
      </c>
    </row>
    <row r="16" spans="1:11" ht="56.25" outlineLevel="1" x14ac:dyDescent="0.3">
      <c r="A16" s="3" t="s">
        <v>49</v>
      </c>
      <c r="B16" s="17" t="s">
        <v>7</v>
      </c>
      <c r="C16" s="12" t="s">
        <v>90</v>
      </c>
      <c r="D16" s="12" t="s">
        <v>96</v>
      </c>
      <c r="E16" s="16">
        <v>186264427.19</v>
      </c>
      <c r="F16" s="16">
        <v>198025994.30000001</v>
      </c>
      <c r="G16" s="16">
        <v>205725805.77000001</v>
      </c>
      <c r="H16" s="16">
        <v>199418065.47</v>
      </c>
      <c r="I16" s="16">
        <v>201970028.15000001</v>
      </c>
    </row>
    <row r="17" spans="1:9" ht="56.25" outlineLevel="1" x14ac:dyDescent="0.3">
      <c r="A17" s="3" t="s">
        <v>50</v>
      </c>
      <c r="B17" s="17" t="s">
        <v>8</v>
      </c>
      <c r="C17" s="12" t="s">
        <v>90</v>
      </c>
      <c r="D17" s="12" t="s">
        <v>103</v>
      </c>
      <c r="E17" s="16">
        <v>34678598.090000004</v>
      </c>
      <c r="F17" s="16">
        <v>36843450.079999998</v>
      </c>
      <c r="G17" s="16">
        <v>31148543.789999999</v>
      </c>
      <c r="H17" s="16">
        <v>32712854.41</v>
      </c>
      <c r="I17" s="16">
        <v>32462620.210000001</v>
      </c>
    </row>
    <row r="18" spans="1:9" x14ac:dyDescent="0.3">
      <c r="A18" s="10" t="s">
        <v>51</v>
      </c>
      <c r="B18" s="11" t="s">
        <v>127</v>
      </c>
      <c r="C18" s="10" t="s">
        <v>91</v>
      </c>
      <c r="D18" s="10" t="s">
        <v>101</v>
      </c>
      <c r="E18" s="15">
        <f>SUM(E19:E25)</f>
        <v>3395309434.3600001</v>
      </c>
      <c r="F18" s="15">
        <f>SUM(F19:F25)</f>
        <v>4240789830.4400001</v>
      </c>
      <c r="G18" s="15">
        <f>SUM(G19:G25)</f>
        <v>4162630523.3499999</v>
      </c>
      <c r="H18" s="15">
        <f t="shared" ref="H18:I18" si="3">SUM(H19:H25)</f>
        <v>3733825832.3699999</v>
      </c>
      <c r="I18" s="15">
        <f t="shared" si="3"/>
        <v>2957734785.5599999</v>
      </c>
    </row>
    <row r="19" spans="1:9" outlineLevel="1" x14ac:dyDescent="0.3">
      <c r="A19" s="3" t="s">
        <v>52</v>
      </c>
      <c r="B19" s="17" t="s">
        <v>9</v>
      </c>
      <c r="C19" s="12" t="s">
        <v>91</v>
      </c>
      <c r="D19" s="12" t="s">
        <v>89</v>
      </c>
      <c r="E19" s="16">
        <v>448966.33</v>
      </c>
      <c r="F19" s="16">
        <v>6073946</v>
      </c>
      <c r="G19" s="16"/>
      <c r="H19" s="16"/>
      <c r="I19" s="16"/>
    </row>
    <row r="20" spans="1:9" outlineLevel="1" x14ac:dyDescent="0.3">
      <c r="A20" s="3" t="s">
        <v>53</v>
      </c>
      <c r="B20" s="17" t="s">
        <v>10</v>
      </c>
      <c r="C20" s="12" t="s">
        <v>91</v>
      </c>
      <c r="D20" s="12" t="s">
        <v>92</v>
      </c>
      <c r="E20" s="16">
        <v>13797431.35</v>
      </c>
      <c r="F20" s="16">
        <v>23484550.870000001</v>
      </c>
      <c r="G20" s="16">
        <v>39854782.539999999</v>
      </c>
      <c r="H20" s="16">
        <v>36590705.969999999</v>
      </c>
      <c r="I20" s="16">
        <v>37827820.990000002</v>
      </c>
    </row>
    <row r="21" spans="1:9" outlineLevel="1" x14ac:dyDescent="0.3">
      <c r="A21" s="3" t="s">
        <v>54</v>
      </c>
      <c r="B21" s="17" t="s">
        <v>11</v>
      </c>
      <c r="C21" s="12" t="s">
        <v>91</v>
      </c>
      <c r="D21" s="12" t="s">
        <v>94</v>
      </c>
      <c r="E21" s="16">
        <v>13164519.49</v>
      </c>
      <c r="F21" s="16">
        <v>13134811.68</v>
      </c>
      <c r="G21" s="16">
        <v>13195336.359999999</v>
      </c>
      <c r="H21" s="16">
        <v>13203789.66</v>
      </c>
      <c r="I21" s="16">
        <v>13186211.529999999</v>
      </c>
    </row>
    <row r="22" spans="1:9" outlineLevel="1" x14ac:dyDescent="0.3">
      <c r="A22" s="3" t="s">
        <v>55</v>
      </c>
      <c r="B22" s="17" t="s">
        <v>12</v>
      </c>
      <c r="C22" s="12" t="s">
        <v>91</v>
      </c>
      <c r="D22" s="12" t="s">
        <v>95</v>
      </c>
      <c r="E22" s="16">
        <v>798019081.65999997</v>
      </c>
      <c r="F22" s="16">
        <v>919138214.67999995</v>
      </c>
      <c r="G22" s="16">
        <v>954079985.49000001</v>
      </c>
      <c r="H22" s="16">
        <v>803753768.13</v>
      </c>
      <c r="I22" s="16">
        <v>803869956.08000004</v>
      </c>
    </row>
    <row r="23" spans="1:9" outlineLevel="1" x14ac:dyDescent="0.3">
      <c r="A23" s="3" t="s">
        <v>56</v>
      </c>
      <c r="B23" s="17" t="s">
        <v>13</v>
      </c>
      <c r="C23" s="12" t="s">
        <v>91</v>
      </c>
      <c r="D23" s="12" t="s">
        <v>96</v>
      </c>
      <c r="E23" s="16">
        <v>1915443464.22</v>
      </c>
      <c r="F23" s="16">
        <v>2561882399.46</v>
      </c>
      <c r="G23" s="16">
        <v>2453810689.9099998</v>
      </c>
      <c r="H23" s="16">
        <v>2186593800.1300001</v>
      </c>
      <c r="I23" s="16">
        <v>1448834990.55</v>
      </c>
    </row>
    <row r="24" spans="1:9" outlineLevel="1" x14ac:dyDescent="0.3">
      <c r="A24" s="3" t="s">
        <v>57</v>
      </c>
      <c r="B24" s="17" t="s">
        <v>14</v>
      </c>
      <c r="C24" s="12" t="s">
        <v>91</v>
      </c>
      <c r="D24" s="12" t="s">
        <v>97</v>
      </c>
      <c r="E24" s="16">
        <v>207504899.65000001</v>
      </c>
      <c r="F24" s="16">
        <v>219468214.49000001</v>
      </c>
      <c r="G24" s="16">
        <v>205688804.38</v>
      </c>
      <c r="H24" s="16">
        <v>200244508.56</v>
      </c>
      <c r="I24" s="16">
        <v>197007708.56</v>
      </c>
    </row>
    <row r="25" spans="1:9" ht="37.5" outlineLevel="1" x14ac:dyDescent="0.3">
      <c r="A25" s="3" t="s">
        <v>58</v>
      </c>
      <c r="B25" s="17" t="s">
        <v>15</v>
      </c>
      <c r="C25" s="12" t="s">
        <v>91</v>
      </c>
      <c r="D25" s="12" t="s">
        <v>99</v>
      </c>
      <c r="E25" s="16">
        <v>446931071.66000003</v>
      </c>
      <c r="F25" s="16">
        <v>497607693.25999999</v>
      </c>
      <c r="G25" s="16">
        <v>496000924.67000002</v>
      </c>
      <c r="H25" s="16">
        <v>493439259.92000002</v>
      </c>
      <c r="I25" s="16">
        <v>457008097.85000002</v>
      </c>
    </row>
    <row r="26" spans="1:9" ht="36" customHeight="1" x14ac:dyDescent="0.3">
      <c r="A26" s="10" t="s">
        <v>59</v>
      </c>
      <c r="B26" s="11" t="s">
        <v>128</v>
      </c>
      <c r="C26" s="10" t="s">
        <v>92</v>
      </c>
      <c r="D26" s="10" t="s">
        <v>101</v>
      </c>
      <c r="E26" s="15">
        <f>SUM(E27:E30)</f>
        <v>2002127779.53</v>
      </c>
      <c r="F26" s="15">
        <f>SUM(F27:F30)</f>
        <v>3237371971.54</v>
      </c>
      <c r="G26" s="15">
        <f>SUM(G27:G30)</f>
        <v>1966245611.52</v>
      </c>
      <c r="H26" s="15">
        <f t="shared" ref="H26:I26" si="4">SUM(H27:H30)</f>
        <v>1855520505.4400001</v>
      </c>
      <c r="I26" s="15">
        <f t="shared" si="4"/>
        <v>1940465404</v>
      </c>
    </row>
    <row r="27" spans="1:9" outlineLevel="1" x14ac:dyDescent="0.3">
      <c r="A27" s="3" t="s">
        <v>60</v>
      </c>
      <c r="B27" s="17" t="s">
        <v>16</v>
      </c>
      <c r="C27" s="12" t="s">
        <v>92</v>
      </c>
      <c r="D27" s="12" t="s">
        <v>89</v>
      </c>
      <c r="E27" s="16">
        <v>1047665177.1900001</v>
      </c>
      <c r="F27" s="16">
        <v>1914783907.3699999</v>
      </c>
      <c r="G27" s="16">
        <v>872971729.08000004</v>
      </c>
      <c r="H27" s="16">
        <v>869422398.71000004</v>
      </c>
      <c r="I27" s="16">
        <v>867225384.39999998</v>
      </c>
    </row>
    <row r="28" spans="1:9" outlineLevel="1" x14ac:dyDescent="0.3">
      <c r="A28" s="3" t="s">
        <v>61</v>
      </c>
      <c r="B28" s="17" t="s">
        <v>17</v>
      </c>
      <c r="C28" s="12" t="s">
        <v>92</v>
      </c>
      <c r="D28" s="12" t="s">
        <v>102</v>
      </c>
      <c r="E28" s="16">
        <v>264876862.02000001</v>
      </c>
      <c r="F28" s="16">
        <v>317756578.56999999</v>
      </c>
      <c r="G28" s="16">
        <v>208957208.41</v>
      </c>
      <c r="H28" s="16">
        <v>228978584.77000001</v>
      </c>
      <c r="I28" s="16">
        <v>229968799.36000001</v>
      </c>
    </row>
    <row r="29" spans="1:9" outlineLevel="1" x14ac:dyDescent="0.3">
      <c r="A29" s="3" t="s">
        <v>62</v>
      </c>
      <c r="B29" s="17" t="s">
        <v>18</v>
      </c>
      <c r="C29" s="12" t="s">
        <v>92</v>
      </c>
      <c r="D29" s="12" t="s">
        <v>90</v>
      </c>
      <c r="E29" s="16">
        <v>334697729.17000002</v>
      </c>
      <c r="F29" s="16">
        <v>799797174.20000005</v>
      </c>
      <c r="G29" s="16">
        <v>674774666.66999996</v>
      </c>
      <c r="H29" s="16">
        <v>568384664.94000006</v>
      </c>
      <c r="I29" s="16">
        <v>615515833.84000003</v>
      </c>
    </row>
    <row r="30" spans="1:9" ht="37.5" outlineLevel="1" x14ac:dyDescent="0.3">
      <c r="A30" s="3" t="s">
        <v>63</v>
      </c>
      <c r="B30" s="17" t="s">
        <v>19</v>
      </c>
      <c r="C30" s="12" t="s">
        <v>92</v>
      </c>
      <c r="D30" s="12" t="s">
        <v>92</v>
      </c>
      <c r="E30" s="16">
        <v>354888011.14999998</v>
      </c>
      <c r="F30" s="16">
        <v>205034311.40000001</v>
      </c>
      <c r="G30" s="16">
        <v>209542007.36000001</v>
      </c>
      <c r="H30" s="16">
        <v>188734857.02000001</v>
      </c>
      <c r="I30" s="16">
        <v>227755386.40000001</v>
      </c>
    </row>
    <row r="31" spans="1:9" x14ac:dyDescent="0.3">
      <c r="A31" s="10" t="s">
        <v>64</v>
      </c>
      <c r="B31" s="11" t="s">
        <v>129</v>
      </c>
      <c r="C31" s="10" t="s">
        <v>93</v>
      </c>
      <c r="D31" s="10" t="s">
        <v>101</v>
      </c>
      <c r="E31" s="15">
        <f>SUM(E32:E33)</f>
        <v>33437896.420000002</v>
      </c>
      <c r="F31" s="15">
        <f>SUM(F32:F33)</f>
        <v>42606504.740000002</v>
      </c>
      <c r="G31" s="15">
        <f>SUM(G32:G33)</f>
        <v>56755611.289999999</v>
      </c>
      <c r="H31" s="15">
        <f t="shared" ref="H31:I31" si="5">SUM(H32:H33)</f>
        <v>40128404.43</v>
      </c>
      <c r="I31" s="15">
        <f t="shared" si="5"/>
        <v>39718176.43</v>
      </c>
    </row>
    <row r="32" spans="1:9" ht="37.5" outlineLevel="1" x14ac:dyDescent="0.3">
      <c r="A32" s="3" t="s">
        <v>65</v>
      </c>
      <c r="B32" s="17" t="s">
        <v>20</v>
      </c>
      <c r="C32" s="12" t="s">
        <v>93</v>
      </c>
      <c r="D32" s="12" t="s">
        <v>90</v>
      </c>
      <c r="E32" s="16">
        <v>4577499.8</v>
      </c>
      <c r="F32" s="16">
        <v>10012942.720000001</v>
      </c>
      <c r="G32" s="16">
        <v>23053816.329999998</v>
      </c>
      <c r="H32" s="16">
        <v>6510000</v>
      </c>
      <c r="I32" s="16">
        <v>6510000</v>
      </c>
    </row>
    <row r="33" spans="1:9" ht="37.5" outlineLevel="1" x14ac:dyDescent="0.3">
      <c r="A33" s="3" t="s">
        <v>66</v>
      </c>
      <c r="B33" s="17" t="s">
        <v>21</v>
      </c>
      <c r="C33" s="12" t="s">
        <v>93</v>
      </c>
      <c r="D33" s="12" t="s">
        <v>92</v>
      </c>
      <c r="E33" s="16">
        <v>28860396.620000001</v>
      </c>
      <c r="F33" s="16">
        <v>32593562.02</v>
      </c>
      <c r="G33" s="16">
        <v>33701794.960000001</v>
      </c>
      <c r="H33" s="16">
        <v>33618404.43</v>
      </c>
      <c r="I33" s="16">
        <v>33208176.43</v>
      </c>
    </row>
    <row r="34" spans="1:9" x14ac:dyDescent="0.3">
      <c r="A34" s="10" t="s">
        <v>67</v>
      </c>
      <c r="B34" s="11" t="s">
        <v>130</v>
      </c>
      <c r="C34" s="10" t="s">
        <v>94</v>
      </c>
      <c r="D34" s="10" t="s">
        <v>101</v>
      </c>
      <c r="E34" s="15">
        <f>SUM(E35:E40)</f>
        <v>14007072230.200001</v>
      </c>
      <c r="F34" s="15">
        <f>SUM(F35:F40)</f>
        <v>15566224021.73</v>
      </c>
      <c r="G34" s="15">
        <f>SUM(G35:G40)</f>
        <v>18404591624.169998</v>
      </c>
      <c r="H34" s="15">
        <f t="shared" ref="H34:I34" si="6">SUM(H35:H40)</f>
        <v>17097105942.690001</v>
      </c>
      <c r="I34" s="15">
        <f t="shared" si="6"/>
        <v>17355466060.439999</v>
      </c>
    </row>
    <row r="35" spans="1:9" outlineLevel="1" x14ac:dyDescent="0.3">
      <c r="A35" s="3" t="s">
        <v>68</v>
      </c>
      <c r="B35" s="17" t="s">
        <v>22</v>
      </c>
      <c r="C35" s="12" t="s">
        <v>94</v>
      </c>
      <c r="D35" s="12" t="s">
        <v>89</v>
      </c>
      <c r="E35" s="16">
        <v>5293458107.5900002</v>
      </c>
      <c r="F35" s="16">
        <v>5990992771.4899998</v>
      </c>
      <c r="G35" s="16">
        <v>6535066409.1300001</v>
      </c>
      <c r="H35" s="16">
        <v>6490874022.21</v>
      </c>
      <c r="I35" s="16">
        <v>6523172979.6300001</v>
      </c>
    </row>
    <row r="36" spans="1:9" outlineLevel="1" x14ac:dyDescent="0.3">
      <c r="A36" s="3" t="s">
        <v>69</v>
      </c>
      <c r="B36" s="17" t="s">
        <v>23</v>
      </c>
      <c r="C36" s="12" t="s">
        <v>94</v>
      </c>
      <c r="D36" s="12" t="s">
        <v>102</v>
      </c>
      <c r="E36" s="16">
        <v>6840335222.5699997</v>
      </c>
      <c r="F36" s="16">
        <v>7768013806.7200003</v>
      </c>
      <c r="G36" s="16">
        <v>9870902500.6900005</v>
      </c>
      <c r="H36" s="16">
        <v>8415822470.6199999</v>
      </c>
      <c r="I36" s="16">
        <v>9155922807.7000008</v>
      </c>
    </row>
    <row r="37" spans="1:9" outlineLevel="1" x14ac:dyDescent="0.3">
      <c r="A37" s="3" t="s">
        <v>70</v>
      </c>
      <c r="B37" s="17" t="s">
        <v>113</v>
      </c>
      <c r="C37" s="12" t="s">
        <v>94</v>
      </c>
      <c r="D37" s="12" t="s">
        <v>90</v>
      </c>
      <c r="E37" s="16">
        <v>964719236.75999999</v>
      </c>
      <c r="F37" s="16">
        <v>811299286.15999997</v>
      </c>
      <c r="G37" s="16">
        <v>778386662.65999997</v>
      </c>
      <c r="H37" s="16">
        <v>676900709.01999998</v>
      </c>
      <c r="I37" s="16">
        <v>704450929.54999995</v>
      </c>
    </row>
    <row r="38" spans="1:9" ht="37.5" outlineLevel="1" x14ac:dyDescent="0.3">
      <c r="A38" s="3" t="s">
        <v>71</v>
      </c>
      <c r="B38" s="17" t="s">
        <v>116</v>
      </c>
      <c r="C38" s="12" t="s">
        <v>94</v>
      </c>
      <c r="D38" s="12" t="s">
        <v>92</v>
      </c>
      <c r="E38" s="16"/>
      <c r="F38" s="16">
        <v>4241111.07</v>
      </c>
      <c r="G38" s="16">
        <v>5176630.3099999996</v>
      </c>
      <c r="H38" s="16">
        <v>4944430.3099999996</v>
      </c>
      <c r="I38" s="16">
        <v>5099430.3099999996</v>
      </c>
    </row>
    <row r="39" spans="1:9" outlineLevel="1" x14ac:dyDescent="0.3">
      <c r="A39" s="3" t="s">
        <v>112</v>
      </c>
      <c r="B39" s="17" t="s">
        <v>117</v>
      </c>
      <c r="C39" s="12" t="s">
        <v>94</v>
      </c>
      <c r="D39" s="12" t="s">
        <v>94</v>
      </c>
      <c r="E39" s="16">
        <v>438848326.12</v>
      </c>
      <c r="F39" s="16">
        <v>465547582.48000002</v>
      </c>
      <c r="G39" s="16">
        <v>713038831.75999999</v>
      </c>
      <c r="H39" s="16">
        <v>1001820674.95</v>
      </c>
      <c r="I39" s="16">
        <v>465411928.75999999</v>
      </c>
    </row>
    <row r="40" spans="1:9" outlineLevel="1" x14ac:dyDescent="0.3">
      <c r="A40" s="3" t="s">
        <v>118</v>
      </c>
      <c r="B40" s="17" t="s">
        <v>24</v>
      </c>
      <c r="C40" s="12" t="s">
        <v>94</v>
      </c>
      <c r="D40" s="12" t="s">
        <v>96</v>
      </c>
      <c r="E40" s="16">
        <v>469711337.16000003</v>
      </c>
      <c r="F40" s="16">
        <v>526129463.81</v>
      </c>
      <c r="G40" s="16">
        <v>502020589.62</v>
      </c>
      <c r="H40" s="16">
        <v>506743635.57999998</v>
      </c>
      <c r="I40" s="16">
        <v>501407984.49000001</v>
      </c>
    </row>
    <row r="41" spans="1:9" x14ac:dyDescent="0.3">
      <c r="A41" s="10" t="s">
        <v>72</v>
      </c>
      <c r="B41" s="11" t="s">
        <v>131</v>
      </c>
      <c r="C41" s="10" t="s">
        <v>95</v>
      </c>
      <c r="D41" s="10" t="s">
        <v>101</v>
      </c>
      <c r="E41" s="15">
        <f>SUM(E42:E43)</f>
        <v>1054711601.09</v>
      </c>
      <c r="F41" s="15">
        <f>SUM(F42:F43)</f>
        <v>1143752193.0599999</v>
      </c>
      <c r="G41" s="15">
        <f>SUM(G42:G43)</f>
        <v>1048163843.03</v>
      </c>
      <c r="H41" s="15">
        <f t="shared" ref="H41:I41" si="7">SUM(H42:H43)</f>
        <v>878243684.23000002</v>
      </c>
      <c r="I41" s="15">
        <f t="shared" si="7"/>
        <v>878792953.47000003</v>
      </c>
    </row>
    <row r="42" spans="1:9" outlineLevel="1" x14ac:dyDescent="0.3">
      <c r="A42" s="3" t="s">
        <v>73</v>
      </c>
      <c r="B42" s="17" t="s">
        <v>25</v>
      </c>
      <c r="C42" s="12" t="s">
        <v>95</v>
      </c>
      <c r="D42" s="12" t="s">
        <v>89</v>
      </c>
      <c r="E42" s="16">
        <v>1024582733.58</v>
      </c>
      <c r="F42" s="16">
        <v>1109806798.71</v>
      </c>
      <c r="G42" s="16">
        <v>1012798040.62</v>
      </c>
      <c r="H42" s="16">
        <v>842933161</v>
      </c>
      <c r="I42" s="16">
        <v>843607763.20000005</v>
      </c>
    </row>
    <row r="43" spans="1:9" ht="37.5" outlineLevel="1" x14ac:dyDescent="0.3">
      <c r="A43" s="3" t="s">
        <v>74</v>
      </c>
      <c r="B43" s="17" t="s">
        <v>26</v>
      </c>
      <c r="C43" s="12" t="s">
        <v>95</v>
      </c>
      <c r="D43" s="12" t="s">
        <v>91</v>
      </c>
      <c r="E43" s="16">
        <v>30128867.510000002</v>
      </c>
      <c r="F43" s="16">
        <v>33945394.350000001</v>
      </c>
      <c r="G43" s="16">
        <v>35365802.409999996</v>
      </c>
      <c r="H43" s="16">
        <v>35310523.229999997</v>
      </c>
      <c r="I43" s="16">
        <v>35185190.270000003</v>
      </c>
    </row>
    <row r="44" spans="1:9" x14ac:dyDescent="0.3">
      <c r="A44" s="10" t="s">
        <v>75</v>
      </c>
      <c r="B44" s="11" t="s">
        <v>132</v>
      </c>
      <c r="C44" s="10" t="s">
        <v>96</v>
      </c>
      <c r="D44" s="10" t="s">
        <v>101</v>
      </c>
      <c r="E44" s="15">
        <f>E45</f>
        <v>6352021.9500000002</v>
      </c>
      <c r="F44" s="15">
        <f>F45</f>
        <v>3197600</v>
      </c>
      <c r="G44" s="15">
        <f>G45</f>
        <v>6767425.6200000001</v>
      </c>
      <c r="H44" s="15">
        <f t="shared" ref="H44:I44" si="8">H45</f>
        <v>6767425.6200000001</v>
      </c>
      <c r="I44" s="15">
        <f t="shared" si="8"/>
        <v>6767425.6200000001</v>
      </c>
    </row>
    <row r="45" spans="1:9" outlineLevel="1" x14ac:dyDescent="0.3">
      <c r="A45" s="3" t="s">
        <v>76</v>
      </c>
      <c r="B45" s="17" t="s">
        <v>27</v>
      </c>
      <c r="C45" s="12" t="s">
        <v>96</v>
      </c>
      <c r="D45" s="12" t="s">
        <v>96</v>
      </c>
      <c r="E45" s="16">
        <v>6352021.9500000002</v>
      </c>
      <c r="F45" s="16">
        <v>3197600</v>
      </c>
      <c r="G45" s="16">
        <v>6767425.6200000001</v>
      </c>
      <c r="H45" s="16">
        <v>6767425.6200000001</v>
      </c>
      <c r="I45" s="16">
        <v>6767425.6200000001</v>
      </c>
    </row>
    <row r="46" spans="1:9" x14ac:dyDescent="0.3">
      <c r="A46" s="10" t="s">
        <v>77</v>
      </c>
      <c r="B46" s="11" t="s">
        <v>133</v>
      </c>
      <c r="C46" s="10" t="s">
        <v>97</v>
      </c>
      <c r="D46" s="10" t="s">
        <v>101</v>
      </c>
      <c r="E46" s="15">
        <f t="shared" ref="E46:I46" si="9">SUM(E47:E50)</f>
        <v>916642610.21000004</v>
      </c>
      <c r="F46" s="15">
        <f t="shared" si="9"/>
        <v>826899670.99000001</v>
      </c>
      <c r="G46" s="15">
        <f t="shared" si="9"/>
        <v>829072825.66999996</v>
      </c>
      <c r="H46" s="15">
        <f t="shared" si="9"/>
        <v>800081086.09000003</v>
      </c>
      <c r="I46" s="15">
        <f t="shared" si="9"/>
        <v>791330466.79999995</v>
      </c>
    </row>
    <row r="47" spans="1:9" outlineLevel="1" x14ac:dyDescent="0.3">
      <c r="A47" s="3" t="s">
        <v>78</v>
      </c>
      <c r="B47" s="17" t="s">
        <v>28</v>
      </c>
      <c r="C47" s="12" t="s">
        <v>97</v>
      </c>
      <c r="D47" s="12" t="s">
        <v>89</v>
      </c>
      <c r="E47" s="16">
        <v>35588536</v>
      </c>
      <c r="F47" s="16">
        <v>14611467.460000001</v>
      </c>
      <c r="G47" s="16">
        <v>14047440</v>
      </c>
      <c r="H47" s="16">
        <v>14047440</v>
      </c>
      <c r="I47" s="16">
        <v>14047440</v>
      </c>
    </row>
    <row r="48" spans="1:9" outlineLevel="1" x14ac:dyDescent="0.3">
      <c r="A48" s="3" t="s">
        <v>79</v>
      </c>
      <c r="B48" s="17" t="s">
        <v>29</v>
      </c>
      <c r="C48" s="12" t="s">
        <v>97</v>
      </c>
      <c r="D48" s="12" t="s">
        <v>90</v>
      </c>
      <c r="E48" s="16">
        <v>313471149.04000002</v>
      </c>
      <c r="F48" s="16">
        <v>167073182.94</v>
      </c>
      <c r="G48" s="18">
        <v>163477829.72999999</v>
      </c>
      <c r="H48" s="18">
        <v>144363981.38999999</v>
      </c>
      <c r="I48" s="18">
        <v>143542820.81</v>
      </c>
    </row>
    <row r="49" spans="1:9" outlineLevel="1" x14ac:dyDescent="0.3">
      <c r="A49" s="3" t="s">
        <v>80</v>
      </c>
      <c r="B49" s="17" t="s">
        <v>30</v>
      </c>
      <c r="C49" s="12" t="s">
        <v>97</v>
      </c>
      <c r="D49" s="12" t="s">
        <v>91</v>
      </c>
      <c r="E49" s="16">
        <v>480527075.81999999</v>
      </c>
      <c r="F49" s="16">
        <v>552521571.39999998</v>
      </c>
      <c r="G49" s="18">
        <v>559391355.94000006</v>
      </c>
      <c r="H49" s="18">
        <v>549202164.70000005</v>
      </c>
      <c r="I49" s="18">
        <v>540961405.99000001</v>
      </c>
    </row>
    <row r="50" spans="1:9" outlineLevel="1" x14ac:dyDescent="0.3">
      <c r="A50" s="3" t="s">
        <v>81</v>
      </c>
      <c r="B50" s="17" t="s">
        <v>31</v>
      </c>
      <c r="C50" s="12" t="s">
        <v>97</v>
      </c>
      <c r="D50" s="12" t="s">
        <v>93</v>
      </c>
      <c r="E50" s="16">
        <v>87055849.349999994</v>
      </c>
      <c r="F50" s="16">
        <v>92693449.189999998</v>
      </c>
      <c r="G50" s="18">
        <v>92156200</v>
      </c>
      <c r="H50" s="18">
        <v>92467500</v>
      </c>
      <c r="I50" s="18">
        <v>92778800</v>
      </c>
    </row>
    <row r="51" spans="1:9" x14ac:dyDescent="0.3">
      <c r="A51" s="10" t="s">
        <v>82</v>
      </c>
      <c r="B51" s="11" t="s">
        <v>134</v>
      </c>
      <c r="C51" s="10" t="s">
        <v>98</v>
      </c>
      <c r="D51" s="10" t="s">
        <v>101</v>
      </c>
      <c r="E51" s="15">
        <f>E52+E53+E54+E55</f>
        <v>1143376842.22</v>
      </c>
      <c r="F51" s="15">
        <f>F52+F53+F54+F55</f>
        <v>1171182739.1500001</v>
      </c>
      <c r="G51" s="15">
        <f>SUM(G52:G55)</f>
        <v>1155940849.26</v>
      </c>
      <c r="H51" s="15">
        <f t="shared" ref="H51:I51" si="10">SUM(H52:H55)</f>
        <v>1142591143.22</v>
      </c>
      <c r="I51" s="15">
        <f t="shared" si="10"/>
        <v>1140044118.0999999</v>
      </c>
    </row>
    <row r="52" spans="1:9" x14ac:dyDescent="0.3">
      <c r="A52" s="3" t="s">
        <v>110</v>
      </c>
      <c r="B52" s="17" t="s">
        <v>108</v>
      </c>
      <c r="C52" s="12" t="s">
        <v>98</v>
      </c>
      <c r="D52" s="12" t="s">
        <v>89</v>
      </c>
      <c r="E52" s="19">
        <v>644927980.98000002</v>
      </c>
      <c r="F52" s="19">
        <v>902437663.09000003</v>
      </c>
      <c r="G52" s="19">
        <v>902223513.87</v>
      </c>
      <c r="H52" s="19">
        <v>889039548.23000002</v>
      </c>
      <c r="I52" s="19">
        <v>889579567.77999997</v>
      </c>
    </row>
    <row r="53" spans="1:9" outlineLevel="1" x14ac:dyDescent="0.3">
      <c r="A53" s="3" t="s">
        <v>111</v>
      </c>
      <c r="B53" s="17" t="s">
        <v>32</v>
      </c>
      <c r="C53" s="12" t="s">
        <v>98</v>
      </c>
      <c r="D53" s="12" t="s">
        <v>102</v>
      </c>
      <c r="E53" s="16">
        <v>476854097.93000001</v>
      </c>
      <c r="F53" s="16">
        <v>191597790.03999999</v>
      </c>
      <c r="G53" s="16">
        <v>182913046.94</v>
      </c>
      <c r="H53" s="16">
        <v>183244148.97</v>
      </c>
      <c r="I53" s="16">
        <v>180233836.84999999</v>
      </c>
    </row>
    <row r="54" spans="1:9" outlineLevel="1" x14ac:dyDescent="0.3">
      <c r="A54" s="3" t="s">
        <v>109</v>
      </c>
      <c r="B54" s="17" t="s">
        <v>119</v>
      </c>
      <c r="C54" s="12" t="s">
        <v>98</v>
      </c>
      <c r="D54" s="12" t="s">
        <v>90</v>
      </c>
      <c r="E54" s="16"/>
      <c r="F54" s="16">
        <v>51308683.109999999</v>
      </c>
      <c r="G54" s="16">
        <v>43820062.920000002</v>
      </c>
      <c r="H54" s="16">
        <v>43826841.369999997</v>
      </c>
      <c r="I54" s="16">
        <v>43813220.82</v>
      </c>
    </row>
    <row r="55" spans="1:9" ht="37.5" outlineLevel="1" x14ac:dyDescent="0.3">
      <c r="A55" s="3" t="s">
        <v>120</v>
      </c>
      <c r="B55" s="17" t="s">
        <v>33</v>
      </c>
      <c r="C55" s="12" t="s">
        <v>98</v>
      </c>
      <c r="D55" s="12" t="s">
        <v>92</v>
      </c>
      <c r="E55" s="16">
        <v>21594763.309999999</v>
      </c>
      <c r="F55" s="16">
        <v>25838602.91</v>
      </c>
      <c r="G55" s="16">
        <v>26984225.530000001</v>
      </c>
      <c r="H55" s="16">
        <v>26480604.649999999</v>
      </c>
      <c r="I55" s="16">
        <v>26417492.649999999</v>
      </c>
    </row>
    <row r="56" spans="1:9" x14ac:dyDescent="0.3">
      <c r="A56" s="10" t="s">
        <v>83</v>
      </c>
      <c r="B56" s="11" t="s">
        <v>135</v>
      </c>
      <c r="C56" s="10" t="s">
        <v>99</v>
      </c>
      <c r="D56" s="10" t="s">
        <v>101</v>
      </c>
      <c r="E56" s="15">
        <f>SUM(E57)</f>
        <v>4275018.04</v>
      </c>
      <c r="F56" s="15">
        <f>F57</f>
        <v>4751569.5999999996</v>
      </c>
      <c r="G56" s="15">
        <f>SUM(G57)</f>
        <v>3407245.88</v>
      </c>
      <c r="H56" s="15">
        <f t="shared" ref="H56:I56" si="11">SUM(H57)</f>
        <v>2975709.56</v>
      </c>
      <c r="I56" s="15">
        <f t="shared" si="11"/>
        <v>2839709.56</v>
      </c>
    </row>
    <row r="57" spans="1:9" outlineLevel="1" x14ac:dyDescent="0.3">
      <c r="A57" s="3" t="s">
        <v>84</v>
      </c>
      <c r="B57" s="17" t="s">
        <v>34</v>
      </c>
      <c r="C57" s="12" t="s">
        <v>99</v>
      </c>
      <c r="D57" s="12" t="s">
        <v>102</v>
      </c>
      <c r="E57" s="16">
        <v>4275018.04</v>
      </c>
      <c r="F57" s="16">
        <v>4751569.5999999996</v>
      </c>
      <c r="G57" s="16">
        <v>3407245.88</v>
      </c>
      <c r="H57" s="16">
        <v>2975709.56</v>
      </c>
      <c r="I57" s="16">
        <v>2839709.56</v>
      </c>
    </row>
    <row r="58" spans="1:9" ht="37.5" x14ac:dyDescent="0.3">
      <c r="A58" s="10" t="s">
        <v>85</v>
      </c>
      <c r="B58" s="11" t="s">
        <v>136</v>
      </c>
      <c r="C58" s="10" t="s">
        <v>100</v>
      </c>
      <c r="D58" s="10" t="s">
        <v>101</v>
      </c>
      <c r="E58" s="15">
        <f>E59</f>
        <v>47284178.32</v>
      </c>
      <c r="F58" s="15">
        <f>F59</f>
        <v>93387485.980000004</v>
      </c>
      <c r="G58" s="15">
        <f>G59</f>
        <v>124155521.56</v>
      </c>
      <c r="H58" s="15">
        <f t="shared" ref="H58:I58" si="12">H59</f>
        <v>118414022.06999999</v>
      </c>
      <c r="I58" s="15">
        <f t="shared" si="12"/>
        <v>112069147.53</v>
      </c>
    </row>
    <row r="59" spans="1:9" ht="37.5" outlineLevel="1" x14ac:dyDescent="0.3">
      <c r="A59" s="3" t="s">
        <v>86</v>
      </c>
      <c r="B59" s="17" t="s">
        <v>35</v>
      </c>
      <c r="C59" s="12" t="s">
        <v>100</v>
      </c>
      <c r="D59" s="12" t="s">
        <v>89</v>
      </c>
      <c r="E59" s="16">
        <v>47284178.32</v>
      </c>
      <c r="F59" s="16">
        <v>93387485.980000004</v>
      </c>
      <c r="G59" s="16">
        <v>124155521.56</v>
      </c>
      <c r="H59" s="16">
        <v>118414022.06999999</v>
      </c>
      <c r="I59" s="16">
        <v>112069147.53</v>
      </c>
    </row>
  </sheetData>
  <customSheetViews>
    <customSheetView guid="{8F7DC824-71B4-4260-A2D6-1CFD4C82B678}" scale="50" showPageBreaks="1" showGridLines="0" fitToPage="1" printArea="1" topLeftCell="B33">
      <selection activeCell="J40" sqref="J40"/>
      <pageMargins left="0.39370078740157483" right="0.39370078740157483" top="0.59055118110236227" bottom="0.15748031496062992" header="0.51181102362204722" footer="0.15748031496062992"/>
      <pageSetup paperSize="9" scale="42" firstPageNumber="24" fitToHeight="0" orientation="landscape" useFirstPageNumber="1" r:id="rId1"/>
    </customSheetView>
    <customSheetView guid="{4EF6CA57-C2DB-4824-8B9D-606FE02D271D}" scale="50" showPageBreaks="1" showGridLines="0" fitToPage="1" printArea="1">
      <selection sqref="A1:J1"/>
      <pageMargins left="0.39370078740157483" right="0.39370078740157483" top="0.59055118110236227" bottom="0.15748031496062992" header="0.51181102362204722" footer="0.15748031496062992"/>
      <pageSetup paperSize="9" scale="42" firstPageNumber="24" fitToHeight="0" orientation="landscape" useFirstPageNumber="1" r:id="rId2"/>
    </customSheetView>
  </customSheetViews>
  <mergeCells count="1">
    <mergeCell ref="A1:I1"/>
  </mergeCells>
  <pageMargins left="0.39370078740157483" right="0.39370078740157483" top="0.59055118110236227" bottom="0.15748031496062992" header="0.51181102362204722" footer="0.15748031496062992"/>
  <pageSetup paperSize="9" scale="65" firstPageNumber="24" fitToHeight="0" orientation="landscape" useFirstPageNumber="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Вершинина Мария Игоревна</cp:lastModifiedBy>
  <cp:lastPrinted>2019-11-11T09:49:25Z</cp:lastPrinted>
  <dcterms:created xsi:type="dcterms:W3CDTF">2002-03-11T10:22:12Z</dcterms:created>
  <dcterms:modified xsi:type="dcterms:W3CDTF">2019-11-11T12:47:14Z</dcterms:modified>
</cp:coreProperties>
</file>