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21\исполнение за 2021 год\"/>
    </mc:Choice>
  </mc:AlternateContent>
  <bookViews>
    <workbookView xWindow="0" yWindow="0" windowWidth="28800" windowHeight="11700"/>
  </bookViews>
  <sheets>
    <sheet name="Лист 1" sheetId="1" r:id="rId1"/>
  </sheets>
  <definedNames>
    <definedName name="Z_1D4CA3D9_AC90_4979_BE22_C06D64FA5067_.wvu.PrintArea" localSheetId="0" hidden="1">'Лист 1'!$B$1:$D$151</definedName>
    <definedName name="Z_1D4CA3D9_AC90_4979_BE22_C06D64FA5067_.wvu.PrintTitles" localSheetId="0" hidden="1">'Лист 1'!$8:$9</definedName>
    <definedName name="Z_1D4CA3D9_AC90_4979_BE22_C06D64FA5067_.wvu.Rows" localSheetId="0" hidden="1">'Лист 1'!$78:$78</definedName>
    <definedName name="Z_1E5D5C29_7346_4808_A3AB_A1315A0C1258_.wvu.PrintArea" localSheetId="0" hidden="1">'Лист 1'!$B$1:$D$151</definedName>
    <definedName name="Z_1E5D5C29_7346_4808_A3AB_A1315A0C1258_.wvu.PrintTitles" localSheetId="0" hidden="1">'Лист 1'!$8:$9</definedName>
    <definedName name="Z_410F9BE2_FDE1_4E5E_88B3_E146A45FAA47_.wvu.PrintArea" localSheetId="0" hidden="1">'Лист 1'!$B$1:$D$151</definedName>
    <definedName name="Z_410F9BE2_FDE1_4E5E_88B3_E146A45FAA47_.wvu.PrintTitles" localSheetId="0" hidden="1">'Лист 1'!$8:$9</definedName>
    <definedName name="Z_5A5561CA_5130_4B4C_B9EF_BD9AB6A6716D_.wvu.PrintArea" localSheetId="0" hidden="1">'Лист 1'!$B$1:$D$151</definedName>
    <definedName name="Z_5A5561CA_5130_4B4C_B9EF_BD9AB6A6716D_.wvu.PrintTitles" localSheetId="0" hidden="1">'Лист 1'!$8:$9</definedName>
    <definedName name="Z_D099C3DE_3524_40E1_9558_8059A12DB8BF_.wvu.PrintArea" localSheetId="0" hidden="1">'Лист 1'!$B$1:$D$151</definedName>
    <definedName name="Z_D099C3DE_3524_40E1_9558_8059A12DB8BF_.wvu.PrintTitles" localSheetId="0" hidden="1">'Лист 1'!$8:$9</definedName>
    <definedName name="Z_DAC72783_2598_490F_93AC_09BCE48892D4_.wvu.PrintArea" localSheetId="0" hidden="1">'Лист 1'!$B$1:$D$151</definedName>
    <definedName name="Z_DAC72783_2598_490F_93AC_09BCE48892D4_.wvu.PrintTitles" localSheetId="0" hidden="1">'Лист 1'!$8:$9</definedName>
    <definedName name="_xlnm.Print_Titles" localSheetId="0">'Лист 1'!$8:$9</definedName>
    <definedName name="_xlnm.Print_Area" localSheetId="0">'Лист 1'!$A$1:$D$151</definedName>
  </definedNames>
  <calcPr calcId="162913"/>
  <customWorkbookViews>
    <customWorkbookView name="Маркова Инесса Владимировна - Личное представление" guid="{410F9BE2-FDE1-4E5E-88B3-E146A45FAA47}" mergeInterval="0" personalView="1" maximized="1" xWindow="-8" yWindow="-8" windowWidth="1296" windowHeight="1000" activeSheetId="1"/>
    <customWorkbookView name="Зайцева Ирина Ивановна - Личное представление" guid="{1E5D5C29-7346-4808-A3AB-A1315A0C1258}" mergeInterval="0" personalView="1" maximized="1" windowWidth="1276" windowHeight="773" activeSheetId="1"/>
    <customWorkbookView name="Шпилева Юлия Михайловна - Личное представление" guid="{1D4CA3D9-AC90-4979-BE22-C06D64FA5067}" mergeInterval="0" personalView="1" maximized="1" xWindow="-8" yWindow="-8" windowWidth="1296" windowHeight="1000" activeSheetId="1"/>
    <customWorkbookView name="Маганёва Екатерина Николаевна - Личное представление" guid="{D099C3DE-3524-40E1-9558-8059A12DB8BF}" mergeInterval="0" personalView="1" maximized="1" xWindow="-8" yWindow="-8" windowWidth="1296" windowHeight="1000" activeSheetId="1"/>
    <customWorkbookView name="Рудакова Ирина Ивановна - Личное представление" guid="{5A5561CA-5130-4B4C-B9EF-BD9AB6A6716D}" mergeInterval="0" personalView="1" maximized="1" xWindow="-8" yWindow="-8" windowWidth="1296" windowHeight="1000" activeSheetId="1"/>
    <customWorkbookView name="Комлева Виктория Васимовна - Личное представление" guid="{DAC72783-2598-490F-93AC-09BCE48892D4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D46" i="1" l="1"/>
  <c r="D125" i="1" l="1"/>
  <c r="D130" i="1"/>
  <c r="D82" i="1" l="1"/>
  <c r="D71" i="1" s="1"/>
  <c r="D79" i="1"/>
  <c r="D75" i="1"/>
  <c r="D63" i="1"/>
  <c r="D49" i="1"/>
  <c r="D43" i="1"/>
  <c r="D123" i="1"/>
  <c r="D102" i="1"/>
  <c r="D86" i="1"/>
  <c r="D108" i="1"/>
  <c r="D98" i="1" l="1"/>
  <c r="D54" i="1"/>
  <c r="D72" i="1"/>
  <c r="D37" i="1" l="1"/>
  <c r="D40" i="1"/>
  <c r="D60" i="1" l="1"/>
  <c r="D85" i="1" l="1"/>
  <c r="D142" i="1" l="1"/>
  <c r="D128" i="1" l="1"/>
  <c r="D21" i="1"/>
  <c r="D59" i="1" l="1"/>
  <c r="D30" i="1" l="1"/>
  <c r="D13" i="1"/>
  <c r="D146" i="1" l="1"/>
  <c r="D145" i="1" s="1"/>
  <c r="D150" i="1"/>
  <c r="D149" i="1" s="1"/>
  <c r="D140" i="1"/>
  <c r="D138" i="1"/>
  <c r="D136" i="1"/>
  <c r="D134" i="1"/>
  <c r="D126" i="1"/>
  <c r="D57" i="1"/>
  <c r="D56" i="1" s="1"/>
  <c r="D52" i="1"/>
  <c r="D44" i="1"/>
  <c r="D35" i="1"/>
  <c r="D34" i="1" s="1"/>
  <c r="D32" i="1"/>
  <c r="D28" i="1"/>
  <c r="D25" i="1"/>
  <c r="D23" i="1"/>
  <c r="D19" i="1"/>
  <c r="D16" i="1"/>
  <c r="D15" i="1" s="1"/>
  <c r="D12" i="1"/>
  <c r="D133" i="1" l="1"/>
  <c r="D132" i="1" s="1"/>
  <c r="D27" i="1"/>
  <c r="D18" i="1"/>
  <c r="D11" i="1" s="1"/>
  <c r="D10" i="1" s="1"/>
</calcChain>
</file>

<file path=xl/sharedStrings.xml><?xml version="1.0" encoding="utf-8"?>
<sst xmlns="http://schemas.openxmlformats.org/spreadsheetml/2006/main" count="353" uniqueCount="272">
  <si>
    <t xml:space="preserve">                                                     </t>
  </si>
  <si>
    <t>Налог на имущество физических лиц</t>
  </si>
  <si>
    <t>Земельный налог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</si>
  <si>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</si>
  <si>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Плата за негативное воздействие на окружающую среду</t>
  </si>
  <si>
    <t>Доходы от продажи квартир</t>
  </si>
  <si>
    <t xml:space="preserve">                                         </t>
  </si>
  <si>
    <t xml:space="preserve">Государственная пошлина по делам, рассматриваемым в судах общей юрисдикции, мировыми судьями </t>
  </si>
  <si>
    <t>Иные межбюджетные трансферты</t>
  </si>
  <si>
    <t>Налог на доходы физических лиц</t>
  </si>
  <si>
    <t>Доходы от оказания платных услуг (работ)</t>
  </si>
  <si>
    <t>Доходы от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</si>
  <si>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</si>
  <si>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бюджетной системы Российской Федерации (межбюджетные субсидии)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</si>
  <si>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</si>
  <si>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</si>
  <si>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</si>
  <si>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</si>
  <si>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Код классификации доходов</t>
  </si>
  <si>
    <t>Наименование кода классификации доходов</t>
  </si>
  <si>
    <t>Платежи от государственных и муниципальных унитарных предприятий</t>
  </si>
  <si>
    <t>Доходы от продажи земельных участков, находящихся в государственной и муниципальной собственности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</si>
  <si>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</si>
  <si>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</si>
  <si>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</si>
  <si>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</si>
  <si>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</si>
  <si>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</si>
  <si>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</si>
  <si>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000 1 05 02000 02 0000 110</t>
  </si>
  <si>
    <t>000 1 05 04000 02 0000 110</t>
  </si>
  <si>
    <t>000 1 06 00000 00 0000 000</t>
  </si>
  <si>
    <t>000 1 06 01000 00 0000 110</t>
  </si>
  <si>
    <t>000 1 06 06000 00 0000 110</t>
  </si>
  <si>
    <t>000 1 08 00000 00 0000 000</t>
  </si>
  <si>
    <t>000 1 08 03000 01 0000 110</t>
  </si>
  <si>
    <t>000 1 08 07000 01 0000 110</t>
  </si>
  <si>
    <t>000 1 11 00000 00 0000 000</t>
  </si>
  <si>
    <t>000 1 11 05000 00 0000 120</t>
  </si>
  <si>
    <t>000 1 11 07000 00 0000 120</t>
  </si>
  <si>
    <t xml:space="preserve">000 1 11 09000 00 0000 120 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</si>
  <si>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</si>
  <si>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</si>
  <si>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</si>
  <si>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</si>
  <si>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</si>
  <si>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</si>
  <si>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</si>
  <si>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</si>
  <si>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</si>
  <si>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</si>
  <si>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</si>
  <si>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000 1 17 00000 00 0000 000</t>
  </si>
  <si>
    <t>000 2 02 00000 00 0000 000</t>
  </si>
  <si>
    <t>000 2 18 00000 00 0000 000</t>
  </si>
  <si>
    <t>000 2 19 00000 00 0000 000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</si>
  <si>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</si>
  <si>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182 1 01 02000 01 0000 110</t>
  </si>
  <si>
    <t>100 1 03 02000 01 0000 110</t>
  </si>
  <si>
    <t>182 1 05 01000 00 0000 110</t>
  </si>
  <si>
    <t>182 1 05 02000 02 0000 110</t>
  </si>
  <si>
    <t>182 1 05 04000 02 0000 110</t>
  </si>
  <si>
    <t>182 1 06 01000 00 0000 110</t>
  </si>
  <si>
    <t>182 1 06 06000 00 0000 110</t>
  </si>
  <si>
    <t>182 1 08 03000 01 0000 110</t>
  </si>
  <si>
    <t>040 1 08 07000 01 0000 110</t>
  </si>
  <si>
    <t>Единый сельскохозяйственный налог</t>
  </si>
  <si>
    <t>048 1 12 01000 01 0000 120</t>
  </si>
  <si>
    <t>040 1 11 05000 00 0000 120</t>
  </si>
  <si>
    <t>040 1 11 07000 00 0000 120</t>
  </si>
  <si>
    <t>040 1 14 01000 00 0000 410</t>
  </si>
  <si>
    <t>040 1 14 06300 00 0000 430</t>
  </si>
  <si>
    <t>040 1 14 06000 00 0000 430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</si>
  <si>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</si>
  <si>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</si>
  <si>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   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</si>
  <si>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 и автономных учреждений, а также имущества государственных и муниципальных унитарных предприятий, в том числе казенных)</t>
  </si>
  <si>
    <t>040 1 13 01000 00 0000 130</t>
  </si>
  <si>
    <t>046 1 13 01000 00 0000 130</t>
  </si>
  <si>
    <t>011 1 13 02000 00 0000 130</t>
  </si>
  <si>
    <t>040 1 13 02000 00 0000 130</t>
  </si>
  <si>
    <t>043 1 13 02000 00 0000 130</t>
  </si>
  <si>
    <t>046 1 13 02000 00 0000 130</t>
  </si>
  <si>
    <t>Невыясненные поступления</t>
  </si>
  <si>
    <t>000 1 17 01000 00 0000 180</t>
  </si>
  <si>
    <t>050 1 17 01000 00 0000 180</t>
  </si>
  <si>
    <t xml:space="preserve">Прочие неналоговые доходы </t>
  </si>
  <si>
    <t>000 1 17 05000 00 0000 180</t>
  </si>
  <si>
    <t>040 1 17 05000 00 0000 180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</si>
  <si>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</si>
  <si>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</si>
  <si>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</si>
  <si>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(рублей)</t>
  </si>
  <si>
    <t>Исполнение</t>
  </si>
  <si>
    <t>040 1 14 02040 04 0000 410</t>
  </si>
  <si>
    <t>040 1 14 02040 04 0000 440</t>
  </si>
  <si>
    <t>000 2 19 00000 04 0000 150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</si>
  <si>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</si>
  <si>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</si>
  <si>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040 1 11 01000 00 0000 120</t>
  </si>
  <si>
    <t>Дотации бюджетам бюджетной системы Российской Федерации</t>
  </si>
  <si>
    <t>050 2 19 00000 04 0000 150</t>
  </si>
  <si>
    <t>000 2 02 10000 00 0000 150</t>
  </si>
  <si>
    <t>050 2 02 10000 00 0000 150</t>
  </si>
  <si>
    <t>000 2 02 20000 00 0000 150</t>
  </si>
  <si>
    <t>050 2 02 20000 00 0000 150</t>
  </si>
  <si>
    <t>000 2 02 30000 00  0000 150</t>
  </si>
  <si>
    <t>050 2 02 30000 00  0000 150</t>
  </si>
  <si>
    <t>000 2 02 40000 00  0000 150</t>
  </si>
  <si>
    <t>050 2 02 40000 00  0000 150</t>
  </si>
  <si>
    <t>000 1 05 03000 01 0000 110</t>
  </si>
  <si>
    <t>182 1 05 03000 01 0000 110</t>
  </si>
  <si>
    <t>Субвенции бюджетам бюджетной системы Российской Федерации</t>
  </si>
  <si>
    <t>000 2 00 00000 00 0000 000</t>
  </si>
  <si>
    <t>№
п/п</t>
  </si>
  <si>
    <t>1.</t>
  </si>
  <si>
    <t>2.</t>
  </si>
  <si>
    <t>050 1 13 02000 00 0000 130</t>
  </si>
  <si>
    <t>Транспортный налог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</si>
  <si>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</si>
  <si>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</si>
  <si>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040 1 16 01000 01 0000 140</t>
  </si>
  <si>
    <t>170 1 16 01000 01 0000 140</t>
  </si>
  <si>
    <t>420 1 16 01000 01 0000 140</t>
  </si>
  <si>
    <t>530 1 16 01000 01 0000 140</t>
  </si>
  <si>
    <t>580 1 16 01000 01 0000 140</t>
  </si>
  <si>
    <t>600 1 16 01000 01 0000 140</t>
  </si>
  <si>
    <t>690 1 16 01000 01 0000 140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</si>
  <si>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</si>
  <si>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</si>
  <si>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580 1 16 02000 02 0000 140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</si>
  <si>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</si>
  <si>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</si>
  <si>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000 1 16 10000 00 0000 140</t>
  </si>
  <si>
    <t>040 1 16 10000 00 0000 140</t>
  </si>
  <si>
    <t>076 1 16 10000 00 0000 140</t>
  </si>
  <si>
    <t>096 1 16 10000 00 0000 140</t>
  </si>
  <si>
    <t>141 1 16 10000 00 0000 140</t>
  </si>
  <si>
    <t>170 1 16 10000 00 0000 140</t>
  </si>
  <si>
    <t>180 1 16 10000 00 0000 140</t>
  </si>
  <si>
    <t>182 1 16 10000 00 0000 140</t>
  </si>
  <si>
    <t>188 1 16 10000 00 0000 140</t>
  </si>
  <si>
    <t>321 1 16 10000 00 0000 140</t>
  </si>
  <si>
    <t>322 1 16 10000 00 0000 140</t>
  </si>
  <si>
    <t>420 1 16 10000 00 0000 140</t>
  </si>
  <si>
    <t>498 1 16 10000 00 0000 140</t>
  </si>
  <si>
    <t>Платежи, уплачиваемые в целях возмещения вреда</t>
  </si>
  <si>
    <t>000 1 16 11000 01 0000 140</t>
  </si>
  <si>
    <t>040 1 16 11000 01 0000 140</t>
  </si>
  <si>
    <t xml:space="preserve">040 1 11 09000 00 0000 120 </t>
  </si>
  <si>
    <t>042 1 13 02000 00 0000 130</t>
  </si>
  <si>
    <t>046 1 16 10000 00 0000 140</t>
  </si>
  <si>
    <t>042 1 16 01000 01 0000 140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</si>
  <si>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</si>
  <si>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</si>
  <si>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</si>
  <si>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</si>
  <si>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</si>
  <si>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</si>
  <si>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</si>
  <si>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</si>
  <si>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</si>
  <si>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</si>
  <si>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</si>
  <si>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</si>
  <si>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</si>
  <si>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</si>
  <si>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</si>
  <si>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</si>
  <si>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</t>
  </si>
  <si>
    <t>Государственная пошлина за выдачу разрешения на установку рекламной конструкции</t>
  </si>
  <si>
    <t>046 1 08 07000 01 0000 110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</si>
  <si>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</si>
  <si>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</si>
  <si>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</si>
  <si>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050 2 07 04000 04 0000 150</t>
  </si>
  <si>
    <t>690 1 16 02000 02 0000 140</t>
  </si>
  <si>
    <t>177 1 16 10000 00 0000 140</t>
  </si>
  <si>
    <t>000 1 09 00 000 00 0000 000</t>
  </si>
  <si>
    <t>660 1 16 01000 01 0000 140</t>
  </si>
  <si>
    <t>Задолженность и перерасчеты по отмененным налогам, сборам и иным обязательным платежам</t>
  </si>
  <si>
    <t xml:space="preserve"> 000 1 16 07000 00 0000 140</t>
  </si>
  <si>
    <t xml:space="preserve"> 011 1 16 07000 00 0000 140</t>
  </si>
  <si>
    <t xml:space="preserve"> 040 1 16 07000 00 0000 140</t>
  </si>
  <si>
    <t xml:space="preserve"> 046 1 16 07000 00 0000 140</t>
  </si>
  <si>
    <t>000 1 06 04000 02 0000 110</t>
  </si>
  <si>
    <t>Приложение 1</t>
  </si>
  <si>
    <t>от ___________ № _______</t>
  </si>
  <si>
    <t xml:space="preserve">к проекту решения Думы города </t>
  </si>
  <si>
    <t>182 1 09 04 000 00 0000 110</t>
  </si>
  <si>
    <t>070 1 11 05000 00 0000 120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</si>
  <si>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</si>
  <si>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040 1 11 05300 00 0000 120</t>
  </si>
  <si>
    <t>070 1 13 02000 00 0000 130</t>
  </si>
  <si>
    <t>070 1 14 01000 00 0000 410</t>
  </si>
  <si>
    <t>070 1 14 02040 04 0000 410</t>
  </si>
  <si>
    <t>070 1 14 06000 00 0000 430</t>
  </si>
  <si>
    <t>070 1 14 06300 00 0000 430</t>
  </si>
  <si>
    <t xml:space="preserve"> 070 1 16 07000 00 0000 140</t>
  </si>
  <si>
    <t>043 1 11 05300 00 0000 120</t>
  </si>
  <si>
    <t>000 1 11 05300 00 0000 120</t>
  </si>
  <si>
    <t xml:space="preserve"> 043 1 16 07000 00 0000 140</t>
  </si>
  <si>
    <t>530 1 16 02000 02 0000 140</t>
  </si>
  <si>
    <t>630 1 16 01000 01 0000 140</t>
  </si>
  <si>
    <t>120 1 16 01000 01 0000 140</t>
  </si>
  <si>
    <t>1.1</t>
  </si>
  <si>
    <t>1.1.1</t>
  </si>
  <si>
    <t>2.2</t>
  </si>
  <si>
    <t>Инициативные платежи</t>
  </si>
  <si>
    <t>000 1 17 15000 00 0000 150</t>
  </si>
  <si>
    <t>040 1 17 15000 00 0000 150</t>
  </si>
  <si>
    <t>1.2</t>
  </si>
  <si>
    <t>1.2.1</t>
  </si>
  <si>
    <t>1.3</t>
  </si>
  <si>
    <t>1.3.1</t>
  </si>
  <si>
    <t>1.3.2</t>
  </si>
  <si>
    <t>1.3.3</t>
  </si>
  <si>
    <t>1.3.4</t>
  </si>
  <si>
    <t>1.4</t>
  </si>
  <si>
    <t>1.4.1</t>
  </si>
  <si>
    <t>1.4.2</t>
  </si>
  <si>
    <t>1.4.3</t>
  </si>
  <si>
    <t>1.5</t>
  </si>
  <si>
    <t>1.5.1</t>
  </si>
  <si>
    <t>1.5.2</t>
  </si>
  <si>
    <t>1.6</t>
  </si>
  <si>
    <t>1.7</t>
  </si>
  <si>
    <t>1.7.1</t>
  </si>
  <si>
    <t>1.7.2</t>
  </si>
  <si>
    <t>1.7.4</t>
  </si>
  <si>
    <t>1.8</t>
  </si>
  <si>
    <t>1.9</t>
  </si>
  <si>
    <t>1.9.1</t>
  </si>
  <si>
    <t>1.9.2</t>
  </si>
  <si>
    <t>1.10</t>
  </si>
  <si>
    <t>1.10.1</t>
  </si>
  <si>
    <t>1.10.2</t>
  </si>
  <si>
    <t>1.10.3</t>
  </si>
  <si>
    <t>1.10.4</t>
  </si>
  <si>
    <t>1.11</t>
  </si>
  <si>
    <t>1.11.1</t>
  </si>
  <si>
    <t>1.11.2</t>
  </si>
  <si>
    <t>1.11.3</t>
  </si>
  <si>
    <t>1.11.4</t>
  </si>
  <si>
    <t>1.12</t>
  </si>
  <si>
    <t>1.12.1</t>
  </si>
  <si>
    <t>1.12.2</t>
  </si>
  <si>
    <t>1.12.3</t>
  </si>
  <si>
    <t>2.1</t>
  </si>
  <si>
    <t>2.1.1</t>
  </si>
  <si>
    <t>2.1.2</t>
  </si>
  <si>
    <t>2.1.3</t>
  </si>
  <si>
    <t>2.1.4</t>
  </si>
  <si>
    <t>2.2.1</t>
  </si>
  <si>
    <t>2.3</t>
  </si>
  <si>
    <t>2.3.1</t>
  </si>
  <si>
    <t>2.4</t>
  </si>
  <si>
    <t>2.4.1</t>
  </si>
  <si>
    <t>1.8.1</t>
  </si>
  <si>
    <t>182 1 06 04000 02 0000 110</t>
  </si>
  <si>
    <t>000 1 09 04 000 00 0000 110</t>
  </si>
  <si>
    <t>000 2 07 04000 04 0000 150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</si>
  <si>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</si>
  <si>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000 2 18 00000 04 0000 150</t>
  </si>
  <si>
    <t>040 2 18 00000 04 0000 150</t>
  </si>
  <si>
    <t>043 2 18 00000 04 0000 150</t>
  </si>
  <si>
    <t>Доходы бюджета городского округа город Сургут Ханты-Мансийского автономного округа - Югры
 по кодам классификации доходов бюджетов за 2021 год</t>
  </si>
  <si>
    <t>1.6.1</t>
  </si>
  <si>
    <t>1.7.2.1</t>
  </si>
  <si>
    <t>1.7.2.2</t>
  </si>
  <si>
    <t>1.7.2.3</t>
  </si>
  <si>
    <t>1.7.3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</si>
</sst>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 indent="15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4" fillId="0" borderId="0" xfId="0" applyFont="1" applyFill="1"/>
    <xf numFmtId="0" fontId="4" fillId="0" borderId="0" xfId="0" applyFont="1" applyFill="1" applyAlignment="1">
      <alignment vertical="justify"/>
    </xf>
    <xf numFmtId="0" fontId="1" fillId="0" borderId="0" xfId="0" applyFont="1" applyFill="1" applyAlignment="1">
      <alignment vertical="justify"/>
    </xf>
    <xf numFmtId="4" fontId="1" fillId="0" borderId="0" xfId="0" applyNumberFormat="1" applyFont="1" applyFill="1" applyAlignment="1">
      <alignment horizontal="center" vertical="top"/>
    </xf>
    <xf numFmtId="4" fontId="1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Alignment="1">
      <alignment vertical="justify"/>
    </xf>
    <xf numFmtId="4" fontId="4" fillId="0" borderId="0" xfId="0" applyNumberFormat="1" applyFont="1" applyFill="1" applyAlignment="1">
      <alignment vertical="justify"/>
    </xf>
    <xf numFmtId="0" fontId="1" fillId="0" borderId="2" xfId="0" applyFont="1" applyFill="1" applyBorder="1" applyAlignment="1">
      <alignment horizontal="justify" vertical="top"/>
    </xf>
    <xf numFmtId="0" fontId="5" fillId="0" borderId="2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justify" vertical="top" wrapText="1"/>
    </xf>
    <xf numFmtId="4" fontId="3" fillId="0" borderId="2" xfId="0" applyNumberFormat="1" applyFont="1" applyFill="1" applyBorder="1" applyAlignment="1">
      <alignment horizontal="center" vertical="top"/>
    </xf>
    <xf numFmtId="1" fontId="1" fillId="0" borderId="2" xfId="0" applyNumberFormat="1" applyFont="1" applyFill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justify" vertical="top" wrapText="1"/>
    </xf>
    <xf numFmtId="4" fontId="3" fillId="0" borderId="3" xfId="0" applyNumberFormat="1" applyFont="1" applyFill="1" applyBorder="1" applyAlignment="1">
      <alignment horizontal="center" vertical="top"/>
    </xf>
    <xf numFmtId="4" fontId="4" fillId="0" borderId="0" xfId="0" applyNumberFormat="1" applyFont="1" applyFill="1"/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7"/>
  <sheetViews>
    <sheetView tabSelected="1" view="pageBreakPreview" zoomScale="75" zoomScaleNormal="75" zoomScaleSheetLayoutView="75" workbookViewId="0">
      <selection activeCell="D16" sqref="D16"/>
    </sheetView>
  </sheetViews>
  <sheetFormatPr defaultRowHeight="18.75" x14ac:dyDescent="0.3"/>
  <cols>
    <col min="1" max="1" width="13.42578125" style="8" bestFit="1" customWidth="1"/>
    <col min="2" max="2" width="83.7109375" style="3" customWidth="1"/>
    <col min="3" max="3" width="34.5703125" style="1" customWidth="1"/>
    <col min="4" max="4" width="26.85546875" style="12" customWidth="1"/>
    <col min="5" max="5" width="27.42578125" style="3" customWidth="1"/>
    <col min="6" max="6" width="9.140625" style="3"/>
    <col min="7" max="7" width="32" style="3" bestFit="1" customWidth="1"/>
    <col min="8" max="16384" width="9.140625" style="3"/>
  </cols>
  <sheetData>
    <row r="1" spans="1:5" x14ac:dyDescent="0.3">
      <c r="B1" s="2"/>
      <c r="C1" s="51" t="s">
        <v>186</v>
      </c>
      <c r="D1" s="52"/>
    </row>
    <row r="2" spans="1:5" x14ac:dyDescent="0.3">
      <c r="B2" s="4"/>
      <c r="C2" s="53" t="s">
        <v>188</v>
      </c>
      <c r="D2" s="52"/>
    </row>
    <row r="3" spans="1:5" x14ac:dyDescent="0.3">
      <c r="B3" s="4"/>
      <c r="C3" s="53" t="s">
        <v>187</v>
      </c>
      <c r="D3" s="52"/>
    </row>
    <row r="4" spans="1:5" x14ac:dyDescent="0.3">
      <c r="B4" s="5"/>
      <c r="C4" s="3"/>
      <c r="D4" s="5"/>
    </row>
    <row r="5" spans="1:5" ht="40.5" customHeight="1" x14ac:dyDescent="0.3">
      <c r="A5" s="57" t="s">
        <v>266</v>
      </c>
      <c r="B5" s="57"/>
      <c r="C5" s="57"/>
      <c r="D5" s="57"/>
    </row>
    <row r="6" spans="1:5" x14ac:dyDescent="0.3">
      <c r="B6" s="22"/>
      <c r="C6" s="22"/>
      <c r="D6" s="22"/>
    </row>
    <row r="7" spans="1:5" ht="21.75" customHeight="1" x14ac:dyDescent="0.3">
      <c r="B7" s="7"/>
      <c r="C7" s="6"/>
      <c r="D7" s="13" t="s">
        <v>92</v>
      </c>
    </row>
    <row r="8" spans="1:5" s="8" customFormat="1" ht="18.75" customHeight="1" x14ac:dyDescent="0.2">
      <c r="A8" s="54" t="s">
        <v>114</v>
      </c>
      <c r="B8" s="54" t="s">
        <v>19</v>
      </c>
      <c r="C8" s="54" t="s">
        <v>18</v>
      </c>
      <c r="D8" s="56" t="s">
        <v>93</v>
      </c>
    </row>
    <row r="9" spans="1:5" s="8" customFormat="1" ht="18.75" customHeight="1" x14ac:dyDescent="0.2">
      <c r="A9" s="55"/>
      <c r="B9" s="54"/>
      <c r="C9" s="54"/>
      <c r="D9" s="56"/>
    </row>
    <row r="10" spans="1:5" s="9" customFormat="1" ht="27" customHeight="1" x14ac:dyDescent="0.3">
      <c r="A10" s="40"/>
      <c r="B10" s="18" t="s">
        <v>169</v>
      </c>
      <c r="C10" s="23"/>
      <c r="D10" s="19">
        <f>D11+D132</f>
        <v>32521907402.639999</v>
      </c>
    </row>
    <row r="11" spans="1:5" s="9" customFormat="1" ht="25.5" customHeight="1" x14ac:dyDescent="0.3">
      <c r="A11" s="41" t="s">
        <v>115</v>
      </c>
      <c r="B11" s="16" t="s">
        <v>167</v>
      </c>
      <c r="C11" s="23" t="s">
        <v>22</v>
      </c>
      <c r="D11" s="19">
        <f>D12+D15+D18+D27+D34+D43+D56+D59+D71+D85+D125+D40</f>
        <v>12023682687.349997</v>
      </c>
      <c r="E11" s="37"/>
    </row>
    <row r="12" spans="1:5" s="10" customFormat="1" ht="21.75" customHeight="1" x14ac:dyDescent="0.2">
      <c r="A12" s="41" t="s">
        <v>205</v>
      </c>
      <c r="B12" s="18" t="s">
        <v>153</v>
      </c>
      <c r="C12" s="23" t="s">
        <v>23</v>
      </c>
      <c r="D12" s="19">
        <f>D13</f>
        <v>7414313305.8999996</v>
      </c>
    </row>
    <row r="13" spans="1:5" s="10" customFormat="1" ht="22.5" customHeight="1" x14ac:dyDescent="0.2">
      <c r="A13" s="45" t="s">
        <v>206</v>
      </c>
      <c r="B13" s="16" t="s">
        <v>9</v>
      </c>
      <c r="C13" s="20" t="s">
        <v>24</v>
      </c>
      <c r="D13" s="19">
        <f>D14</f>
        <v>7414313305.8999996</v>
      </c>
      <c r="E13" s="15"/>
    </row>
    <row r="14" spans="1:5" s="11" customFormat="1" ht="25.5" customHeight="1" x14ac:dyDescent="0.2">
      <c r="A14" s="46"/>
      <c r="B14" s="16" t="s">
        <v>9</v>
      </c>
      <c r="C14" s="20" t="s">
        <v>57</v>
      </c>
      <c r="D14" s="19">
        <v>7414313305.8999996</v>
      </c>
    </row>
    <row r="15" spans="1:5" s="11" customFormat="1" ht="45" customHeight="1" x14ac:dyDescent="0.2">
      <c r="A15" s="41" t="s">
        <v>211</v>
      </c>
      <c r="B15" s="17" t="s">
        <v>154</v>
      </c>
      <c r="C15" s="25" t="s">
        <v>25</v>
      </c>
      <c r="D15" s="26">
        <f>D16</f>
        <v>49890435.869999997</v>
      </c>
    </row>
    <row r="16" spans="1:5" s="11" customFormat="1" ht="42" customHeight="1" x14ac:dyDescent="0.2">
      <c r="A16" s="45" t="s">
        <v>212</v>
      </c>
      <c r="B16" s="17" t="s">
        <v>17</v>
      </c>
      <c r="C16" s="25" t="s">
        <v>26</v>
      </c>
      <c r="D16" s="26">
        <f>D17</f>
        <v>49890435.869999997</v>
      </c>
    </row>
    <row r="17" spans="1:6" s="11" customFormat="1" ht="44.25" customHeight="1" x14ac:dyDescent="0.2">
      <c r="A17" s="46"/>
      <c r="B17" s="17" t="s">
        <v>17</v>
      </c>
      <c r="C17" s="25" t="s">
        <v>58</v>
      </c>
      <c r="D17" s="26">
        <v>49890435.869999997</v>
      </c>
    </row>
    <row r="18" spans="1:6" s="10" customFormat="1" ht="25.5" customHeight="1" x14ac:dyDescent="0.2">
      <c r="A18" s="41" t="s">
        <v>213</v>
      </c>
      <c r="B18" s="18" t="s">
        <v>155</v>
      </c>
      <c r="C18" s="23" t="s">
        <v>27</v>
      </c>
      <c r="D18" s="19">
        <f>D19+D21+D23+D25</f>
        <v>2294124199.0599999</v>
      </c>
    </row>
    <row r="19" spans="1:6" s="10" customFormat="1" ht="37.5" x14ac:dyDescent="0.2">
      <c r="A19" s="47" t="s">
        <v>214</v>
      </c>
      <c r="B19" s="18" t="s">
        <v>16</v>
      </c>
      <c r="C19" s="23" t="s">
        <v>28</v>
      </c>
      <c r="D19" s="19">
        <f>D20</f>
        <v>2145792600.3900001</v>
      </c>
    </row>
    <row r="20" spans="1:6" s="10" customFormat="1" ht="37.5" x14ac:dyDescent="0.2">
      <c r="A20" s="48"/>
      <c r="B20" s="18" t="s">
        <v>16</v>
      </c>
      <c r="C20" s="23" t="s">
        <v>59</v>
      </c>
      <c r="D20" s="19">
        <v>2145792600.3900001</v>
      </c>
    </row>
    <row r="21" spans="1:6" s="11" customFormat="1" ht="24.75" customHeight="1" x14ac:dyDescent="0.2">
      <c r="A21" s="47" t="s">
        <v>215</v>
      </c>
      <c r="B21" s="18" t="s">
        <v>15</v>
      </c>
      <c r="C21" s="23" t="s">
        <v>29</v>
      </c>
      <c r="D21" s="19">
        <f>D22</f>
        <v>60089467.990000002</v>
      </c>
      <c r="F21" s="11" t="s">
        <v>0</v>
      </c>
    </row>
    <row r="22" spans="1:6" s="11" customFormat="1" ht="37.5" x14ac:dyDescent="0.2">
      <c r="A22" s="48"/>
      <c r="B22" s="18" t="s">
        <v>15</v>
      </c>
      <c r="C22" s="23" t="s">
        <v>60</v>
      </c>
      <c r="D22" s="19">
        <v>60089467.990000002</v>
      </c>
      <c r="F22" s="11" t="s">
        <v>0</v>
      </c>
    </row>
    <row r="23" spans="1:6" s="11" customFormat="1" ht="25.5" customHeight="1" x14ac:dyDescent="0.2">
      <c r="A23" s="47" t="s">
        <v>216</v>
      </c>
      <c r="B23" s="18" t="s">
        <v>66</v>
      </c>
      <c r="C23" s="23" t="s">
        <v>110</v>
      </c>
      <c r="D23" s="19">
        <f>D24</f>
        <v>68217.81</v>
      </c>
    </row>
    <row r="24" spans="1:6" s="11" customFormat="1" ht="25.5" customHeight="1" x14ac:dyDescent="0.2">
      <c r="A24" s="48"/>
      <c r="B24" s="18" t="s">
        <v>66</v>
      </c>
      <c r="C24" s="23" t="s">
        <v>111</v>
      </c>
      <c r="D24" s="19">
        <v>68217.81</v>
      </c>
    </row>
    <row r="25" spans="1:6" s="11" customFormat="1" ht="39.75" customHeight="1" x14ac:dyDescent="0.2">
      <c r="A25" s="47" t="s">
        <v>217</v>
      </c>
      <c r="B25" s="18" t="s">
        <v>14</v>
      </c>
      <c r="C25" s="23" t="s">
        <v>30</v>
      </c>
      <c r="D25" s="19">
        <f>D26</f>
        <v>88173912.870000005</v>
      </c>
    </row>
    <row r="26" spans="1:6" s="11" customFormat="1" ht="42" customHeight="1" x14ac:dyDescent="0.2">
      <c r="A26" s="48"/>
      <c r="B26" s="18" t="s">
        <v>14</v>
      </c>
      <c r="C26" s="23" t="s">
        <v>61</v>
      </c>
      <c r="D26" s="19">
        <v>88173912.870000005</v>
      </c>
    </row>
    <row r="27" spans="1:6" s="10" customFormat="1" ht="25.5" customHeight="1" x14ac:dyDescent="0.2">
      <c r="A27" s="41" t="s">
        <v>218</v>
      </c>
      <c r="B27" s="18" t="s">
        <v>156</v>
      </c>
      <c r="C27" s="23" t="s">
        <v>31</v>
      </c>
      <c r="D27" s="19">
        <f>D28+D30+D32</f>
        <v>1001998643.8800001</v>
      </c>
    </row>
    <row r="28" spans="1:6" s="10" customFormat="1" ht="25.5" customHeight="1" x14ac:dyDescent="0.2">
      <c r="A28" s="47" t="s">
        <v>219</v>
      </c>
      <c r="B28" s="18" t="s">
        <v>1</v>
      </c>
      <c r="C28" s="23" t="s">
        <v>32</v>
      </c>
      <c r="D28" s="19">
        <f>D29</f>
        <v>195954066.31999999</v>
      </c>
    </row>
    <row r="29" spans="1:6" s="10" customFormat="1" ht="25.5" customHeight="1" x14ac:dyDescent="0.2">
      <c r="A29" s="48"/>
      <c r="B29" s="18" t="s">
        <v>1</v>
      </c>
      <c r="C29" s="23" t="s">
        <v>62</v>
      </c>
      <c r="D29" s="19">
        <v>195954066.31999999</v>
      </c>
    </row>
    <row r="30" spans="1:6" s="10" customFormat="1" ht="24" customHeight="1" x14ac:dyDescent="0.2">
      <c r="A30" s="47" t="s">
        <v>220</v>
      </c>
      <c r="B30" s="18" t="s">
        <v>118</v>
      </c>
      <c r="C30" s="40" t="s">
        <v>185</v>
      </c>
      <c r="D30" s="19">
        <f>D31</f>
        <v>217264517.12</v>
      </c>
    </row>
    <row r="31" spans="1:6" s="10" customFormat="1" ht="25.5" customHeight="1" x14ac:dyDescent="0.2">
      <c r="A31" s="48"/>
      <c r="B31" s="18" t="s">
        <v>118</v>
      </c>
      <c r="C31" s="40" t="s">
        <v>259</v>
      </c>
      <c r="D31" s="19">
        <v>217264517.12</v>
      </c>
    </row>
    <row r="32" spans="1:6" s="10" customFormat="1" ht="24" customHeight="1" x14ac:dyDescent="0.2">
      <c r="A32" s="47" t="s">
        <v>221</v>
      </c>
      <c r="B32" s="18" t="s">
        <v>2</v>
      </c>
      <c r="C32" s="23" t="s">
        <v>33</v>
      </c>
      <c r="D32" s="19">
        <f>D33</f>
        <v>588780060.44000006</v>
      </c>
    </row>
    <row r="33" spans="1:5" s="10" customFormat="1" ht="25.5" customHeight="1" x14ac:dyDescent="0.2">
      <c r="A33" s="48"/>
      <c r="B33" s="18" t="s">
        <v>2</v>
      </c>
      <c r="C33" s="23" t="s">
        <v>63</v>
      </c>
      <c r="D33" s="19">
        <v>588780060.44000006</v>
      </c>
    </row>
    <row r="34" spans="1:5" s="10" customFormat="1" ht="24.75" customHeight="1" x14ac:dyDescent="0.2">
      <c r="A34" s="41" t="s">
        <v>222</v>
      </c>
      <c r="B34" s="18" t="s">
        <v>157</v>
      </c>
      <c r="C34" s="23" t="s">
        <v>34</v>
      </c>
      <c r="D34" s="19">
        <f>D35+D37</f>
        <v>101983388.40000001</v>
      </c>
    </row>
    <row r="35" spans="1:5" s="10" customFormat="1" ht="41.25" customHeight="1" x14ac:dyDescent="0.2">
      <c r="A35" s="47" t="s">
        <v>223</v>
      </c>
      <c r="B35" s="18" t="s">
        <v>7</v>
      </c>
      <c r="C35" s="23" t="s">
        <v>35</v>
      </c>
      <c r="D35" s="19">
        <f>D36</f>
        <v>99256787.400000006</v>
      </c>
    </row>
    <row r="36" spans="1:5" s="10" customFormat="1" ht="39.75" customHeight="1" x14ac:dyDescent="0.2">
      <c r="A36" s="48"/>
      <c r="B36" s="18" t="s">
        <v>7</v>
      </c>
      <c r="C36" s="23" t="s">
        <v>64</v>
      </c>
      <c r="D36" s="19">
        <v>99256787.400000006</v>
      </c>
    </row>
    <row r="37" spans="1:5" s="10" customFormat="1" ht="42.75" customHeight="1" x14ac:dyDescent="0.2">
      <c r="A37" s="47" t="s">
        <v>224</v>
      </c>
      <c r="B37" s="18" t="s">
        <v>3</v>
      </c>
      <c r="C37" s="23" t="s">
        <v>36</v>
      </c>
      <c r="D37" s="19">
        <f>D38+D39</f>
        <v>2726601</v>
      </c>
    </row>
    <row r="38" spans="1:5" s="10" customFormat="1" ht="42.75" customHeight="1" x14ac:dyDescent="0.2">
      <c r="A38" s="58"/>
      <c r="B38" s="18" t="s">
        <v>170</v>
      </c>
      <c r="C38" s="24" t="s">
        <v>171</v>
      </c>
      <c r="D38" s="19">
        <v>10000</v>
      </c>
    </row>
    <row r="39" spans="1:5" s="10" customFormat="1" ht="40.5" customHeight="1" x14ac:dyDescent="0.2">
      <c r="A39" s="59"/>
      <c r="B39" s="35" t="s">
        <v>3</v>
      </c>
      <c r="C39" s="31" t="s">
        <v>65</v>
      </c>
      <c r="D39" s="36">
        <v>2716601</v>
      </c>
    </row>
    <row r="40" spans="1:5" s="10" customFormat="1" ht="40.5" customHeight="1" x14ac:dyDescent="0.2">
      <c r="A40" s="41" t="s">
        <v>225</v>
      </c>
      <c r="B40" s="18" t="s">
        <v>180</v>
      </c>
      <c r="C40" s="32" t="s">
        <v>178</v>
      </c>
      <c r="D40" s="19">
        <f>D42</f>
        <v>-332.85</v>
      </c>
    </row>
    <row r="41" spans="1:5" s="10" customFormat="1" ht="40.5" customHeight="1" x14ac:dyDescent="0.2">
      <c r="A41" s="47" t="s">
        <v>267</v>
      </c>
      <c r="B41" s="27" t="s">
        <v>156</v>
      </c>
      <c r="C41" s="28" t="s">
        <v>260</v>
      </c>
      <c r="D41" s="29">
        <v>-332.85</v>
      </c>
    </row>
    <row r="42" spans="1:5" s="10" customFormat="1" ht="40.5" customHeight="1" x14ac:dyDescent="0.2">
      <c r="A42" s="49"/>
      <c r="B42" s="27" t="s">
        <v>156</v>
      </c>
      <c r="C42" s="28" t="s">
        <v>189</v>
      </c>
      <c r="D42" s="29">
        <v>-332.85</v>
      </c>
    </row>
    <row r="43" spans="1:5" s="10" customFormat="1" ht="45" customHeight="1" x14ac:dyDescent="0.2">
      <c r="A43" s="41" t="s">
        <v>226</v>
      </c>
      <c r="B43" s="18" t="s">
        <v>158</v>
      </c>
      <c r="C43" s="33" t="s">
        <v>37</v>
      </c>
      <c r="D43" s="19">
        <f>D44+D46+D52+D54</f>
        <v>689700088.75999999</v>
      </c>
      <c r="E43" s="15"/>
    </row>
    <row r="44" spans="1:5" s="10" customFormat="1" ht="78.75" customHeight="1" x14ac:dyDescent="0.2">
      <c r="A44" s="47" t="s">
        <v>227</v>
      </c>
      <c r="B44" s="18" t="s">
        <v>97</v>
      </c>
      <c r="C44" s="32" t="s">
        <v>98</v>
      </c>
      <c r="D44" s="19">
        <f>D45</f>
        <v>8798276</v>
      </c>
      <c r="E44" s="15"/>
    </row>
    <row r="45" spans="1:5" s="10" customFormat="1" ht="92.25" customHeight="1" x14ac:dyDescent="0.2">
      <c r="A45" s="50"/>
      <c r="B45" s="27" t="s">
        <v>97</v>
      </c>
      <c r="C45" s="28" t="s">
        <v>99</v>
      </c>
      <c r="D45" s="29">
        <v>8798276</v>
      </c>
    </row>
    <row r="46" spans="1:5" s="11" customFormat="1" ht="102" customHeight="1" x14ac:dyDescent="0.2">
      <c r="A46" s="43" t="s">
        <v>228</v>
      </c>
      <c r="B46" s="18" t="s">
        <v>56</v>
      </c>
      <c r="C46" s="32" t="s">
        <v>38</v>
      </c>
      <c r="D46" s="19">
        <f>D47+D48+D49</f>
        <v>611699507.88</v>
      </c>
      <c r="E46" s="14"/>
    </row>
    <row r="47" spans="1:5" s="11" customFormat="1" ht="100.5" customHeight="1" x14ac:dyDescent="0.2">
      <c r="A47" s="42" t="s">
        <v>268</v>
      </c>
      <c r="B47" s="18" t="s">
        <v>56</v>
      </c>
      <c r="C47" s="32" t="s">
        <v>68</v>
      </c>
      <c r="D47" s="19">
        <v>484005651.45999998</v>
      </c>
      <c r="E47" s="14"/>
    </row>
    <row r="48" spans="1:5" s="11" customFormat="1" ht="100.5" customHeight="1" x14ac:dyDescent="0.2">
      <c r="A48" s="44" t="s">
        <v>269</v>
      </c>
      <c r="B48" s="18" t="s">
        <v>56</v>
      </c>
      <c r="C48" s="39" t="s">
        <v>190</v>
      </c>
      <c r="D48" s="19">
        <v>127085241.47</v>
      </c>
      <c r="E48" s="14"/>
    </row>
    <row r="49" spans="1:5" s="11" customFormat="1" ht="76.5" customHeight="1" x14ac:dyDescent="0.2">
      <c r="A49" s="58" t="s">
        <v>270</v>
      </c>
      <c r="B49" s="18" t="s">
        <v>191</v>
      </c>
      <c r="C49" s="39" t="s">
        <v>200</v>
      </c>
      <c r="D49" s="19">
        <f>D50+D51</f>
        <v>608614.94999999995</v>
      </c>
      <c r="E49" s="14"/>
    </row>
    <row r="50" spans="1:5" s="11" customFormat="1" ht="76.5" customHeight="1" x14ac:dyDescent="0.2">
      <c r="A50" s="58"/>
      <c r="B50" s="18" t="s">
        <v>191</v>
      </c>
      <c r="C50" s="33" t="s">
        <v>192</v>
      </c>
      <c r="D50" s="19">
        <v>40475.449999999997</v>
      </c>
      <c r="E50" s="14"/>
    </row>
    <row r="51" spans="1:5" s="11" customFormat="1" ht="76.5" customHeight="1" x14ac:dyDescent="0.2">
      <c r="A51" s="49"/>
      <c r="B51" s="18" t="s">
        <v>191</v>
      </c>
      <c r="C51" s="39" t="s">
        <v>199</v>
      </c>
      <c r="D51" s="19">
        <v>568139.5</v>
      </c>
      <c r="E51" s="14"/>
    </row>
    <row r="52" spans="1:5" s="11" customFormat="1" ht="24.75" customHeight="1" x14ac:dyDescent="0.2">
      <c r="A52" s="60" t="s">
        <v>271</v>
      </c>
      <c r="B52" s="18" t="s">
        <v>20</v>
      </c>
      <c r="C52" s="30" t="s">
        <v>39</v>
      </c>
      <c r="D52" s="19">
        <f>D53</f>
        <v>12635334.699999999</v>
      </c>
      <c r="E52" s="14"/>
    </row>
    <row r="53" spans="1:5" s="11" customFormat="1" ht="33.75" customHeight="1" x14ac:dyDescent="0.2">
      <c r="A53" s="61"/>
      <c r="B53" s="18" t="s">
        <v>20</v>
      </c>
      <c r="C53" s="30" t="s">
        <v>69</v>
      </c>
      <c r="D53" s="19">
        <v>12635334.699999999</v>
      </c>
      <c r="E53" s="14"/>
    </row>
    <row r="54" spans="1:5" s="11" customFormat="1" ht="96.75" customHeight="1" x14ac:dyDescent="0.2">
      <c r="A54" s="60" t="s">
        <v>229</v>
      </c>
      <c r="B54" s="18" t="s">
        <v>75</v>
      </c>
      <c r="C54" s="30" t="s">
        <v>40</v>
      </c>
      <c r="D54" s="19">
        <f>D55</f>
        <v>56566970.18</v>
      </c>
    </row>
    <row r="55" spans="1:5" s="11" customFormat="1" ht="100.5" customHeight="1" x14ac:dyDescent="0.2">
      <c r="A55" s="61"/>
      <c r="B55" s="18" t="s">
        <v>76</v>
      </c>
      <c r="C55" s="30" t="s">
        <v>149</v>
      </c>
      <c r="D55" s="19">
        <v>56566970.18</v>
      </c>
    </row>
    <row r="56" spans="1:5" s="10" customFormat="1" ht="29.25" customHeight="1" x14ac:dyDescent="0.2">
      <c r="A56" s="41" t="s">
        <v>230</v>
      </c>
      <c r="B56" s="18" t="s">
        <v>159</v>
      </c>
      <c r="C56" s="32" t="s">
        <v>41</v>
      </c>
      <c r="D56" s="19">
        <f>D57</f>
        <v>83008410.5</v>
      </c>
    </row>
    <row r="57" spans="1:5" s="11" customFormat="1" ht="24.75" customHeight="1" x14ac:dyDescent="0.2">
      <c r="A57" s="47" t="s">
        <v>258</v>
      </c>
      <c r="B57" s="18" t="s">
        <v>4</v>
      </c>
      <c r="C57" s="32" t="s">
        <v>42</v>
      </c>
      <c r="D57" s="26">
        <f>D58</f>
        <v>83008410.5</v>
      </c>
    </row>
    <row r="58" spans="1:5" s="11" customFormat="1" ht="28.5" customHeight="1" x14ac:dyDescent="0.2">
      <c r="A58" s="48"/>
      <c r="B58" s="18" t="s">
        <v>4</v>
      </c>
      <c r="C58" s="32" t="s">
        <v>67</v>
      </c>
      <c r="D58" s="26">
        <v>83008410.5</v>
      </c>
    </row>
    <row r="59" spans="1:5" s="11" customFormat="1" ht="47.25" customHeight="1" x14ac:dyDescent="0.2">
      <c r="A59" s="41" t="s">
        <v>231</v>
      </c>
      <c r="B59" s="18" t="s">
        <v>160</v>
      </c>
      <c r="C59" s="34" t="s">
        <v>43</v>
      </c>
      <c r="D59" s="19">
        <f>D60+D63</f>
        <v>104983990.40000001</v>
      </c>
    </row>
    <row r="60" spans="1:5" s="11" customFormat="1" ht="25.5" customHeight="1" x14ac:dyDescent="0.2">
      <c r="A60" s="47" t="s">
        <v>232</v>
      </c>
      <c r="B60" s="18" t="s">
        <v>10</v>
      </c>
      <c r="C60" s="34" t="s">
        <v>44</v>
      </c>
      <c r="D60" s="19">
        <f>D61+D62</f>
        <v>23378524.289999999</v>
      </c>
    </row>
    <row r="61" spans="1:5" s="11" customFormat="1" ht="25.5" customHeight="1" x14ac:dyDescent="0.2">
      <c r="A61" s="59"/>
      <c r="B61" s="18" t="s">
        <v>10</v>
      </c>
      <c r="C61" s="34" t="s">
        <v>77</v>
      </c>
      <c r="D61" s="19">
        <v>21509860.300000001</v>
      </c>
    </row>
    <row r="62" spans="1:5" s="11" customFormat="1" ht="25.5" customHeight="1" x14ac:dyDescent="0.2">
      <c r="A62" s="48"/>
      <c r="B62" s="18" t="s">
        <v>10</v>
      </c>
      <c r="C62" s="34" t="s">
        <v>78</v>
      </c>
      <c r="D62" s="19">
        <v>1868663.99</v>
      </c>
    </row>
    <row r="63" spans="1:5" s="11" customFormat="1" ht="24.75" customHeight="1" x14ac:dyDescent="0.2">
      <c r="A63" s="47" t="s">
        <v>233</v>
      </c>
      <c r="B63" s="18" t="s">
        <v>11</v>
      </c>
      <c r="C63" s="34" t="s">
        <v>45</v>
      </c>
      <c r="D63" s="19">
        <f>D64+D65+D67+D68+D69+D66+D70</f>
        <v>81605466.110000014</v>
      </c>
    </row>
    <row r="64" spans="1:5" s="11" customFormat="1" ht="25.5" customHeight="1" x14ac:dyDescent="0.2">
      <c r="A64" s="59"/>
      <c r="B64" s="18" t="s">
        <v>11</v>
      </c>
      <c r="C64" s="34" t="s">
        <v>79</v>
      </c>
      <c r="D64" s="19">
        <v>114745.60000000001</v>
      </c>
    </row>
    <row r="65" spans="1:5" s="11" customFormat="1" ht="25.5" customHeight="1" x14ac:dyDescent="0.2">
      <c r="A65" s="59"/>
      <c r="B65" s="18" t="s">
        <v>11</v>
      </c>
      <c r="C65" s="34" t="s">
        <v>80</v>
      </c>
      <c r="D65" s="19">
        <v>59986413.25</v>
      </c>
    </row>
    <row r="66" spans="1:5" s="11" customFormat="1" ht="25.5" customHeight="1" x14ac:dyDescent="0.2">
      <c r="A66" s="59"/>
      <c r="B66" s="18" t="s">
        <v>11</v>
      </c>
      <c r="C66" s="34" t="s">
        <v>150</v>
      </c>
      <c r="D66" s="19">
        <v>751489.18</v>
      </c>
    </row>
    <row r="67" spans="1:5" s="11" customFormat="1" ht="25.5" customHeight="1" x14ac:dyDescent="0.2">
      <c r="A67" s="59"/>
      <c r="B67" s="18" t="s">
        <v>11</v>
      </c>
      <c r="C67" s="34" t="s">
        <v>81</v>
      </c>
      <c r="D67" s="19">
        <v>11937535.08</v>
      </c>
    </row>
    <row r="68" spans="1:5" s="11" customFormat="1" ht="25.5" customHeight="1" x14ac:dyDescent="0.2">
      <c r="A68" s="59"/>
      <c r="B68" s="18" t="s">
        <v>11</v>
      </c>
      <c r="C68" s="34" t="s">
        <v>82</v>
      </c>
      <c r="D68" s="19">
        <v>5209155.43</v>
      </c>
    </row>
    <row r="69" spans="1:5" s="11" customFormat="1" ht="25.5" customHeight="1" x14ac:dyDescent="0.2">
      <c r="A69" s="59"/>
      <c r="B69" s="18" t="s">
        <v>11</v>
      </c>
      <c r="C69" s="34" t="s">
        <v>117</v>
      </c>
      <c r="D69" s="19">
        <v>1422497.3</v>
      </c>
    </row>
    <row r="70" spans="1:5" s="11" customFormat="1" ht="25.5" customHeight="1" x14ac:dyDescent="0.2">
      <c r="A70" s="50"/>
      <c r="B70" s="18" t="s">
        <v>11</v>
      </c>
      <c r="C70" s="38" t="s">
        <v>193</v>
      </c>
      <c r="D70" s="19">
        <v>2183630.27</v>
      </c>
    </row>
    <row r="71" spans="1:5" s="10" customFormat="1" ht="25.5" customHeight="1" x14ac:dyDescent="0.2">
      <c r="A71" s="41" t="s">
        <v>234</v>
      </c>
      <c r="B71" s="18" t="s">
        <v>161</v>
      </c>
      <c r="C71" s="33" t="s">
        <v>46</v>
      </c>
      <c r="D71" s="19">
        <f>D72+D75+D79+D82</f>
        <v>139710412.22</v>
      </c>
      <c r="E71" s="15"/>
    </row>
    <row r="72" spans="1:5" s="10" customFormat="1" ht="25.5" customHeight="1" x14ac:dyDescent="0.2">
      <c r="A72" s="47" t="s">
        <v>235</v>
      </c>
      <c r="B72" s="18" t="s">
        <v>5</v>
      </c>
      <c r="C72" s="33" t="s">
        <v>47</v>
      </c>
      <c r="D72" s="19">
        <f>D73+D74</f>
        <v>27419396.419999998</v>
      </c>
    </row>
    <row r="73" spans="1:5" s="10" customFormat="1" ht="27" customHeight="1" x14ac:dyDescent="0.2">
      <c r="A73" s="58"/>
      <c r="B73" s="18" t="s">
        <v>5</v>
      </c>
      <c r="C73" s="33" t="s">
        <v>70</v>
      </c>
      <c r="D73" s="19">
        <v>27408848.52</v>
      </c>
    </row>
    <row r="74" spans="1:5" s="10" customFormat="1" ht="27" customHeight="1" x14ac:dyDescent="0.2">
      <c r="A74" s="49"/>
      <c r="B74" s="18" t="s">
        <v>5</v>
      </c>
      <c r="C74" s="39" t="s">
        <v>194</v>
      </c>
      <c r="D74" s="19">
        <v>10547.9</v>
      </c>
    </row>
    <row r="75" spans="1:5" s="11" customFormat="1" ht="97.5" customHeight="1" x14ac:dyDescent="0.2">
      <c r="A75" s="47" t="s">
        <v>236</v>
      </c>
      <c r="B75" s="18" t="s">
        <v>89</v>
      </c>
      <c r="C75" s="33" t="s">
        <v>48</v>
      </c>
      <c r="D75" s="19">
        <f>D76+D78+D77</f>
        <v>37740468.810000002</v>
      </c>
    </row>
    <row r="76" spans="1:5" s="11" customFormat="1" ht="96.75" customHeight="1" x14ac:dyDescent="0.2">
      <c r="A76" s="59"/>
      <c r="B76" s="18" t="s">
        <v>73</v>
      </c>
      <c r="C76" s="33" t="s">
        <v>94</v>
      </c>
      <c r="D76" s="19">
        <v>25752983.5</v>
      </c>
    </row>
    <row r="77" spans="1:5" s="11" customFormat="1" ht="96.75" customHeight="1" x14ac:dyDescent="0.2">
      <c r="A77" s="59"/>
      <c r="B77" s="18" t="s">
        <v>73</v>
      </c>
      <c r="C77" s="39" t="s">
        <v>195</v>
      </c>
      <c r="D77" s="19">
        <v>11198392.810000001</v>
      </c>
    </row>
    <row r="78" spans="1:5" s="11" customFormat="1" ht="99" customHeight="1" x14ac:dyDescent="0.2">
      <c r="A78" s="48"/>
      <c r="B78" s="27" t="s">
        <v>74</v>
      </c>
      <c r="C78" s="28" t="s">
        <v>95</v>
      </c>
      <c r="D78" s="29">
        <v>789092.5</v>
      </c>
    </row>
    <row r="79" spans="1:5" s="11" customFormat="1" ht="44.25" customHeight="1" x14ac:dyDescent="0.2">
      <c r="A79" s="47" t="s">
        <v>237</v>
      </c>
      <c r="B79" s="18" t="s">
        <v>21</v>
      </c>
      <c r="C79" s="33" t="s">
        <v>49</v>
      </c>
      <c r="D79" s="21">
        <f>D80+D81</f>
        <v>71080917.25999999</v>
      </c>
    </row>
    <row r="80" spans="1:5" s="11" customFormat="1" ht="44.25" customHeight="1" x14ac:dyDescent="0.2">
      <c r="A80" s="58"/>
      <c r="B80" s="18" t="s">
        <v>21</v>
      </c>
      <c r="C80" s="33" t="s">
        <v>72</v>
      </c>
      <c r="D80" s="21">
        <v>49783956.579999998</v>
      </c>
    </row>
    <row r="81" spans="1:5" s="11" customFormat="1" ht="44.25" customHeight="1" x14ac:dyDescent="0.2">
      <c r="A81" s="49"/>
      <c r="B81" s="18" t="s">
        <v>21</v>
      </c>
      <c r="C81" s="39" t="s">
        <v>196</v>
      </c>
      <c r="D81" s="21">
        <v>21296960.68</v>
      </c>
    </row>
    <row r="82" spans="1:5" s="11" customFormat="1" ht="84" customHeight="1" x14ac:dyDescent="0.2">
      <c r="A82" s="47" t="s">
        <v>238</v>
      </c>
      <c r="B82" s="18" t="s">
        <v>90</v>
      </c>
      <c r="C82" s="33" t="s">
        <v>50</v>
      </c>
      <c r="D82" s="21">
        <f>D83+D84</f>
        <v>3469629.73</v>
      </c>
    </row>
    <row r="83" spans="1:5" s="11" customFormat="1" ht="90" customHeight="1" x14ac:dyDescent="0.2">
      <c r="A83" s="58"/>
      <c r="B83" s="18" t="s">
        <v>91</v>
      </c>
      <c r="C83" s="33" t="s">
        <v>71</v>
      </c>
      <c r="D83" s="21">
        <v>1561349.1</v>
      </c>
    </row>
    <row r="84" spans="1:5" s="11" customFormat="1" ht="90" customHeight="1" x14ac:dyDescent="0.2">
      <c r="A84" s="49"/>
      <c r="B84" s="18" t="s">
        <v>91</v>
      </c>
      <c r="C84" s="39" t="s">
        <v>197</v>
      </c>
      <c r="D84" s="21">
        <v>1908280.63</v>
      </c>
    </row>
    <row r="85" spans="1:5" s="10" customFormat="1" ht="26.25" customHeight="1" x14ac:dyDescent="0.2">
      <c r="A85" s="41" t="s">
        <v>239</v>
      </c>
      <c r="B85" s="18" t="s">
        <v>162</v>
      </c>
      <c r="C85" s="33" t="s">
        <v>51</v>
      </c>
      <c r="D85" s="21">
        <f>D86+D98+D102+D108+D123</f>
        <v>107915821.32000001</v>
      </c>
      <c r="E85" s="15"/>
    </row>
    <row r="86" spans="1:5" s="10" customFormat="1" ht="39" customHeight="1" x14ac:dyDescent="0.2">
      <c r="A86" s="47" t="s">
        <v>240</v>
      </c>
      <c r="B86" s="18" t="s">
        <v>119</v>
      </c>
      <c r="C86" s="33" t="s">
        <v>120</v>
      </c>
      <c r="D86" s="21">
        <f>D87+D90+D91+D92+D93+D94+D97+D88+D96+D89+D95</f>
        <v>26354199.420000002</v>
      </c>
    </row>
    <row r="87" spans="1:5" s="10" customFormat="1" ht="41.25" customHeight="1" x14ac:dyDescent="0.2">
      <c r="A87" s="58"/>
      <c r="B87" s="18" t="s">
        <v>119</v>
      </c>
      <c r="C87" s="33" t="s">
        <v>121</v>
      </c>
      <c r="D87" s="21">
        <v>831531</v>
      </c>
    </row>
    <row r="88" spans="1:5" s="10" customFormat="1" ht="41.25" customHeight="1" x14ac:dyDescent="0.2">
      <c r="A88" s="58"/>
      <c r="B88" s="18" t="s">
        <v>119</v>
      </c>
      <c r="C88" s="33" t="s">
        <v>152</v>
      </c>
      <c r="D88" s="21">
        <v>85863.8</v>
      </c>
    </row>
    <row r="89" spans="1:5" s="10" customFormat="1" ht="41.25" customHeight="1" x14ac:dyDescent="0.2">
      <c r="A89" s="58"/>
      <c r="B89" s="18" t="s">
        <v>119</v>
      </c>
      <c r="C89" s="40" t="s">
        <v>204</v>
      </c>
      <c r="D89" s="21">
        <v>255000</v>
      </c>
    </row>
    <row r="90" spans="1:5" s="10" customFormat="1" ht="41.25" customHeight="1" x14ac:dyDescent="0.2">
      <c r="A90" s="58"/>
      <c r="B90" s="18" t="s">
        <v>119</v>
      </c>
      <c r="C90" s="33" t="s">
        <v>122</v>
      </c>
      <c r="D90" s="21">
        <v>264700</v>
      </c>
    </row>
    <row r="91" spans="1:5" s="10" customFormat="1" ht="41.25" customHeight="1" x14ac:dyDescent="0.2">
      <c r="A91" s="58"/>
      <c r="B91" s="18" t="s">
        <v>119</v>
      </c>
      <c r="C91" s="33" t="s">
        <v>123</v>
      </c>
      <c r="D91" s="21">
        <v>2775507.4</v>
      </c>
    </row>
    <row r="92" spans="1:5" s="10" customFormat="1" ht="41.25" customHeight="1" x14ac:dyDescent="0.2">
      <c r="A92" s="59"/>
      <c r="B92" s="18" t="s">
        <v>119</v>
      </c>
      <c r="C92" s="33" t="s">
        <v>124</v>
      </c>
      <c r="D92" s="21">
        <v>1233807.93</v>
      </c>
    </row>
    <row r="93" spans="1:5" s="10" customFormat="1" ht="41.25" customHeight="1" x14ac:dyDescent="0.2">
      <c r="A93" s="59"/>
      <c r="B93" s="18" t="s">
        <v>119</v>
      </c>
      <c r="C93" s="33" t="s">
        <v>125</v>
      </c>
      <c r="D93" s="21">
        <v>12756.01</v>
      </c>
    </row>
    <row r="94" spans="1:5" s="10" customFormat="1" ht="41.25" customHeight="1" x14ac:dyDescent="0.2">
      <c r="A94" s="59"/>
      <c r="B94" s="18" t="s">
        <v>119</v>
      </c>
      <c r="C94" s="33" t="s">
        <v>126</v>
      </c>
      <c r="D94" s="21">
        <v>240000</v>
      </c>
    </row>
    <row r="95" spans="1:5" s="10" customFormat="1" ht="41.25" customHeight="1" x14ac:dyDescent="0.2">
      <c r="A95" s="59"/>
      <c r="B95" s="18" t="s">
        <v>119</v>
      </c>
      <c r="C95" s="40" t="s">
        <v>203</v>
      </c>
      <c r="D95" s="21">
        <v>26.1</v>
      </c>
    </row>
    <row r="96" spans="1:5" s="10" customFormat="1" ht="41.25" customHeight="1" x14ac:dyDescent="0.2">
      <c r="A96" s="59"/>
      <c r="B96" s="18" t="s">
        <v>119</v>
      </c>
      <c r="C96" s="33" t="s">
        <v>179</v>
      </c>
      <c r="D96" s="21">
        <v>14000</v>
      </c>
    </row>
    <row r="97" spans="1:4" s="10" customFormat="1" ht="41.25" customHeight="1" x14ac:dyDescent="0.2">
      <c r="A97" s="59"/>
      <c r="B97" s="18" t="s">
        <v>119</v>
      </c>
      <c r="C97" s="33" t="s">
        <v>127</v>
      </c>
      <c r="D97" s="21">
        <v>20641007.18</v>
      </c>
    </row>
    <row r="98" spans="1:4" s="10" customFormat="1" ht="42" customHeight="1" x14ac:dyDescent="0.2">
      <c r="A98" s="62"/>
      <c r="B98" s="18" t="s">
        <v>128</v>
      </c>
      <c r="C98" s="33" t="s">
        <v>129</v>
      </c>
      <c r="D98" s="21">
        <f>D99+D101+D100</f>
        <v>3232320.73</v>
      </c>
    </row>
    <row r="99" spans="1:4" s="10" customFormat="1" ht="42" customHeight="1" x14ac:dyDescent="0.2">
      <c r="A99" s="62"/>
      <c r="B99" s="18" t="s">
        <v>128</v>
      </c>
      <c r="C99" s="33" t="s">
        <v>130</v>
      </c>
      <c r="D99" s="21">
        <v>3212320.73</v>
      </c>
    </row>
    <row r="100" spans="1:4" s="10" customFormat="1" ht="42" customHeight="1" x14ac:dyDescent="0.2">
      <c r="A100" s="62"/>
      <c r="B100" s="18" t="s">
        <v>128</v>
      </c>
      <c r="C100" s="39" t="s">
        <v>202</v>
      </c>
      <c r="D100" s="21">
        <v>13000</v>
      </c>
    </row>
    <row r="101" spans="1:4" s="10" customFormat="1" ht="38.25" customHeight="1" x14ac:dyDescent="0.2">
      <c r="A101" s="50"/>
      <c r="B101" s="18" t="s">
        <v>128</v>
      </c>
      <c r="C101" s="33" t="s">
        <v>176</v>
      </c>
      <c r="D101" s="21">
        <v>7000</v>
      </c>
    </row>
    <row r="102" spans="1:4" s="10" customFormat="1" ht="117.75" customHeight="1" x14ac:dyDescent="0.2">
      <c r="A102" s="47" t="s">
        <v>241</v>
      </c>
      <c r="B102" s="18" t="s">
        <v>131</v>
      </c>
      <c r="C102" s="33" t="s">
        <v>181</v>
      </c>
      <c r="D102" s="21">
        <f>D104+D106+D103+D105+D107</f>
        <v>62267405.739999995</v>
      </c>
    </row>
    <row r="103" spans="1:4" s="10" customFormat="1" ht="126.75" customHeight="1" x14ac:dyDescent="0.2">
      <c r="A103" s="58"/>
      <c r="B103" s="18" t="s">
        <v>131</v>
      </c>
      <c r="C103" s="33" t="s">
        <v>182</v>
      </c>
      <c r="D103" s="21">
        <v>492.63</v>
      </c>
    </row>
    <row r="104" spans="1:4" s="10" customFormat="1" ht="126.75" customHeight="1" x14ac:dyDescent="0.2">
      <c r="A104" s="58"/>
      <c r="B104" s="18" t="s">
        <v>131</v>
      </c>
      <c r="C104" s="33" t="s">
        <v>183</v>
      </c>
      <c r="D104" s="21">
        <v>55026071</v>
      </c>
    </row>
    <row r="105" spans="1:4" s="10" customFormat="1" ht="126.75" customHeight="1" x14ac:dyDescent="0.2">
      <c r="A105" s="58"/>
      <c r="B105" s="18" t="s">
        <v>131</v>
      </c>
      <c r="C105" s="39" t="s">
        <v>201</v>
      </c>
      <c r="D105" s="21">
        <v>545987.18999999994</v>
      </c>
    </row>
    <row r="106" spans="1:4" s="10" customFormat="1" ht="126.75" customHeight="1" x14ac:dyDescent="0.2">
      <c r="A106" s="58"/>
      <c r="B106" s="18" t="s">
        <v>131</v>
      </c>
      <c r="C106" s="33" t="s">
        <v>184</v>
      </c>
      <c r="D106" s="21">
        <v>3532534.66</v>
      </c>
    </row>
    <row r="107" spans="1:4" s="10" customFormat="1" ht="126.75" customHeight="1" x14ac:dyDescent="0.2">
      <c r="A107" s="49"/>
      <c r="B107" s="18" t="s">
        <v>131</v>
      </c>
      <c r="C107" s="39" t="s">
        <v>198</v>
      </c>
      <c r="D107" s="21">
        <v>3162320.26</v>
      </c>
    </row>
    <row r="108" spans="1:4" s="10" customFormat="1" ht="35.25" customHeight="1" x14ac:dyDescent="0.2">
      <c r="A108" s="47" t="s">
        <v>242</v>
      </c>
      <c r="B108" s="18" t="s">
        <v>132</v>
      </c>
      <c r="C108" s="33" t="s">
        <v>133</v>
      </c>
      <c r="D108" s="21">
        <f>D109+D110+D111+D112+D113+D114+D116+D117+D118+D119+D120+D121+D122+D115</f>
        <v>3238541.28</v>
      </c>
    </row>
    <row r="109" spans="1:4" s="10" customFormat="1" ht="35.25" customHeight="1" x14ac:dyDescent="0.2">
      <c r="A109" s="58"/>
      <c r="B109" s="18" t="s">
        <v>132</v>
      </c>
      <c r="C109" s="33" t="s">
        <v>134</v>
      </c>
      <c r="D109" s="21">
        <v>1120665.83</v>
      </c>
    </row>
    <row r="110" spans="1:4" s="10" customFormat="1" ht="35.25" customHeight="1" x14ac:dyDescent="0.2">
      <c r="A110" s="58"/>
      <c r="B110" s="18" t="s">
        <v>132</v>
      </c>
      <c r="C110" s="33" t="s">
        <v>151</v>
      </c>
      <c r="D110" s="21">
        <v>890647.88</v>
      </c>
    </row>
    <row r="111" spans="1:4" s="10" customFormat="1" ht="35.25" customHeight="1" x14ac:dyDescent="0.2">
      <c r="A111" s="58"/>
      <c r="B111" s="18" t="s">
        <v>132</v>
      </c>
      <c r="C111" s="33" t="s">
        <v>135</v>
      </c>
      <c r="D111" s="21">
        <v>22852.09</v>
      </c>
    </row>
    <row r="112" spans="1:4" s="10" customFormat="1" ht="35.25" customHeight="1" x14ac:dyDescent="0.2">
      <c r="A112" s="58"/>
      <c r="B112" s="18" t="s">
        <v>132</v>
      </c>
      <c r="C112" s="33" t="s">
        <v>136</v>
      </c>
      <c r="D112" s="21">
        <v>3000</v>
      </c>
    </row>
    <row r="113" spans="1:5" s="10" customFormat="1" ht="35.25" customHeight="1" x14ac:dyDescent="0.2">
      <c r="A113" s="58"/>
      <c r="B113" s="18" t="s">
        <v>132</v>
      </c>
      <c r="C113" s="33" t="s">
        <v>137</v>
      </c>
      <c r="D113" s="21">
        <v>32500</v>
      </c>
    </row>
    <row r="114" spans="1:5" s="10" customFormat="1" ht="35.25" customHeight="1" x14ac:dyDescent="0.2">
      <c r="A114" s="58"/>
      <c r="B114" s="18" t="s">
        <v>132</v>
      </c>
      <c r="C114" s="33" t="s">
        <v>138</v>
      </c>
      <c r="D114" s="21">
        <v>10100</v>
      </c>
    </row>
    <row r="115" spans="1:5" s="10" customFormat="1" ht="35.25" customHeight="1" x14ac:dyDescent="0.2">
      <c r="A115" s="58"/>
      <c r="B115" s="18" t="s">
        <v>132</v>
      </c>
      <c r="C115" s="33" t="s">
        <v>177</v>
      </c>
      <c r="D115" s="21">
        <v>-4000</v>
      </c>
    </row>
    <row r="116" spans="1:5" s="10" customFormat="1" ht="35.25" customHeight="1" x14ac:dyDescent="0.2">
      <c r="A116" s="58"/>
      <c r="B116" s="18" t="s">
        <v>132</v>
      </c>
      <c r="C116" s="33" t="s">
        <v>139</v>
      </c>
      <c r="D116" s="21">
        <v>37679.25</v>
      </c>
    </row>
    <row r="117" spans="1:5" s="10" customFormat="1" ht="35.25" customHeight="1" x14ac:dyDescent="0.2">
      <c r="A117" s="58"/>
      <c r="B117" s="18" t="s">
        <v>132</v>
      </c>
      <c r="C117" s="33" t="s">
        <v>140</v>
      </c>
      <c r="D117" s="21">
        <v>761497.36</v>
      </c>
    </row>
    <row r="118" spans="1:5" s="10" customFormat="1" ht="35.25" customHeight="1" x14ac:dyDescent="0.2">
      <c r="A118" s="58"/>
      <c r="B118" s="18" t="s">
        <v>132</v>
      </c>
      <c r="C118" s="33" t="s">
        <v>141</v>
      </c>
      <c r="D118" s="21">
        <v>432187.34</v>
      </c>
    </row>
    <row r="119" spans="1:5" s="10" customFormat="1" ht="35.25" customHeight="1" x14ac:dyDescent="0.2">
      <c r="A119" s="58"/>
      <c r="B119" s="18" t="s">
        <v>132</v>
      </c>
      <c r="C119" s="33" t="s">
        <v>142</v>
      </c>
      <c r="D119" s="21">
        <v>219089.58</v>
      </c>
    </row>
    <row r="120" spans="1:5" s="10" customFormat="1" ht="35.25" customHeight="1" x14ac:dyDescent="0.2">
      <c r="A120" s="58"/>
      <c r="B120" s="18" t="s">
        <v>132</v>
      </c>
      <c r="C120" s="33" t="s">
        <v>143</v>
      </c>
      <c r="D120" s="21">
        <v>-37568.65</v>
      </c>
    </row>
    <row r="121" spans="1:5" s="10" customFormat="1" ht="35.25" customHeight="1" x14ac:dyDescent="0.2">
      <c r="A121" s="58"/>
      <c r="B121" s="18" t="s">
        <v>132</v>
      </c>
      <c r="C121" s="33" t="s">
        <v>144</v>
      </c>
      <c r="D121" s="21">
        <v>-175000</v>
      </c>
    </row>
    <row r="122" spans="1:5" s="10" customFormat="1" ht="35.25" customHeight="1" x14ac:dyDescent="0.2">
      <c r="A122" s="58"/>
      <c r="B122" s="18" t="s">
        <v>132</v>
      </c>
      <c r="C122" s="33" t="s">
        <v>145</v>
      </c>
      <c r="D122" s="21">
        <v>-75109.399999999994</v>
      </c>
    </row>
    <row r="123" spans="1:5" s="10" customFormat="1" ht="25.5" customHeight="1" x14ac:dyDescent="0.2">
      <c r="A123" s="47" t="s">
        <v>243</v>
      </c>
      <c r="B123" s="18" t="s">
        <v>146</v>
      </c>
      <c r="C123" s="33" t="s">
        <v>147</v>
      </c>
      <c r="D123" s="21">
        <f>D124</f>
        <v>12823354.15</v>
      </c>
    </row>
    <row r="124" spans="1:5" s="10" customFormat="1" ht="25.5" customHeight="1" x14ac:dyDescent="0.2">
      <c r="A124" s="58"/>
      <c r="B124" s="18" t="s">
        <v>146</v>
      </c>
      <c r="C124" s="33" t="s">
        <v>148</v>
      </c>
      <c r="D124" s="21">
        <v>12823354.15</v>
      </c>
    </row>
    <row r="125" spans="1:5" s="10" customFormat="1" ht="19.5" customHeight="1" x14ac:dyDescent="0.2">
      <c r="A125" s="41" t="s">
        <v>244</v>
      </c>
      <c r="B125" s="18" t="s">
        <v>163</v>
      </c>
      <c r="C125" s="33" t="s">
        <v>52</v>
      </c>
      <c r="D125" s="19">
        <f>D126+D128+D130</f>
        <v>36054323.890000001</v>
      </c>
      <c r="E125" s="15"/>
    </row>
    <row r="126" spans="1:5" s="10" customFormat="1" ht="23.25" customHeight="1" x14ac:dyDescent="0.2">
      <c r="A126" s="47" t="s">
        <v>245</v>
      </c>
      <c r="B126" s="18" t="s">
        <v>83</v>
      </c>
      <c r="C126" s="33" t="s">
        <v>84</v>
      </c>
      <c r="D126" s="19">
        <f>D127</f>
        <v>174470.95</v>
      </c>
    </row>
    <row r="127" spans="1:5" s="10" customFormat="1" ht="27" customHeight="1" x14ac:dyDescent="0.2">
      <c r="A127" s="48"/>
      <c r="B127" s="18" t="s">
        <v>83</v>
      </c>
      <c r="C127" s="33" t="s">
        <v>85</v>
      </c>
      <c r="D127" s="19">
        <v>174470.95</v>
      </c>
    </row>
    <row r="128" spans="1:5" s="10" customFormat="1" ht="23.25" customHeight="1" x14ac:dyDescent="0.2">
      <c r="A128" s="47" t="s">
        <v>246</v>
      </c>
      <c r="B128" s="18" t="s">
        <v>86</v>
      </c>
      <c r="C128" s="33" t="s">
        <v>87</v>
      </c>
      <c r="D128" s="19">
        <f>D129</f>
        <v>35778852.939999998</v>
      </c>
      <c r="E128" s="15"/>
    </row>
    <row r="129" spans="1:5" s="10" customFormat="1" ht="25.5" customHeight="1" x14ac:dyDescent="0.2">
      <c r="A129" s="49"/>
      <c r="B129" s="27" t="s">
        <v>86</v>
      </c>
      <c r="C129" s="28" t="s">
        <v>88</v>
      </c>
      <c r="D129" s="29">
        <v>35778852.939999998</v>
      </c>
    </row>
    <row r="130" spans="1:5" s="10" customFormat="1" ht="25.5" customHeight="1" x14ac:dyDescent="0.2">
      <c r="A130" s="47" t="s">
        <v>247</v>
      </c>
      <c r="B130" s="27" t="s">
        <v>208</v>
      </c>
      <c r="C130" s="28" t="s">
        <v>209</v>
      </c>
      <c r="D130" s="29">
        <f>D131</f>
        <v>101000</v>
      </c>
    </row>
    <row r="131" spans="1:5" s="10" customFormat="1" ht="25.5" customHeight="1" x14ac:dyDescent="0.2">
      <c r="A131" s="49"/>
      <c r="B131" s="27" t="s">
        <v>208</v>
      </c>
      <c r="C131" s="28" t="s">
        <v>210</v>
      </c>
      <c r="D131" s="29">
        <v>101000</v>
      </c>
    </row>
    <row r="132" spans="1:5" s="10" customFormat="1" ht="27.75" customHeight="1" x14ac:dyDescent="0.2">
      <c r="A132" s="41" t="s">
        <v>116</v>
      </c>
      <c r="B132" s="18" t="s">
        <v>168</v>
      </c>
      <c r="C132" s="33" t="s">
        <v>113</v>
      </c>
      <c r="D132" s="19">
        <f>D133+D145+D149+D142</f>
        <v>20498224715.290001</v>
      </c>
      <c r="E132" s="15"/>
    </row>
    <row r="133" spans="1:5" s="10" customFormat="1" ht="37.5" x14ac:dyDescent="0.2">
      <c r="A133" s="41" t="s">
        <v>248</v>
      </c>
      <c r="B133" s="18" t="s">
        <v>164</v>
      </c>
      <c r="C133" s="33" t="s">
        <v>53</v>
      </c>
      <c r="D133" s="19">
        <f>D134+D136+D138+D140</f>
        <v>20516424167.549999</v>
      </c>
    </row>
    <row r="134" spans="1:5" s="10" customFormat="1" ht="22.5" customHeight="1" x14ac:dyDescent="0.2">
      <c r="A134" s="47" t="s">
        <v>249</v>
      </c>
      <c r="B134" s="18" t="s">
        <v>100</v>
      </c>
      <c r="C134" s="32" t="s">
        <v>102</v>
      </c>
      <c r="D134" s="19">
        <f>D135</f>
        <v>1927892400</v>
      </c>
    </row>
    <row r="135" spans="1:5" s="10" customFormat="1" ht="25.5" customHeight="1" x14ac:dyDescent="0.2">
      <c r="A135" s="48"/>
      <c r="B135" s="18" t="s">
        <v>100</v>
      </c>
      <c r="C135" s="32" t="s">
        <v>103</v>
      </c>
      <c r="D135" s="19">
        <v>1927892400</v>
      </c>
    </row>
    <row r="136" spans="1:5" s="11" customFormat="1" ht="38.25" customHeight="1" x14ac:dyDescent="0.2">
      <c r="A136" s="47" t="s">
        <v>250</v>
      </c>
      <c r="B136" s="18" t="s">
        <v>13</v>
      </c>
      <c r="C136" s="32" t="s">
        <v>104</v>
      </c>
      <c r="D136" s="19">
        <f>D137</f>
        <v>4474546924.9799995</v>
      </c>
    </row>
    <row r="137" spans="1:5" s="11" customFormat="1" ht="38.25" customHeight="1" x14ac:dyDescent="0.2">
      <c r="A137" s="48"/>
      <c r="B137" s="18" t="s">
        <v>13</v>
      </c>
      <c r="C137" s="32" t="s">
        <v>105</v>
      </c>
      <c r="D137" s="19">
        <v>4474546924.9799995</v>
      </c>
    </row>
    <row r="138" spans="1:5" s="11" customFormat="1" ht="21.75" customHeight="1" x14ac:dyDescent="0.2">
      <c r="A138" s="47" t="s">
        <v>251</v>
      </c>
      <c r="B138" s="18" t="s">
        <v>112</v>
      </c>
      <c r="C138" s="32" t="s">
        <v>106</v>
      </c>
      <c r="D138" s="19">
        <f>D139</f>
        <v>13695059119.620001</v>
      </c>
    </row>
    <row r="139" spans="1:5" s="11" customFormat="1" ht="26.25" customHeight="1" x14ac:dyDescent="0.2">
      <c r="A139" s="48"/>
      <c r="B139" s="18" t="s">
        <v>112</v>
      </c>
      <c r="C139" s="32" t="s">
        <v>107</v>
      </c>
      <c r="D139" s="19">
        <v>13695059119.620001</v>
      </c>
    </row>
    <row r="140" spans="1:5" s="11" customFormat="1" ht="20.25" customHeight="1" x14ac:dyDescent="0.2">
      <c r="A140" s="47" t="s">
        <v>252</v>
      </c>
      <c r="B140" s="18" t="s">
        <v>8</v>
      </c>
      <c r="C140" s="32" t="s">
        <v>108</v>
      </c>
      <c r="D140" s="19">
        <f>D141</f>
        <v>418925722.94999999</v>
      </c>
    </row>
    <row r="141" spans="1:5" s="11" customFormat="1" ht="24" customHeight="1" x14ac:dyDescent="0.2">
      <c r="A141" s="48"/>
      <c r="B141" s="18" t="s">
        <v>8</v>
      </c>
      <c r="C141" s="32" t="s">
        <v>109</v>
      </c>
      <c r="D141" s="19">
        <v>418925722.94999999</v>
      </c>
    </row>
    <row r="142" spans="1:5" s="11" customFormat="1" ht="30" customHeight="1" x14ac:dyDescent="0.2">
      <c r="A142" s="41" t="s">
        <v>207</v>
      </c>
      <c r="B142" s="18" t="s">
        <v>172</v>
      </c>
      <c r="C142" s="32" t="s">
        <v>173</v>
      </c>
      <c r="D142" s="19">
        <f>D143</f>
        <v>71000</v>
      </c>
    </row>
    <row r="143" spans="1:5" s="11" customFormat="1" ht="32.25" customHeight="1" x14ac:dyDescent="0.2">
      <c r="A143" s="47" t="s">
        <v>253</v>
      </c>
      <c r="B143" s="18" t="s">
        <v>174</v>
      </c>
      <c r="C143" s="32" t="s">
        <v>261</v>
      </c>
      <c r="D143" s="19">
        <v>71000</v>
      </c>
    </row>
    <row r="144" spans="1:5" s="11" customFormat="1" ht="32.25" customHeight="1" x14ac:dyDescent="0.2">
      <c r="A144" s="49"/>
      <c r="B144" s="18" t="s">
        <v>174</v>
      </c>
      <c r="C144" s="40" t="s">
        <v>175</v>
      </c>
      <c r="D144" s="19">
        <v>71000</v>
      </c>
    </row>
    <row r="145" spans="1:4" s="11" customFormat="1" ht="73.5" customHeight="1" x14ac:dyDescent="0.2">
      <c r="A145" s="41" t="s">
        <v>254</v>
      </c>
      <c r="B145" s="18" t="s">
        <v>165</v>
      </c>
      <c r="C145" s="32" t="s">
        <v>54</v>
      </c>
      <c r="D145" s="19">
        <f>D146</f>
        <v>5986399.6499999994</v>
      </c>
    </row>
    <row r="146" spans="1:4" s="11" customFormat="1" ht="102" customHeight="1" x14ac:dyDescent="0.2">
      <c r="A146" s="47" t="s">
        <v>255</v>
      </c>
      <c r="B146" s="18" t="s">
        <v>262</v>
      </c>
      <c r="C146" s="32" t="s">
        <v>263</v>
      </c>
      <c r="D146" s="19">
        <f>D147+D148</f>
        <v>5986399.6499999994</v>
      </c>
    </row>
    <row r="147" spans="1:4" s="11" customFormat="1" ht="96.75" customHeight="1" x14ac:dyDescent="0.2">
      <c r="A147" s="59"/>
      <c r="B147" s="18" t="s">
        <v>262</v>
      </c>
      <c r="C147" s="32" t="s">
        <v>264</v>
      </c>
      <c r="D147" s="19">
        <v>5072839.5199999996</v>
      </c>
    </row>
    <row r="148" spans="1:4" s="11" customFormat="1" ht="98.25" customHeight="1" x14ac:dyDescent="0.2">
      <c r="A148" s="48"/>
      <c r="B148" s="18" t="s">
        <v>262</v>
      </c>
      <c r="C148" s="32" t="s">
        <v>265</v>
      </c>
      <c r="D148" s="19">
        <v>913560.13</v>
      </c>
    </row>
    <row r="149" spans="1:4" s="11" customFormat="1" ht="45.75" customHeight="1" x14ac:dyDescent="0.2">
      <c r="A149" s="41" t="s">
        <v>256</v>
      </c>
      <c r="B149" s="18" t="s">
        <v>166</v>
      </c>
      <c r="C149" s="32" t="s">
        <v>55</v>
      </c>
      <c r="D149" s="19">
        <f>D150</f>
        <v>-24256851.91</v>
      </c>
    </row>
    <row r="150" spans="1:4" s="11" customFormat="1" ht="60.75" customHeight="1" x14ac:dyDescent="0.2">
      <c r="A150" s="47" t="s">
        <v>257</v>
      </c>
      <c r="B150" s="18" t="s">
        <v>12</v>
      </c>
      <c r="C150" s="32" t="s">
        <v>96</v>
      </c>
      <c r="D150" s="19">
        <f>D151</f>
        <v>-24256851.91</v>
      </c>
    </row>
    <row r="151" spans="1:4" s="11" customFormat="1" ht="69.75" customHeight="1" x14ac:dyDescent="0.2">
      <c r="A151" s="48"/>
      <c r="B151" s="18" t="s">
        <v>12</v>
      </c>
      <c r="C151" s="32" t="s">
        <v>101</v>
      </c>
      <c r="D151" s="19">
        <v>-24256851.91</v>
      </c>
    </row>
    <row r="181" spans="3:7" x14ac:dyDescent="0.3">
      <c r="C181" s="3"/>
      <c r="G181" s="11"/>
    </row>
    <row r="217" spans="3:7" x14ac:dyDescent="0.3">
      <c r="C217" s="3"/>
      <c r="G217" s="3" t="s">
        <v>6</v>
      </c>
    </row>
  </sheetData>
  <customSheetViews>
    <customSheetView guid="{410F9BE2-FDE1-4E5E-88B3-E146A45FAA47}" scale="75" showPageBreaks="1" fitToPage="1" printArea="1" view="pageBreakPreview">
      <selection activeCell="C10" sqref="C10"/>
      <rowBreaks count="4" manualBreakCount="4">
        <brk id="39" max="2" man="1"/>
        <brk id="64" max="2" man="1"/>
        <brk id="82" max="2" man="1"/>
        <brk id="97" max="2" man="1"/>
      </rowBreaks>
      <pageMargins left="1.1811023622047245" right="0.39370078740157483" top="0.78740157480314965" bottom="0.78740157480314965" header="0.23622047244094491" footer="0.11811023622047245"/>
      <pageSetup paperSize="256" scale="59" firstPageNumber="3" fitToHeight="0" orientation="portrait" useFirstPageNumber="1" r:id="rId1"/>
      <headerFooter>
        <oddHeader>&amp;C&amp;"Times New Roman,обычный"&amp;12&amp;P</oddHeader>
        <firstHeader>&amp;C3</firstHeader>
      </headerFooter>
    </customSheetView>
    <customSheetView guid="{1E5D5C29-7346-4808-A3AB-A1315A0C1258}" scale="75" showPageBreaks="1" fitToPage="1" printArea="1" view="pageBreakPreview" topLeftCell="A155">
      <selection activeCell="D166" sqref="D166"/>
      <rowBreaks count="1" manualBreakCount="1">
        <brk id="73" max="4" man="1"/>
      </rowBreaks>
      <pageMargins left="1.1811023622047245" right="0.39370078740157483" top="0.78740157480314965" bottom="0.78740157480314965" header="0.51181102362204722" footer="0.11811023622047245"/>
      <pageSetup paperSize="9" scale="47" firstPageNumber="3" fitToHeight="0" orientation="portrait" useFirstPageNumber="1" r:id="rId2"/>
      <headerFooter>
        <oddHeader>&amp;C&amp;"Times New Roman,обычный"&amp;12&amp;P</oddHeader>
        <firstHeader>&amp;C3</firstHeader>
      </headerFooter>
    </customSheetView>
    <customSheetView guid="{1D4CA3D9-AC90-4979-BE22-C06D64FA5067}" scale="75" showPageBreaks="1" printArea="1" hiddenRows="1" view="pageBreakPreview" topLeftCell="A136">
      <selection activeCell="A153" sqref="A153"/>
      <rowBreaks count="4" manualBreakCount="4">
        <brk id="41" max="2" man="1"/>
        <brk id="66" max="2" man="1"/>
        <brk id="84" max="2" man="1"/>
        <brk id="98" max="2" man="1"/>
      </rowBreaks>
      <pageMargins left="1.1811023622047245" right="0.39370078740157483" top="0.78740157480314965" bottom="0.78740157480314965" header="0.51181102362204722" footer="0.11811023622047245"/>
      <pageSetup paperSize="256" scale="59" firstPageNumber="3" fitToHeight="0" orientation="portrait" useFirstPageNumber="1" r:id="rId3"/>
      <headerFooter>
        <oddHeader>&amp;C&amp;"Times New Roman,обычный"&amp;12&amp;P</oddHeader>
        <firstHeader>&amp;C3</firstHeader>
      </headerFooter>
    </customSheetView>
    <customSheetView guid="{D099C3DE-3524-40E1-9558-8059A12DB8BF}" scale="75" showPageBreaks="1" printArea="1" view="pageBreakPreview">
      <selection activeCell="C24" sqref="C24"/>
      <rowBreaks count="4" manualBreakCount="4">
        <brk id="41" max="2" man="1"/>
        <brk id="66" max="2" man="1"/>
        <brk id="84" max="2" man="1"/>
        <brk id="98" max="2" man="1"/>
      </rowBreaks>
      <pageMargins left="1.1811023622047245" right="0.39370078740157483" top="0.78740157480314965" bottom="0.78740157480314965" header="0.51181102362204722" footer="0.11811023622047245"/>
      <pageSetup paperSize="9" scale="59" firstPageNumber="3" fitToHeight="0" orientation="portrait" useFirstPageNumber="1" r:id="rId4"/>
      <headerFooter>
        <oddHeader>&amp;C&amp;"Times New Roman,обычный"&amp;12&amp;P</oddHeader>
        <firstHeader>&amp;C3</firstHeader>
      </headerFooter>
    </customSheetView>
    <customSheetView guid="{5A5561CA-5130-4B4C-B9EF-BD9AB6A6716D}" scale="75" showPageBreaks="1" fitToPage="1" printArea="1" view="pageBreakPreview" topLeftCell="A130">
      <selection activeCell="A147" sqref="A147"/>
      <rowBreaks count="1" manualBreakCount="1">
        <brk id="76" max="4" man="1"/>
      </rowBreaks>
      <pageMargins left="1.1811023622047245" right="0.39370078740157483" top="0.78740157480314965" bottom="0.78740157480314965" header="0.51181102362204722" footer="0.11811023622047245"/>
      <pageSetup paperSize="9" scale="60" firstPageNumber="3" fitToHeight="0" orientation="portrait" useFirstPageNumber="1" r:id="rId5"/>
      <headerFooter>
        <oddHeader>&amp;C&amp;"Times New Roman,обычный"&amp;12&amp;P</oddHeader>
        <firstHeader>&amp;C3</firstHeader>
      </headerFooter>
    </customSheetView>
    <customSheetView guid="{DAC72783-2598-490F-93AC-09BCE48892D4}" scale="75" showPageBreaks="1" fitToPage="1" printArea="1" view="pageBreakPreview">
      <selection activeCell="K11" sqref="K11"/>
      <rowBreaks count="4" manualBreakCount="4">
        <brk id="39" max="2" man="1"/>
        <brk id="64" max="2" man="1"/>
        <brk id="82" max="2" man="1"/>
        <brk id="97" max="2" man="1"/>
      </rowBreaks>
      <pageMargins left="1.1811023622047245" right="0.39370078740157483" top="0.78740157480314965" bottom="0.78740157480314965" header="0.23622047244094491" footer="0.11811023622047245"/>
      <pageSetup paperSize="256" scale="60" firstPageNumber="3" fitToHeight="0" orientation="portrait" useFirstPageNumber="1" r:id="rId6"/>
      <headerFooter>
        <oddHeader>&amp;C&amp;"Times New Roman,обычный"&amp;12&amp;P</oddHeader>
        <firstHeader>&amp;C3</firstHeader>
      </headerFooter>
    </customSheetView>
  </customSheetViews>
  <mergeCells count="45">
    <mergeCell ref="A49:A51"/>
    <mergeCell ref="A72:A74"/>
    <mergeCell ref="A79:A81"/>
    <mergeCell ref="A82:A84"/>
    <mergeCell ref="A102:A107"/>
    <mergeCell ref="A52:A53"/>
    <mergeCell ref="A54:A55"/>
    <mergeCell ref="A57:A58"/>
    <mergeCell ref="A60:A62"/>
    <mergeCell ref="A75:A78"/>
    <mergeCell ref="A63:A70"/>
    <mergeCell ref="A86:A101"/>
    <mergeCell ref="A150:A151"/>
    <mergeCell ref="A108:A122"/>
    <mergeCell ref="A134:A135"/>
    <mergeCell ref="A136:A137"/>
    <mergeCell ref="A138:A139"/>
    <mergeCell ref="A140:A141"/>
    <mergeCell ref="A126:A127"/>
    <mergeCell ref="A123:A124"/>
    <mergeCell ref="A146:A148"/>
    <mergeCell ref="A128:A129"/>
    <mergeCell ref="A130:A131"/>
    <mergeCell ref="A143:A144"/>
    <mergeCell ref="A41:A42"/>
    <mergeCell ref="A44:A45"/>
    <mergeCell ref="C1:D1"/>
    <mergeCell ref="C2:D2"/>
    <mergeCell ref="C3:D3"/>
    <mergeCell ref="A8:A9"/>
    <mergeCell ref="C8:C9"/>
    <mergeCell ref="D8:D9"/>
    <mergeCell ref="B8:B9"/>
    <mergeCell ref="A5:D5"/>
    <mergeCell ref="A37:A39"/>
    <mergeCell ref="A23:A24"/>
    <mergeCell ref="A25:A26"/>
    <mergeCell ref="A28:A29"/>
    <mergeCell ref="A32:A33"/>
    <mergeCell ref="A35:A36"/>
    <mergeCell ref="A13:A14"/>
    <mergeCell ref="A16:A17"/>
    <mergeCell ref="A19:A20"/>
    <mergeCell ref="A30:A31"/>
    <mergeCell ref="A21:A22"/>
  </mergeCells>
  <phoneticPr fontId="0" type="noConversion"/>
  <pageMargins left="1.1811023622047245" right="0.39370078740157483" top="0.78740157480314965" bottom="0.78740157480314965" header="0.23622047244094491" footer="0.11811023622047245"/>
  <pageSetup paperSize="256" scale="53" firstPageNumber="3" fitToHeight="0" orientation="portrait" useFirstPageNumber="1" r:id="rId7"/>
  <headerFooter>
    <oddHeader>&amp;C&amp;12&amp;P</oddHeader>
    <firstHeader>&amp;C3</firstHeader>
  </headerFooter>
  <rowBreaks count="3" manualBreakCount="3">
    <brk id="43" max="3" man="1"/>
    <brk id="62" max="3" man="1"/>
    <brk id="11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Company>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</dc:creator>
  <cp:lastModifiedBy>Маркова Инесса Владимировна</cp:lastModifiedBy>
  <cp:lastPrinted>2022-06-02T11:37:35Z</cp:lastPrinted>
  <dcterms:created xsi:type="dcterms:W3CDTF">2007-11-27T05:49:08Z</dcterms:created>
  <dcterms:modified xsi:type="dcterms:W3CDTF">2022-06-02T11:47:07Z</dcterms:modified>
</cp:coreProperties>
</file>