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18\Исполнение за 2018 год\Проект Решения Думы города\"/>
    </mc:Choice>
  </mc:AlternateContent>
  <bookViews>
    <workbookView xWindow="0" yWindow="0" windowWidth="19200" windowHeight="11460"/>
  </bookViews>
  <sheets>
    <sheet name="Лист 1" sheetId="1" r:id="rId1"/>
  </sheets>
  <definedNames>
    <definedName name="Z_1D4CA3D9_AC90_4979_BE22_C06D64FA5067_.wvu.PrintArea" localSheetId="0" hidden="1">'Лист 1'!$A$1:$C$160</definedName>
    <definedName name="Z_1D4CA3D9_AC90_4979_BE22_C06D64FA5067_.wvu.PrintTitles" localSheetId="0" hidden="1">'Лист 1'!$5:$6</definedName>
    <definedName name="Z_1E5D5C29_7346_4808_A3AB_A1315A0C1258_.wvu.PrintArea" localSheetId="0" hidden="1">'Лист 1'!$A$1:$C$159</definedName>
    <definedName name="Z_1E5D5C29_7346_4808_A3AB_A1315A0C1258_.wvu.PrintTitles" localSheetId="0" hidden="1">'Лист 1'!$5:$6</definedName>
    <definedName name="Z_410F9BE2_FDE1_4E5E_88B3_E146A45FAA47_.wvu.PrintArea" localSheetId="0" hidden="1">'Лист 1'!$A$1:$C$159</definedName>
    <definedName name="Z_410F9BE2_FDE1_4E5E_88B3_E146A45FAA47_.wvu.PrintTitles" localSheetId="0" hidden="1">'Лист 1'!$5:$6</definedName>
    <definedName name="Z_5A5561CA_5130_4B4C_B9EF_BD9AB6A6716D_.wvu.PrintArea" localSheetId="0" hidden="1">'Лист 1'!$A$1:$C$159</definedName>
    <definedName name="Z_5A5561CA_5130_4B4C_B9EF_BD9AB6A6716D_.wvu.PrintTitles" localSheetId="0" hidden="1">'Лист 1'!$5:$6</definedName>
    <definedName name="Z_B3985D0A_E00A_4214_AFCD_3199CDFB021E_.wvu.PrintArea" localSheetId="0" hidden="1">'Лист 1'!$A$1:$C$160</definedName>
    <definedName name="Z_B3985D0A_E00A_4214_AFCD_3199CDFB021E_.wvu.PrintTitles" localSheetId="0" hidden="1">'Лист 1'!$5:$6</definedName>
    <definedName name="Z_D099C3DE_3524_40E1_9558_8059A12DB8BF_.wvu.PrintArea" localSheetId="0" hidden="1">'Лист 1'!$A$1:$C$159</definedName>
    <definedName name="Z_D099C3DE_3524_40E1_9558_8059A12DB8BF_.wvu.PrintTitles" localSheetId="0" hidden="1">'Лист 1'!$5:$6</definedName>
    <definedName name="_xlnm.Print_Titles" localSheetId="0">'Лист 1'!$5:$6</definedName>
    <definedName name="_xlnm.Print_Area" localSheetId="0">'Лист 1'!$A$1:$C$160</definedName>
  </definedNames>
  <calcPr calcId="162913"/>
  <customWorkbookViews>
    <customWorkbookView name="Шпилева Юлия Михайловна - Личное представление" guid="{1D4CA3D9-AC90-4979-BE22-C06D64FA5067}" mergeInterval="0" personalView="1" maximized="1" xWindow="-8" yWindow="-8" windowWidth="1296" windowHeight="1000" activeSheetId="1"/>
    <customWorkbookView name="Маркова Инесса Владимировна - Личное представление" guid="{410F9BE2-FDE1-4E5E-88B3-E146A45FAA47}" mergeInterval="0" personalView="1" maximized="1" xWindow="-8" yWindow="-8" windowWidth="1296" windowHeight="1000" activeSheetId="1"/>
    <customWorkbookView name="Рудакова Ирина Ивановна - Личное представление" guid="{5A5561CA-5130-4B4C-B9EF-BD9AB6A6716D}" mergeInterval="0" personalView="1" maximized="1" xWindow="-8" yWindow="-8" windowWidth="1296" windowHeight="1000" activeSheetId="1"/>
    <customWorkbookView name="Маганёва Екатерина Николаевна - Личное представление" guid="{D099C3DE-3524-40E1-9558-8059A12DB8BF}" mergeInterval="0" personalView="1" maximized="1" xWindow="-8" yWindow="-8" windowWidth="1296" windowHeight="1000" activeSheetId="1"/>
    <customWorkbookView name="Зайцева Ирина Ивановна - Личное представление" guid="{1E5D5C29-7346-4808-A3AB-A1315A0C1258}" mergeInterval="0" personalView="1" maximized="1" windowWidth="1276" windowHeight="773" activeSheetId="1"/>
    <customWorkbookView name="Вафина Виктория Васимовна - Личное представление" guid="{B3985D0A-E00A-4214-AFCD-3199CDFB021E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C66" i="1" l="1"/>
  <c r="C107" i="1"/>
  <c r="C85" i="1" l="1"/>
  <c r="C78" i="1"/>
  <c r="C76" i="1"/>
  <c r="C116" i="1"/>
  <c r="C81" i="1"/>
  <c r="C114" i="1"/>
  <c r="C105" i="1"/>
  <c r="C103" i="1"/>
  <c r="C101" i="1"/>
  <c r="C96" i="1"/>
  <c r="C94" i="1"/>
  <c r="C91" i="1"/>
  <c r="C83" i="1"/>
  <c r="C74" i="1"/>
  <c r="C73" i="1" l="1"/>
  <c r="C158" i="1"/>
  <c r="C155" i="1"/>
  <c r="C154" i="1" s="1"/>
  <c r="C152" i="1"/>
  <c r="C150" i="1"/>
  <c r="C148" i="1"/>
  <c r="C146" i="1"/>
  <c r="C141" i="1"/>
  <c r="C139" i="1"/>
  <c r="C69" i="1"/>
  <c r="C71" i="1"/>
  <c r="C64" i="1"/>
  <c r="C53" i="1"/>
  <c r="C56" i="1"/>
  <c r="C50" i="1"/>
  <c r="C49" i="1" s="1"/>
  <c r="C47" i="1"/>
  <c r="C45" i="1"/>
  <c r="C43" i="1"/>
  <c r="C41" i="1"/>
  <c r="C30" i="1"/>
  <c r="C32" i="1"/>
  <c r="C27" i="1"/>
  <c r="C25" i="1"/>
  <c r="C22" i="1"/>
  <c r="C18" i="1"/>
  <c r="C16" i="1"/>
  <c r="C13" i="1"/>
  <c r="C12" i="1" s="1"/>
  <c r="C10" i="1"/>
  <c r="C9" i="1" s="1"/>
  <c r="C24" i="1" l="1"/>
  <c r="C145" i="1"/>
  <c r="C144" i="1" s="1"/>
  <c r="C52" i="1"/>
  <c r="C29" i="1"/>
  <c r="C38" i="1"/>
  <c r="C138" i="1"/>
  <c r="C15" i="1"/>
  <c r="C63" i="1"/>
  <c r="C8" i="1" l="1"/>
  <c r="C7" i="1" s="1"/>
</calcChain>
</file>

<file path=xl/sharedStrings.xml><?xml version="1.0" encoding="utf-8"?>
<sst xmlns="http://schemas.openxmlformats.org/spreadsheetml/2006/main" count="316" uniqueCount="228">
  <si>
    <t xml:space="preserve">                                                     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</si>
  <si>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</si>
  <si>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</si>
  <si>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</si>
  <si>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Проценты, полученные от предоставления бюджетных кредитов внутри страны </t>
  </si>
  <si>
    <t>Плата за негативное воздействие на окружающую среду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</si>
  <si>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</si>
  <si>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</si>
  <si>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</si>
  <si>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</si>
  <si>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 xml:space="preserve">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</si>
  <si>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</si>
  <si>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>НАЛОГОВЫЕ И НЕНАЛОГОВЫЕ ДОХОДЫ</t>
  </si>
  <si>
    <t>Иные межбюджетные трансферты</t>
  </si>
  <si>
    <t>Налог на доходы физических лиц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</si>
  <si>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</si>
  <si>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</si>
  <si>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</si>
  <si>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</si>
  <si>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городских округов от возврата  организациями остатков субсидий прошлых лет</t>
  </si>
  <si>
    <t>Субсидии бюджетам бюджетной системы Российской Федерации (межбюджетные субсидии)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</si>
  <si>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</si>
  <si>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</si>
  <si>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</si>
  <si>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</si>
  <si>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Код классификации доходов</t>
  </si>
  <si>
    <t>Наименование кода классификации доходов</t>
  </si>
  <si>
    <t>Доходы от возмещения ущерба при возникновении страховых случаев</t>
  </si>
  <si>
    <t>Платежи от государственных и муниципальных унитарных предприятий</t>
  </si>
  <si>
    <t>Доходы от продажи земельных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</si>
  <si>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</si>
  <si>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</si>
  <si>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</si>
  <si>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</si>
  <si>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</si>
  <si>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</si>
  <si>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</si>
  <si>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</si>
  <si>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</si>
  <si>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</si>
  <si>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</si>
  <si>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</si>
  <si>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</si>
  <si>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</si>
  <si>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</si>
  <si>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</si>
  <si>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</si>
  <si>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</si>
  <si>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</si>
  <si>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</si>
  <si>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</si>
  <si>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</si>
  <si>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</si>
  <si>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</si>
  <si>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</si>
  <si>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</si>
  <si>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</si>
  <si>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</si>
  <si>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</si>
  <si>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</si>
  <si>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</si>
  <si>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</si>
  <si>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</si>
  <si>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</si>
  <si>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</si>
  <si>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 xml:space="preserve"> 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</si>
  <si>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</si>
  <si>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</si>
  <si>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</si>
  <si>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</si>
  <si>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</si>
  <si>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000 1 16 37000 00 0000 140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</si>
  <si>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</si>
  <si>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</si>
  <si>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</si>
  <si>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</si>
  <si>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</si>
  <si>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000 2 00 00000 00 0000 000</t>
  </si>
  <si>
    <t>000 2 02 00000 00 0000 000</t>
  </si>
  <si>
    <t>000 2 18 00000 00 0000 000</t>
  </si>
  <si>
    <t>000 2 18 04000 04 0000 180</t>
  </si>
  <si>
    <t>000 2 19 00000 00 0000 000</t>
  </si>
  <si>
    <t>000 2 19 04000 04 0000 151</t>
  </si>
  <si>
    <t>000 1 11 01000 00 0000 120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</si>
  <si>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</si>
  <si>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000 1 16 35000 00 0000 140</t>
  </si>
  <si>
    <t>Суммы по искам о возмещении вреда, причиненного окружающей среде</t>
  </si>
  <si>
    <t>000 2 02 10000 00 0000 151</t>
  </si>
  <si>
    <t>000 2 02 20000 00 0000 151</t>
  </si>
  <si>
    <t>000 2 02 30000 00  0000 151</t>
  </si>
  <si>
    <t>000 2 02 40000 00  0000 151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</si>
  <si>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</si>
  <si>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182 1 01 02000 01 0000 110</t>
  </si>
  <si>
    <t>100 1 03 02000 01 0000 110</t>
  </si>
  <si>
    <t>182 1 05 01000 00 0000 110</t>
  </si>
  <si>
    <t>182 1 05 02000 02 0000 110</t>
  </si>
  <si>
    <t>182 1 05 04000 02 0000 110</t>
  </si>
  <si>
    <t>182 1 06 01000 00 0000 110</t>
  </si>
  <si>
    <t>182 1 06 06000 00 0000 110</t>
  </si>
  <si>
    <t>182 1 08 03000 01 0000 110</t>
  </si>
  <si>
    <t>046 1 08 07000 01 0000 110</t>
  </si>
  <si>
    <t>182 1 16 03000 00 0000 140</t>
  </si>
  <si>
    <t>182 1 16 06000 01 0000 140</t>
  </si>
  <si>
    <t xml:space="preserve"> 160 1 16 08000 01 0000 140</t>
  </si>
  <si>
    <t xml:space="preserve"> 188 1 16 08000 01 0000 140</t>
  </si>
  <si>
    <t>040 1 16 23000 00 0000 140</t>
  </si>
  <si>
    <t>048 1 16 25000 00 0000 140</t>
  </si>
  <si>
    <t>076 1 16 25000 00 0000 140</t>
  </si>
  <si>
    <t>141 1 16 25000 00 0000 140</t>
  </si>
  <si>
    <t>321 1 16 25000 00 0000 140</t>
  </si>
  <si>
    <t>530 1 16 25000 00 0000 140</t>
  </si>
  <si>
    <t>141 1 16 28000 01 0000 140</t>
  </si>
  <si>
    <t>188 1 16 28000 01 0000 140</t>
  </si>
  <si>
    <t>188 1 16 30000 01 0000 140</t>
  </si>
  <si>
    <t>040 1 16 33000 00 0000 140</t>
  </si>
  <si>
    <t>660 1 16 33000 00 0000 140</t>
  </si>
  <si>
    <t>076 1 16 35000 00 0000 140</t>
  </si>
  <si>
    <t>040 1 16 37000 00 0000 140</t>
  </si>
  <si>
    <t>498 1 16 41000 01 0000 140</t>
  </si>
  <si>
    <t>050 2 02 10000 00 0000 151</t>
  </si>
  <si>
    <t>050 2 02 20000 00 0000 151</t>
  </si>
  <si>
    <t>050 2 02 30000 00  0000 151</t>
  </si>
  <si>
    <t>050 2 02 40000 00  0000 151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</si>
  <si>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</si>
  <si>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</si>
  <si>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040 2 18 04000 04 0000 180</t>
  </si>
  <si>
    <t>043 2 18 04000 04 0000 180</t>
  </si>
  <si>
    <t>150 1 16 43000 01 0000 140</t>
  </si>
  <si>
    <t>188 1 16 43000 01 0000 140</t>
  </si>
  <si>
    <t>321 1 16 43000 01 0000 140</t>
  </si>
  <si>
    <t>498 1 16 45000 01 0000 140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</si>
  <si>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</si>
  <si>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</si>
  <si>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</si>
  <si>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</si>
  <si>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</si>
  <si>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</si>
  <si>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</si>
  <si>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</si>
  <si>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</si>
  <si>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040 1 16 90000 00 0000 140</t>
  </si>
  <si>
    <t>046 1 16 90000 00 0000 140</t>
  </si>
  <si>
    <t>050 1 16 90000 00 0000 140</t>
  </si>
  <si>
    <t>076 1 16 90000 00 0000 140</t>
  </si>
  <si>
    <t>081 1 16 90000 00 0000 140</t>
  </si>
  <si>
    <t>096 1 16 90000 00 0000 140</t>
  </si>
  <si>
    <t>106 1 16 90000 00 0000 140</t>
  </si>
  <si>
    <t>170 1 16 90000 00 0000 140</t>
  </si>
  <si>
    <t>177 1 16 90000 00 0000 140</t>
  </si>
  <si>
    <t>180 1 16 90000 00 0000 140</t>
  </si>
  <si>
    <t>182 1 16 90000 00 0000 140</t>
  </si>
  <si>
    <t>188 1 16 90000 00 0000 140</t>
  </si>
  <si>
    <t>410 1 16 90000 00 0000 140</t>
  </si>
  <si>
    <t>420 1 16 90000 00 0000 140</t>
  </si>
  <si>
    <t>630 1 16 90000 00 0000 140</t>
  </si>
  <si>
    <t>040 1 08 07000 01 0000 110</t>
  </si>
  <si>
    <t>Единый сельскохозяйственный налог</t>
  </si>
  <si>
    <t>000 1 05 03000 02 0000 110</t>
  </si>
  <si>
    <t>182 1 05 03000 02 0000 110</t>
  </si>
  <si>
    <t>040 1 11 01000 00 0000 120</t>
  </si>
  <si>
    <t>040 1 11 03000 00 0000 120</t>
  </si>
  <si>
    <t>Прочие налоги и сборы (по отмененным местным налогам и сборам)</t>
  </si>
  <si>
    <t>182 1 09 07000 00 0000 110</t>
  </si>
  <si>
    <t>048 1 12 01000 01 0000 120</t>
  </si>
  <si>
    <t>040 1 11 05000 00 0000 120</t>
  </si>
  <si>
    <t>040 1 11 07000 00 0000 120</t>
  </si>
  <si>
    <t xml:space="preserve">046 1 11 09000 00 0000 120 </t>
  </si>
  <si>
    <t>ВОЗВРАТ ОСТАТКОВ СУБСИДИЙ, СУБВЕНЦИЙ И ИНЫХ МЕЖБЮДЖЕТНЫХ ТРАНСФЕРТОВ, ИМЕЮЩИХ ЦЕЛЕВОЕ НАЗНАЧЕНИЕ, ПРОШЛЫХ ЛЕТ</t>
  </si>
  <si>
    <t>040 1 14 01000 00 0000 410</t>
  </si>
  <si>
    <t>040 1 14 06300 00 0000 430</t>
  </si>
  <si>
    <t>040 1 14 06000 00 0000 430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</si>
  <si>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  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</si>
  <si>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</si>
  <si>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040 1 13 01000 00 0000 130</t>
  </si>
  <si>
    <t>046 1 13 01000 00 0000 130</t>
  </si>
  <si>
    <t>011 1 13 02000 00 0000 130</t>
  </si>
  <si>
    <t>040 1 13 02000 00 0000 130</t>
  </si>
  <si>
    <t>042 1 13 02000 00 0000 130</t>
  </si>
  <si>
    <t>043 1 13 02000 00 0000 130</t>
  </si>
  <si>
    <t>046 1 13 02000 00 0000 130</t>
  </si>
  <si>
    <t>050 1 13 02000 00 0000 130</t>
  </si>
  <si>
    <t>Невыясненные поступления</t>
  </si>
  <si>
    <t>000 1 17 01000 00 0000 180</t>
  </si>
  <si>
    <t>050 1 17 01000 00 0000 180</t>
  </si>
  <si>
    <t xml:space="preserve">Прочие неналоговые доходы </t>
  </si>
  <si>
    <t>000 1 17 05000 00 0000 180</t>
  </si>
  <si>
    <t>040 1 17 05000 00 0000 180</t>
  </si>
  <si>
    <t>046 1 17 05000 00 0000 180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</si>
  <si>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</si>
  <si>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</si>
  <si>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</si>
  <si>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</si>
  <si>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</si>
  <si>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</si>
  <si>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</si>
  <si>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 об электроэнергетике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</si>
  <si>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</si>
  <si>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</si>
  <si>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промышленной безопасности</t>
  </si>
  <si>
    <t>ЗАДОЛЖЕННОСТЬ И ПЕРЕРАСЧЕТЫ ПО ОТМЕНЕННЫМ НАЛОГАМ, СБОРАМ И ИНЫМ ОБЯЗАТЕЛЬНЫМ ПЛАТЕЖАМ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</si>
  <si>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</si>
  <si>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</si>
  <si>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(рублей)</t>
  </si>
  <si>
    <t>Исполнение</t>
  </si>
  <si>
    <t>042 1 16 90000 00 0000 140</t>
  </si>
  <si>
    <t>043 1 16 33000 00 0000 140</t>
  </si>
  <si>
    <t>000 1 09 07000 00 0000 110</t>
  </si>
  <si>
    <t>322 1 16 43000 01 0000 140</t>
  </si>
  <si>
    <t>415 1 16 90000 00 0000 140</t>
  </si>
  <si>
    <t>530 1 16 43000 01 0000 140</t>
  </si>
  <si>
    <t>498 1 16 90000 00 0000 140</t>
  </si>
  <si>
    <t>043 1 16 90000 00 0000 140</t>
  </si>
  <si>
    <t>161 1 16 33000 00 0000 140</t>
  </si>
  <si>
    <t>370 1 16 90000 00 0000 140</t>
  </si>
  <si>
    <t>318 1 16 90000 00 0000 140</t>
  </si>
  <si>
    <t>Доходы бюджета городского округа город Сургут по кодам классификации доходов бюджетов за 2018 год</t>
  </si>
  <si>
    <t>182 1 16 43000 01 0000 140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</si>
  <si>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</si>
  <si>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</si>
  <si>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188 1 16 21000 00 0000 140</t>
  </si>
  <si>
    <t>040 1 14 02000 00 0000 000</t>
  </si>
  <si>
    <t>046 1 14 02000 00 0000 000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</si>
  <si>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</si>
  <si>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</si>
  <si>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050 2 19 04000 04 0000 151</t>
  </si>
  <si>
    <t>Приложение 1
к проекту решения Думы города
от ____________ № __________</t>
  </si>
  <si>
    <t>ПЛАТЕЖИ ПРИ ПОЛЬЗОВАНИИ ПРИРОДНЫМИ РЕСУРСАМИ</t>
  </si>
  <si>
    <t>ШТРАФЫ, САНКЦИИ, ВОЗМЕЩЕНИЕ 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</si>
</sst>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left" wrapText="1" indent="15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vertical="justify"/>
    </xf>
    <xf numFmtId="0" fontId="1" fillId="0" borderId="0" xfId="0" applyFont="1" applyFill="1" applyAlignment="1">
      <alignment vertical="justify"/>
    </xf>
    <xf numFmtId="4" fontId="1" fillId="0" borderId="0" xfId="0" applyNumberFormat="1" applyFont="1" applyFill="1" applyAlignment="1">
      <alignment horizontal="center" vertical="top"/>
    </xf>
    <xf numFmtId="0" fontId="1" fillId="4" borderId="0" xfId="0" applyFont="1" applyFill="1" applyAlignment="1">
      <alignment vertical="justify"/>
    </xf>
    <xf numFmtId="0" fontId="1" fillId="3" borderId="0" xfId="0" applyFont="1" applyFill="1"/>
    <xf numFmtId="0" fontId="1" fillId="3" borderId="0" xfId="0" applyFont="1" applyFill="1" applyAlignment="1">
      <alignment horizontal="center" vertical="top"/>
    </xf>
    <xf numFmtId="0" fontId="4" fillId="3" borderId="0" xfId="0" applyFont="1" applyFill="1"/>
    <xf numFmtId="0" fontId="4" fillId="3" borderId="0" xfId="0" applyFont="1" applyFill="1" applyAlignment="1">
      <alignment vertical="justify"/>
    </xf>
    <xf numFmtId="0" fontId="1" fillId="3" borderId="0" xfId="0" applyFont="1" applyFill="1" applyAlignment="1">
      <alignment vertical="justify"/>
    </xf>
    <xf numFmtId="164" fontId="1" fillId="3" borderId="0" xfId="0" applyNumberFormat="1" applyFont="1" applyFill="1" applyAlignment="1">
      <alignment vertical="justify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vertical="justify"/>
    </xf>
    <xf numFmtId="0" fontId="1" fillId="0" borderId="2" xfId="0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justify" vertical="center"/>
    </xf>
    <xf numFmtId="1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225"/>
  <sheetViews>
    <sheetView tabSelected="1" view="pageBreakPreview" zoomScale="75" zoomScaleNormal="75" zoomScaleSheetLayoutView="75" workbookViewId="0">
      <selection activeCell="A64" sqref="A64"/>
    </sheetView>
  </sheetViews>
  <sheetFormatPr defaultRowHeight="18.75" x14ac:dyDescent="0.3"/>
  <cols>
    <col min="1" max="1" width="83.7109375" style="3" customWidth="1"/>
    <col min="2" max="2" width="35.140625" style="1" customWidth="1"/>
    <col min="3" max="3" width="31.42578125" style="11" customWidth="1"/>
    <col min="4" max="4" width="18.42578125" style="13" customWidth="1"/>
    <col min="5" max="5" width="9.140625" style="13"/>
    <col min="6" max="6" width="32" style="13" bestFit="1" customWidth="1"/>
    <col min="7" max="150" width="9.140625" style="13"/>
    <col min="151" max="16384" width="9.140625" style="3"/>
  </cols>
  <sheetData>
    <row r="1" spans="1:150" ht="93" customHeight="1" x14ac:dyDescent="0.3">
      <c r="A1" s="2"/>
      <c r="B1" s="38" t="s">
        <v>225</v>
      </c>
      <c r="C1" s="39"/>
    </row>
    <row r="2" spans="1:150" x14ac:dyDescent="0.3">
      <c r="A2" s="4"/>
      <c r="B2" s="3"/>
      <c r="C2" s="4"/>
    </row>
    <row r="3" spans="1:150" ht="28.5" customHeight="1" x14ac:dyDescent="0.3">
      <c r="A3" s="40" t="s">
        <v>215</v>
      </c>
      <c r="B3" s="40"/>
      <c r="C3" s="40"/>
    </row>
    <row r="4" spans="1:150" ht="21.75" customHeight="1" x14ac:dyDescent="0.3">
      <c r="A4" s="6"/>
      <c r="B4" s="5"/>
      <c r="C4" s="24" t="s">
        <v>202</v>
      </c>
    </row>
    <row r="5" spans="1:150" s="7" customFormat="1" ht="18.75" customHeight="1" x14ac:dyDescent="0.2">
      <c r="A5" s="41" t="s">
        <v>26</v>
      </c>
      <c r="B5" s="41" t="s">
        <v>25</v>
      </c>
      <c r="C5" s="42" t="s">
        <v>203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</row>
    <row r="6" spans="1:150" s="7" customFormat="1" ht="18.75" customHeight="1" x14ac:dyDescent="0.2">
      <c r="A6" s="41"/>
      <c r="B6" s="41"/>
      <c r="C6" s="4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</row>
    <row r="7" spans="1:150" s="8" customFormat="1" ht="27" customHeight="1" x14ac:dyDescent="0.3">
      <c r="A7" s="19" t="s">
        <v>15</v>
      </c>
      <c r="B7" s="20"/>
      <c r="C7" s="21">
        <f>C8+C144</f>
        <v>24258182544.889999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</row>
    <row r="8" spans="1:150" s="8" customFormat="1" ht="25.5" customHeight="1" x14ac:dyDescent="0.3">
      <c r="A8" s="25" t="s">
        <v>12</v>
      </c>
      <c r="B8" s="20" t="s">
        <v>31</v>
      </c>
      <c r="C8" s="21">
        <f>C9+C12+C15+C24+C29+C35+C38+C49+C52+C73++C138+C63</f>
        <v>10149249149.440001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</row>
    <row r="9" spans="1:150" s="9" customFormat="1" ht="25.5" customHeight="1" x14ac:dyDescent="0.2">
      <c r="A9" s="23" t="s">
        <v>131</v>
      </c>
      <c r="B9" s="20" t="s">
        <v>32</v>
      </c>
      <c r="C9" s="21">
        <f>C10</f>
        <v>6460734363.8800001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</row>
    <row r="10" spans="1:150" s="9" customFormat="1" ht="25.5" customHeight="1" x14ac:dyDescent="0.2">
      <c r="A10" s="25" t="s">
        <v>14</v>
      </c>
      <c r="B10" s="26" t="s">
        <v>33</v>
      </c>
      <c r="C10" s="21">
        <f>C11</f>
        <v>6460734363.8800001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</row>
    <row r="11" spans="1:150" s="10" customFormat="1" ht="25.5" customHeight="1" x14ac:dyDescent="0.2">
      <c r="A11" s="25" t="s">
        <v>14</v>
      </c>
      <c r="B11" s="26" t="s">
        <v>92</v>
      </c>
      <c r="C11" s="21">
        <v>6460734363.8800001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</row>
    <row r="12" spans="1:150" s="10" customFormat="1" ht="45" customHeight="1" x14ac:dyDescent="0.2">
      <c r="A12" s="27" t="s">
        <v>132</v>
      </c>
      <c r="B12" s="28" t="s">
        <v>34</v>
      </c>
      <c r="C12" s="29">
        <f>C13</f>
        <v>36360442.630000003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</row>
    <row r="13" spans="1:150" s="10" customFormat="1" ht="42" customHeight="1" x14ac:dyDescent="0.2">
      <c r="A13" s="27" t="s">
        <v>24</v>
      </c>
      <c r="B13" s="28" t="s">
        <v>35</v>
      </c>
      <c r="C13" s="29">
        <f>C14</f>
        <v>36360442.630000003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</row>
    <row r="14" spans="1:150" s="10" customFormat="1" ht="44.25" customHeight="1" x14ac:dyDescent="0.2">
      <c r="A14" s="27" t="s">
        <v>24</v>
      </c>
      <c r="B14" s="28" t="s">
        <v>93</v>
      </c>
      <c r="C14" s="29">
        <v>36360442.630000003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</row>
    <row r="15" spans="1:150" s="9" customFormat="1" ht="25.5" customHeight="1" x14ac:dyDescent="0.2">
      <c r="A15" s="23" t="s">
        <v>133</v>
      </c>
      <c r="B15" s="20" t="s">
        <v>36</v>
      </c>
      <c r="C15" s="21">
        <f>C16+C18+C20+C22</f>
        <v>1824149823.8399999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</row>
    <row r="16" spans="1:150" s="9" customFormat="1" ht="37.5" x14ac:dyDescent="0.2">
      <c r="A16" s="23" t="s">
        <v>23</v>
      </c>
      <c r="B16" s="20" t="s">
        <v>37</v>
      </c>
      <c r="C16" s="21">
        <f>C17</f>
        <v>1407134589.98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</row>
    <row r="17" spans="1:150" s="9" customFormat="1" ht="37.5" x14ac:dyDescent="0.2">
      <c r="A17" s="23" t="s">
        <v>23</v>
      </c>
      <c r="B17" s="20" t="s">
        <v>94</v>
      </c>
      <c r="C17" s="21">
        <v>1407134589.98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</row>
    <row r="18" spans="1:150" s="10" customFormat="1" ht="24.75" customHeight="1" x14ac:dyDescent="0.2">
      <c r="A18" s="23" t="s">
        <v>22</v>
      </c>
      <c r="B18" s="20" t="s">
        <v>38</v>
      </c>
      <c r="C18" s="21">
        <f>C19</f>
        <v>318225249.31999999</v>
      </c>
      <c r="D18" s="17"/>
      <c r="E18" s="17" t="s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</row>
    <row r="19" spans="1:150" s="10" customFormat="1" ht="37.5" x14ac:dyDescent="0.2">
      <c r="A19" s="23" t="s">
        <v>22</v>
      </c>
      <c r="B19" s="20" t="s">
        <v>95</v>
      </c>
      <c r="C19" s="21">
        <v>318225249.31999999</v>
      </c>
      <c r="D19" s="17"/>
      <c r="E19" s="17" t="s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</row>
    <row r="20" spans="1:150" s="10" customFormat="1" ht="25.5" customHeight="1" x14ac:dyDescent="0.2">
      <c r="A20" s="23" t="s">
        <v>156</v>
      </c>
      <c r="B20" s="20" t="s">
        <v>157</v>
      </c>
      <c r="C20" s="21">
        <v>165243.24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</row>
    <row r="21" spans="1:150" s="10" customFormat="1" ht="25.5" customHeight="1" x14ac:dyDescent="0.2">
      <c r="A21" s="23" t="s">
        <v>156</v>
      </c>
      <c r="B21" s="20" t="s">
        <v>158</v>
      </c>
      <c r="C21" s="21">
        <v>165243.24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</row>
    <row r="22" spans="1:150" s="10" customFormat="1" ht="36" customHeight="1" x14ac:dyDescent="0.2">
      <c r="A22" s="23" t="s">
        <v>21</v>
      </c>
      <c r="B22" s="20" t="s">
        <v>39</v>
      </c>
      <c r="C22" s="21">
        <f>C23</f>
        <v>98624741.299999997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</row>
    <row r="23" spans="1:150" s="10" customFormat="1" ht="42" customHeight="1" x14ac:dyDescent="0.2">
      <c r="A23" s="23" t="s">
        <v>21</v>
      </c>
      <c r="B23" s="20" t="s">
        <v>96</v>
      </c>
      <c r="C23" s="21">
        <v>98624741.299999997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</row>
    <row r="24" spans="1:150" s="9" customFormat="1" ht="25.5" customHeight="1" x14ac:dyDescent="0.2">
      <c r="A24" s="23" t="s">
        <v>134</v>
      </c>
      <c r="B24" s="20" t="s">
        <v>40</v>
      </c>
      <c r="C24" s="21">
        <f>C25+C27</f>
        <v>635647197.97000003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</row>
    <row r="25" spans="1:150" s="9" customFormat="1" ht="25.5" customHeight="1" x14ac:dyDescent="0.2">
      <c r="A25" s="23" t="s">
        <v>1</v>
      </c>
      <c r="B25" s="20" t="s">
        <v>41</v>
      </c>
      <c r="C25" s="21">
        <f>C26</f>
        <v>188330268.34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</row>
    <row r="26" spans="1:150" s="9" customFormat="1" ht="25.5" customHeight="1" x14ac:dyDescent="0.2">
      <c r="A26" s="23" t="s">
        <v>1</v>
      </c>
      <c r="B26" s="20" t="s">
        <v>97</v>
      </c>
      <c r="C26" s="21">
        <v>188330268.34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</row>
    <row r="27" spans="1:150" s="9" customFormat="1" ht="24" customHeight="1" x14ac:dyDescent="0.2">
      <c r="A27" s="23" t="s">
        <v>2</v>
      </c>
      <c r="B27" s="20" t="s">
        <v>42</v>
      </c>
      <c r="C27" s="21">
        <f>C28</f>
        <v>447316929.63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</row>
    <row r="28" spans="1:150" s="9" customFormat="1" ht="25.5" customHeight="1" x14ac:dyDescent="0.2">
      <c r="A28" s="23" t="s">
        <v>2</v>
      </c>
      <c r="B28" s="20" t="s">
        <v>98</v>
      </c>
      <c r="C28" s="21">
        <v>447316929.63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</row>
    <row r="29" spans="1:150" s="9" customFormat="1" ht="24.75" customHeight="1" x14ac:dyDescent="0.2">
      <c r="A29" s="23" t="s">
        <v>135</v>
      </c>
      <c r="B29" s="20" t="s">
        <v>43</v>
      </c>
      <c r="C29" s="21">
        <f>C30+C32</f>
        <v>83400457.140000001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</row>
    <row r="30" spans="1:150" s="9" customFormat="1" ht="41.25" customHeight="1" x14ac:dyDescent="0.2">
      <c r="A30" s="23" t="s">
        <v>11</v>
      </c>
      <c r="B30" s="20" t="s">
        <v>44</v>
      </c>
      <c r="C30" s="21">
        <f>C31</f>
        <v>80913857.140000001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</row>
    <row r="31" spans="1:150" s="9" customFormat="1" ht="39.75" customHeight="1" x14ac:dyDescent="0.2">
      <c r="A31" s="23" t="s">
        <v>11</v>
      </c>
      <c r="B31" s="20" t="s">
        <v>99</v>
      </c>
      <c r="C31" s="21">
        <v>80913857.140000001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</row>
    <row r="32" spans="1:150" s="9" customFormat="1" ht="46.5" customHeight="1" x14ac:dyDescent="0.2">
      <c r="A32" s="23" t="s">
        <v>3</v>
      </c>
      <c r="B32" s="20" t="s">
        <v>45</v>
      </c>
      <c r="C32" s="21">
        <f>C33+C34</f>
        <v>2486600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</row>
    <row r="33" spans="1:150" s="9" customFormat="1" ht="37.5" x14ac:dyDescent="0.2">
      <c r="A33" s="23" t="s">
        <v>3</v>
      </c>
      <c r="B33" s="20" t="s">
        <v>155</v>
      </c>
      <c r="C33" s="21">
        <v>1811600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</row>
    <row r="34" spans="1:150" s="9" customFormat="1" ht="38.25" customHeight="1" x14ac:dyDescent="0.2">
      <c r="A34" s="30" t="s">
        <v>3</v>
      </c>
      <c r="B34" s="31" t="s">
        <v>100</v>
      </c>
      <c r="C34" s="21">
        <v>675000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</row>
    <row r="35" spans="1:150" s="9" customFormat="1" ht="50.25" customHeight="1" x14ac:dyDescent="0.2">
      <c r="A35" s="30" t="s">
        <v>199</v>
      </c>
      <c r="B35" s="20" t="s">
        <v>46</v>
      </c>
      <c r="C35" s="21">
        <v>449.85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</row>
    <row r="36" spans="1:150" s="9" customFormat="1" ht="27" customHeight="1" x14ac:dyDescent="0.2">
      <c r="A36" s="30" t="s">
        <v>161</v>
      </c>
      <c r="B36" s="20" t="s">
        <v>206</v>
      </c>
      <c r="C36" s="21">
        <v>449.85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</row>
    <row r="37" spans="1:150" s="9" customFormat="1" ht="24" customHeight="1" x14ac:dyDescent="0.2">
      <c r="A37" s="23" t="s">
        <v>161</v>
      </c>
      <c r="B37" s="20" t="s">
        <v>162</v>
      </c>
      <c r="C37" s="21">
        <v>449.85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</row>
    <row r="38" spans="1:150" s="9" customFormat="1" ht="53.25" customHeight="1" x14ac:dyDescent="0.2">
      <c r="A38" s="23" t="s">
        <v>136</v>
      </c>
      <c r="B38" s="20" t="s">
        <v>47</v>
      </c>
      <c r="C38" s="21">
        <f>C39+C41+C43+C45+C47</f>
        <v>697148497.94000006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</row>
    <row r="39" spans="1:150" s="9" customFormat="1" ht="81.75" customHeight="1" x14ac:dyDescent="0.2">
      <c r="A39" s="23" t="s">
        <v>84</v>
      </c>
      <c r="B39" s="20" t="s">
        <v>83</v>
      </c>
      <c r="C39" s="32">
        <v>13039550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</row>
    <row r="40" spans="1:150" s="9" customFormat="1" ht="90.75" customHeight="1" x14ac:dyDescent="0.2">
      <c r="A40" s="23" t="s">
        <v>84</v>
      </c>
      <c r="B40" s="20" t="s">
        <v>159</v>
      </c>
      <c r="C40" s="32">
        <v>13039550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</row>
    <row r="41" spans="1:150" s="10" customFormat="1" ht="37.5" customHeight="1" x14ac:dyDescent="0.2">
      <c r="A41" s="23" t="s">
        <v>4</v>
      </c>
      <c r="B41" s="20" t="s">
        <v>48</v>
      </c>
      <c r="C41" s="21">
        <f>C42</f>
        <v>23120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</row>
    <row r="42" spans="1:150" s="10" customFormat="1" ht="43.5" customHeight="1" x14ac:dyDescent="0.2">
      <c r="A42" s="23" t="s">
        <v>4</v>
      </c>
      <c r="B42" s="20" t="s">
        <v>160</v>
      </c>
      <c r="C42" s="21">
        <v>23120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</row>
    <row r="43" spans="1:150" s="10" customFormat="1" ht="108" customHeight="1" x14ac:dyDescent="0.2">
      <c r="A43" s="23" t="s">
        <v>91</v>
      </c>
      <c r="B43" s="20" t="s">
        <v>49</v>
      </c>
      <c r="C43" s="21">
        <f>C44</f>
        <v>681044246.71000004</v>
      </c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</row>
    <row r="44" spans="1:150" s="10" customFormat="1" ht="100.5" customHeight="1" x14ac:dyDescent="0.2">
      <c r="A44" s="23" t="s">
        <v>91</v>
      </c>
      <c r="B44" s="20" t="s">
        <v>164</v>
      </c>
      <c r="C44" s="21">
        <v>681044246.71000004</v>
      </c>
      <c r="D44" s="1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</row>
    <row r="45" spans="1:150" s="10" customFormat="1" ht="25.5" customHeight="1" x14ac:dyDescent="0.2">
      <c r="A45" s="23" t="s">
        <v>28</v>
      </c>
      <c r="B45" s="33" t="s">
        <v>50</v>
      </c>
      <c r="C45" s="32">
        <f>C46</f>
        <v>2910118.2</v>
      </c>
      <c r="D45" s="18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</row>
    <row r="46" spans="1:150" s="10" customFormat="1" ht="33.75" customHeight="1" x14ac:dyDescent="0.2">
      <c r="A46" s="23" t="s">
        <v>28</v>
      </c>
      <c r="B46" s="33" t="s">
        <v>165</v>
      </c>
      <c r="C46" s="32">
        <v>2910118.2</v>
      </c>
      <c r="D46" s="1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</row>
    <row r="47" spans="1:150" s="10" customFormat="1" ht="96.75" customHeight="1" x14ac:dyDescent="0.2">
      <c r="A47" s="23" t="s">
        <v>171</v>
      </c>
      <c r="B47" s="33" t="s">
        <v>51</v>
      </c>
      <c r="C47" s="32">
        <f>C48</f>
        <v>131463.03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</row>
    <row r="48" spans="1:150" s="10" customFormat="1" ht="100.5" customHeight="1" x14ac:dyDescent="0.2">
      <c r="A48" s="23" t="s">
        <v>172</v>
      </c>
      <c r="B48" s="33" t="s">
        <v>166</v>
      </c>
      <c r="C48" s="32">
        <v>131463.03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</row>
    <row r="49" spans="1:150" s="9" customFormat="1" ht="29.25" customHeight="1" x14ac:dyDescent="0.2">
      <c r="A49" s="23" t="s">
        <v>226</v>
      </c>
      <c r="B49" s="20" t="s">
        <v>52</v>
      </c>
      <c r="C49" s="21">
        <f>C50</f>
        <v>44315282.630000003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</row>
    <row r="50" spans="1:150" s="10" customFormat="1" ht="24.75" customHeight="1" x14ac:dyDescent="0.2">
      <c r="A50" s="23" t="s">
        <v>5</v>
      </c>
      <c r="B50" s="20" t="s">
        <v>53</v>
      </c>
      <c r="C50" s="29">
        <f>C51</f>
        <v>44315282.630000003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</row>
    <row r="51" spans="1:150" s="10" customFormat="1" ht="28.5" customHeight="1" x14ac:dyDescent="0.2">
      <c r="A51" s="23" t="s">
        <v>5</v>
      </c>
      <c r="B51" s="20" t="s">
        <v>163</v>
      </c>
      <c r="C51" s="29">
        <v>44315282.630000003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</row>
    <row r="52" spans="1:150" s="12" customFormat="1" ht="47.25" customHeight="1" x14ac:dyDescent="0.2">
      <c r="A52" s="34" t="s">
        <v>137</v>
      </c>
      <c r="B52" s="35" t="s">
        <v>54</v>
      </c>
      <c r="C52" s="21">
        <f>C53+C56</f>
        <v>87152511.950000003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</row>
    <row r="53" spans="1:150" s="12" customFormat="1" ht="25.5" customHeight="1" x14ac:dyDescent="0.2">
      <c r="A53" s="34" t="s">
        <v>16</v>
      </c>
      <c r="B53" s="35" t="s">
        <v>55</v>
      </c>
      <c r="C53" s="21">
        <f>C54+C55</f>
        <v>28736993.73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</row>
    <row r="54" spans="1:150" s="12" customFormat="1" ht="25.5" customHeight="1" x14ac:dyDescent="0.2">
      <c r="A54" s="34" t="s">
        <v>16</v>
      </c>
      <c r="B54" s="35" t="s">
        <v>173</v>
      </c>
      <c r="C54" s="21">
        <v>27833211.289999999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</row>
    <row r="55" spans="1:150" s="12" customFormat="1" ht="25.5" customHeight="1" x14ac:dyDescent="0.2">
      <c r="A55" s="34" t="s">
        <v>16</v>
      </c>
      <c r="B55" s="35" t="s">
        <v>174</v>
      </c>
      <c r="C55" s="21">
        <v>903782.44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</row>
    <row r="56" spans="1:150" s="12" customFormat="1" ht="24.75" customHeight="1" x14ac:dyDescent="0.2">
      <c r="A56" s="34" t="s">
        <v>17</v>
      </c>
      <c r="B56" s="35" t="s">
        <v>56</v>
      </c>
      <c r="C56" s="21">
        <f>C57+C58+C59+C60+C61+C62</f>
        <v>58415518.219999999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</row>
    <row r="57" spans="1:150" s="12" customFormat="1" ht="25.5" customHeight="1" x14ac:dyDescent="0.2">
      <c r="A57" s="34" t="s">
        <v>17</v>
      </c>
      <c r="B57" s="35" t="s">
        <v>175</v>
      </c>
      <c r="C57" s="21">
        <v>275217.56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</row>
    <row r="58" spans="1:150" s="12" customFormat="1" ht="25.5" customHeight="1" x14ac:dyDescent="0.2">
      <c r="A58" s="34" t="s">
        <v>17</v>
      </c>
      <c r="B58" s="35" t="s">
        <v>176</v>
      </c>
      <c r="C58" s="21">
        <v>52174943.439999998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</row>
    <row r="59" spans="1:150" s="12" customFormat="1" ht="25.5" customHeight="1" x14ac:dyDescent="0.2">
      <c r="A59" s="34" t="s">
        <v>17</v>
      </c>
      <c r="B59" s="35" t="s">
        <v>177</v>
      </c>
      <c r="C59" s="21">
        <v>159862.29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</row>
    <row r="60" spans="1:150" s="12" customFormat="1" ht="25.5" customHeight="1" x14ac:dyDescent="0.2">
      <c r="A60" s="34" t="s">
        <v>17</v>
      </c>
      <c r="B60" s="35" t="s">
        <v>178</v>
      </c>
      <c r="C60" s="21">
        <v>2415760.2799999998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</row>
    <row r="61" spans="1:150" s="12" customFormat="1" ht="25.5" customHeight="1" x14ac:dyDescent="0.2">
      <c r="A61" s="34" t="s">
        <v>17</v>
      </c>
      <c r="B61" s="35" t="s">
        <v>179</v>
      </c>
      <c r="C61" s="21">
        <v>1534309.17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</row>
    <row r="62" spans="1:150" s="12" customFormat="1" ht="30.75" customHeight="1" x14ac:dyDescent="0.2">
      <c r="A62" s="34" t="s">
        <v>17</v>
      </c>
      <c r="B62" s="35" t="s">
        <v>180</v>
      </c>
      <c r="C62" s="21">
        <v>1855425.48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</row>
    <row r="63" spans="1:150" s="9" customFormat="1" ht="51.75" customHeight="1" x14ac:dyDescent="0.2">
      <c r="A63" s="23" t="s">
        <v>138</v>
      </c>
      <c r="B63" s="20" t="s">
        <v>57</v>
      </c>
      <c r="C63" s="21">
        <f>C64+C66+C69+C71</f>
        <v>131623099.28999999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</row>
    <row r="64" spans="1:150" s="9" customFormat="1" ht="25.5" customHeight="1" x14ac:dyDescent="0.2">
      <c r="A64" s="23" t="s">
        <v>6</v>
      </c>
      <c r="B64" s="20" t="s">
        <v>58</v>
      </c>
      <c r="C64" s="21">
        <f>C65</f>
        <v>33554317.039999999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</row>
    <row r="65" spans="1:150" s="9" customFormat="1" ht="36" customHeight="1" x14ac:dyDescent="0.2">
      <c r="A65" s="23" t="s">
        <v>6</v>
      </c>
      <c r="B65" s="20" t="s">
        <v>168</v>
      </c>
      <c r="C65" s="21">
        <v>33554317.039999999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</row>
    <row r="66" spans="1:150" s="10" customFormat="1" ht="97.5" customHeight="1" x14ac:dyDescent="0.2">
      <c r="A66" s="23" t="s">
        <v>188</v>
      </c>
      <c r="B66" s="20" t="s">
        <v>59</v>
      </c>
      <c r="C66" s="21">
        <f>C67+C68</f>
        <v>53622633.509999998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</row>
    <row r="67" spans="1:150" s="10" customFormat="1" ht="96.75" customHeight="1" x14ac:dyDescent="0.2">
      <c r="A67" s="23" t="s">
        <v>188</v>
      </c>
      <c r="B67" s="20" t="s">
        <v>220</v>
      </c>
      <c r="C67" s="21">
        <v>53604925.509999998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</row>
    <row r="68" spans="1:150" s="10" customFormat="1" ht="99" customHeight="1" x14ac:dyDescent="0.2">
      <c r="A68" s="23" t="s">
        <v>188</v>
      </c>
      <c r="B68" s="20" t="s">
        <v>221</v>
      </c>
      <c r="C68" s="21">
        <v>17708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</row>
    <row r="69" spans="1:150" s="10" customFormat="1" ht="44.25" customHeight="1" x14ac:dyDescent="0.2">
      <c r="A69" s="23" t="s">
        <v>29</v>
      </c>
      <c r="B69" s="20" t="s">
        <v>60</v>
      </c>
      <c r="C69" s="36">
        <f>C70</f>
        <v>43895396.390000001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</row>
    <row r="70" spans="1:150" s="10" customFormat="1" ht="44.25" customHeight="1" x14ac:dyDescent="0.2">
      <c r="A70" s="23" t="s">
        <v>29</v>
      </c>
      <c r="B70" s="20" t="s">
        <v>170</v>
      </c>
      <c r="C70" s="36">
        <v>43895396.390000001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</row>
    <row r="71" spans="1:150" s="10" customFormat="1" ht="84" customHeight="1" x14ac:dyDescent="0.2">
      <c r="A71" s="23" t="s">
        <v>200</v>
      </c>
      <c r="B71" s="20" t="s">
        <v>61</v>
      </c>
      <c r="C71" s="36">
        <f>C72</f>
        <v>550752.35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</row>
    <row r="72" spans="1:150" s="10" customFormat="1" ht="75" customHeight="1" x14ac:dyDescent="0.2">
      <c r="A72" s="23" t="s">
        <v>201</v>
      </c>
      <c r="B72" s="20" t="s">
        <v>169</v>
      </c>
      <c r="C72" s="36">
        <v>550752.35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</row>
    <row r="73" spans="1:150" s="9" customFormat="1" ht="36" customHeight="1" x14ac:dyDescent="0.2">
      <c r="A73" s="23" t="s">
        <v>227</v>
      </c>
      <c r="B73" s="20" t="s">
        <v>62</v>
      </c>
      <c r="C73" s="36">
        <f>C74+C76+C78+C83+C85+C91+C94+C96+C101+C103+C105+C107+C114+C116+C81</f>
        <v>115452867.73000002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</row>
    <row r="74" spans="1:150" s="9" customFormat="1" ht="39" customHeight="1" x14ac:dyDescent="0.2">
      <c r="A74" s="23" t="s">
        <v>7</v>
      </c>
      <c r="B74" s="20" t="s">
        <v>63</v>
      </c>
      <c r="C74" s="36">
        <f>C75</f>
        <v>4070085.42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</row>
    <row r="75" spans="1:150" s="9" customFormat="1" ht="41.25" customHeight="1" x14ac:dyDescent="0.2">
      <c r="A75" s="23" t="s">
        <v>7</v>
      </c>
      <c r="B75" s="20" t="s">
        <v>101</v>
      </c>
      <c r="C75" s="36">
        <v>4070085.42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</row>
    <row r="76" spans="1:150" s="9" customFormat="1" ht="62.25" customHeight="1" x14ac:dyDescent="0.2">
      <c r="A76" s="23" t="s">
        <v>189</v>
      </c>
      <c r="B76" s="20" t="s">
        <v>64</v>
      </c>
      <c r="C76" s="36">
        <f>C77</f>
        <v>71324.87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</row>
    <row r="77" spans="1:150" s="9" customFormat="1" ht="64.5" customHeight="1" x14ac:dyDescent="0.2">
      <c r="A77" s="23" t="s">
        <v>189</v>
      </c>
      <c r="B77" s="20" t="s">
        <v>102</v>
      </c>
      <c r="C77" s="36">
        <v>71324.87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</row>
    <row r="78" spans="1:150" s="9" customFormat="1" ht="83.25" customHeight="1" x14ac:dyDescent="0.2">
      <c r="A78" s="23" t="s">
        <v>190</v>
      </c>
      <c r="B78" s="20" t="s">
        <v>65</v>
      </c>
      <c r="C78" s="36">
        <f>C79+C80</f>
        <v>6955874.9299999997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</row>
    <row r="79" spans="1:150" s="9" customFormat="1" ht="79.5" customHeight="1" x14ac:dyDescent="0.2">
      <c r="A79" s="23" t="s">
        <v>190</v>
      </c>
      <c r="B79" s="20" t="s">
        <v>103</v>
      </c>
      <c r="C79" s="36">
        <v>7010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</row>
    <row r="80" spans="1:150" s="9" customFormat="1" ht="78.75" customHeight="1" x14ac:dyDescent="0.2">
      <c r="A80" s="23" t="s">
        <v>190</v>
      </c>
      <c r="B80" s="20" t="s">
        <v>104</v>
      </c>
      <c r="C80" s="36">
        <v>6948864.9299999997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</row>
    <row r="81" spans="1:150" s="9" customFormat="1" ht="60.75" customHeight="1" x14ac:dyDescent="0.2">
      <c r="A81" s="23" t="s">
        <v>218</v>
      </c>
      <c r="B81" s="20" t="s">
        <v>217</v>
      </c>
      <c r="C81" s="36">
        <f>C82</f>
        <v>500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</row>
    <row r="82" spans="1:150" s="9" customFormat="1" ht="60.75" customHeight="1" x14ac:dyDescent="0.2">
      <c r="A82" s="23" t="s">
        <v>218</v>
      </c>
      <c r="B82" s="20" t="s">
        <v>219</v>
      </c>
      <c r="C82" s="36">
        <v>500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</row>
    <row r="83" spans="1:150" s="9" customFormat="1" ht="25.5" customHeight="1" x14ac:dyDescent="0.2">
      <c r="A83" s="23" t="s">
        <v>27</v>
      </c>
      <c r="B83" s="20" t="s">
        <v>66</v>
      </c>
      <c r="C83" s="36">
        <f>C84</f>
        <v>211188.51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</row>
    <row r="84" spans="1:150" s="9" customFormat="1" ht="26.25" customHeight="1" x14ac:dyDescent="0.2">
      <c r="A84" s="23" t="s">
        <v>27</v>
      </c>
      <c r="B84" s="20" t="s">
        <v>105</v>
      </c>
      <c r="C84" s="36">
        <v>211188.51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</row>
    <row r="85" spans="1:150" s="9" customFormat="1" ht="123.75" customHeight="1" x14ac:dyDescent="0.2">
      <c r="A85" s="23" t="s">
        <v>191</v>
      </c>
      <c r="B85" s="20" t="s">
        <v>67</v>
      </c>
      <c r="C85" s="36">
        <f>C86+C87+C88+C89+C90</f>
        <v>5573556.3100000005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</row>
    <row r="86" spans="1:150" s="9" customFormat="1" ht="131.25" customHeight="1" x14ac:dyDescent="0.2">
      <c r="A86" s="23" t="s">
        <v>191</v>
      </c>
      <c r="B86" s="20" t="s">
        <v>106</v>
      </c>
      <c r="C86" s="36">
        <v>1090599.48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</row>
    <row r="87" spans="1:150" s="9" customFormat="1" ht="117" customHeight="1" x14ac:dyDescent="0.2">
      <c r="A87" s="23" t="s">
        <v>191</v>
      </c>
      <c r="B87" s="20" t="s">
        <v>107</v>
      </c>
      <c r="C87" s="36">
        <v>12000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</row>
    <row r="88" spans="1:150" s="9" customFormat="1" ht="120.75" customHeight="1" x14ac:dyDescent="0.2">
      <c r="A88" s="23" t="s">
        <v>191</v>
      </c>
      <c r="B88" s="20" t="s">
        <v>108</v>
      </c>
      <c r="C88" s="36">
        <v>657300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</row>
    <row r="89" spans="1:150" s="9" customFormat="1" ht="127.5" customHeight="1" x14ac:dyDescent="0.2">
      <c r="A89" s="23" t="s">
        <v>191</v>
      </c>
      <c r="B89" s="20" t="s">
        <v>109</v>
      </c>
      <c r="C89" s="36">
        <v>1097797.58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</row>
    <row r="90" spans="1:150" s="9" customFormat="1" ht="122.25" customHeight="1" x14ac:dyDescent="0.2">
      <c r="A90" s="23" t="s">
        <v>191</v>
      </c>
      <c r="B90" s="20" t="s">
        <v>110</v>
      </c>
      <c r="C90" s="36">
        <v>2715859.25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</row>
    <row r="91" spans="1:150" s="9" customFormat="1" ht="67.5" customHeight="1" x14ac:dyDescent="0.2">
      <c r="A91" s="23" t="s">
        <v>192</v>
      </c>
      <c r="B91" s="20" t="s">
        <v>68</v>
      </c>
      <c r="C91" s="36">
        <f>C92+C93</f>
        <v>4101047.14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</row>
    <row r="92" spans="1:150" s="9" customFormat="1" ht="66" customHeight="1" x14ac:dyDescent="0.2">
      <c r="A92" s="23" t="s">
        <v>192</v>
      </c>
      <c r="B92" s="20" t="s">
        <v>111</v>
      </c>
      <c r="C92" s="36">
        <v>3820938.68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</row>
    <row r="93" spans="1:150" s="9" customFormat="1" ht="65.25" customHeight="1" x14ac:dyDescent="0.2">
      <c r="A93" s="23" t="s">
        <v>192</v>
      </c>
      <c r="B93" s="20" t="s">
        <v>112</v>
      </c>
      <c r="C93" s="36">
        <v>280108.46000000002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</row>
    <row r="94" spans="1:150" s="9" customFormat="1" ht="40.5" customHeight="1" x14ac:dyDescent="0.2">
      <c r="A94" s="23" t="s">
        <v>193</v>
      </c>
      <c r="B94" s="20" t="s">
        <v>69</v>
      </c>
      <c r="C94" s="36">
        <f>C95</f>
        <v>7705501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</row>
    <row r="95" spans="1:150" s="9" customFormat="1" ht="40.5" customHeight="1" x14ac:dyDescent="0.2">
      <c r="A95" s="23" t="s">
        <v>193</v>
      </c>
      <c r="B95" s="20" t="s">
        <v>113</v>
      </c>
      <c r="C95" s="36">
        <v>7705501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</row>
    <row r="96" spans="1:150" s="9" customFormat="1" ht="75" customHeight="1" x14ac:dyDescent="0.2">
      <c r="A96" s="23" t="s">
        <v>194</v>
      </c>
      <c r="B96" s="20" t="s">
        <v>70</v>
      </c>
      <c r="C96" s="36">
        <f>C97+C98+C99+C100</f>
        <v>464149.49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</row>
    <row r="97" spans="1:150" s="9" customFormat="1" ht="68.25" customHeight="1" x14ac:dyDescent="0.2">
      <c r="A97" s="23" t="s">
        <v>194</v>
      </c>
      <c r="B97" s="20" t="s">
        <v>114</v>
      </c>
      <c r="C97" s="36">
        <v>205717.63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</row>
    <row r="98" spans="1:150" s="9" customFormat="1" ht="68.25" customHeight="1" x14ac:dyDescent="0.2">
      <c r="A98" s="23" t="s">
        <v>194</v>
      </c>
      <c r="B98" s="20" t="s">
        <v>205</v>
      </c>
      <c r="C98" s="36">
        <v>115431.86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</row>
    <row r="99" spans="1:150" s="9" customFormat="1" ht="68.25" customHeight="1" x14ac:dyDescent="0.2">
      <c r="A99" s="23" t="s">
        <v>194</v>
      </c>
      <c r="B99" s="20" t="s">
        <v>212</v>
      </c>
      <c r="C99" s="36">
        <v>68000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</row>
    <row r="100" spans="1:150" s="9" customFormat="1" ht="64.5" customHeight="1" x14ac:dyDescent="0.2">
      <c r="A100" s="23" t="s">
        <v>194</v>
      </c>
      <c r="B100" s="20" t="s">
        <v>115</v>
      </c>
      <c r="C100" s="36">
        <v>75000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</row>
    <row r="101" spans="1:150" s="9" customFormat="1" ht="25.5" customHeight="1" x14ac:dyDescent="0.2">
      <c r="A101" s="23" t="s">
        <v>86</v>
      </c>
      <c r="B101" s="20" t="s">
        <v>85</v>
      </c>
      <c r="C101" s="36">
        <f>C102</f>
        <v>156414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</row>
    <row r="102" spans="1:150" s="9" customFormat="1" ht="24.75" customHeight="1" x14ac:dyDescent="0.2">
      <c r="A102" s="23" t="s">
        <v>86</v>
      </c>
      <c r="B102" s="20" t="s">
        <v>116</v>
      </c>
      <c r="C102" s="36">
        <v>156414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</row>
    <row r="103" spans="1:150" s="9" customFormat="1" ht="58.5" customHeight="1" x14ac:dyDescent="0.2">
      <c r="A103" s="23" t="s">
        <v>30</v>
      </c>
      <c r="B103" s="20" t="s">
        <v>71</v>
      </c>
      <c r="C103" s="36">
        <f>C104</f>
        <v>16418945.029999999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</row>
    <row r="104" spans="1:150" s="9" customFormat="1" ht="61.5" customHeight="1" x14ac:dyDescent="0.2">
      <c r="A104" s="23" t="s">
        <v>30</v>
      </c>
      <c r="B104" s="20" t="s">
        <v>117</v>
      </c>
      <c r="C104" s="36">
        <v>16418945.029999999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</row>
    <row r="105" spans="1:150" s="9" customFormat="1" ht="37.5" x14ac:dyDescent="0.2">
      <c r="A105" s="23" t="s">
        <v>195</v>
      </c>
      <c r="B105" s="20" t="s">
        <v>72</v>
      </c>
      <c r="C105" s="36">
        <f>C106</f>
        <v>2624500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</row>
    <row r="106" spans="1:150" s="9" customFormat="1" ht="48.75" customHeight="1" x14ac:dyDescent="0.2">
      <c r="A106" s="23" t="s">
        <v>196</v>
      </c>
      <c r="B106" s="20" t="s">
        <v>118</v>
      </c>
      <c r="C106" s="36">
        <v>2624500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</row>
    <row r="107" spans="1:150" s="9" customFormat="1" ht="89.25" customHeight="1" x14ac:dyDescent="0.2">
      <c r="A107" s="23" t="s">
        <v>197</v>
      </c>
      <c r="B107" s="20" t="s">
        <v>73</v>
      </c>
      <c r="C107" s="36">
        <f>C108+C110+C111+C112+C113+C109</f>
        <v>5317489.0200000005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</row>
    <row r="108" spans="1:150" s="9" customFormat="1" ht="81.75" customHeight="1" x14ac:dyDescent="0.2">
      <c r="A108" s="23" t="s">
        <v>197</v>
      </c>
      <c r="B108" s="20" t="s">
        <v>127</v>
      </c>
      <c r="C108" s="36">
        <v>20000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</row>
    <row r="109" spans="1:150" s="9" customFormat="1" ht="81" customHeight="1" x14ac:dyDescent="0.2">
      <c r="A109" s="23" t="s">
        <v>197</v>
      </c>
      <c r="B109" s="20" t="s">
        <v>216</v>
      </c>
      <c r="C109" s="36">
        <v>300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</row>
    <row r="110" spans="1:150" s="9" customFormat="1" ht="81.75" customHeight="1" x14ac:dyDescent="0.2">
      <c r="A110" s="23" t="s">
        <v>197</v>
      </c>
      <c r="B110" s="20" t="s">
        <v>128</v>
      </c>
      <c r="C110" s="36">
        <v>3827278.83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</row>
    <row r="111" spans="1:150" s="9" customFormat="1" ht="83.25" customHeight="1" x14ac:dyDescent="0.2">
      <c r="A111" s="23" t="s">
        <v>197</v>
      </c>
      <c r="B111" s="20" t="s">
        <v>129</v>
      </c>
      <c r="C111" s="36">
        <v>474057.36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</row>
    <row r="112" spans="1:150" s="9" customFormat="1" ht="83.25" customHeight="1" x14ac:dyDescent="0.2">
      <c r="A112" s="23" t="s">
        <v>197</v>
      </c>
      <c r="B112" s="20" t="s">
        <v>207</v>
      </c>
      <c r="C112" s="36">
        <v>716672.28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</row>
    <row r="113" spans="1:150" s="9" customFormat="1" ht="74.25" customHeight="1" x14ac:dyDescent="0.2">
      <c r="A113" s="23" t="s">
        <v>197</v>
      </c>
      <c r="B113" s="20" t="s">
        <v>209</v>
      </c>
      <c r="C113" s="36">
        <v>279180.55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</row>
    <row r="114" spans="1:150" s="9" customFormat="1" ht="51" customHeight="1" x14ac:dyDescent="0.2">
      <c r="A114" s="23" t="s">
        <v>198</v>
      </c>
      <c r="B114" s="20" t="s">
        <v>74</v>
      </c>
      <c r="C114" s="36">
        <f>C115</f>
        <v>8001500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</row>
    <row r="115" spans="1:150" s="9" customFormat="1" ht="46.5" customHeight="1" x14ac:dyDescent="0.2">
      <c r="A115" s="23" t="s">
        <v>198</v>
      </c>
      <c r="B115" s="20" t="s">
        <v>130</v>
      </c>
      <c r="C115" s="36">
        <v>8001500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</row>
    <row r="116" spans="1:150" s="9" customFormat="1" ht="37.5" x14ac:dyDescent="0.2">
      <c r="A116" s="23" t="s">
        <v>8</v>
      </c>
      <c r="B116" s="20" t="s">
        <v>75</v>
      </c>
      <c r="C116" s="36">
        <f>C117+C118+C119+C120+C121+C123+C122+C124+C125+C126+C127+C128+C129+C130+C131+C132+C133+C134+C135+C136+C137</f>
        <v>53780792.010000013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</row>
    <row r="117" spans="1:150" s="9" customFormat="1" ht="37.5" x14ac:dyDescent="0.2">
      <c r="A117" s="23" t="s">
        <v>8</v>
      </c>
      <c r="B117" s="20" t="s">
        <v>140</v>
      </c>
      <c r="C117" s="36">
        <v>7899603.9699999997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</row>
    <row r="118" spans="1:150" s="9" customFormat="1" ht="37.5" x14ac:dyDescent="0.2">
      <c r="A118" s="23" t="s">
        <v>8</v>
      </c>
      <c r="B118" s="20" t="s">
        <v>204</v>
      </c>
      <c r="C118" s="36">
        <v>31085.200000000001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</row>
    <row r="119" spans="1:150" s="9" customFormat="1" ht="37.5" x14ac:dyDescent="0.2">
      <c r="A119" s="23" t="s">
        <v>8</v>
      </c>
      <c r="B119" s="20" t="s">
        <v>211</v>
      </c>
      <c r="C119" s="36">
        <v>778.13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</row>
    <row r="120" spans="1:150" s="9" customFormat="1" ht="37.5" x14ac:dyDescent="0.2">
      <c r="A120" s="23" t="s">
        <v>8</v>
      </c>
      <c r="B120" s="20" t="s">
        <v>141</v>
      </c>
      <c r="C120" s="36">
        <v>26803251.02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</row>
    <row r="121" spans="1:150" s="9" customFormat="1" ht="37.5" x14ac:dyDescent="0.2">
      <c r="A121" s="23" t="s">
        <v>8</v>
      </c>
      <c r="B121" s="20" t="s">
        <v>142</v>
      </c>
      <c r="C121" s="36">
        <v>90932.1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</row>
    <row r="122" spans="1:150" s="9" customFormat="1" ht="37.5" x14ac:dyDescent="0.2">
      <c r="A122" s="23" t="s">
        <v>8</v>
      </c>
      <c r="B122" s="20" t="s">
        <v>143</v>
      </c>
      <c r="C122" s="36">
        <v>394300.89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</row>
    <row r="123" spans="1:150" s="9" customFormat="1" ht="37.5" x14ac:dyDescent="0.2">
      <c r="A123" s="23" t="s">
        <v>8</v>
      </c>
      <c r="B123" s="20" t="s">
        <v>144</v>
      </c>
      <c r="C123" s="36">
        <v>5800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</row>
    <row r="124" spans="1:150" s="9" customFormat="1" ht="37.5" x14ac:dyDescent="0.2">
      <c r="A124" s="23" t="s">
        <v>8</v>
      </c>
      <c r="B124" s="20" t="s">
        <v>145</v>
      </c>
      <c r="C124" s="36">
        <v>772772.45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</row>
    <row r="125" spans="1:150" s="9" customFormat="1" ht="37.5" x14ac:dyDescent="0.2">
      <c r="A125" s="23" t="s">
        <v>8</v>
      </c>
      <c r="B125" s="20" t="s">
        <v>146</v>
      </c>
      <c r="C125" s="36">
        <v>346035.13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</row>
    <row r="126" spans="1:150" s="9" customFormat="1" ht="37.5" x14ac:dyDescent="0.2">
      <c r="A126" s="23" t="s">
        <v>8</v>
      </c>
      <c r="B126" s="20" t="s">
        <v>147</v>
      </c>
      <c r="C126" s="36">
        <v>251350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</row>
    <row r="127" spans="1:150" s="9" customFormat="1" ht="37.5" x14ac:dyDescent="0.2">
      <c r="A127" s="23" t="s">
        <v>8</v>
      </c>
      <c r="B127" s="20" t="s">
        <v>148</v>
      </c>
      <c r="C127" s="36">
        <v>160390.64000000001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</row>
    <row r="128" spans="1:150" s="9" customFormat="1" ht="37.5" x14ac:dyDescent="0.2">
      <c r="A128" s="23" t="s">
        <v>8</v>
      </c>
      <c r="B128" s="20" t="s">
        <v>149</v>
      </c>
      <c r="C128" s="36">
        <v>2949000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</row>
    <row r="129" spans="1:150" s="9" customFormat="1" ht="37.5" x14ac:dyDescent="0.2">
      <c r="A129" s="23" t="s">
        <v>8</v>
      </c>
      <c r="B129" s="20" t="s">
        <v>150</v>
      </c>
      <c r="C129" s="36">
        <v>89672.7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</row>
    <row r="130" spans="1:150" s="9" customFormat="1" ht="37.5" x14ac:dyDescent="0.2">
      <c r="A130" s="23" t="s">
        <v>8</v>
      </c>
      <c r="B130" s="20" t="s">
        <v>151</v>
      </c>
      <c r="C130" s="36">
        <v>10749851.710000001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</row>
    <row r="131" spans="1:150" s="9" customFormat="1" ht="37.5" x14ac:dyDescent="0.2">
      <c r="A131" s="23" t="s">
        <v>8</v>
      </c>
      <c r="B131" s="20" t="s">
        <v>214</v>
      </c>
      <c r="C131" s="36">
        <v>500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</row>
    <row r="132" spans="1:150" s="9" customFormat="1" ht="37.5" x14ac:dyDescent="0.2">
      <c r="A132" s="23" t="s">
        <v>8</v>
      </c>
      <c r="B132" s="20" t="s">
        <v>213</v>
      </c>
      <c r="C132" s="36">
        <v>200000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</row>
    <row r="133" spans="1:150" s="9" customFormat="1" ht="37.5" x14ac:dyDescent="0.2">
      <c r="A133" s="23" t="s">
        <v>8</v>
      </c>
      <c r="B133" s="20" t="s">
        <v>152</v>
      </c>
      <c r="C133" s="36">
        <v>23000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</row>
    <row r="134" spans="1:150" s="9" customFormat="1" ht="37.5" x14ac:dyDescent="0.2">
      <c r="A134" s="23" t="s">
        <v>8</v>
      </c>
      <c r="B134" s="20" t="s">
        <v>208</v>
      </c>
      <c r="C134" s="36">
        <v>231000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</row>
    <row r="135" spans="1:150" s="9" customFormat="1" ht="37.5" x14ac:dyDescent="0.2">
      <c r="A135" s="23" t="s">
        <v>8</v>
      </c>
      <c r="B135" s="20" t="s">
        <v>153</v>
      </c>
      <c r="C135" s="36">
        <v>2644968.0699999998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</row>
    <row r="136" spans="1:150" s="9" customFormat="1" ht="37.5" x14ac:dyDescent="0.2">
      <c r="A136" s="23" t="s">
        <v>8</v>
      </c>
      <c r="B136" s="20" t="s">
        <v>210</v>
      </c>
      <c r="C136" s="36">
        <v>-20000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</row>
    <row r="137" spans="1:150" s="9" customFormat="1" ht="37.5" x14ac:dyDescent="0.2">
      <c r="A137" s="23" t="s">
        <v>8</v>
      </c>
      <c r="B137" s="20" t="s">
        <v>154</v>
      </c>
      <c r="C137" s="36">
        <v>156500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</row>
    <row r="138" spans="1:150" s="9" customFormat="1" x14ac:dyDescent="0.2">
      <c r="A138" s="23" t="s">
        <v>139</v>
      </c>
      <c r="B138" s="20" t="s">
        <v>76</v>
      </c>
      <c r="C138" s="21">
        <f>C139+C141</f>
        <v>33264154.590000004</v>
      </c>
      <c r="D138" s="22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</row>
    <row r="139" spans="1:150" s="9" customFormat="1" ht="27" customHeight="1" x14ac:dyDescent="0.2">
      <c r="A139" s="23" t="s">
        <v>181</v>
      </c>
      <c r="B139" s="20" t="s">
        <v>182</v>
      </c>
      <c r="C139" s="21">
        <f>C140</f>
        <v>817467.67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</row>
    <row r="140" spans="1:150" s="9" customFormat="1" ht="27" customHeight="1" x14ac:dyDescent="0.2">
      <c r="A140" s="23" t="s">
        <v>181</v>
      </c>
      <c r="B140" s="20" t="s">
        <v>183</v>
      </c>
      <c r="C140" s="21">
        <v>817467.67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</row>
    <row r="141" spans="1:150" s="9" customFormat="1" ht="27" customHeight="1" x14ac:dyDescent="0.2">
      <c r="A141" s="23" t="s">
        <v>184</v>
      </c>
      <c r="B141" s="20" t="s">
        <v>185</v>
      </c>
      <c r="C141" s="21">
        <f>C142+C143</f>
        <v>32446686.920000002</v>
      </c>
      <c r="D141" s="22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</row>
    <row r="142" spans="1:150" s="9" customFormat="1" ht="25.5" customHeight="1" x14ac:dyDescent="0.2">
      <c r="A142" s="23" t="s">
        <v>184</v>
      </c>
      <c r="B142" s="20" t="s">
        <v>186</v>
      </c>
      <c r="C142" s="21">
        <v>25903248.93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</row>
    <row r="143" spans="1:150" s="10" customFormat="1" ht="25.5" customHeight="1" x14ac:dyDescent="0.2">
      <c r="A143" s="23" t="s">
        <v>184</v>
      </c>
      <c r="B143" s="20" t="s">
        <v>187</v>
      </c>
      <c r="C143" s="21">
        <v>6543437.9900000002</v>
      </c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</row>
    <row r="144" spans="1:150" s="9" customFormat="1" ht="30.75" customHeight="1" x14ac:dyDescent="0.2">
      <c r="A144" s="23" t="s">
        <v>9</v>
      </c>
      <c r="B144" s="20" t="s">
        <v>77</v>
      </c>
      <c r="C144" s="21">
        <f>C145+C154+C158</f>
        <v>14108933395.449999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</row>
    <row r="145" spans="1:150" s="9" customFormat="1" ht="37.5" x14ac:dyDescent="0.2">
      <c r="A145" s="23" t="s">
        <v>123</v>
      </c>
      <c r="B145" s="37" t="s">
        <v>78</v>
      </c>
      <c r="C145" s="21">
        <f>C146+C148+C150+C152</f>
        <v>14145924783.58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</row>
    <row r="146" spans="1:150" s="10" customFormat="1" x14ac:dyDescent="0.2">
      <c r="A146" s="23" t="s">
        <v>222</v>
      </c>
      <c r="B146" s="37" t="s">
        <v>87</v>
      </c>
      <c r="C146" s="21">
        <f>C147</f>
        <v>529319000</v>
      </c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</row>
    <row r="147" spans="1:150" s="10" customFormat="1" ht="27.75" customHeight="1" x14ac:dyDescent="0.2">
      <c r="A147" s="23" t="s">
        <v>222</v>
      </c>
      <c r="B147" s="37" t="s">
        <v>119</v>
      </c>
      <c r="C147" s="21">
        <v>529319000</v>
      </c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</row>
    <row r="148" spans="1:150" s="10" customFormat="1" ht="38.25" customHeight="1" x14ac:dyDescent="0.2">
      <c r="A148" s="23" t="s">
        <v>20</v>
      </c>
      <c r="B148" s="37" t="s">
        <v>88</v>
      </c>
      <c r="C148" s="21">
        <f>C149</f>
        <v>3151342493.0700002</v>
      </c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</row>
    <row r="149" spans="1:150" s="10" customFormat="1" ht="38.25" customHeight="1" x14ac:dyDescent="0.2">
      <c r="A149" s="23" t="s">
        <v>20</v>
      </c>
      <c r="B149" s="37" t="s">
        <v>120</v>
      </c>
      <c r="C149" s="21">
        <v>3151342493.0700002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</row>
    <row r="150" spans="1:150" s="10" customFormat="1" x14ac:dyDescent="0.2">
      <c r="A150" s="23" t="s">
        <v>223</v>
      </c>
      <c r="B150" s="37" t="s">
        <v>89</v>
      </c>
      <c r="C150" s="21">
        <f>C151</f>
        <v>10390939040.18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</row>
    <row r="151" spans="1:150" s="10" customFormat="1" ht="27.75" customHeight="1" x14ac:dyDescent="0.2">
      <c r="A151" s="23" t="s">
        <v>223</v>
      </c>
      <c r="B151" s="37" t="s">
        <v>121</v>
      </c>
      <c r="C151" s="21">
        <v>10390939040.18</v>
      </c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</row>
    <row r="152" spans="1:150" s="10" customFormat="1" ht="20.25" customHeight="1" x14ac:dyDescent="0.2">
      <c r="A152" s="23" t="s">
        <v>13</v>
      </c>
      <c r="B152" s="37" t="s">
        <v>90</v>
      </c>
      <c r="C152" s="21">
        <f>C153</f>
        <v>74324250.329999998</v>
      </c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</row>
    <row r="153" spans="1:150" s="10" customFormat="1" ht="24" customHeight="1" x14ac:dyDescent="0.2">
      <c r="A153" s="23" t="s">
        <v>13</v>
      </c>
      <c r="B153" s="37" t="s">
        <v>122</v>
      </c>
      <c r="C153" s="21">
        <v>74324250.329999998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</row>
    <row r="154" spans="1:150" s="10" customFormat="1" ht="126.75" customHeight="1" x14ac:dyDescent="0.2">
      <c r="A154" s="23" t="s">
        <v>124</v>
      </c>
      <c r="B154" s="37" t="s">
        <v>79</v>
      </c>
      <c r="C154" s="21">
        <f>C155</f>
        <v>13315444.050000001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</row>
    <row r="155" spans="1:150" s="10" customFormat="1" ht="49.5" customHeight="1" x14ac:dyDescent="0.2">
      <c r="A155" s="23" t="s">
        <v>19</v>
      </c>
      <c r="B155" s="37" t="s">
        <v>80</v>
      </c>
      <c r="C155" s="21">
        <f>C156+C157</f>
        <v>13315444.050000001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</row>
    <row r="156" spans="1:150" s="10" customFormat="1" ht="46.5" customHeight="1" x14ac:dyDescent="0.2">
      <c r="A156" s="23" t="s">
        <v>19</v>
      </c>
      <c r="B156" s="37" t="s">
        <v>125</v>
      </c>
      <c r="C156" s="21">
        <v>11406924.75</v>
      </c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</row>
    <row r="157" spans="1:150" s="10" customFormat="1" ht="47.25" customHeight="1" x14ac:dyDescent="0.2">
      <c r="A157" s="23" t="s">
        <v>19</v>
      </c>
      <c r="B157" s="37" t="s">
        <v>126</v>
      </c>
      <c r="C157" s="21">
        <v>1908519.3</v>
      </c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</row>
    <row r="158" spans="1:150" s="10" customFormat="1" ht="63" customHeight="1" x14ac:dyDescent="0.2">
      <c r="A158" s="23" t="s">
        <v>167</v>
      </c>
      <c r="B158" s="37" t="s">
        <v>81</v>
      </c>
      <c r="C158" s="21">
        <f>C159</f>
        <v>-50306832.18</v>
      </c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</row>
    <row r="159" spans="1:150" s="10" customFormat="1" ht="69.75" customHeight="1" x14ac:dyDescent="0.2">
      <c r="A159" s="23" t="s">
        <v>18</v>
      </c>
      <c r="B159" s="37" t="s">
        <v>82</v>
      </c>
      <c r="C159" s="21">
        <v>-50306832.18</v>
      </c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</row>
    <row r="160" spans="1:150" ht="56.25" x14ac:dyDescent="0.3">
      <c r="A160" s="23" t="s">
        <v>18</v>
      </c>
      <c r="B160" s="37" t="s">
        <v>224</v>
      </c>
      <c r="C160" s="21">
        <v>-50306832.18</v>
      </c>
    </row>
    <row r="189" spans="2:6" x14ac:dyDescent="0.3">
      <c r="B189" s="3"/>
      <c r="F189" s="17"/>
    </row>
    <row r="225" spans="2:6" x14ac:dyDescent="0.3">
      <c r="B225" s="3"/>
      <c r="F225" s="13" t="s">
        <v>10</v>
      </c>
    </row>
  </sheetData>
  <customSheetViews>
    <customSheetView guid="{1D4CA3D9-AC90-4979-BE22-C06D64FA5067}" scale="75" showPageBreaks="1" printArea="1" view="pageBreakPreview" topLeftCell="A142">
      <selection activeCell="F19" sqref="F19"/>
      <rowBreaks count="5" manualBreakCount="5">
        <brk id="39" max="2" man="1"/>
        <brk id="64" max="2" man="1"/>
        <brk id="83" max="2" man="1"/>
        <brk id="98" max="2" man="1"/>
        <brk id="117" max="2" man="1"/>
      </rowBreaks>
      <pageMargins left="1.1811023622047245" right="0.19685039370078741" top="0.78740157480314965" bottom="0.78740157480314965" header="0.51181102362204722" footer="0.11811023622047245"/>
      <pageSetup paperSize="9" scale="60" firstPageNumber="3" fitToHeight="0" orientation="portrait" useFirstPageNumber="1" r:id="rId1"/>
      <headerFooter>
        <oddHeader>&amp;C&amp;"Times New Roman,обычный"&amp;12&amp;P</oddHeader>
        <firstHeader>&amp;C3</firstHeader>
      </headerFooter>
    </customSheetView>
    <customSheetView guid="{410F9BE2-FDE1-4E5E-88B3-E146A45FAA47}" scale="75" printArea="1">
      <selection activeCell="A5" sqref="A5:C5"/>
      <rowBreaks count="3" manualBreakCount="3">
        <brk id="42" max="2" man="1"/>
        <brk id="73" max="2" man="1"/>
        <brk id="90" max="2" man="1"/>
      </rowBreaks>
      <pageMargins left="1.1811023622047245" right="0.39370078740157483" top="0.78740157480314965" bottom="0.78740157480314965" header="0.51181102362204722" footer="0.11811023622047245"/>
      <pageSetup paperSize="256" scale="56" firstPageNumber="3" fitToHeight="0" orientation="portrait" useFirstPageNumber="1" r:id="rId2"/>
      <headerFooter>
        <oddHeader>&amp;C&amp;"Times New Roman,обычный"&amp;12&amp;P</oddHeader>
        <firstHeader>&amp;C3</firstHeader>
      </headerFooter>
    </customSheetView>
    <customSheetView guid="{5A5561CA-5130-4B4C-B9EF-BD9AB6A6716D}" scale="75" showPageBreaks="1" fitToPage="1" printArea="1" view="pageBreakPreview">
      <selection activeCell="C10" sqref="C10"/>
      <rowBreaks count="1" manualBreakCount="1">
        <brk id="73" max="4" man="1"/>
      </rowBreaks>
      <pageMargins left="1.1811023622047245" right="0.39370078740157483" top="0.78740157480314965" bottom="0.78740157480314965" header="0.51181102362204722" footer="0.11811023622047245"/>
      <pageSetup paperSize="9" scale="57" firstPageNumber="3" fitToHeight="0" orientation="portrait" useFirstPageNumber="1" r:id="rId3"/>
      <headerFooter>
        <oddHeader>&amp;C&amp;"Times New Roman,обычный"&amp;12&amp;P</oddHeader>
        <firstHeader>&amp;C3</firstHeader>
      </headerFooter>
    </customSheetView>
    <customSheetView guid="{D099C3DE-3524-40E1-9558-8059A12DB8BF}" scale="75" showPageBreaks="1" printArea="1" view="pageBreakPreview">
      <selection activeCell="C2" sqref="C2"/>
      <rowBreaks count="4" manualBreakCount="4">
        <brk id="41" max="2" man="1"/>
        <brk id="66" max="2" man="1"/>
        <brk id="84" max="2" man="1"/>
        <brk id="98" max="2" man="1"/>
      </rowBreaks>
      <pageMargins left="1.1811023622047245" right="0.39370078740157483" top="0.78740157480314965" bottom="0.78740157480314965" header="0.51181102362204722" footer="0.11811023622047245"/>
      <pageSetup paperSize="256" scale="59" firstPageNumber="3" fitToHeight="0" orientation="portrait" useFirstPageNumber="1" r:id="rId4"/>
      <headerFooter>
        <oddHeader>&amp;C&amp;"Times New Roman,обычный"&amp;12&amp;P</oddHeader>
        <firstHeader>&amp;C3</firstHeader>
      </headerFooter>
    </customSheetView>
    <customSheetView guid="{1E5D5C29-7346-4808-A3AB-A1315A0C1258}" scale="75" showPageBreaks="1" fitToPage="1" printArea="1" view="pageBreakPreview" topLeftCell="A155">
      <selection activeCell="D166" sqref="D166"/>
      <rowBreaks count="1" manualBreakCount="1">
        <brk id="73" max="4" man="1"/>
      </rowBreaks>
      <pageMargins left="1.1811023622047245" right="0.39370078740157483" top="0.78740157480314965" bottom="0.78740157480314965" header="0.51181102362204722" footer="0.11811023622047245"/>
      <pageSetup paperSize="9" scale="47" firstPageNumber="3" fitToHeight="0" orientation="portrait" useFirstPageNumber="1" r:id="rId5"/>
      <headerFooter>
        <oddHeader>&amp;C&amp;"Times New Roman,обычный"&amp;12&amp;P</oddHeader>
        <firstHeader>&amp;C3</firstHeader>
      </headerFooter>
    </customSheetView>
    <customSheetView guid="{B3985D0A-E00A-4214-AFCD-3199CDFB021E}" scale="75" showPageBreaks="1" fitToPage="1" printArea="1" view="pageBreakPreview">
      <selection activeCell="F8" sqref="F8"/>
      <rowBreaks count="5" manualBreakCount="5">
        <brk id="39" max="2" man="1"/>
        <brk id="64" max="2" man="1"/>
        <brk id="83" max="2" man="1"/>
        <brk id="98" max="2" man="1"/>
        <brk id="117" max="2" man="1"/>
      </rowBreaks>
      <pageMargins left="1.1811023622047245" right="0.19685039370078741" top="0.78740157480314965" bottom="0.78740157480314965" header="0.51181102362204722" footer="0.11811023622047245"/>
      <pageSetup paperSize="9" scale="59" firstPageNumber="3" fitToHeight="9" orientation="portrait" useFirstPageNumber="1" r:id="rId6"/>
      <headerFooter>
        <oddHeader>&amp;C&amp;"Times New Roman,обычный"&amp;12&amp;P</oddHeader>
        <firstHeader>&amp;C3</firstHeader>
      </headerFooter>
    </customSheetView>
  </customSheetViews>
  <mergeCells count="5">
    <mergeCell ref="B1:C1"/>
    <mergeCell ref="A3:C3"/>
    <mergeCell ref="B5:B6"/>
    <mergeCell ref="C5:C6"/>
    <mergeCell ref="A5:A6"/>
  </mergeCells>
  <phoneticPr fontId="0" type="noConversion"/>
  <pageMargins left="1.1811023622047245" right="0.39370078740157483" top="0.78740157480314965" bottom="0.78740157480314965" header="0.11811023622047245" footer="0.39370078740157483"/>
  <pageSetup paperSize="9" scale="56" firstPageNumber="3" fitToHeight="11" orientation="portrait" useFirstPageNumber="1" r:id="rId7"/>
  <headerFooter>
    <oddFooter>&amp;R&amp;P</oddFooter>
    <firstHeader>&amp;C3</firstHeader>
  </headerFooter>
  <rowBreaks count="2" manualBreakCount="2">
    <brk id="37" max="2" man="1"/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</dc:creator>
  <cp:lastModifiedBy>Вафина Виктория Васимовна</cp:lastModifiedBy>
  <cp:lastPrinted>2019-03-28T09:00:59Z</cp:lastPrinted>
  <dcterms:created xsi:type="dcterms:W3CDTF">2007-11-27T05:49:08Z</dcterms:created>
  <dcterms:modified xsi:type="dcterms:W3CDTF">2019-03-28T09:01:03Z</dcterms:modified>
</cp:coreProperties>
</file>