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Бюджет!$A$4:$L$58</definedName>
    <definedName name="APPT" localSheetId="0">Бюджет!$B$9</definedName>
    <definedName name="FIO" localSheetId="0">Бюджет!$J$9</definedName>
    <definedName name="LAST_CELL" localSheetId="0">Бюджет!$N$63</definedName>
    <definedName name="SIGN" localSheetId="0">Бюджет!$B$9:$L$9</definedName>
    <definedName name="_xlnm.Print_Area" localSheetId="0">Бюджет!$A$1:$G$58</definedName>
  </definedNames>
  <calcPr calcId="144525"/>
</workbook>
</file>

<file path=xl/calcChain.xml><?xml version="1.0" encoding="utf-8"?>
<calcChain xmlns="http://schemas.openxmlformats.org/spreadsheetml/2006/main">
  <c r="F57" i="1" l="1"/>
  <c r="E57" i="1"/>
  <c r="F55" i="1"/>
  <c r="E55" i="1"/>
  <c r="F51" i="1"/>
  <c r="E51" i="1"/>
  <c r="G54" i="1"/>
  <c r="G53" i="1"/>
  <c r="F46" i="1"/>
  <c r="E46" i="1"/>
  <c r="F44" i="1"/>
  <c r="E44" i="1"/>
  <c r="G44" i="1" s="1"/>
  <c r="F41" i="1"/>
  <c r="E41" i="1"/>
  <c r="G41" i="1" s="1"/>
  <c r="G43" i="1"/>
  <c r="F35" i="1"/>
  <c r="G35" i="1" s="1"/>
  <c r="E35" i="1"/>
  <c r="G40" i="1"/>
  <c r="G39" i="1"/>
  <c r="G37" i="1"/>
  <c r="G36" i="1"/>
  <c r="F32" i="1"/>
  <c r="G32" i="1" s="1"/>
  <c r="E32" i="1"/>
  <c r="F27" i="1"/>
  <c r="E27" i="1"/>
  <c r="G28" i="1"/>
  <c r="F19" i="1"/>
  <c r="E19" i="1"/>
  <c r="G24" i="1"/>
  <c r="G23" i="1"/>
  <c r="G20" i="1"/>
  <c r="G21" i="1"/>
  <c r="F15" i="1"/>
  <c r="E15" i="1"/>
  <c r="G18" i="1"/>
  <c r="G17" i="1"/>
  <c r="F6" i="1"/>
  <c r="F5" i="1" s="1"/>
  <c r="E6" i="1"/>
  <c r="E5" i="1" s="1"/>
  <c r="G14" i="1"/>
  <c r="G13" i="1"/>
  <c r="G8" i="1"/>
  <c r="G7" i="1"/>
  <c r="G9" i="1"/>
  <c r="G10" i="1"/>
  <c r="G11" i="1"/>
  <c r="G12" i="1"/>
  <c r="G16" i="1"/>
  <c r="G19" i="1"/>
  <c r="G22" i="1"/>
  <c r="G25" i="1"/>
  <c r="G26" i="1"/>
  <c r="G29" i="1"/>
  <c r="G30" i="1"/>
  <c r="G31" i="1"/>
  <c r="G33" i="1"/>
  <c r="G34" i="1"/>
  <c r="G38" i="1"/>
  <c r="G42" i="1"/>
  <c r="G45" i="1"/>
  <c r="G47" i="1"/>
  <c r="G48" i="1"/>
  <c r="G49" i="1"/>
  <c r="G50" i="1"/>
  <c r="G52" i="1"/>
  <c r="G55" i="1"/>
  <c r="G56" i="1"/>
  <c r="G57" i="1"/>
  <c r="G58" i="1"/>
  <c r="G5" i="1" l="1"/>
  <c r="G15" i="1"/>
  <c r="G27" i="1"/>
  <c r="G46" i="1"/>
  <c r="G51" i="1"/>
  <c r="G6" i="1"/>
</calcChain>
</file>

<file path=xl/sharedStrings.xml><?xml version="1.0" encoding="utf-8"?>
<sst xmlns="http://schemas.openxmlformats.org/spreadsheetml/2006/main" count="222" uniqueCount="131">
  <si>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</si>
  <si>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</si>
  <si>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</si>
  <si>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</si>
  <si>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</si>
  <si>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</si>
  <si>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</si>
  <si>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</si>
  <si>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</si>
  <si>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</si>
  <si>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</si>
  <si>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</si>
  <si>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</si>
  <si>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</si>
  <si>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</si>
  <si>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</si>
  <si>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</si>
  <si>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</si>
  <si>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</si>
  <si>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</si>
  <si>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</si>
  <si>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</si>
  <si>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</si>
  <si>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</si>
  <si>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</si>
  <si>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</si>
  <si>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</si>
  <si>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</si>
  <si>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</si>
  <si>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</si>
  <si>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</si>
  <si>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</si>
  <si>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</si>
  <si>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</si>
  <si>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</si>
  <si>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</si>
  <si>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</si>
  <si>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</si>
  <si>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</si>
  <si>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</si>
  <si>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</si>
  <si>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</si>
  <si>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</si>
  <si>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</si>
  <si>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</si>
  <si>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</si>
  <si>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</si>
  <si>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</si>
  <si>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</si>
  <si>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</si>
  <si>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</si>
  <si>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00</t>
  </si>
  <si>
    <t>02</t>
  </si>
  <si>
    <t>14</t>
  </si>
  <si>
    <t>ВСЕГО</t>
  </si>
  <si>
    <t>Жилищно-коммунальное хозяйство</t>
  </si>
  <si>
    <t>Здравоохранение</t>
  </si>
  <si>
    <t>Культура, кинематография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</si>
  <si>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</si>
  <si>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</si>
  <si>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</si>
  <si>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Обслуживание государственного и муниципального долга</t>
  </si>
  <si>
    <t>Общегосударственные вопросы</t>
  </si>
  <si>
    <t>Охрана окружающей среды</t>
  </si>
  <si>
    <t>Социальная политика</t>
  </si>
  <si>
    <t>Средства массовой информации</t>
  </si>
  <si>
    <t>Физическая культура и спорт</t>
  </si>
  <si>
    <t>(рублей)</t>
  </si>
  <si>
    <t>№ п/п</t>
  </si>
  <si>
    <t xml:space="preserve">Наименование </t>
  </si>
  <si>
    <t>Раздел</t>
  </si>
  <si>
    <t>Подраздел</t>
  </si>
  <si>
    <t>Исполнение</t>
  </si>
  <si>
    <t>1.</t>
  </si>
  <si>
    <t>1.1.</t>
  </si>
  <si>
    <t>1.2.</t>
  </si>
  <si>
    <t>1.3.</t>
  </si>
  <si>
    <t>1.4.</t>
  </si>
  <si>
    <t>1.5.</t>
  </si>
  <si>
    <t>1.6.</t>
  </si>
  <si>
    <t>1.7.</t>
  </si>
  <si>
    <t>2.</t>
  </si>
  <si>
    <t>2.1.</t>
  </si>
  <si>
    <t>2.2.</t>
  </si>
  <si>
    <t>3.</t>
  </si>
  <si>
    <t>4.</t>
  </si>
  <si>
    <t>4.1.</t>
  </si>
  <si>
    <t>4.2.</t>
  </si>
  <si>
    <t>4.3.</t>
  </si>
  <si>
    <t>4.4.</t>
  </si>
  <si>
    <t>5.</t>
  </si>
  <si>
    <t>5.1.</t>
  </si>
  <si>
    <t>5.2.</t>
  </si>
  <si>
    <t>6.</t>
  </si>
  <si>
    <t>6.1.</t>
  </si>
  <si>
    <t>6.2.</t>
  </si>
  <si>
    <t>6.3.</t>
  </si>
  <si>
    <t>7.</t>
  </si>
  <si>
    <t>7.1.</t>
  </si>
  <si>
    <t>7.2.</t>
  </si>
  <si>
    <t>8.</t>
  </si>
  <si>
    <t>2.3.</t>
  </si>
  <si>
    <t>3.1.</t>
  </si>
  <si>
    <t>3.2.</t>
  </si>
  <si>
    <t>3.3.</t>
  </si>
  <si>
    <t>3.4.</t>
  </si>
  <si>
    <t>3.5.</t>
  </si>
  <si>
    <t>3.6.</t>
  </si>
  <si>
    <t>6.4.</t>
  </si>
  <si>
    <t>6.5.</t>
  </si>
  <si>
    <t>8.1.</t>
  </si>
  <si>
    <t>9.</t>
  </si>
  <si>
    <t>9.1.</t>
  </si>
  <si>
    <t>9.2.</t>
  </si>
  <si>
    <t>9.3.</t>
  </si>
  <si>
    <t>9.4.</t>
  </si>
  <si>
    <t>10.</t>
  </si>
  <si>
    <t>10.1</t>
  </si>
  <si>
    <t>10.2.</t>
  </si>
  <si>
    <t>10.3.</t>
  </si>
  <si>
    <t>11.</t>
  </si>
  <si>
    <t>11.1.</t>
  </si>
  <si>
    <t>Уточненный план</t>
  </si>
  <si>
    <t>% исполнения к уточненному плану</t>
  </si>
  <si>
    <t>1.8.</t>
  </si>
  <si>
    <t>Резервные фонды</t>
  </si>
  <si>
    <t>Общеэкономические вопросы</t>
  </si>
  <si>
    <t>12.</t>
  </si>
  <si>
    <t>12.1</t>
  </si>
  <si>
    <t>3.7.</t>
  </si>
  <si>
    <t xml:space="preserve"> Сведения об исполнении бюджета муниципального образования городской округ город Сургут по расходам в разрезе разделов и подразделов классификации расходов бюджета за 9 месяцев 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</si>
</sst>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3" fillId="0" borderId="0" xfId="0" applyFont="1" applyFill="1"/>
    <xf numFmtId="49" fontId="1" fillId="0" borderId="1" xfId="0" applyNumberFormat="1" applyFont="1" applyBorder="1" applyAlignment="1" applyProtection="1">
      <alignment horizontal="center" vertical="top" wrapText="1"/>
    </xf>
    <xf numFmtId="0" fontId="1" fillId="0" borderId="0" xfId="0" applyFont="1" applyAlignment="1">
      <alignment vertical="top"/>
    </xf>
    <xf numFmtId="0" fontId="2" fillId="0" borderId="0" xfId="0" applyFont="1"/>
    <xf numFmtId="49" fontId="1" fillId="0" borderId="1" xfId="0" applyNumberFormat="1" applyFont="1" applyBorder="1" applyAlignment="1" applyProtection="1">
      <alignment horizontal="left" vertical="top" wrapText="1"/>
    </xf>
    <xf numFmtId="4" fontId="1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164" fontId="1" fillId="0" borderId="1" xfId="0" applyNumberFormat="1" applyFont="1" applyBorder="1" applyAlignment="1" applyProtection="1">
      <alignment horizontal="center" vertical="top"/>
    </xf>
    <xf numFmtId="49" fontId="5" fillId="0" borderId="1" xfId="0" applyNumberFormat="1" applyFont="1" applyBorder="1" applyAlignment="1" applyProtection="1">
      <alignment horizontal="center" vertical="top"/>
    </xf>
    <xf numFmtId="49" fontId="5" fillId="0" borderId="1" xfId="0" applyNumberFormat="1" applyFont="1" applyBorder="1" applyAlignment="1" applyProtection="1">
      <alignment horizontal="left" vertical="top"/>
    </xf>
    <xf numFmtId="4" fontId="5" fillId="0" borderId="1" xfId="0" applyNumberFormat="1" applyFont="1" applyBorder="1" applyAlignment="1" applyProtection="1">
      <alignment horizontal="center" vertical="top"/>
    </xf>
    <xf numFmtId="164" fontId="5" fillId="0" borderId="1" xfId="0" applyNumberFormat="1" applyFont="1" applyBorder="1" applyAlignment="1" applyProtection="1">
      <alignment horizontal="center" vertical="top"/>
    </xf>
    <xf numFmtId="0" fontId="5" fillId="0" borderId="0" xfId="0" applyFont="1" applyAlignment="1">
      <alignment vertical="top"/>
    </xf>
    <xf numFmtId="49" fontId="5" fillId="0" borderId="1" xfId="0" applyNumberFormat="1" applyFont="1" applyBorder="1" applyAlignment="1" applyProtection="1">
      <alignment horizontal="center" vertical="top" wrapText="1"/>
    </xf>
    <xf numFmtId="49" fontId="5" fillId="0" borderId="1" xfId="0" applyNumberFormat="1" applyFont="1" applyBorder="1" applyAlignment="1" applyProtection="1">
      <alignment horizontal="left" vertical="top" wrapText="1"/>
    </xf>
    <xf numFmtId="4" fontId="5" fillId="0" borderId="1" xfId="0" applyNumberFormat="1" applyFont="1" applyBorder="1" applyAlignment="1" applyProtection="1">
      <alignment horizontal="center" vertical="top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0" fontId="6" fillId="0" borderId="0" xfId="0" applyFont="1" applyFill="1"/>
    <xf numFmtId="0" fontId="3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58"/>
  <sheetViews>
    <sheetView showGridLines="0" tabSelected="1" view="pageBreakPreview" zoomScale="60" zoomScaleNormal="100" workbookViewId="0">
      <selection activeCell="K13" sqref="K13"/>
    </sheetView>
  </sheetViews>
  <sheetFormatPr defaultRowHeight="12.75" customHeight="1" outlineLevelRow="2" x14ac:dyDescent="0.2"/>
  <cols>
    <col min="1" max="1" width="10.28515625" style="4" customWidth="1"/>
    <col min="2" max="2" width="65.5703125" style="4" customWidth="1"/>
    <col min="3" max="3" width="10.85546875" style="4" customWidth="1"/>
    <col min="4" max="4" width="11.85546875" style="4" customWidth="1"/>
    <col min="5" max="6" width="19.140625" style="7" customWidth="1"/>
    <col min="7" max="7" width="17.7109375" style="7" customWidth="1"/>
    <col min="8" max="10" width="9.140625" style="4" customWidth="1"/>
    <col min="11" max="11" width="13.140625" style="4" customWidth="1"/>
    <col min="12" max="14" width="9.140625" style="4" customWidth="1"/>
    <col min="15" max="16384" width="9.140625" style="4"/>
  </cols>
  <sheetData>
    <row r="1" spans="1:8" s="1" customFormat="1" ht="18.75" x14ac:dyDescent="0.3">
      <c r="A1" s="18"/>
      <c r="C1" s="19"/>
      <c r="D1" s="19"/>
    </row>
    <row r="2" spans="1:8" s="21" customFormat="1" ht="42" customHeight="1" x14ac:dyDescent="0.2">
      <c r="A2" s="27" t="s">
        <v>130</v>
      </c>
      <c r="B2" s="27"/>
      <c r="C2" s="27"/>
      <c r="D2" s="27"/>
      <c r="E2" s="27"/>
      <c r="F2" s="27"/>
      <c r="G2" s="27"/>
      <c r="H2" s="20"/>
    </row>
    <row r="3" spans="1:8" s="26" customFormat="1" ht="18.75" x14ac:dyDescent="0.3">
      <c r="A3" s="22"/>
      <c r="B3" s="23"/>
      <c r="C3" s="24"/>
      <c r="D3" s="24"/>
      <c r="E3" s="23"/>
      <c r="F3" s="23"/>
      <c r="G3" s="25" t="s">
        <v>67</v>
      </c>
    </row>
    <row r="4" spans="1:8" s="3" customFormat="1" ht="45" customHeight="1" x14ac:dyDescent="0.2">
      <c r="A4" s="2" t="s">
        <v>68</v>
      </c>
      <c r="B4" s="2" t="s">
        <v>69</v>
      </c>
      <c r="C4" s="2" t="s">
        <v>70</v>
      </c>
      <c r="D4" s="2" t="s">
        <v>71</v>
      </c>
      <c r="E4" s="2" t="s">
        <v>122</v>
      </c>
      <c r="F4" s="2" t="s">
        <v>72</v>
      </c>
      <c r="G4" s="2" t="s">
        <v>123</v>
      </c>
    </row>
    <row r="5" spans="1:8" s="13" customFormat="1" ht="14.25" x14ac:dyDescent="0.2">
      <c r="A5" s="9"/>
      <c r="B5" s="10" t="s">
        <v>54</v>
      </c>
      <c r="C5" s="9"/>
      <c r="D5" s="9"/>
      <c r="E5" s="11">
        <f>E6+E15+E19+E27+E32+E35+E41+E44+E46+E51+E55+E57</f>
        <v>24754387754.029999</v>
      </c>
      <c r="F5" s="11">
        <f>F6+F15+F19+F27+F32+F35+F41+F44+F46+F51+F55+F57</f>
        <v>14797946251.040001</v>
      </c>
      <c r="G5" s="12">
        <f>F5/E5</f>
        <v>0.59779084007565098</v>
      </c>
    </row>
    <row r="6" spans="1:8" s="13" customFormat="1" ht="14.25" x14ac:dyDescent="0.2">
      <c r="A6" s="14" t="s">
        <v>73</v>
      </c>
      <c r="B6" s="15" t="s">
        <v>62</v>
      </c>
      <c r="C6" s="14" t="s">
        <v>39</v>
      </c>
      <c r="D6" s="14" t="s">
        <v>51</v>
      </c>
      <c r="E6" s="16">
        <f>E7+E8+E9+E10+E11+E12+E13+E14</f>
        <v>2152581822.75</v>
      </c>
      <c r="F6" s="16">
        <f>F7+F8+F9+F10+F11+F12+F13+F14</f>
        <v>1414317575.8200002</v>
      </c>
      <c r="G6" s="12">
        <f t="shared" ref="G6:G58" si="0">F6/E6</f>
        <v>0.65703313150399045</v>
      </c>
    </row>
    <row r="7" spans="1:8" s="3" customFormat="1" ht="30" outlineLevel="2" x14ac:dyDescent="0.2">
      <c r="A7" s="2" t="s">
        <v>74</v>
      </c>
      <c r="B7" s="5" t="s">
        <v>0</v>
      </c>
      <c r="C7" s="2" t="s">
        <v>39</v>
      </c>
      <c r="D7" s="2" t="s">
        <v>52</v>
      </c>
      <c r="E7" s="6">
        <v>6213799.25</v>
      </c>
      <c r="F7" s="6">
        <v>4152483.59</v>
      </c>
      <c r="G7" s="8">
        <f t="shared" si="0"/>
        <v>0.66826806321430476</v>
      </c>
    </row>
    <row r="8" spans="1:8" s="3" customFormat="1" ht="30" outlineLevel="2" x14ac:dyDescent="0.2">
      <c r="A8" s="2" t="s">
        <v>75</v>
      </c>
      <c r="B8" s="5" t="s">
        <v>1</v>
      </c>
      <c r="C8" s="2" t="s">
        <v>39</v>
      </c>
      <c r="D8" s="2" t="s">
        <v>40</v>
      </c>
      <c r="E8" s="6">
        <v>64964705.130000003</v>
      </c>
      <c r="F8" s="6">
        <v>45759233.520000003</v>
      </c>
      <c r="G8" s="8">
        <f t="shared" si="0"/>
        <v>0.70437067987042834</v>
      </c>
    </row>
    <row r="9" spans="1:8" s="3" customFormat="1" ht="45" outlineLevel="2" x14ac:dyDescent="0.2">
      <c r="A9" s="2" t="s">
        <v>76</v>
      </c>
      <c r="B9" s="5" t="s">
        <v>2</v>
      </c>
      <c r="C9" s="2" t="s">
        <v>39</v>
      </c>
      <c r="D9" s="2" t="s">
        <v>41</v>
      </c>
      <c r="E9" s="6">
        <v>521102420.54000002</v>
      </c>
      <c r="F9" s="6">
        <v>416218375.80000001</v>
      </c>
      <c r="G9" s="8">
        <f t="shared" si="0"/>
        <v>0.79872662147431139</v>
      </c>
    </row>
    <row r="10" spans="1:8" s="3" customFormat="1" ht="15" outlineLevel="2" x14ac:dyDescent="0.2">
      <c r="A10" s="2" t="s">
        <v>77</v>
      </c>
      <c r="B10" s="5" t="s">
        <v>3</v>
      </c>
      <c r="C10" s="2" t="s">
        <v>39</v>
      </c>
      <c r="D10" s="2" t="s">
        <v>42</v>
      </c>
      <c r="E10" s="6">
        <v>446300</v>
      </c>
      <c r="F10" s="6">
        <v>71680</v>
      </c>
      <c r="G10" s="8">
        <f t="shared" si="0"/>
        <v>0.16060945552319067</v>
      </c>
    </row>
    <row r="11" spans="1:8" s="3" customFormat="1" ht="30" outlineLevel="2" x14ac:dyDescent="0.2">
      <c r="A11" s="2" t="s">
        <v>78</v>
      </c>
      <c r="B11" s="5" t="s">
        <v>4</v>
      </c>
      <c r="C11" s="2" t="s">
        <v>39</v>
      </c>
      <c r="D11" s="2" t="s">
        <v>43</v>
      </c>
      <c r="E11" s="6">
        <v>159271647.75</v>
      </c>
      <c r="F11" s="6">
        <v>127079407</v>
      </c>
      <c r="G11" s="8">
        <f t="shared" si="0"/>
        <v>0.79787839703567076</v>
      </c>
    </row>
    <row r="12" spans="1:8" s="3" customFormat="1" ht="15" outlineLevel="2" x14ac:dyDescent="0.2">
      <c r="A12" s="2" t="s">
        <v>79</v>
      </c>
      <c r="B12" s="5" t="s">
        <v>5</v>
      </c>
      <c r="C12" s="2" t="s">
        <v>39</v>
      </c>
      <c r="D12" s="2" t="s">
        <v>44</v>
      </c>
      <c r="E12" s="6">
        <v>3290331.08</v>
      </c>
      <c r="F12" s="6">
        <v>3290331.08</v>
      </c>
      <c r="G12" s="8">
        <f t="shared" si="0"/>
        <v>1</v>
      </c>
    </row>
    <row r="13" spans="1:8" s="3" customFormat="1" ht="15" outlineLevel="2" x14ac:dyDescent="0.2">
      <c r="A13" s="2" t="s">
        <v>80</v>
      </c>
      <c r="B13" s="17" t="s">
        <v>125</v>
      </c>
      <c r="C13" s="2" t="s">
        <v>39</v>
      </c>
      <c r="D13" s="2" t="s">
        <v>48</v>
      </c>
      <c r="E13" s="6">
        <v>13009527.57</v>
      </c>
      <c r="F13" s="6"/>
      <c r="G13" s="8">
        <f t="shared" ref="G13" si="1">F13/E13</f>
        <v>0</v>
      </c>
    </row>
    <row r="14" spans="1:8" s="3" customFormat="1" ht="15" outlineLevel="2" x14ac:dyDescent="0.2">
      <c r="A14" s="2" t="s">
        <v>124</v>
      </c>
      <c r="B14" s="5" t="s">
        <v>6</v>
      </c>
      <c r="C14" s="2" t="s">
        <v>39</v>
      </c>
      <c r="D14" s="2" t="s">
        <v>50</v>
      </c>
      <c r="E14" s="6">
        <v>1384283091.4300001</v>
      </c>
      <c r="F14" s="6">
        <v>817746064.83000004</v>
      </c>
      <c r="G14" s="8">
        <f t="shared" si="0"/>
        <v>0.59073615064188012</v>
      </c>
    </row>
    <row r="15" spans="1:8" s="13" customFormat="1" ht="14.25" x14ac:dyDescent="0.2">
      <c r="A15" s="14" t="s">
        <v>81</v>
      </c>
      <c r="B15" s="15" t="s">
        <v>58</v>
      </c>
      <c r="C15" s="14" t="s">
        <v>40</v>
      </c>
      <c r="D15" s="14" t="s">
        <v>51</v>
      </c>
      <c r="E15" s="16">
        <f>E16+E17+E18</f>
        <v>254084060.90000001</v>
      </c>
      <c r="F15" s="16">
        <f>F16+F17+F18</f>
        <v>181538078.78000003</v>
      </c>
      <c r="G15" s="12">
        <f t="shared" si="0"/>
        <v>0.71448038943083514</v>
      </c>
    </row>
    <row r="16" spans="1:8" s="3" customFormat="1" ht="15" outlineLevel="2" x14ac:dyDescent="0.2">
      <c r="A16" s="2" t="s">
        <v>82</v>
      </c>
      <c r="B16" s="5" t="s">
        <v>7</v>
      </c>
      <c r="C16" s="2" t="s">
        <v>40</v>
      </c>
      <c r="D16" s="2" t="s">
        <v>41</v>
      </c>
      <c r="E16" s="6">
        <v>35772479.469999999</v>
      </c>
      <c r="F16" s="6">
        <v>25824320.780000001</v>
      </c>
      <c r="G16" s="8">
        <f t="shared" si="0"/>
        <v>0.72190469217145381</v>
      </c>
    </row>
    <row r="17" spans="1:7" s="3" customFormat="1" ht="30" outlineLevel="2" x14ac:dyDescent="0.2">
      <c r="A17" s="2" t="s">
        <v>83</v>
      </c>
      <c r="B17" s="5" t="s">
        <v>8</v>
      </c>
      <c r="C17" s="2" t="s">
        <v>40</v>
      </c>
      <c r="D17" s="2" t="s">
        <v>46</v>
      </c>
      <c r="E17" s="6">
        <v>184159124.94</v>
      </c>
      <c r="F17" s="6">
        <v>133065802.58</v>
      </c>
      <c r="G17" s="8">
        <f t="shared" si="0"/>
        <v>0.72255883396140985</v>
      </c>
    </row>
    <row r="18" spans="1:7" s="3" customFormat="1" ht="30" outlineLevel="2" x14ac:dyDescent="0.2">
      <c r="A18" s="2" t="s">
        <v>101</v>
      </c>
      <c r="B18" s="5" t="s">
        <v>9</v>
      </c>
      <c r="C18" s="2" t="s">
        <v>40</v>
      </c>
      <c r="D18" s="2" t="s">
        <v>53</v>
      </c>
      <c r="E18" s="6">
        <v>34152456.490000002</v>
      </c>
      <c r="F18" s="6">
        <v>22647955.420000002</v>
      </c>
      <c r="G18" s="8">
        <f t="shared" si="0"/>
        <v>0.66314279403683385</v>
      </c>
    </row>
    <row r="19" spans="1:7" s="13" customFormat="1" ht="14.25" x14ac:dyDescent="0.2">
      <c r="A19" s="14" t="s">
        <v>84</v>
      </c>
      <c r="B19" s="15" t="s">
        <v>59</v>
      </c>
      <c r="C19" s="14" t="s">
        <v>41</v>
      </c>
      <c r="D19" s="14" t="s">
        <v>51</v>
      </c>
      <c r="E19" s="16">
        <f>E20+E21+E22+E23+E24+E25+E26</f>
        <v>3575072845.7700005</v>
      </c>
      <c r="F19" s="16">
        <f>F20+F21+F22+F23+F24+F25+F26</f>
        <v>2112901086.2799997</v>
      </c>
      <c r="G19" s="12">
        <f t="shared" si="0"/>
        <v>0.59100924021169765</v>
      </c>
    </row>
    <row r="20" spans="1:7" s="3" customFormat="1" ht="15" outlineLevel="2" x14ac:dyDescent="0.2">
      <c r="A20" s="2" t="s">
        <v>102</v>
      </c>
      <c r="B20" s="17" t="s">
        <v>126</v>
      </c>
      <c r="C20" s="2" t="s">
        <v>41</v>
      </c>
      <c r="D20" s="2" t="s">
        <v>39</v>
      </c>
      <c r="E20" s="6">
        <v>747900</v>
      </c>
      <c r="F20" s="6"/>
      <c r="G20" s="8">
        <f t="shared" ref="G20" si="2">F20/E20</f>
        <v>0</v>
      </c>
    </row>
    <row r="21" spans="1:7" s="3" customFormat="1" ht="15" outlineLevel="2" x14ac:dyDescent="0.2">
      <c r="A21" s="2" t="s">
        <v>103</v>
      </c>
      <c r="B21" s="5" t="s">
        <v>10</v>
      </c>
      <c r="C21" s="2" t="s">
        <v>41</v>
      </c>
      <c r="D21" s="2" t="s">
        <v>42</v>
      </c>
      <c r="E21" s="6">
        <v>11092386.59</v>
      </c>
      <c r="F21" s="6">
        <v>5531390.3200000003</v>
      </c>
      <c r="G21" s="8">
        <f t="shared" si="0"/>
        <v>0.49866548331327137</v>
      </c>
    </row>
    <row r="22" spans="1:7" s="3" customFormat="1" ht="15" outlineLevel="2" x14ac:dyDescent="0.2">
      <c r="A22" s="2" t="s">
        <v>104</v>
      </c>
      <c r="B22" s="5" t="s">
        <v>11</v>
      </c>
      <c r="C22" s="2" t="s">
        <v>41</v>
      </c>
      <c r="D22" s="2" t="s">
        <v>44</v>
      </c>
      <c r="E22" s="6">
        <v>13164519.49</v>
      </c>
      <c r="F22" s="6">
        <v>8824283.4199999999</v>
      </c>
      <c r="G22" s="8">
        <f t="shared" si="0"/>
        <v>0.67030805239060043</v>
      </c>
    </row>
    <row r="23" spans="1:7" s="3" customFormat="1" ht="15" outlineLevel="2" x14ac:dyDescent="0.2">
      <c r="A23" s="2" t="s">
        <v>105</v>
      </c>
      <c r="B23" s="5" t="s">
        <v>12</v>
      </c>
      <c r="C23" s="2" t="s">
        <v>41</v>
      </c>
      <c r="D23" s="2" t="s">
        <v>45</v>
      </c>
      <c r="E23" s="6">
        <v>802490589.51999998</v>
      </c>
      <c r="F23" s="6">
        <v>555017484.67999995</v>
      </c>
      <c r="G23" s="8">
        <f t="shared" si="0"/>
        <v>0.69161868304521423</v>
      </c>
    </row>
    <row r="24" spans="1:7" s="3" customFormat="1" ht="15" outlineLevel="2" x14ac:dyDescent="0.2">
      <c r="A24" s="2" t="s">
        <v>106</v>
      </c>
      <c r="B24" s="5" t="s">
        <v>13</v>
      </c>
      <c r="C24" s="2" t="s">
        <v>41</v>
      </c>
      <c r="D24" s="2" t="s">
        <v>46</v>
      </c>
      <c r="E24" s="6">
        <v>2039065066.3399999</v>
      </c>
      <c r="F24" s="6">
        <v>1107695482.76</v>
      </c>
      <c r="G24" s="8">
        <f t="shared" si="0"/>
        <v>0.54323694768026565</v>
      </c>
    </row>
    <row r="25" spans="1:7" s="3" customFormat="1" ht="15" outlineLevel="2" x14ac:dyDescent="0.2">
      <c r="A25" s="2" t="s">
        <v>107</v>
      </c>
      <c r="B25" s="5" t="s">
        <v>14</v>
      </c>
      <c r="C25" s="2" t="s">
        <v>41</v>
      </c>
      <c r="D25" s="2" t="s">
        <v>47</v>
      </c>
      <c r="E25" s="6">
        <v>211052999.28</v>
      </c>
      <c r="F25" s="6">
        <v>137377956.59</v>
      </c>
      <c r="G25" s="8">
        <f t="shared" si="0"/>
        <v>0.65091686476221677</v>
      </c>
    </row>
    <row r="26" spans="1:7" s="3" customFormat="1" ht="15" outlineLevel="2" x14ac:dyDescent="0.2">
      <c r="A26" s="2" t="s">
        <v>129</v>
      </c>
      <c r="B26" s="5" t="s">
        <v>15</v>
      </c>
      <c r="C26" s="2" t="s">
        <v>41</v>
      </c>
      <c r="D26" s="2" t="s">
        <v>49</v>
      </c>
      <c r="E26" s="6">
        <v>497459384.55000001</v>
      </c>
      <c r="F26" s="6">
        <v>298454488.50999999</v>
      </c>
      <c r="G26" s="8">
        <f t="shared" si="0"/>
        <v>0.59995749960568312</v>
      </c>
    </row>
    <row r="27" spans="1:7" s="13" customFormat="1" ht="14.25" x14ac:dyDescent="0.2">
      <c r="A27" s="14" t="s">
        <v>85</v>
      </c>
      <c r="B27" s="15" t="s">
        <v>55</v>
      </c>
      <c r="C27" s="14" t="s">
        <v>42</v>
      </c>
      <c r="D27" s="14" t="s">
        <v>51</v>
      </c>
      <c r="E27" s="16">
        <f>E28+E29+E30+E31</f>
        <v>1704452269.02</v>
      </c>
      <c r="F27" s="16">
        <f>F28+F29+F30+F31</f>
        <v>685264163.88999999</v>
      </c>
      <c r="G27" s="12">
        <f t="shared" si="0"/>
        <v>0.40204362207455813</v>
      </c>
    </row>
    <row r="28" spans="1:7" s="3" customFormat="1" ht="15" outlineLevel="2" x14ac:dyDescent="0.2">
      <c r="A28" s="2" t="s">
        <v>86</v>
      </c>
      <c r="B28" s="5" t="s">
        <v>16</v>
      </c>
      <c r="C28" s="2" t="s">
        <v>42</v>
      </c>
      <c r="D28" s="2" t="s">
        <v>39</v>
      </c>
      <c r="E28" s="6">
        <v>711941316.40999997</v>
      </c>
      <c r="F28" s="6">
        <v>63456315.770000003</v>
      </c>
      <c r="G28" s="8">
        <f t="shared" si="0"/>
        <v>8.9131385280435307E-2</v>
      </c>
    </row>
    <row r="29" spans="1:7" s="3" customFormat="1" ht="15" outlineLevel="2" x14ac:dyDescent="0.2">
      <c r="A29" s="2" t="s">
        <v>87</v>
      </c>
      <c r="B29" s="5" t="s">
        <v>17</v>
      </c>
      <c r="C29" s="2" t="s">
        <v>42</v>
      </c>
      <c r="D29" s="2" t="s">
        <v>52</v>
      </c>
      <c r="E29" s="6">
        <v>263724350.97</v>
      </c>
      <c r="F29" s="6">
        <v>210802651.68000001</v>
      </c>
      <c r="G29" s="8">
        <f t="shared" si="0"/>
        <v>0.79932949272469678</v>
      </c>
    </row>
    <row r="30" spans="1:7" s="3" customFormat="1" ht="15" outlineLevel="2" x14ac:dyDescent="0.2">
      <c r="A30" s="2" t="s">
        <v>88</v>
      </c>
      <c r="B30" s="5" t="s">
        <v>18</v>
      </c>
      <c r="C30" s="2" t="s">
        <v>42</v>
      </c>
      <c r="D30" s="2" t="s">
        <v>40</v>
      </c>
      <c r="E30" s="6">
        <v>376659505.58999997</v>
      </c>
      <c r="F30" s="6">
        <v>162568305.53999999</v>
      </c>
      <c r="G30" s="8">
        <f t="shared" si="0"/>
        <v>0.43160547690241552</v>
      </c>
    </row>
    <row r="31" spans="1:7" s="3" customFormat="1" ht="15" outlineLevel="2" x14ac:dyDescent="0.2">
      <c r="A31" s="2" t="s">
        <v>89</v>
      </c>
      <c r="B31" s="5" t="s">
        <v>19</v>
      </c>
      <c r="C31" s="2" t="s">
        <v>42</v>
      </c>
      <c r="D31" s="2" t="s">
        <v>42</v>
      </c>
      <c r="E31" s="6">
        <v>352127096.05000001</v>
      </c>
      <c r="F31" s="6">
        <v>248436890.90000001</v>
      </c>
      <c r="G31" s="8">
        <f t="shared" si="0"/>
        <v>0.70553187666286099</v>
      </c>
    </row>
    <row r="32" spans="1:7" s="13" customFormat="1" ht="14.25" x14ac:dyDescent="0.2">
      <c r="A32" s="14" t="s">
        <v>90</v>
      </c>
      <c r="B32" s="15" t="s">
        <v>63</v>
      </c>
      <c r="C32" s="14" t="s">
        <v>43</v>
      </c>
      <c r="D32" s="14" t="s">
        <v>51</v>
      </c>
      <c r="E32" s="16">
        <f>E33+E34</f>
        <v>37566447.280000001</v>
      </c>
      <c r="F32" s="16">
        <f>F33+F34</f>
        <v>26795168.030000001</v>
      </c>
      <c r="G32" s="12">
        <f t="shared" si="0"/>
        <v>0.71327394443992254</v>
      </c>
    </row>
    <row r="33" spans="1:7" s="3" customFormat="1" ht="15" outlineLevel="2" x14ac:dyDescent="0.2">
      <c r="A33" s="2" t="s">
        <v>91</v>
      </c>
      <c r="B33" s="5" t="s">
        <v>20</v>
      </c>
      <c r="C33" s="2" t="s">
        <v>43</v>
      </c>
      <c r="D33" s="2" t="s">
        <v>40</v>
      </c>
      <c r="E33" s="6">
        <v>6505108.9199999999</v>
      </c>
      <c r="F33" s="6">
        <v>3962039.24</v>
      </c>
      <c r="G33" s="8">
        <f t="shared" si="0"/>
        <v>0.60906578025445268</v>
      </c>
    </row>
    <row r="34" spans="1:7" s="3" customFormat="1" ht="15" outlineLevel="2" x14ac:dyDescent="0.2">
      <c r="A34" s="2" t="s">
        <v>92</v>
      </c>
      <c r="B34" s="5" t="s">
        <v>21</v>
      </c>
      <c r="C34" s="2" t="s">
        <v>43</v>
      </c>
      <c r="D34" s="2" t="s">
        <v>42</v>
      </c>
      <c r="E34" s="6">
        <v>31061338.359999999</v>
      </c>
      <c r="F34" s="6">
        <v>22833128.789999999</v>
      </c>
      <c r="G34" s="8">
        <f t="shared" si="0"/>
        <v>0.73509803490643921</v>
      </c>
    </row>
    <row r="35" spans="1:7" s="13" customFormat="1" ht="14.25" x14ac:dyDescent="0.2">
      <c r="A35" s="14" t="s">
        <v>93</v>
      </c>
      <c r="B35" s="15" t="s">
        <v>60</v>
      </c>
      <c r="C35" s="14" t="s">
        <v>44</v>
      </c>
      <c r="D35" s="14" t="s">
        <v>51</v>
      </c>
      <c r="E35" s="16">
        <f>E36+E37+E38+E39+E40</f>
        <v>13906716983.26</v>
      </c>
      <c r="F35" s="16">
        <f>F36+F37+F38+F39+F40</f>
        <v>8354022612.7300005</v>
      </c>
      <c r="G35" s="12">
        <f t="shared" si="0"/>
        <v>0.60071853211552584</v>
      </c>
    </row>
    <row r="36" spans="1:7" s="3" customFormat="1" ht="15" outlineLevel="2" x14ac:dyDescent="0.2">
      <c r="A36" s="2" t="s">
        <v>94</v>
      </c>
      <c r="B36" s="5" t="s">
        <v>22</v>
      </c>
      <c r="C36" s="2" t="s">
        <v>44</v>
      </c>
      <c r="D36" s="2" t="s">
        <v>39</v>
      </c>
      <c r="E36" s="6">
        <v>5178186378.1499996</v>
      </c>
      <c r="F36" s="6">
        <v>2895124302.1700001</v>
      </c>
      <c r="G36" s="8">
        <f t="shared" si="0"/>
        <v>0.55910005757736658</v>
      </c>
    </row>
    <row r="37" spans="1:7" s="3" customFormat="1" ht="15" outlineLevel="2" x14ac:dyDescent="0.2">
      <c r="A37" s="2" t="s">
        <v>95</v>
      </c>
      <c r="B37" s="5" t="s">
        <v>23</v>
      </c>
      <c r="C37" s="2" t="s">
        <v>44</v>
      </c>
      <c r="D37" s="2" t="s">
        <v>52</v>
      </c>
      <c r="E37" s="6">
        <v>6857144362.8900003</v>
      </c>
      <c r="F37" s="6">
        <v>4072642828.2800002</v>
      </c>
      <c r="G37" s="8">
        <f t="shared" si="0"/>
        <v>0.59392694870486162</v>
      </c>
    </row>
    <row r="38" spans="1:7" s="3" customFormat="1" ht="15" outlineLevel="2" x14ac:dyDescent="0.2">
      <c r="A38" s="2" t="s">
        <v>96</v>
      </c>
      <c r="B38" s="5" t="s">
        <v>24</v>
      </c>
      <c r="C38" s="2" t="s">
        <v>44</v>
      </c>
      <c r="D38" s="2" t="s">
        <v>40</v>
      </c>
      <c r="E38" s="6">
        <v>930807890.57000005</v>
      </c>
      <c r="F38" s="6">
        <v>706024886.89999998</v>
      </c>
      <c r="G38" s="8">
        <f t="shared" si="0"/>
        <v>0.75850762982644093</v>
      </c>
    </row>
    <row r="39" spans="1:7" s="3" customFormat="1" ht="15" outlineLevel="2" x14ac:dyDescent="0.2">
      <c r="A39" s="2" t="s">
        <v>108</v>
      </c>
      <c r="B39" s="5" t="s">
        <v>25</v>
      </c>
      <c r="C39" s="2" t="s">
        <v>44</v>
      </c>
      <c r="D39" s="2" t="s">
        <v>44</v>
      </c>
      <c r="E39" s="6">
        <v>442955665.68000001</v>
      </c>
      <c r="F39" s="6">
        <v>347833414.45999998</v>
      </c>
      <c r="G39" s="8">
        <f t="shared" si="0"/>
        <v>0.78525559420495539</v>
      </c>
    </row>
    <row r="40" spans="1:7" s="3" customFormat="1" ht="15" outlineLevel="2" x14ac:dyDescent="0.2">
      <c r="A40" s="2" t="s">
        <v>109</v>
      </c>
      <c r="B40" s="5" t="s">
        <v>26</v>
      </c>
      <c r="C40" s="2" t="s">
        <v>44</v>
      </c>
      <c r="D40" s="2" t="s">
        <v>46</v>
      </c>
      <c r="E40" s="6">
        <v>497622685.97000003</v>
      </c>
      <c r="F40" s="6">
        <v>332397180.92000002</v>
      </c>
      <c r="G40" s="8">
        <f t="shared" si="0"/>
        <v>0.66797031222977465</v>
      </c>
    </row>
    <row r="41" spans="1:7" s="13" customFormat="1" ht="14.25" x14ac:dyDescent="0.2">
      <c r="A41" s="14" t="s">
        <v>97</v>
      </c>
      <c r="B41" s="15" t="s">
        <v>57</v>
      </c>
      <c r="C41" s="14" t="s">
        <v>45</v>
      </c>
      <c r="D41" s="14" t="s">
        <v>51</v>
      </c>
      <c r="E41" s="16">
        <f>E42+E43</f>
        <v>1017196765.74</v>
      </c>
      <c r="F41" s="16">
        <f>F42+F43</f>
        <v>738087957.22000003</v>
      </c>
      <c r="G41" s="12">
        <f t="shared" si="0"/>
        <v>0.72560981520920265</v>
      </c>
    </row>
    <row r="42" spans="1:7" s="3" customFormat="1" ht="15" outlineLevel="2" x14ac:dyDescent="0.2">
      <c r="A42" s="2" t="s">
        <v>98</v>
      </c>
      <c r="B42" s="5" t="s">
        <v>27</v>
      </c>
      <c r="C42" s="2" t="s">
        <v>45</v>
      </c>
      <c r="D42" s="2" t="s">
        <v>39</v>
      </c>
      <c r="E42" s="6">
        <v>986410983.65999997</v>
      </c>
      <c r="F42" s="6">
        <v>714271599.77999997</v>
      </c>
      <c r="G42" s="8">
        <f t="shared" si="0"/>
        <v>0.72411156365042861</v>
      </c>
    </row>
    <row r="43" spans="1:7" s="3" customFormat="1" ht="15" outlineLevel="2" x14ac:dyDescent="0.2">
      <c r="A43" s="2" t="s">
        <v>99</v>
      </c>
      <c r="B43" s="5" t="s">
        <v>28</v>
      </c>
      <c r="C43" s="2" t="s">
        <v>45</v>
      </c>
      <c r="D43" s="2" t="s">
        <v>41</v>
      </c>
      <c r="E43" s="6">
        <v>30785782.079999998</v>
      </c>
      <c r="F43" s="6">
        <v>23816357.440000001</v>
      </c>
      <c r="G43" s="8">
        <f t="shared" si="0"/>
        <v>0.7736154754201392</v>
      </c>
    </row>
    <row r="44" spans="1:7" s="13" customFormat="1" ht="14.25" x14ac:dyDescent="0.2">
      <c r="A44" s="14" t="s">
        <v>100</v>
      </c>
      <c r="B44" s="15" t="s">
        <v>56</v>
      </c>
      <c r="C44" s="14" t="s">
        <v>46</v>
      </c>
      <c r="D44" s="14" t="s">
        <v>51</v>
      </c>
      <c r="E44" s="16">
        <f>E45</f>
        <v>9258562.0999999996</v>
      </c>
      <c r="F44" s="16">
        <f>F45</f>
        <v>1490748.46</v>
      </c>
      <c r="G44" s="12">
        <f t="shared" si="0"/>
        <v>0.1610129568607635</v>
      </c>
    </row>
    <row r="45" spans="1:7" s="3" customFormat="1" ht="15" outlineLevel="2" x14ac:dyDescent="0.2">
      <c r="A45" s="2" t="s">
        <v>110</v>
      </c>
      <c r="B45" s="5" t="s">
        <v>29</v>
      </c>
      <c r="C45" s="2" t="s">
        <v>46</v>
      </c>
      <c r="D45" s="2" t="s">
        <v>46</v>
      </c>
      <c r="E45" s="6">
        <v>9258562.0999999996</v>
      </c>
      <c r="F45" s="6">
        <v>1490748.46</v>
      </c>
      <c r="G45" s="8">
        <f t="shared" si="0"/>
        <v>0.1610129568607635</v>
      </c>
    </row>
    <row r="46" spans="1:7" s="13" customFormat="1" ht="14.25" x14ac:dyDescent="0.2">
      <c r="A46" s="14" t="s">
        <v>111</v>
      </c>
      <c r="B46" s="15" t="s">
        <v>64</v>
      </c>
      <c r="C46" s="14" t="s">
        <v>47</v>
      </c>
      <c r="D46" s="14" t="s">
        <v>51</v>
      </c>
      <c r="E46" s="16">
        <f>E47+E48+E49+E50</f>
        <v>844403392.25</v>
      </c>
      <c r="F46" s="16">
        <f>F47+F48+F49+F50</f>
        <v>463512562.61000001</v>
      </c>
      <c r="G46" s="12">
        <f t="shared" si="0"/>
        <v>0.54892314131391984</v>
      </c>
    </row>
    <row r="47" spans="1:7" s="3" customFormat="1" ht="15" outlineLevel="2" x14ac:dyDescent="0.2">
      <c r="A47" s="2" t="s">
        <v>112</v>
      </c>
      <c r="B47" s="5" t="s">
        <v>30</v>
      </c>
      <c r="C47" s="2" t="s">
        <v>47</v>
      </c>
      <c r="D47" s="2" t="s">
        <v>39</v>
      </c>
      <c r="E47" s="6">
        <v>35040496</v>
      </c>
      <c r="F47" s="6">
        <v>20982781</v>
      </c>
      <c r="G47" s="8">
        <f t="shared" si="0"/>
        <v>0.59881518229650632</v>
      </c>
    </row>
    <row r="48" spans="1:7" s="3" customFormat="1" ht="15" outlineLevel="2" x14ac:dyDescent="0.2">
      <c r="A48" s="2" t="s">
        <v>113</v>
      </c>
      <c r="B48" s="5" t="s">
        <v>31</v>
      </c>
      <c r="C48" s="2" t="s">
        <v>47</v>
      </c>
      <c r="D48" s="2" t="s">
        <v>40</v>
      </c>
      <c r="E48" s="6">
        <v>245375478.03999999</v>
      </c>
      <c r="F48" s="6">
        <v>148546143.88</v>
      </c>
      <c r="G48" s="8">
        <f t="shared" si="0"/>
        <v>0.60538300349550289</v>
      </c>
    </row>
    <row r="49" spans="1:7" s="3" customFormat="1" ht="15" outlineLevel="2" x14ac:dyDescent="0.2">
      <c r="A49" s="2" t="s">
        <v>114</v>
      </c>
      <c r="B49" s="5" t="s">
        <v>32</v>
      </c>
      <c r="C49" s="2" t="s">
        <v>47</v>
      </c>
      <c r="D49" s="2" t="s">
        <v>41</v>
      </c>
      <c r="E49" s="6">
        <v>474753052</v>
      </c>
      <c r="F49" s="6">
        <v>234278150.56999999</v>
      </c>
      <c r="G49" s="8">
        <f t="shared" si="0"/>
        <v>0.49347371140228075</v>
      </c>
    </row>
    <row r="50" spans="1:7" s="3" customFormat="1" ht="15" outlineLevel="2" x14ac:dyDescent="0.2">
      <c r="A50" s="2" t="s">
        <v>115</v>
      </c>
      <c r="B50" s="5" t="s">
        <v>33</v>
      </c>
      <c r="C50" s="2" t="s">
        <v>47</v>
      </c>
      <c r="D50" s="2" t="s">
        <v>43</v>
      </c>
      <c r="E50" s="6">
        <v>89234366.209999993</v>
      </c>
      <c r="F50" s="6">
        <v>59705487.159999996</v>
      </c>
      <c r="G50" s="8">
        <f t="shared" si="0"/>
        <v>0.66908624665402894</v>
      </c>
    </row>
    <row r="51" spans="1:7" s="13" customFormat="1" ht="14.25" x14ac:dyDescent="0.2">
      <c r="A51" s="14" t="s">
        <v>116</v>
      </c>
      <c r="B51" s="15" t="s">
        <v>66</v>
      </c>
      <c r="C51" s="14" t="s">
        <v>48</v>
      </c>
      <c r="D51" s="14" t="s">
        <v>51</v>
      </c>
      <c r="E51" s="16">
        <f>E52+E53+E54</f>
        <v>1159433429.6700001</v>
      </c>
      <c r="F51" s="16">
        <f>F52+F53+F54</f>
        <v>783092285.26999998</v>
      </c>
      <c r="G51" s="12">
        <f t="shared" si="0"/>
        <v>0.67540944156913352</v>
      </c>
    </row>
    <row r="52" spans="1:7" s="3" customFormat="1" ht="15" outlineLevel="2" x14ac:dyDescent="0.2">
      <c r="A52" s="2" t="s">
        <v>117</v>
      </c>
      <c r="B52" s="5" t="s">
        <v>34</v>
      </c>
      <c r="C52" s="2" t="s">
        <v>48</v>
      </c>
      <c r="D52" s="2" t="s">
        <v>39</v>
      </c>
      <c r="E52" s="6">
        <v>648111903.08000004</v>
      </c>
      <c r="F52" s="6">
        <v>440924539.50999999</v>
      </c>
      <c r="G52" s="8">
        <f t="shared" si="0"/>
        <v>0.68032161948362524</v>
      </c>
    </row>
    <row r="53" spans="1:7" s="3" customFormat="1" ht="15" outlineLevel="2" x14ac:dyDescent="0.2">
      <c r="A53" s="2" t="s">
        <v>118</v>
      </c>
      <c r="B53" s="5" t="s">
        <v>35</v>
      </c>
      <c r="C53" s="2" t="s">
        <v>48</v>
      </c>
      <c r="D53" s="2" t="s">
        <v>52</v>
      </c>
      <c r="E53" s="6">
        <v>488061302.41000003</v>
      </c>
      <c r="F53" s="6">
        <v>325519624.70999998</v>
      </c>
      <c r="G53" s="8">
        <f t="shared" si="0"/>
        <v>0.66696462739949924</v>
      </c>
    </row>
    <row r="54" spans="1:7" s="3" customFormat="1" ht="15" outlineLevel="2" x14ac:dyDescent="0.2">
      <c r="A54" s="2" t="s">
        <v>119</v>
      </c>
      <c r="B54" s="5" t="s">
        <v>36</v>
      </c>
      <c r="C54" s="2" t="s">
        <v>48</v>
      </c>
      <c r="D54" s="2" t="s">
        <v>42</v>
      </c>
      <c r="E54" s="6">
        <v>23260224.18</v>
      </c>
      <c r="F54" s="6">
        <v>16648121.050000001</v>
      </c>
      <c r="G54" s="8">
        <f t="shared" si="0"/>
        <v>0.71573347364014961</v>
      </c>
    </row>
    <row r="55" spans="1:7" s="13" customFormat="1" ht="14.25" x14ac:dyDescent="0.2">
      <c r="A55" s="14" t="s">
        <v>120</v>
      </c>
      <c r="B55" s="15" t="s">
        <v>65</v>
      </c>
      <c r="C55" s="14" t="s">
        <v>49</v>
      </c>
      <c r="D55" s="14" t="s">
        <v>51</v>
      </c>
      <c r="E55" s="16">
        <f>E56</f>
        <v>4371679.0599999996</v>
      </c>
      <c r="F55" s="16">
        <f>F56</f>
        <v>3106147.02</v>
      </c>
      <c r="G55" s="12">
        <f t="shared" si="0"/>
        <v>0.71051579435934176</v>
      </c>
    </row>
    <row r="56" spans="1:7" s="3" customFormat="1" ht="15" outlineLevel="2" x14ac:dyDescent="0.2">
      <c r="A56" s="2" t="s">
        <v>121</v>
      </c>
      <c r="B56" s="5" t="s">
        <v>37</v>
      </c>
      <c r="C56" s="2" t="s">
        <v>49</v>
      </c>
      <c r="D56" s="2" t="s">
        <v>52</v>
      </c>
      <c r="E56" s="6">
        <v>4371679.0599999996</v>
      </c>
      <c r="F56" s="6">
        <v>3106147.02</v>
      </c>
      <c r="G56" s="8">
        <f t="shared" si="0"/>
        <v>0.71051579435934176</v>
      </c>
    </row>
    <row r="57" spans="1:7" s="13" customFormat="1" ht="14.25" x14ac:dyDescent="0.2">
      <c r="A57" s="14" t="s">
        <v>127</v>
      </c>
      <c r="B57" s="15" t="s">
        <v>61</v>
      </c>
      <c r="C57" s="14" t="s">
        <v>50</v>
      </c>
      <c r="D57" s="14" t="s">
        <v>51</v>
      </c>
      <c r="E57" s="16">
        <f>E58</f>
        <v>89249496.230000004</v>
      </c>
      <c r="F57" s="16">
        <f>F58</f>
        <v>33817864.93</v>
      </c>
      <c r="G57" s="12">
        <f t="shared" si="0"/>
        <v>0.37891379064874303</v>
      </c>
    </row>
    <row r="58" spans="1:7" s="3" customFormat="1" ht="15" outlineLevel="2" x14ac:dyDescent="0.2">
      <c r="A58" s="2" t="s">
        <v>128</v>
      </c>
      <c r="B58" s="5" t="s">
        <v>38</v>
      </c>
      <c r="C58" s="2" t="s">
        <v>50</v>
      </c>
      <c r="D58" s="2" t="s">
        <v>39</v>
      </c>
      <c r="E58" s="6">
        <v>89249496.230000004</v>
      </c>
      <c r="F58" s="6">
        <v>33817864.93</v>
      </c>
      <c r="G58" s="8">
        <f t="shared" si="0"/>
        <v>0.37891379064874303</v>
      </c>
    </row>
  </sheetData>
  <mergeCells count="1">
    <mergeCell ref="A2:G2"/>
  </mergeCells>
  <pageMargins left="1.1811023622047245" right="0.39370078740157483" top="0.78740157480314965" bottom="0.78740157480314965" header="0.51181102362204722" footer="0.51181102362204722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rep:2.46.0.78</dc:description>
  <cp:lastModifiedBy>Вершинина Мария Игоревна</cp:lastModifiedBy>
  <cp:lastPrinted>2018-10-15T12:08:37Z</cp:lastPrinted>
  <dcterms:created xsi:type="dcterms:W3CDTF">2018-10-12T08:37:58Z</dcterms:created>
  <dcterms:modified xsi:type="dcterms:W3CDTF">2018-10-15T12:08:43Z</dcterms:modified>
</cp:coreProperties>
</file>