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22.205\df\Documents\Исполнение 2021\исполнение за 2021 год\Открытость бюджетных данных\"/>
    </mc:Choice>
  </mc:AlternateContent>
  <bookViews>
    <workbookView xWindow="0" yWindow="0" windowWidth="12420" windowHeight="8910"/>
  </bookViews>
  <sheets>
    <sheet name="2021" sheetId="2" r:id="rId1"/>
  </sheets>
  <definedNames>
    <definedName name="_xlnm.Print_Titles" localSheetId="0">'2021'!$3:$4</definedName>
    <definedName name="_xlnm.Print_Area" localSheetId="0">'2021'!$A$1:$I$75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0" i="2" l="1"/>
  <c r="H20" i="2"/>
  <c r="G20" i="2"/>
  <c r="A7" i="2"/>
  <c r="H23" i="2" l="1"/>
  <c r="H24" i="2"/>
  <c r="H25" i="2"/>
  <c r="H26" i="2"/>
  <c r="H27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22" i="2"/>
  <c r="E73" i="2" l="1"/>
  <c r="I42" i="2" l="1"/>
  <c r="H42" i="2" s="1"/>
  <c r="G42" i="2"/>
  <c r="I28" i="2"/>
  <c r="G28" i="2"/>
  <c r="G75" i="2" s="1"/>
  <c r="H28" i="2" l="1"/>
  <c r="H75" i="2" s="1"/>
  <c r="I75" i="2"/>
  <c r="E42" i="2"/>
  <c r="F42" i="2"/>
  <c r="D42" i="2"/>
  <c r="E28" i="2"/>
  <c r="F28" i="2"/>
  <c r="D28" i="2"/>
  <c r="A28" i="2" l="1"/>
</calcChain>
</file>

<file path=xl/sharedStrings.xml><?xml version="1.0" encoding="utf-8"?>
<sst xmlns="http://schemas.openxmlformats.org/spreadsheetml/2006/main" count="156" uniqueCount="118">
  <si>
    <t>X</t>
  </si>
  <si>
    <t>Администрация города</t>
  </si>
  <si>
    <t>Организация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 же на развитие гражданской активности молодежи и формирование здорового образа жизни</t>
  </si>
  <si>
    <t>Организация досуга детей, подростков и молодежи (иная досуговая деятельность)</t>
  </si>
  <si>
    <t>Организация досуга детей, подростков и молодежи (культурно-досуговые, спортивно-массовые мероприятия)</t>
  </si>
  <si>
    <t>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потенциала подростков и молодежи</t>
  </si>
  <si>
    <t>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</t>
  </si>
  <si>
    <t>Формирование, учет, изучение, обеспечение физического сохранения и безопасности фондов библиотек, включая оцифровку фондов</t>
  </si>
  <si>
    <t>Организация показа концертов и концертных программ</t>
  </si>
  <si>
    <t>Осуществление экскурсионного обслуживания</t>
  </si>
  <si>
    <t>Публичный показ музейных предметов, музейных коллекций (в стационарных условиях)</t>
  </si>
  <si>
    <t>Публичный показ музейных предметов, музейных коллекций (вне стационара)</t>
  </si>
  <si>
    <t>Создание экспозиций (выставок) музеев, организация выездных выставок (в стационарных условиях)</t>
  </si>
  <si>
    <t>Создание экспозиций (выставок) музеев, организация выездных выставок (вне стационара)</t>
  </si>
  <si>
    <t>Формирование, учет, изучение, обеспечение физического сохранения и безопасности музейных предметов, музейных коллекций</t>
  </si>
  <si>
    <t>Проведение тестирования выполнения нормативов испытаний (тестов) комплекса ГТО</t>
  </si>
  <si>
    <t>№ п/п</t>
  </si>
  <si>
    <t>Объемы субсидий на выполнение муниципальных заданий на оказание соответствующих муниципальных услуг (выполнение работ), рублей</t>
  </si>
  <si>
    <t>Факт</t>
  </si>
  <si>
    <t>Наименование муниципальных услуг (работ)</t>
  </si>
  <si>
    <t>Библиотечное, библиографическое и информационное обслуживание пользователей библиотеки</t>
  </si>
  <si>
    <t>Публичный показ музейных предметов, музейных коллекций. Удаленно через сеть Интернет</t>
  </si>
  <si>
    <t>Число зрителей, человек</t>
  </si>
  <si>
    <t>Организация туристско-информационных услуг</t>
  </si>
  <si>
    <t>Реализация дополнительных предпрофессиональных программ в области искусств</t>
  </si>
  <si>
    <t>Организация отдыха детей и молодёжи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</si>
  <si>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 исследовательской) деятельности, творческой деятельности, физкультурно-спортивной деятельности</t>
  </si>
  <si>
    <t xml:space="preserve">Число экскурсий, единица </t>
  </si>
  <si>
    <t>Количество
проведенных
мероприятий,
единица</t>
  </si>
  <si>
    <t>Число
посетителей,
человек</t>
  </si>
  <si>
    <t>Спортивная подготовка по олимпийским видам спорта</t>
  </si>
  <si>
    <t>Число лиц прошедших спортивную подготовку на этапах подготовки, человек</t>
  </si>
  <si>
    <t>Спортивная подготовка по неолимпийским видам спорта</t>
  </si>
  <si>
    <t>Спортивная подготовка по спорту слепых</t>
  </si>
  <si>
    <t>Спортивная подготовка лиц с интеллектуальными нарушениями</t>
  </si>
  <si>
    <t>Спортивная подготовка по спорту глухих</t>
  </si>
  <si>
    <t xml:space="preserve">Организация и проведение спортивно-оздоровительной работы по развитию физической культуры и спорта среди различных групп населения </t>
  </si>
  <si>
    <t xml:space="preserve">Количество посещений, единиц </t>
  </si>
  <si>
    <t xml:space="preserve">Количество мероприятий, шт. </t>
  </si>
  <si>
    <t>Количество мероприятий, шт.</t>
  </si>
  <si>
    <t xml:space="preserve">Проведение занятий физкультурно-спортивной направленности по месту проживания граждан </t>
  </si>
  <si>
    <t>Количество спортивных сборных команд, единиц</t>
  </si>
  <si>
    <t>Спортивная подготовка лиц с поражением опорно-двигательного аппарата</t>
  </si>
  <si>
    <t>Организация и проведение физкультурных и спортивных мероприятий в рамках Всероссийского физкультурно-спортивного комплекса «Готов к труду и обороне» (ГТО) (за исключением тестирования выполнения нормативов испытаний комплекса ГТО)</t>
  </si>
  <si>
    <t>Организация досуга детей, подростков и молодежи (кружки и секции, клубы и любительские объединения)</t>
  </si>
  <si>
    <t xml:space="preserve">Количество мероприятий, единица </t>
  </si>
  <si>
    <t>Наименование, единица измерения</t>
  </si>
  <si>
    <t>Количество кружков и секций, клубов и любительских объединений, единица</t>
  </si>
  <si>
    <t>Количество
посещений,
единица</t>
  </si>
  <si>
    <t>Количество
документов,
единица</t>
  </si>
  <si>
    <t>Количество
предметов,
единица</t>
  </si>
  <si>
    <t>в стационарных условиях</t>
  </si>
  <si>
    <t>вне стационара</t>
  </si>
  <si>
    <t>Показ (организация показа) спектаклей (театральных постановок)</t>
  </si>
  <si>
    <t>Организация и проведение культурно-массовых мероприятий
(Творческих (фестиваль, выставка, конкурс, смотр); Культурно-массовых (иные зрелищные мероприятия); Мастер-классы; Методических (семинар, конференция); Ритуалы)</t>
  </si>
  <si>
    <t>Организация мероприятий по подготовке спортивных сборных команд</t>
  </si>
  <si>
    <t>Организация и проведение официальных физкультурных (физкультурно-оздоровительных) мероприятий (муниципального уровня)</t>
  </si>
  <si>
    <t>Организация и проведение официальных спортивных мероприятий  (муниципального уровня)</t>
  </si>
  <si>
    <t>План (утвержденный)</t>
  </si>
  <si>
    <t>План (уточненный)</t>
  </si>
  <si>
    <t>на выезде</t>
  </si>
  <si>
    <t>Количество публичных выступлений, единица</t>
  </si>
  <si>
    <t xml:space="preserve">стационар   </t>
  </si>
  <si>
    <t>Создание спектаклей. (Малая форма (камерный спектакль))</t>
  </si>
  <si>
    <t>Количество новых (капитально-возобновленных) концертов</t>
  </si>
  <si>
    <t>Показ (организация показа) концертных программ (стационар)</t>
  </si>
  <si>
    <t>Показ (организация показа) концертных программ (на выезде)</t>
  </si>
  <si>
    <t xml:space="preserve">Создание концертов и концертных программ
</t>
  </si>
  <si>
    <t>Организация деятельности аттракционов (обеспечение эксплуатационно-технического обслуживания аттракционов механизированных и малых форм, а также содержание оборудования в надлежащем состоянии)</t>
  </si>
  <si>
    <t>Количество аттракционов, единица</t>
  </si>
  <si>
    <t>Обеспечение доступа к объектам спорта</t>
  </si>
  <si>
    <t xml:space="preserve"> -</t>
  </si>
  <si>
    <t>Показатели, характеризующие объемы муниципальных услуг (выполнение работ)</t>
  </si>
  <si>
    <t>Сведения о выполнении муниципальными учреждениями муниципальных заданий на оказание муниципальных услуг (выполнение работ), а также об объемах субсидий на финансовое обеспечение выполнения муниципальных заданий за 2021 год</t>
  </si>
  <si>
    <t>Организация и проведение культурно-массовых мероприятий
(Мастер-классы)</t>
  </si>
  <si>
    <t>Количество
участников
мероприятий,
человек</t>
  </si>
  <si>
    <t>Организация и проведение мероприятий
(Культурно-массовых (иной деятельности, в результате которой сохраняются, создаются, распространяются и осваиваются культурные ценности))</t>
  </si>
  <si>
    <t>Показ спектаклей (театральных постановок). В информационно-коммуникационной сети "Интернет" (онлайн)</t>
  </si>
  <si>
    <t>Количество посещений, единица</t>
  </si>
  <si>
    <t>Присвоение спортивных разрядов</t>
  </si>
  <si>
    <t>Обеспечение участия в официальных физкультурных (физкультурно-оздоровительных) мероприятиях (регионального уровня)</t>
  </si>
  <si>
    <t>Площадь объектов, кв.м.</t>
  </si>
  <si>
    <t>Организация деятельности клубных формирований и формирований самодеятельного народного творчества</t>
  </si>
  <si>
    <t>удаленно через сеть "Интернет"</t>
  </si>
  <si>
    <t>Количество видеотрансляций 
(в записи), единица</t>
  </si>
  <si>
    <t>Количество новых (капитально-возобновленных) постановок, единица</t>
  </si>
  <si>
    <t>Количество
экспозиций и выставок,
единица</t>
  </si>
  <si>
    <t>Количество человеко-часов, человеко-час</t>
  </si>
  <si>
    <t xml:space="preserve">Реализация дополнительных общеразвивающих программ </t>
  </si>
  <si>
    <t>Число человеко-дней пребывания, человеко-день</t>
  </si>
  <si>
    <t xml:space="preserve">Количество мероприятий, единиц </t>
  </si>
  <si>
    <t xml:space="preserve">Количество занятий, единиц </t>
  </si>
  <si>
    <t xml:space="preserve">Присвоенные разряды, шт. </t>
  </si>
  <si>
    <t>Муниципальное образование городской округ Сургут</t>
  </si>
  <si>
    <t>Среднее число посетителей одного мероприятия, единица</t>
  </si>
  <si>
    <t>Количество клубных формирований, единица</t>
  </si>
  <si>
    <t>Департамент образования</t>
  </si>
  <si>
    <t>Реализация основных общеобразовательных программ дошкольного образования</t>
  </si>
  <si>
    <t>Число обучающихся, человек</t>
  </si>
  <si>
    <t>Присмотр и уход</t>
  </si>
  <si>
    <t>Число детей, человек</t>
  </si>
  <si>
    <t>Реализация основных общеобразовательных программ начального общего образования</t>
  </si>
  <si>
    <t>Реализация адаптированных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</si>
  <si>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</si>
  <si>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</si>
  <si>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Проведение промежуточной итоговой аттестации лиц, осваивающих основную образовательную программу в форме самообразования или семейного образования либо обучавшихся по не имеющей государственной аккредитации образовательной программе</t>
  </si>
  <si>
    <t xml:space="preserve"> Число промежуточных итоговых аттестаций, единица</t>
  </si>
  <si>
    <t>Реализация дополнительных общеразвивающих программ</t>
  </si>
  <si>
    <t>Организация отдыха детей и молодежи</t>
  </si>
  <si>
    <t>Количество человек, человек</t>
  </si>
  <si>
    <t xml:space="preserve">Предоставление питания 
</t>
  </si>
  <si>
    <t xml:space="preserve">Число обучающихся, человек
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</si>
  <si>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</si>
  <si>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>Количество мероприятий, единица</t>
  </si>
  <si>
    <t>Методическое обеспечение образовательной деятельности</t>
  </si>
  <si>
    <t>Количество мероприятий, штука</t>
  </si>
  <si>
    <t>Оценка качества образования</t>
  </si>
  <si>
    <t>Организация проведения общественно-значимых мероприятий в сфере образования, науки и молодежной политики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</si>
</sst>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419]###\ ###\ ###\ ###\ ##0.00"/>
    <numFmt numFmtId="165" formatCode="#,##0.0"/>
  </numFmts>
  <fonts count="11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4" fontId="4" fillId="0" borderId="0" xfId="0" applyNumberFormat="1" applyFont="1" applyFill="1" applyBorder="1"/>
    <xf numFmtId="0" fontId="2" fillId="0" borderId="1" xfId="1" applyNumberFormat="1" applyFont="1" applyFill="1" applyBorder="1" applyAlignment="1">
      <alignment horizontal="left" vertical="center" wrapText="1" readingOrder="1"/>
    </xf>
    <xf numFmtId="0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/>
    <xf numFmtId="3" fontId="2" fillId="0" borderId="1" xfId="1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0" fontId="7" fillId="0" borderId="1" xfId="1" applyNumberFormat="1" applyFont="1" applyFill="1" applyBorder="1" applyAlignment="1">
      <alignment horizontal="center" vertical="center" wrapText="1" readingOrder="1"/>
    </xf>
    <xf numFmtId="164" fontId="7" fillId="0" borderId="1" xfId="1" applyNumberFormat="1" applyFont="1" applyFill="1" applyBorder="1" applyAlignment="1">
      <alignment horizontal="right" vertical="center" wrapText="1" readingOrder="1"/>
    </xf>
    <xf numFmtId="4" fontId="2" fillId="0" borderId="1" xfId="1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0" fontId="2" fillId="2" borderId="1" xfId="1" applyNumberFormat="1" applyFont="1" applyFill="1" applyBorder="1" applyAlignment="1">
      <alignment horizontal="left" vertical="center" wrapText="1" readingOrder="1"/>
    </xf>
    <xf numFmtId="0" fontId="2" fillId="2" borderId="1" xfId="1" applyNumberFormat="1" applyFont="1" applyFill="1" applyBorder="1" applyAlignment="1">
      <alignment horizontal="center" vertical="center" wrapText="1" readingOrder="1"/>
    </xf>
    <xf numFmtId="3" fontId="2" fillId="2" borderId="1" xfId="1" applyNumberFormat="1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top" wrapText="1" readingOrder="1"/>
    </xf>
    <xf numFmtId="3" fontId="4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2" borderId="1" xfId="1" applyFont="1" applyFill="1" applyBorder="1" applyAlignment="1">
      <alignment horizontal="center" vertical="center" wrapText="1" readingOrder="1"/>
    </xf>
    <xf numFmtId="0" fontId="2" fillId="0" borderId="1" xfId="1" applyFont="1" applyBorder="1" applyAlignment="1">
      <alignment horizontal="left" vertical="center" wrapText="1" readingOrder="1"/>
    </xf>
    <xf numFmtId="0" fontId="2" fillId="0" borderId="1" xfId="1" applyFont="1" applyBorder="1" applyAlignment="1">
      <alignment horizontal="center" vertical="center" wrapText="1" readingOrder="1"/>
    </xf>
    <xf numFmtId="4" fontId="2" fillId="0" borderId="1" xfId="1" applyNumberFormat="1" applyFont="1" applyBorder="1" applyAlignment="1">
      <alignment horizontal="center" vertical="center" wrapText="1" readingOrder="1"/>
    </xf>
    <xf numFmtId="3" fontId="2" fillId="0" borderId="1" xfId="1" applyNumberFormat="1" applyFont="1" applyBorder="1" applyAlignment="1">
      <alignment horizontal="center" vertical="center" wrapText="1" readingOrder="1"/>
    </xf>
    <xf numFmtId="2" fontId="4" fillId="0" borderId="0" xfId="0" applyNumberFormat="1" applyFont="1" applyFill="1" applyBorder="1"/>
    <xf numFmtId="165" fontId="2" fillId="0" borderId="1" xfId="1" applyNumberFormat="1" applyFont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0" fontId="2" fillId="0" borderId="1" xfId="1" applyFont="1" applyFill="1" applyBorder="1" applyAlignment="1">
      <alignment horizontal="center" vertical="center" wrapText="1" readingOrder="1"/>
    </xf>
    <xf numFmtId="165" fontId="2" fillId="0" borderId="1" xfId="1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4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1" applyNumberFormat="1" applyFont="1" applyFill="1" applyBorder="1" applyAlignment="1">
      <alignment horizontal="center" vertical="center" wrapText="1" readingOrder="1"/>
    </xf>
    <xf numFmtId="0" fontId="2" fillId="2" borderId="4" xfId="1" applyNumberFormat="1" applyFont="1" applyFill="1" applyBorder="1" applyAlignment="1">
      <alignment horizontal="center" vertical="center" wrapText="1" readingOrder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1" applyNumberFormat="1" applyFont="1" applyFill="1" applyBorder="1" applyAlignment="1">
      <alignment horizontal="left" vertical="top" wrapText="1"/>
    </xf>
    <xf numFmtId="0" fontId="2" fillId="0" borderId="1" xfId="1" applyNumberFormat="1" applyFont="1" applyFill="1" applyBorder="1" applyAlignment="1">
      <alignment horizontal="center" vertical="top" wrapText="1"/>
    </xf>
    <xf numFmtId="3" fontId="2" fillId="0" borderId="1" xfId="1" applyNumberFormat="1" applyFont="1" applyFill="1" applyBorder="1" applyAlignment="1">
      <alignment horizontal="center" vertical="top" wrapText="1"/>
    </xf>
    <xf numFmtId="4" fontId="2" fillId="0" borderId="1" xfId="1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2" xfId="1" applyNumberFormat="1" applyFont="1" applyFill="1" applyBorder="1" applyAlignment="1">
      <alignment horizontal="left" vertical="top" wrapText="1"/>
    </xf>
    <xf numFmtId="4" fontId="2" fillId="0" borderId="2" xfId="1" applyNumberFormat="1" applyFont="1" applyFill="1" applyBorder="1" applyAlignment="1">
      <alignment horizontal="center" vertical="top" wrapText="1"/>
    </xf>
    <xf numFmtId="0" fontId="2" fillId="0" borderId="2" xfId="1" applyNumberFormat="1" applyFont="1" applyFill="1" applyBorder="1" applyAlignment="1">
      <alignment vertical="top" wrapText="1"/>
    </xf>
    <xf numFmtId="0" fontId="7" fillId="0" borderId="1" xfId="1" applyNumberFormat="1" applyFont="1" applyFill="1" applyBorder="1" applyAlignment="1">
      <alignment horizontal="center" vertical="top" wrapText="1"/>
    </xf>
    <xf numFmtId="4" fontId="7" fillId="0" borderId="1" xfId="1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1" applyNumberFormat="1" applyFont="1" applyFill="1" applyBorder="1" applyAlignment="1">
      <alignment horizontal="center" vertical="center" wrapText="1" readingOrder="1"/>
    </xf>
    <xf numFmtId="0" fontId="10" fillId="0" borderId="6" xfId="1" applyNumberFormat="1" applyFont="1" applyFill="1" applyBorder="1" applyAlignment="1">
      <alignment horizontal="center" vertical="center" wrapText="1" readingOrder="1"/>
    </xf>
    <xf numFmtId="0" fontId="10" fillId="0" borderId="7" xfId="1" applyNumberFormat="1" applyFont="1" applyFill="1" applyBorder="1" applyAlignment="1">
      <alignment horizontal="center" vertical="center" wrapText="1" readingOrder="1"/>
    </xf>
    <xf numFmtId="0" fontId="10" fillId="0" borderId="8" xfId="1" applyNumberFormat="1" applyFont="1" applyFill="1" applyBorder="1" applyAlignment="1">
      <alignment horizontal="center" vertical="center" wrapText="1" readingOrder="1"/>
    </xf>
    <xf numFmtId="0" fontId="10" fillId="0" borderId="1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B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showGridLines="0" tabSelected="1" view="pageBreakPreview" topLeftCell="A61" zoomScale="60" zoomScaleNormal="70" workbookViewId="0">
      <selection activeCell="M8" sqref="M8"/>
    </sheetView>
  </sheetViews>
  <sheetFormatPr defaultRowHeight="15.75" x14ac:dyDescent="0.25"/>
  <cols>
    <col min="1" max="1" width="9.140625" style="8"/>
    <col min="2" max="2" width="59" style="2" customWidth="1"/>
    <col min="3" max="3" width="28.42578125" style="2" customWidth="1"/>
    <col min="4" max="4" width="17" style="11" customWidth="1"/>
    <col min="5" max="5" width="14.28515625" style="2" customWidth="1"/>
    <col min="6" max="6" width="17.7109375" style="11" customWidth="1"/>
    <col min="7" max="7" width="20.5703125" style="11" customWidth="1"/>
    <col min="8" max="8" width="21.85546875" style="2" customWidth="1"/>
    <col min="9" max="9" width="23.28515625" style="2" customWidth="1"/>
    <col min="10" max="10" width="12.42578125" style="21" bestFit="1" customWidth="1"/>
    <col min="11" max="11" width="9.140625" style="21"/>
    <col min="12" max="13" width="9.140625" style="2"/>
    <col min="14" max="14" width="35" style="25" customWidth="1"/>
    <col min="15" max="16384" width="9.140625" style="2"/>
  </cols>
  <sheetData>
    <row r="1" spans="1:14" ht="81" customHeight="1" x14ac:dyDescent="0.25">
      <c r="B1" s="41" t="s">
        <v>73</v>
      </c>
      <c r="C1" s="41"/>
      <c r="D1" s="41"/>
      <c r="E1" s="41"/>
      <c r="F1" s="41"/>
      <c r="G1" s="41"/>
      <c r="H1" s="41"/>
      <c r="I1" s="41"/>
    </row>
    <row r="2" spans="1:14" ht="21" customHeight="1" x14ac:dyDescent="0.25">
      <c r="A2" s="8" t="s">
        <v>93</v>
      </c>
    </row>
    <row r="3" spans="1:14" s="3" customFormat="1" ht="50.25" customHeight="1" x14ac:dyDescent="0.2">
      <c r="A3" s="68" t="s">
        <v>16</v>
      </c>
      <c r="B3" s="69" t="s">
        <v>19</v>
      </c>
      <c r="C3" s="69" t="s">
        <v>72</v>
      </c>
      <c r="D3" s="69"/>
      <c r="E3" s="69"/>
      <c r="F3" s="69"/>
      <c r="G3" s="70" t="s">
        <v>17</v>
      </c>
      <c r="H3" s="71"/>
      <c r="I3" s="72"/>
      <c r="J3" s="22"/>
      <c r="K3" s="22"/>
      <c r="N3" s="26"/>
    </row>
    <row r="4" spans="1:14" s="3" customFormat="1" ht="35.25" customHeight="1" x14ac:dyDescent="0.2">
      <c r="A4" s="68"/>
      <c r="B4" s="69"/>
      <c r="C4" s="73" t="s">
        <v>46</v>
      </c>
      <c r="D4" s="73" t="s">
        <v>58</v>
      </c>
      <c r="E4" s="73" t="s">
        <v>59</v>
      </c>
      <c r="F4" s="73" t="s">
        <v>18</v>
      </c>
      <c r="G4" s="73" t="s">
        <v>58</v>
      </c>
      <c r="H4" s="73" t="s">
        <v>59</v>
      </c>
      <c r="I4" s="73" t="s">
        <v>18</v>
      </c>
      <c r="J4" s="22"/>
      <c r="K4" s="22"/>
      <c r="N4" s="26"/>
    </row>
    <row r="5" spans="1:14" s="3" customFormat="1" ht="18" customHeight="1" x14ac:dyDescent="0.2">
      <c r="A5" s="56" t="s">
        <v>96</v>
      </c>
      <c r="B5" s="56"/>
      <c r="C5" s="56"/>
      <c r="D5" s="56"/>
      <c r="E5" s="56"/>
      <c r="F5" s="56"/>
      <c r="G5" s="56"/>
      <c r="H5" s="56"/>
      <c r="I5" s="56"/>
      <c r="J5" s="22"/>
      <c r="K5" s="22"/>
      <c r="N5" s="26"/>
    </row>
    <row r="6" spans="1:14" s="3" customFormat="1" ht="35.25" customHeight="1" x14ac:dyDescent="0.2">
      <c r="A6" s="57">
        <v>1</v>
      </c>
      <c r="B6" s="58" t="s">
        <v>97</v>
      </c>
      <c r="C6" s="59" t="s">
        <v>98</v>
      </c>
      <c r="D6" s="60">
        <v>31220</v>
      </c>
      <c r="E6" s="60">
        <v>30592</v>
      </c>
      <c r="F6" s="60">
        <v>30598</v>
      </c>
      <c r="G6" s="61">
        <v>6316482059.5299988</v>
      </c>
      <c r="H6" s="61">
        <v>6667437500.9899988</v>
      </c>
      <c r="I6" s="61">
        <v>6667437500.9899988</v>
      </c>
      <c r="J6" s="22"/>
      <c r="K6" s="22"/>
      <c r="N6" s="26"/>
    </row>
    <row r="7" spans="1:14" s="3" customFormat="1" ht="35.25" customHeight="1" x14ac:dyDescent="0.2">
      <c r="A7" s="57">
        <f>A6+1</f>
        <v>2</v>
      </c>
      <c r="B7" s="58" t="s">
        <v>99</v>
      </c>
      <c r="C7" s="59" t="s">
        <v>100</v>
      </c>
      <c r="D7" s="60">
        <v>7191</v>
      </c>
      <c r="E7" s="60">
        <v>7423</v>
      </c>
      <c r="F7" s="60">
        <v>7433</v>
      </c>
      <c r="G7" s="61">
        <v>83492490</v>
      </c>
      <c r="H7" s="61">
        <v>83492490</v>
      </c>
      <c r="I7" s="61">
        <v>83492490</v>
      </c>
      <c r="J7" s="22"/>
      <c r="K7" s="22"/>
      <c r="N7" s="26"/>
    </row>
    <row r="8" spans="1:14" s="3" customFormat="1" ht="35.25" customHeight="1" x14ac:dyDescent="0.2">
      <c r="A8" s="57">
        <v>3</v>
      </c>
      <c r="B8" s="58" t="s">
        <v>101</v>
      </c>
      <c r="C8" s="59" t="s">
        <v>98</v>
      </c>
      <c r="D8" s="59">
        <v>23877</v>
      </c>
      <c r="E8" s="60">
        <v>23978</v>
      </c>
      <c r="F8" s="60">
        <v>23978</v>
      </c>
      <c r="G8" s="61">
        <v>2507283356.1599998</v>
      </c>
      <c r="H8" s="61">
        <v>2573045282.5500002</v>
      </c>
      <c r="I8" s="61">
        <v>2572894851.6700001</v>
      </c>
      <c r="J8" s="22"/>
      <c r="K8" s="22"/>
      <c r="N8" s="26"/>
    </row>
    <row r="9" spans="1:14" s="3" customFormat="1" ht="35.25" customHeight="1" x14ac:dyDescent="0.2">
      <c r="A9" s="57">
        <v>4</v>
      </c>
      <c r="B9" s="58" t="s">
        <v>102</v>
      </c>
      <c r="C9" s="59" t="s">
        <v>98</v>
      </c>
      <c r="D9" s="60">
        <v>775</v>
      </c>
      <c r="E9" s="60">
        <v>846</v>
      </c>
      <c r="F9" s="60">
        <v>846</v>
      </c>
      <c r="G9" s="61">
        <v>168190384.06999999</v>
      </c>
      <c r="H9" s="61">
        <v>180885894.46000001</v>
      </c>
      <c r="I9" s="61">
        <v>180880586.90000001</v>
      </c>
      <c r="J9" s="22"/>
      <c r="K9" s="22"/>
      <c r="N9" s="26"/>
    </row>
    <row r="10" spans="1:14" s="3" customFormat="1" ht="35.25" customHeight="1" x14ac:dyDescent="0.2">
      <c r="A10" s="57">
        <v>5</v>
      </c>
      <c r="B10" s="58" t="s">
        <v>103</v>
      </c>
      <c r="C10" s="59" t="s">
        <v>98</v>
      </c>
      <c r="D10" s="60">
        <v>24488</v>
      </c>
      <c r="E10" s="60">
        <v>24475</v>
      </c>
      <c r="F10" s="60">
        <v>24475</v>
      </c>
      <c r="G10" s="61">
        <v>2961897587.6799998</v>
      </c>
      <c r="H10" s="61">
        <v>3009920054.5300002</v>
      </c>
      <c r="I10" s="61">
        <v>3009766505.6199999</v>
      </c>
      <c r="J10" s="22"/>
      <c r="K10" s="22"/>
      <c r="N10" s="26"/>
    </row>
    <row r="11" spans="1:14" s="3" customFormat="1" ht="35.25" customHeight="1" x14ac:dyDescent="0.2">
      <c r="A11" s="62">
        <v>6</v>
      </c>
      <c r="B11" s="63" t="s">
        <v>104</v>
      </c>
      <c r="C11" s="59" t="s">
        <v>98</v>
      </c>
      <c r="D11" s="59">
        <v>5462</v>
      </c>
      <c r="E11" s="60">
        <v>5365</v>
      </c>
      <c r="F11" s="60">
        <v>5365</v>
      </c>
      <c r="G11" s="64">
        <v>734427091.35000002</v>
      </c>
      <c r="H11" s="64">
        <v>734411487.25</v>
      </c>
      <c r="I11" s="64">
        <v>734377828.83000004</v>
      </c>
      <c r="J11" s="22"/>
      <c r="K11" s="22"/>
      <c r="N11" s="26"/>
    </row>
    <row r="12" spans="1:14" s="3" customFormat="1" ht="35.25" customHeight="1" x14ac:dyDescent="0.2">
      <c r="A12" s="57">
        <v>7</v>
      </c>
      <c r="B12" s="58" t="s">
        <v>105</v>
      </c>
      <c r="C12" s="59" t="s">
        <v>106</v>
      </c>
      <c r="D12" s="60">
        <v>583</v>
      </c>
      <c r="E12" s="60">
        <v>568</v>
      </c>
      <c r="F12" s="60">
        <v>568</v>
      </c>
      <c r="G12" s="61">
        <v>1416971.22</v>
      </c>
      <c r="H12" s="61">
        <v>1561734</v>
      </c>
      <c r="I12" s="61">
        <v>1561734</v>
      </c>
      <c r="J12" s="22"/>
      <c r="K12" s="22"/>
      <c r="N12" s="26"/>
    </row>
    <row r="13" spans="1:14" s="3" customFormat="1" ht="35.25" customHeight="1" x14ac:dyDescent="0.2">
      <c r="A13" s="57">
        <v>8</v>
      </c>
      <c r="B13" s="58" t="s">
        <v>107</v>
      </c>
      <c r="C13" s="59" t="s">
        <v>87</v>
      </c>
      <c r="D13" s="59">
        <v>310764</v>
      </c>
      <c r="E13" s="60">
        <v>356610</v>
      </c>
      <c r="F13" s="60">
        <v>356610</v>
      </c>
      <c r="G13" s="61">
        <v>109659822.93000001</v>
      </c>
      <c r="H13" s="61">
        <v>138187544.64999998</v>
      </c>
      <c r="I13" s="61">
        <v>138187544.64999998</v>
      </c>
      <c r="J13" s="22"/>
      <c r="K13" s="22"/>
      <c r="N13" s="26"/>
    </row>
    <row r="14" spans="1:14" s="3" customFormat="1" ht="35.25" customHeight="1" x14ac:dyDescent="0.2">
      <c r="A14" s="57">
        <v>9</v>
      </c>
      <c r="B14" s="58" t="s">
        <v>108</v>
      </c>
      <c r="C14" s="59" t="s">
        <v>109</v>
      </c>
      <c r="D14" s="60">
        <v>12335</v>
      </c>
      <c r="E14" s="60">
        <v>12335</v>
      </c>
      <c r="F14" s="60">
        <v>12335</v>
      </c>
      <c r="G14" s="61">
        <v>51377634.800000004</v>
      </c>
      <c r="H14" s="61">
        <v>44874416.329999991</v>
      </c>
      <c r="I14" s="61">
        <v>41254020.329999991</v>
      </c>
      <c r="J14" s="22"/>
      <c r="K14" s="22"/>
      <c r="N14" s="26"/>
    </row>
    <row r="15" spans="1:14" s="3" customFormat="1" ht="35.25" customHeight="1" x14ac:dyDescent="0.2">
      <c r="A15" s="62">
        <v>10</v>
      </c>
      <c r="B15" s="65" t="s">
        <v>110</v>
      </c>
      <c r="C15" s="59" t="s">
        <v>111</v>
      </c>
      <c r="D15" s="59">
        <v>333</v>
      </c>
      <c r="E15" s="60">
        <v>327</v>
      </c>
      <c r="F15" s="60">
        <v>327</v>
      </c>
      <c r="G15" s="61">
        <v>11481979</v>
      </c>
      <c r="H15" s="61">
        <v>7782110.3499999996</v>
      </c>
      <c r="I15" s="61">
        <v>6697328.9000000004</v>
      </c>
      <c r="J15" s="22"/>
      <c r="K15" s="22"/>
      <c r="N15" s="26"/>
    </row>
    <row r="16" spans="1:14" s="3" customFormat="1" ht="35.25" customHeight="1" x14ac:dyDescent="0.2">
      <c r="A16" s="57">
        <v>11</v>
      </c>
      <c r="B16" s="58" t="s">
        <v>112</v>
      </c>
      <c r="C16" s="59" t="s">
        <v>113</v>
      </c>
      <c r="D16" s="59">
        <v>98</v>
      </c>
      <c r="E16" s="60">
        <v>96</v>
      </c>
      <c r="F16" s="60">
        <v>96</v>
      </c>
      <c r="G16" s="61">
        <v>114318111.83000001</v>
      </c>
      <c r="H16" s="61">
        <v>113611532.35000002</v>
      </c>
      <c r="I16" s="61">
        <v>113494868.78</v>
      </c>
      <c r="J16" s="22"/>
      <c r="K16" s="22"/>
      <c r="N16" s="26"/>
    </row>
    <row r="17" spans="1:14" s="3" customFormat="1" ht="35.25" customHeight="1" x14ac:dyDescent="0.2">
      <c r="A17" s="57">
        <v>12</v>
      </c>
      <c r="B17" s="58" t="s">
        <v>114</v>
      </c>
      <c r="C17" s="59" t="s">
        <v>115</v>
      </c>
      <c r="D17" s="59">
        <v>36</v>
      </c>
      <c r="E17" s="60">
        <v>36</v>
      </c>
      <c r="F17" s="60">
        <v>36</v>
      </c>
      <c r="G17" s="61">
        <v>35786442.660000004</v>
      </c>
      <c r="H17" s="61">
        <v>31825186.379999999</v>
      </c>
      <c r="I17" s="61">
        <v>31825186.379999999</v>
      </c>
      <c r="J17" s="22"/>
      <c r="K17" s="22"/>
      <c r="N17" s="26"/>
    </row>
    <row r="18" spans="1:14" s="3" customFormat="1" ht="35.25" customHeight="1" x14ac:dyDescent="0.2">
      <c r="A18" s="57">
        <v>13</v>
      </c>
      <c r="B18" s="58" t="s">
        <v>116</v>
      </c>
      <c r="C18" s="59" t="s">
        <v>115</v>
      </c>
      <c r="D18" s="59">
        <v>3</v>
      </c>
      <c r="E18" s="60">
        <v>3</v>
      </c>
      <c r="F18" s="60">
        <v>3</v>
      </c>
      <c r="G18" s="61">
        <v>6034546.1799999997</v>
      </c>
      <c r="H18" s="61">
        <v>6034546.1799999997</v>
      </c>
      <c r="I18" s="61">
        <v>6034546.1799999997</v>
      </c>
      <c r="J18" s="22"/>
      <c r="K18" s="22"/>
      <c r="N18" s="26"/>
    </row>
    <row r="19" spans="1:14" s="3" customFormat="1" ht="35.25" customHeight="1" x14ac:dyDescent="0.2">
      <c r="A19" s="57">
        <v>14</v>
      </c>
      <c r="B19" s="58" t="s">
        <v>117</v>
      </c>
      <c r="C19" s="59" t="s">
        <v>113</v>
      </c>
      <c r="D19" s="59">
        <v>8</v>
      </c>
      <c r="E19" s="60">
        <v>12</v>
      </c>
      <c r="F19" s="60">
        <v>12</v>
      </c>
      <c r="G19" s="61">
        <v>1077524.8700000001</v>
      </c>
      <c r="H19" s="61">
        <v>3284976.87</v>
      </c>
      <c r="I19" s="61">
        <v>3284976.87</v>
      </c>
      <c r="J19" s="22"/>
      <c r="K19" s="22"/>
      <c r="N19" s="26"/>
    </row>
    <row r="20" spans="1:14" s="3" customFormat="1" ht="22.5" customHeight="1" x14ac:dyDescent="0.2">
      <c r="A20" s="66" t="s">
        <v>0</v>
      </c>
      <c r="B20" s="56" t="s">
        <v>0</v>
      </c>
      <c r="C20" s="56"/>
      <c r="D20" s="66" t="s">
        <v>0</v>
      </c>
      <c r="E20" s="66" t="s">
        <v>0</v>
      </c>
      <c r="F20" s="66" t="s">
        <v>0</v>
      </c>
      <c r="G20" s="67">
        <f>SUM(G6:G19)</f>
        <v>13102926002.279999</v>
      </c>
      <c r="H20" s="67">
        <f t="shared" ref="H20:I20" si="0">SUM(H6:H19)</f>
        <v>13596354756.889999</v>
      </c>
      <c r="I20" s="67">
        <f t="shared" si="0"/>
        <v>13591189970.1</v>
      </c>
      <c r="J20" s="22"/>
      <c r="K20" s="22"/>
      <c r="N20" s="26"/>
    </row>
    <row r="21" spans="1:14" ht="15" customHeight="1" x14ac:dyDescent="0.25">
      <c r="A21" s="44" t="s">
        <v>1</v>
      </c>
      <c r="B21" s="44"/>
      <c r="C21" s="44"/>
      <c r="D21" s="44"/>
      <c r="E21" s="44"/>
      <c r="F21" s="44"/>
      <c r="G21" s="44"/>
      <c r="H21" s="44"/>
      <c r="I21" s="44"/>
    </row>
    <row r="22" spans="1:14" ht="100.5" customHeight="1" x14ac:dyDescent="0.25">
      <c r="A22" s="1">
        <v>1</v>
      </c>
      <c r="B22" s="6" t="s">
        <v>2</v>
      </c>
      <c r="C22" s="7" t="s">
        <v>45</v>
      </c>
      <c r="D22" s="9">
        <v>81</v>
      </c>
      <c r="E22" s="9">
        <v>81</v>
      </c>
      <c r="F22" s="9">
        <v>81</v>
      </c>
      <c r="G22" s="14">
        <v>11270717.189999999</v>
      </c>
      <c r="H22" s="14">
        <f>I22</f>
        <v>11684669.949999999</v>
      </c>
      <c r="I22" s="14">
        <v>11684669.949999999</v>
      </c>
      <c r="J22" s="24"/>
      <c r="K22" s="24"/>
      <c r="N22" s="27"/>
    </row>
    <row r="23" spans="1:14" ht="31.5" x14ac:dyDescent="0.25">
      <c r="A23" s="1">
        <v>2</v>
      </c>
      <c r="B23" s="6" t="s">
        <v>3</v>
      </c>
      <c r="C23" s="7" t="s">
        <v>45</v>
      </c>
      <c r="D23" s="9">
        <v>923</v>
      </c>
      <c r="E23" s="9">
        <v>923</v>
      </c>
      <c r="F23" s="9">
        <v>923</v>
      </c>
      <c r="G23" s="14">
        <v>30900730.670000002</v>
      </c>
      <c r="H23" s="14">
        <f t="shared" ref="H23:H74" si="1">I23</f>
        <v>31330112.02</v>
      </c>
      <c r="I23" s="14">
        <v>31330112.02</v>
      </c>
      <c r="J23" s="24"/>
      <c r="K23" s="24"/>
      <c r="N23" s="27"/>
    </row>
    <row r="24" spans="1:14" ht="63" x14ac:dyDescent="0.25">
      <c r="A24" s="1">
        <v>3</v>
      </c>
      <c r="B24" s="6" t="s">
        <v>44</v>
      </c>
      <c r="C24" s="7" t="s">
        <v>47</v>
      </c>
      <c r="D24" s="9">
        <v>75</v>
      </c>
      <c r="E24" s="9">
        <v>75</v>
      </c>
      <c r="F24" s="9">
        <v>75</v>
      </c>
      <c r="G24" s="14">
        <v>112739750.23</v>
      </c>
      <c r="H24" s="14">
        <f t="shared" si="1"/>
        <v>114627315.62</v>
      </c>
      <c r="I24" s="14">
        <v>114627315.62</v>
      </c>
      <c r="J24" s="24"/>
      <c r="K24" s="24"/>
      <c r="N24" s="27"/>
    </row>
    <row r="25" spans="1:14" ht="47.25" x14ac:dyDescent="0.25">
      <c r="A25" s="1">
        <v>4</v>
      </c>
      <c r="B25" s="6" t="s">
        <v>4</v>
      </c>
      <c r="C25" s="7" t="s">
        <v>45</v>
      </c>
      <c r="D25" s="9">
        <v>74</v>
      </c>
      <c r="E25" s="9">
        <v>74</v>
      </c>
      <c r="F25" s="9">
        <v>71</v>
      </c>
      <c r="G25" s="14">
        <v>30634962.199999999</v>
      </c>
      <c r="H25" s="14">
        <f t="shared" si="1"/>
        <v>31360426.859999999</v>
      </c>
      <c r="I25" s="14">
        <v>31360426.859999999</v>
      </c>
      <c r="J25" s="24"/>
      <c r="K25" s="24"/>
      <c r="N25" s="27"/>
    </row>
    <row r="26" spans="1:14" ht="100.5" customHeight="1" x14ac:dyDescent="0.25">
      <c r="A26" s="1">
        <v>5</v>
      </c>
      <c r="B26" s="6" t="s">
        <v>5</v>
      </c>
      <c r="C26" s="7" t="s">
        <v>45</v>
      </c>
      <c r="D26" s="9">
        <v>28</v>
      </c>
      <c r="E26" s="9">
        <v>28</v>
      </c>
      <c r="F26" s="9">
        <v>28</v>
      </c>
      <c r="G26" s="14">
        <v>95402582.680000007</v>
      </c>
      <c r="H26" s="14">
        <f t="shared" si="1"/>
        <v>101553709.77</v>
      </c>
      <c r="I26" s="14">
        <v>101553709.77</v>
      </c>
      <c r="J26" s="24"/>
      <c r="K26" s="24"/>
      <c r="N26" s="27"/>
    </row>
    <row r="27" spans="1:14" ht="102.75" customHeight="1" x14ac:dyDescent="0.25">
      <c r="A27" s="1">
        <v>6</v>
      </c>
      <c r="B27" s="6" t="s">
        <v>6</v>
      </c>
      <c r="C27" s="7" t="s">
        <v>45</v>
      </c>
      <c r="D27" s="9">
        <v>98</v>
      </c>
      <c r="E27" s="9">
        <v>98</v>
      </c>
      <c r="F27" s="9">
        <v>98</v>
      </c>
      <c r="G27" s="14">
        <v>23798020.18</v>
      </c>
      <c r="H27" s="14">
        <f t="shared" si="1"/>
        <v>24349190.690000001</v>
      </c>
      <c r="I27" s="14">
        <v>24349190.690000001</v>
      </c>
      <c r="J27" s="24"/>
      <c r="K27" s="24"/>
      <c r="N27" s="27"/>
    </row>
    <row r="28" spans="1:14" ht="37.5" customHeight="1" x14ac:dyDescent="0.25">
      <c r="A28" s="53">
        <f t="shared" ref="A28" si="2">A27+1</f>
        <v>7</v>
      </c>
      <c r="B28" s="6" t="s">
        <v>20</v>
      </c>
      <c r="C28" s="46" t="s">
        <v>48</v>
      </c>
      <c r="D28" s="9">
        <f>D29+D30+D31</f>
        <v>618000</v>
      </c>
      <c r="E28" s="9">
        <f t="shared" ref="E28:F28" si="3">E29+E30+E31</f>
        <v>618000</v>
      </c>
      <c r="F28" s="9">
        <f t="shared" si="3"/>
        <v>535202</v>
      </c>
      <c r="G28" s="14">
        <f>G29+G30+G31</f>
        <v>122511657.15000001</v>
      </c>
      <c r="H28" s="14">
        <f t="shared" si="1"/>
        <v>162567070.38999999</v>
      </c>
      <c r="I28" s="14">
        <f>I29+I30+I31</f>
        <v>162567070.38999999</v>
      </c>
      <c r="N28" s="27"/>
    </row>
    <row r="29" spans="1:14" s="11" customFormat="1" x14ac:dyDescent="0.25">
      <c r="A29" s="54"/>
      <c r="B29" s="6" t="s">
        <v>51</v>
      </c>
      <c r="C29" s="47"/>
      <c r="D29" s="9">
        <v>450000</v>
      </c>
      <c r="E29" s="9">
        <v>450000</v>
      </c>
      <c r="F29" s="9">
        <v>292071</v>
      </c>
      <c r="G29" s="14">
        <v>97955512.790000007</v>
      </c>
      <c r="H29" s="14">
        <f t="shared" si="1"/>
        <v>127695376.22</v>
      </c>
      <c r="I29" s="14">
        <v>127695376.22</v>
      </c>
      <c r="J29" s="21"/>
      <c r="K29" s="21"/>
      <c r="N29" s="27"/>
    </row>
    <row r="30" spans="1:14" s="11" customFormat="1" x14ac:dyDescent="0.25">
      <c r="A30" s="54"/>
      <c r="B30" s="6" t="s">
        <v>52</v>
      </c>
      <c r="C30" s="47"/>
      <c r="D30" s="9">
        <v>16000</v>
      </c>
      <c r="E30" s="9">
        <v>16000</v>
      </c>
      <c r="F30" s="9">
        <v>36160</v>
      </c>
      <c r="G30" s="14">
        <v>11129979.1</v>
      </c>
      <c r="H30" s="14">
        <f t="shared" si="1"/>
        <v>15817180.73</v>
      </c>
      <c r="I30" s="14">
        <v>15817180.73</v>
      </c>
      <c r="J30" s="21"/>
      <c r="K30" s="21"/>
      <c r="N30" s="27"/>
    </row>
    <row r="31" spans="1:14" s="11" customFormat="1" x14ac:dyDescent="0.25">
      <c r="A31" s="55"/>
      <c r="B31" s="6" t="s">
        <v>83</v>
      </c>
      <c r="C31" s="48"/>
      <c r="D31" s="9">
        <v>152000</v>
      </c>
      <c r="E31" s="9">
        <v>152000</v>
      </c>
      <c r="F31" s="9">
        <v>206971</v>
      </c>
      <c r="G31" s="14">
        <v>13426165.26</v>
      </c>
      <c r="H31" s="14">
        <f t="shared" si="1"/>
        <v>19054513.440000001</v>
      </c>
      <c r="I31" s="14">
        <v>19054513.440000001</v>
      </c>
      <c r="J31" s="21"/>
      <c r="K31" s="21"/>
      <c r="N31" s="27"/>
    </row>
    <row r="32" spans="1:14" ht="47.25" x14ac:dyDescent="0.25">
      <c r="A32" s="1">
        <v>8</v>
      </c>
      <c r="B32" s="6" t="s">
        <v>7</v>
      </c>
      <c r="C32" s="7" t="s">
        <v>49</v>
      </c>
      <c r="D32" s="9">
        <v>633174</v>
      </c>
      <c r="E32" s="9">
        <v>633174</v>
      </c>
      <c r="F32" s="9">
        <v>633153</v>
      </c>
      <c r="G32" s="14">
        <v>39824635.060000002</v>
      </c>
      <c r="H32" s="14">
        <f t="shared" si="1"/>
        <v>52990229.75</v>
      </c>
      <c r="I32" s="14">
        <v>52990229.75</v>
      </c>
      <c r="J32" s="24"/>
      <c r="K32" s="24"/>
      <c r="L32" s="8"/>
      <c r="N32" s="27"/>
    </row>
    <row r="33" spans="1:14" ht="94.5" x14ac:dyDescent="0.25">
      <c r="A33" s="1">
        <v>9</v>
      </c>
      <c r="B33" s="6" t="s">
        <v>54</v>
      </c>
      <c r="C33" s="7" t="s">
        <v>28</v>
      </c>
      <c r="D33" s="9">
        <v>938</v>
      </c>
      <c r="E33" s="9">
        <v>985</v>
      </c>
      <c r="F33" s="9">
        <v>885</v>
      </c>
      <c r="G33" s="14">
        <v>246522743.53999999</v>
      </c>
      <c r="H33" s="14">
        <f t="shared" si="1"/>
        <v>334354016.43000001</v>
      </c>
      <c r="I33" s="14">
        <v>334354016.43000001</v>
      </c>
      <c r="J33" s="24"/>
      <c r="K33" s="24"/>
      <c r="N33" s="27"/>
    </row>
    <row r="34" spans="1:14" s="11" customFormat="1" ht="71.25" customHeight="1" x14ac:dyDescent="0.25">
      <c r="A34" s="1">
        <v>10</v>
      </c>
      <c r="B34" s="30" t="s">
        <v>74</v>
      </c>
      <c r="C34" s="31" t="s">
        <v>75</v>
      </c>
      <c r="D34" s="9">
        <v>5450</v>
      </c>
      <c r="E34" s="9">
        <v>5680</v>
      </c>
      <c r="F34" s="9">
        <v>5560</v>
      </c>
      <c r="G34" s="14">
        <v>9884870.9299999997</v>
      </c>
      <c r="H34" s="14">
        <f t="shared" si="1"/>
        <v>13331873.220000001</v>
      </c>
      <c r="I34" s="14">
        <v>13331873.220000001</v>
      </c>
      <c r="J34" s="24"/>
      <c r="K34" s="24"/>
      <c r="N34" s="27"/>
    </row>
    <row r="35" spans="1:14" s="11" customFormat="1" ht="63" x14ac:dyDescent="0.25">
      <c r="A35" s="1">
        <v>11</v>
      </c>
      <c r="B35" s="6" t="s">
        <v>76</v>
      </c>
      <c r="C35" s="7" t="s">
        <v>28</v>
      </c>
      <c r="D35" s="9">
        <v>28</v>
      </c>
      <c r="E35" s="9">
        <v>28</v>
      </c>
      <c r="F35" s="9">
        <v>27</v>
      </c>
      <c r="G35" s="14">
        <v>902838.82</v>
      </c>
      <c r="H35" s="14">
        <f t="shared" si="1"/>
        <v>1186148.51</v>
      </c>
      <c r="I35" s="14">
        <v>1186148.51</v>
      </c>
      <c r="J35" s="24"/>
      <c r="K35" s="24"/>
      <c r="N35" s="27"/>
    </row>
    <row r="36" spans="1:14" s="11" customFormat="1" ht="47.25" x14ac:dyDescent="0.25">
      <c r="A36" s="1">
        <v>12</v>
      </c>
      <c r="B36" s="6" t="s">
        <v>12</v>
      </c>
      <c r="C36" s="7" t="s">
        <v>86</v>
      </c>
      <c r="D36" s="9">
        <v>45</v>
      </c>
      <c r="E36" s="9">
        <v>45</v>
      </c>
      <c r="F36" s="9">
        <v>45</v>
      </c>
      <c r="G36" s="14">
        <v>52549875.049999997</v>
      </c>
      <c r="H36" s="14">
        <f t="shared" si="1"/>
        <v>67506785.069999993</v>
      </c>
      <c r="I36" s="14">
        <v>67506785.069999993</v>
      </c>
      <c r="J36" s="24"/>
      <c r="K36" s="24"/>
      <c r="N36" s="27"/>
    </row>
    <row r="37" spans="1:14" ht="46.5" customHeight="1" x14ac:dyDescent="0.25">
      <c r="A37" s="1">
        <v>13</v>
      </c>
      <c r="B37" s="6" t="s">
        <v>13</v>
      </c>
      <c r="C37" s="7" t="s">
        <v>86</v>
      </c>
      <c r="D37" s="9">
        <v>17</v>
      </c>
      <c r="E37" s="9">
        <v>17</v>
      </c>
      <c r="F37" s="9">
        <v>17</v>
      </c>
      <c r="G37" s="14">
        <v>12844076.470000001</v>
      </c>
      <c r="H37" s="14">
        <f t="shared" si="1"/>
        <v>16587226.75</v>
      </c>
      <c r="I37" s="14">
        <v>16587226.75</v>
      </c>
      <c r="J37" s="24"/>
      <c r="K37" s="24"/>
      <c r="N37" s="27"/>
    </row>
    <row r="38" spans="1:14" ht="64.5" customHeight="1" x14ac:dyDescent="0.25">
      <c r="A38" s="1">
        <v>14</v>
      </c>
      <c r="B38" s="6" t="s">
        <v>14</v>
      </c>
      <c r="C38" s="7" t="s">
        <v>50</v>
      </c>
      <c r="D38" s="9">
        <v>108420</v>
      </c>
      <c r="E38" s="9">
        <v>110570</v>
      </c>
      <c r="F38" s="9">
        <v>110424</v>
      </c>
      <c r="G38" s="14">
        <v>27994507.600000001</v>
      </c>
      <c r="H38" s="14">
        <f t="shared" si="1"/>
        <v>36066686.289999999</v>
      </c>
      <c r="I38" s="14">
        <v>36066686.289999999</v>
      </c>
      <c r="J38" s="24"/>
      <c r="K38" s="24"/>
      <c r="L38" s="8"/>
      <c r="N38" s="27"/>
    </row>
    <row r="39" spans="1:14" ht="47.25" x14ac:dyDescent="0.25">
      <c r="A39" s="1">
        <v>15</v>
      </c>
      <c r="B39" s="6" t="s">
        <v>10</v>
      </c>
      <c r="C39" s="7" t="s">
        <v>29</v>
      </c>
      <c r="D39" s="9">
        <v>24590</v>
      </c>
      <c r="E39" s="9">
        <v>24590</v>
      </c>
      <c r="F39" s="9">
        <v>14538</v>
      </c>
      <c r="G39" s="14">
        <v>14113288.07</v>
      </c>
      <c r="H39" s="14">
        <f t="shared" si="1"/>
        <v>21799817.059999999</v>
      </c>
      <c r="I39" s="14">
        <v>21799817.059999999</v>
      </c>
      <c r="N39" s="27"/>
    </row>
    <row r="40" spans="1:14" ht="47.25" x14ac:dyDescent="0.25">
      <c r="A40" s="1">
        <v>16</v>
      </c>
      <c r="B40" s="6" t="s">
        <v>11</v>
      </c>
      <c r="C40" s="7" t="s">
        <v>29</v>
      </c>
      <c r="D40" s="9">
        <v>10830</v>
      </c>
      <c r="E40" s="9">
        <v>10830</v>
      </c>
      <c r="F40" s="9">
        <v>4523</v>
      </c>
      <c r="G40" s="14">
        <v>4112131</v>
      </c>
      <c r="H40" s="14">
        <f t="shared" si="1"/>
        <v>7137192.2300000004</v>
      </c>
      <c r="I40" s="14">
        <v>7137192.2300000004</v>
      </c>
      <c r="N40" s="27"/>
    </row>
    <row r="41" spans="1:14" ht="47.25" x14ac:dyDescent="0.25">
      <c r="A41" s="1">
        <v>17</v>
      </c>
      <c r="B41" s="6" t="s">
        <v>21</v>
      </c>
      <c r="C41" s="7" t="s">
        <v>29</v>
      </c>
      <c r="D41" s="9">
        <v>2550</v>
      </c>
      <c r="E41" s="9">
        <v>2550</v>
      </c>
      <c r="F41" s="9">
        <v>24425</v>
      </c>
      <c r="G41" s="14">
        <v>478189.38</v>
      </c>
      <c r="H41" s="14">
        <f t="shared" si="1"/>
        <v>683290.59</v>
      </c>
      <c r="I41" s="14">
        <v>683290.59</v>
      </c>
      <c r="N41" s="27"/>
    </row>
    <row r="42" spans="1:14" ht="31.5" x14ac:dyDescent="0.25">
      <c r="A42" s="49">
        <v>18</v>
      </c>
      <c r="B42" s="16" t="s">
        <v>53</v>
      </c>
      <c r="C42" s="51" t="s">
        <v>61</v>
      </c>
      <c r="D42" s="18">
        <f>D43+D44</f>
        <v>381</v>
      </c>
      <c r="E42" s="18">
        <f t="shared" ref="E42:F42" si="4">E43+E44</f>
        <v>376</v>
      </c>
      <c r="F42" s="9">
        <f t="shared" si="4"/>
        <v>264</v>
      </c>
      <c r="G42" s="14">
        <f>G43+G44</f>
        <v>21702564.759999998</v>
      </c>
      <c r="H42" s="14">
        <f t="shared" si="1"/>
        <v>39169548</v>
      </c>
      <c r="I42" s="14">
        <f>I43+I44</f>
        <v>39169548</v>
      </c>
      <c r="N42" s="27"/>
    </row>
    <row r="43" spans="1:14" x14ac:dyDescent="0.25">
      <c r="A43" s="50"/>
      <c r="B43" s="16" t="s">
        <v>60</v>
      </c>
      <c r="C43" s="52"/>
      <c r="D43" s="18">
        <v>264</v>
      </c>
      <c r="E43" s="18">
        <v>261</v>
      </c>
      <c r="F43" s="9">
        <v>134</v>
      </c>
      <c r="G43" s="14">
        <v>12934115.199999999</v>
      </c>
      <c r="H43" s="14">
        <f t="shared" si="1"/>
        <v>26875005.170000002</v>
      </c>
      <c r="I43" s="14">
        <v>26875005.170000002</v>
      </c>
      <c r="N43" s="27"/>
    </row>
    <row r="44" spans="1:14" ht="15.75" customHeight="1" x14ac:dyDescent="0.25">
      <c r="A44" s="50"/>
      <c r="B44" s="16" t="s">
        <v>62</v>
      </c>
      <c r="C44" s="52"/>
      <c r="D44" s="18">
        <v>117</v>
      </c>
      <c r="E44" s="18">
        <v>115</v>
      </c>
      <c r="F44" s="9">
        <v>130</v>
      </c>
      <c r="G44" s="14">
        <v>8768449.5600000005</v>
      </c>
      <c r="H44" s="14">
        <f t="shared" si="1"/>
        <v>12294542.83</v>
      </c>
      <c r="I44" s="14">
        <v>12294542.83</v>
      </c>
      <c r="N44" s="27"/>
    </row>
    <row r="45" spans="1:14" s="11" customFormat="1" ht="63" x14ac:dyDescent="0.25">
      <c r="A45" s="1">
        <v>19</v>
      </c>
      <c r="B45" s="16" t="s">
        <v>63</v>
      </c>
      <c r="C45" s="7" t="s">
        <v>85</v>
      </c>
      <c r="D45" s="9">
        <v>4</v>
      </c>
      <c r="E45" s="9">
        <v>4</v>
      </c>
      <c r="F45" s="9">
        <v>4</v>
      </c>
      <c r="G45" s="14">
        <v>17712365.170000002</v>
      </c>
      <c r="H45" s="14">
        <f t="shared" si="1"/>
        <v>20572621.52</v>
      </c>
      <c r="I45" s="14">
        <v>20572621.52</v>
      </c>
      <c r="J45" s="24"/>
      <c r="K45" s="24"/>
      <c r="N45" s="27"/>
    </row>
    <row r="46" spans="1:14" ht="53.25" customHeight="1" x14ac:dyDescent="0.25">
      <c r="A46" s="19">
        <v>20</v>
      </c>
      <c r="B46" s="16" t="s">
        <v>77</v>
      </c>
      <c r="C46" s="17" t="s">
        <v>84</v>
      </c>
      <c r="D46" s="18">
        <v>0</v>
      </c>
      <c r="E46" s="18">
        <v>5</v>
      </c>
      <c r="F46" s="9">
        <v>10</v>
      </c>
      <c r="G46" s="14">
        <v>0</v>
      </c>
      <c r="H46" s="14">
        <f t="shared" si="1"/>
        <v>574467.81999999995</v>
      </c>
      <c r="I46" s="14">
        <v>574467.81999999995</v>
      </c>
      <c r="N46" s="27"/>
    </row>
    <row r="47" spans="1:14" ht="29.25" customHeight="1" x14ac:dyDescent="0.25">
      <c r="A47" s="1">
        <v>21</v>
      </c>
      <c r="B47" s="16" t="s">
        <v>65</v>
      </c>
      <c r="C47" s="17" t="s">
        <v>22</v>
      </c>
      <c r="D47" s="18">
        <v>46635</v>
      </c>
      <c r="E47" s="18">
        <v>46635</v>
      </c>
      <c r="F47" s="9">
        <v>12131</v>
      </c>
      <c r="G47" s="14">
        <v>112663817.59999999</v>
      </c>
      <c r="H47" s="14">
        <f t="shared" si="1"/>
        <v>155422778.72999999</v>
      </c>
      <c r="I47" s="14">
        <v>155422778.72999999</v>
      </c>
      <c r="N47" s="27"/>
    </row>
    <row r="48" spans="1:14" ht="31.5" x14ac:dyDescent="0.25">
      <c r="A48" s="19">
        <v>22</v>
      </c>
      <c r="B48" s="16" t="s">
        <v>66</v>
      </c>
      <c r="C48" s="17" t="s">
        <v>61</v>
      </c>
      <c r="D48" s="18">
        <v>57</v>
      </c>
      <c r="E48" s="18">
        <v>57</v>
      </c>
      <c r="F48" s="9">
        <v>0</v>
      </c>
      <c r="G48" s="14">
        <v>26297213.98</v>
      </c>
      <c r="H48" s="14">
        <f t="shared" si="1"/>
        <v>36689708.75</v>
      </c>
      <c r="I48" s="14">
        <v>36689708.75</v>
      </c>
      <c r="N48" s="27"/>
    </row>
    <row r="49" spans="1:14" ht="66.75" customHeight="1" x14ac:dyDescent="0.25">
      <c r="A49" s="1">
        <v>23</v>
      </c>
      <c r="B49" s="16" t="s">
        <v>67</v>
      </c>
      <c r="C49" s="17" t="s">
        <v>64</v>
      </c>
      <c r="D49" s="18">
        <v>38</v>
      </c>
      <c r="E49" s="18">
        <v>39</v>
      </c>
      <c r="F49" s="9">
        <v>39</v>
      </c>
      <c r="G49" s="14">
        <v>56534109.700000003</v>
      </c>
      <c r="H49" s="14">
        <f t="shared" si="1"/>
        <v>74634259.719999999</v>
      </c>
      <c r="I49" s="14">
        <v>74634259.719999999</v>
      </c>
      <c r="J49" s="24"/>
      <c r="K49" s="24"/>
      <c r="N49" s="27"/>
    </row>
    <row r="50" spans="1:14" ht="47.25" x14ac:dyDescent="0.25">
      <c r="A50" s="19">
        <v>24</v>
      </c>
      <c r="B50" s="16" t="s">
        <v>8</v>
      </c>
      <c r="C50" s="17" t="s">
        <v>94</v>
      </c>
      <c r="D50" s="18">
        <v>3500</v>
      </c>
      <c r="E50" s="18">
        <v>3500</v>
      </c>
      <c r="F50" s="9">
        <v>322</v>
      </c>
      <c r="G50" s="14">
        <v>4176070.36</v>
      </c>
      <c r="H50" s="14">
        <f t="shared" si="1"/>
        <v>5431614.4000000004</v>
      </c>
      <c r="I50" s="14">
        <v>5431614.4000000004</v>
      </c>
      <c r="N50" s="27"/>
    </row>
    <row r="51" spans="1:14" ht="31.5" x14ac:dyDescent="0.25">
      <c r="A51" s="1">
        <v>25</v>
      </c>
      <c r="B51" s="16" t="s">
        <v>82</v>
      </c>
      <c r="C51" s="20" t="s">
        <v>95</v>
      </c>
      <c r="D51" s="18">
        <v>71</v>
      </c>
      <c r="E51" s="18">
        <v>71</v>
      </c>
      <c r="F51" s="9">
        <v>72</v>
      </c>
      <c r="G51" s="14">
        <v>16329651.27</v>
      </c>
      <c r="H51" s="14">
        <f t="shared" si="1"/>
        <v>23176360.359999999</v>
      </c>
      <c r="I51" s="14">
        <v>23176360.359999999</v>
      </c>
      <c r="J51" s="24"/>
      <c r="K51" s="24"/>
      <c r="N51" s="27"/>
    </row>
    <row r="52" spans="1:14" x14ac:dyDescent="0.25">
      <c r="A52" s="19">
        <v>26</v>
      </c>
      <c r="B52" s="16" t="s">
        <v>9</v>
      </c>
      <c r="C52" s="17" t="s">
        <v>27</v>
      </c>
      <c r="D52" s="18">
        <v>281</v>
      </c>
      <c r="E52" s="18">
        <v>362</v>
      </c>
      <c r="F52" s="9">
        <v>369</v>
      </c>
      <c r="G52" s="14">
        <v>10290072.68</v>
      </c>
      <c r="H52" s="14">
        <f t="shared" si="1"/>
        <v>14839645.9</v>
      </c>
      <c r="I52" s="14">
        <v>14839645.9</v>
      </c>
      <c r="J52" s="24"/>
      <c r="K52" s="24"/>
      <c r="N52" s="27"/>
    </row>
    <row r="53" spans="1:14" ht="31.5" x14ac:dyDescent="0.25">
      <c r="A53" s="1">
        <v>27</v>
      </c>
      <c r="B53" s="16" t="s">
        <v>23</v>
      </c>
      <c r="C53" s="17" t="s">
        <v>78</v>
      </c>
      <c r="D53" s="9">
        <v>2000</v>
      </c>
      <c r="E53" s="9">
        <v>252</v>
      </c>
      <c r="F53" s="9">
        <v>252</v>
      </c>
      <c r="G53" s="14">
        <v>9228195.6099999994</v>
      </c>
      <c r="H53" s="14">
        <f t="shared" si="1"/>
        <v>3368542.19</v>
      </c>
      <c r="I53" s="14">
        <v>3368542.19</v>
      </c>
      <c r="J53" s="24"/>
      <c r="K53" s="24"/>
      <c r="N53" s="27"/>
    </row>
    <row r="54" spans="1:14" ht="70.5" customHeight="1" x14ac:dyDescent="0.25">
      <c r="A54" s="19">
        <v>28</v>
      </c>
      <c r="B54" s="16" t="s">
        <v>68</v>
      </c>
      <c r="C54" s="17" t="s">
        <v>69</v>
      </c>
      <c r="D54" s="9">
        <v>21</v>
      </c>
      <c r="E54" s="9">
        <v>21</v>
      </c>
      <c r="F54" s="9">
        <v>21</v>
      </c>
      <c r="G54" s="14">
        <v>12286480.470000001</v>
      </c>
      <c r="H54" s="14">
        <f t="shared" si="1"/>
        <v>14927393.57</v>
      </c>
      <c r="I54" s="14">
        <v>14927393.57</v>
      </c>
      <c r="J54" s="24"/>
      <c r="K54" s="24"/>
      <c r="N54" s="27"/>
    </row>
    <row r="55" spans="1:14" ht="31.5" x14ac:dyDescent="0.25">
      <c r="A55" s="1">
        <v>29</v>
      </c>
      <c r="B55" s="6" t="s">
        <v>24</v>
      </c>
      <c r="C55" s="7" t="s">
        <v>87</v>
      </c>
      <c r="D55" s="9">
        <v>1916539</v>
      </c>
      <c r="E55" s="9">
        <v>1908720</v>
      </c>
      <c r="F55" s="9">
        <v>1876934</v>
      </c>
      <c r="G55" s="14">
        <v>357980056.13</v>
      </c>
      <c r="H55" s="14">
        <f t="shared" si="1"/>
        <v>509068623.24000001</v>
      </c>
      <c r="I55" s="14">
        <v>509068623.24000001</v>
      </c>
      <c r="J55" s="24"/>
      <c r="K55" s="24"/>
      <c r="N55" s="27"/>
    </row>
    <row r="56" spans="1:14" ht="31.5" x14ac:dyDescent="0.25">
      <c r="A56" s="19">
        <v>30</v>
      </c>
      <c r="B56" s="6" t="s">
        <v>88</v>
      </c>
      <c r="C56" s="7" t="s">
        <v>87</v>
      </c>
      <c r="D56" s="9">
        <v>143659</v>
      </c>
      <c r="E56" s="9">
        <v>143659</v>
      </c>
      <c r="F56" s="9">
        <v>145271</v>
      </c>
      <c r="G56" s="14">
        <v>36262192.130000003</v>
      </c>
      <c r="H56" s="14">
        <f t="shared" si="1"/>
        <v>51881911.960000001</v>
      </c>
      <c r="I56" s="14">
        <v>51881911.960000001</v>
      </c>
      <c r="J56" s="24"/>
      <c r="K56" s="24"/>
      <c r="N56" s="27"/>
    </row>
    <row r="57" spans="1:14" ht="47.25" x14ac:dyDescent="0.25">
      <c r="A57" s="1">
        <v>31</v>
      </c>
      <c r="B57" s="6" t="s">
        <v>25</v>
      </c>
      <c r="C57" s="7" t="s">
        <v>89</v>
      </c>
      <c r="D57" s="9">
        <v>9930</v>
      </c>
      <c r="E57" s="9">
        <v>9480</v>
      </c>
      <c r="F57" s="9">
        <v>9480</v>
      </c>
      <c r="G57" s="14">
        <v>3222708.28</v>
      </c>
      <c r="H57" s="14">
        <f t="shared" si="1"/>
        <v>2962918.06</v>
      </c>
      <c r="I57" s="14">
        <v>2962918.06</v>
      </c>
      <c r="J57" s="24"/>
      <c r="K57" s="24"/>
      <c r="N57" s="27"/>
    </row>
    <row r="58" spans="1:14" ht="126" customHeight="1" x14ac:dyDescent="0.25">
      <c r="A58" s="19">
        <v>32</v>
      </c>
      <c r="B58" s="6" t="s">
        <v>26</v>
      </c>
      <c r="C58" s="7" t="s">
        <v>90</v>
      </c>
      <c r="D58" s="9">
        <v>30</v>
      </c>
      <c r="E58" s="9">
        <v>30</v>
      </c>
      <c r="F58" s="9">
        <v>30</v>
      </c>
      <c r="G58" s="14">
        <v>2401931.5499999998</v>
      </c>
      <c r="H58" s="14">
        <f t="shared" si="1"/>
        <v>2312589.2400000002</v>
      </c>
      <c r="I58" s="14">
        <v>2312589.2400000002</v>
      </c>
      <c r="J58" s="24"/>
      <c r="K58" s="24"/>
      <c r="N58" s="27"/>
    </row>
    <row r="59" spans="1:14" ht="63" x14ac:dyDescent="0.25">
      <c r="A59" s="1">
        <v>33</v>
      </c>
      <c r="B59" s="6" t="s">
        <v>30</v>
      </c>
      <c r="C59" s="7" t="s">
        <v>31</v>
      </c>
      <c r="D59" s="9">
        <v>5788</v>
      </c>
      <c r="E59" s="33">
        <v>5667</v>
      </c>
      <c r="F59" s="9">
        <v>5566</v>
      </c>
      <c r="G59" s="32">
        <v>664448846.41999996</v>
      </c>
      <c r="H59" s="14">
        <f t="shared" si="1"/>
        <v>666557308.44000006</v>
      </c>
      <c r="I59" s="32">
        <v>666557308.44000006</v>
      </c>
      <c r="J59" s="24"/>
      <c r="K59" s="24"/>
      <c r="N59" s="27"/>
    </row>
    <row r="60" spans="1:14" ht="63" x14ac:dyDescent="0.25">
      <c r="A60" s="1">
        <v>34</v>
      </c>
      <c r="B60" s="6" t="s">
        <v>32</v>
      </c>
      <c r="C60" s="7" t="s">
        <v>31</v>
      </c>
      <c r="D60" s="9">
        <v>1515</v>
      </c>
      <c r="E60" s="33">
        <v>1524</v>
      </c>
      <c r="F60" s="9">
        <v>1503</v>
      </c>
      <c r="G60" s="32">
        <v>162711315.87</v>
      </c>
      <c r="H60" s="14">
        <f t="shared" si="1"/>
        <v>172497020.27000001</v>
      </c>
      <c r="I60" s="32">
        <v>172497020.27000001</v>
      </c>
      <c r="J60" s="24"/>
      <c r="K60" s="24"/>
      <c r="N60" s="27"/>
    </row>
    <row r="61" spans="1:14" ht="63" x14ac:dyDescent="0.25">
      <c r="A61" s="1">
        <v>35</v>
      </c>
      <c r="B61" s="6" t="s">
        <v>42</v>
      </c>
      <c r="C61" s="7" t="s">
        <v>31</v>
      </c>
      <c r="D61" s="9">
        <v>18</v>
      </c>
      <c r="E61" s="31">
        <v>21</v>
      </c>
      <c r="F61" s="37">
        <v>21</v>
      </c>
      <c r="G61" s="32">
        <v>4593030.34</v>
      </c>
      <c r="H61" s="14">
        <f t="shared" si="1"/>
        <v>6768650.1100000003</v>
      </c>
      <c r="I61" s="32">
        <v>6768650.1100000003</v>
      </c>
      <c r="J61" s="24"/>
      <c r="K61" s="24"/>
      <c r="N61" s="27"/>
    </row>
    <row r="62" spans="1:14" ht="48" customHeight="1" x14ac:dyDescent="0.25">
      <c r="A62" s="1">
        <v>36</v>
      </c>
      <c r="B62" s="6" t="s">
        <v>33</v>
      </c>
      <c r="C62" s="7" t="s">
        <v>31</v>
      </c>
      <c r="D62" s="9">
        <v>2</v>
      </c>
      <c r="E62" s="31">
        <v>2</v>
      </c>
      <c r="F62" s="37">
        <v>2</v>
      </c>
      <c r="G62" s="32">
        <v>4334258.6900000004</v>
      </c>
      <c r="H62" s="14">
        <f t="shared" si="1"/>
        <v>4311565.71</v>
      </c>
      <c r="I62" s="32">
        <v>4311565.71</v>
      </c>
      <c r="J62" s="24"/>
      <c r="K62" s="24"/>
      <c r="N62" s="27"/>
    </row>
    <row r="63" spans="1:14" ht="63" x14ac:dyDescent="0.25">
      <c r="A63" s="1">
        <v>37</v>
      </c>
      <c r="B63" s="6" t="s">
        <v>34</v>
      </c>
      <c r="C63" s="7" t="s">
        <v>31</v>
      </c>
      <c r="D63" s="9">
        <v>19</v>
      </c>
      <c r="E63" s="31">
        <v>19</v>
      </c>
      <c r="F63" s="37">
        <v>19</v>
      </c>
      <c r="G63" s="32">
        <v>3245061.64</v>
      </c>
      <c r="H63" s="14">
        <f t="shared" si="1"/>
        <v>3232660.67</v>
      </c>
      <c r="I63" s="32">
        <v>3232660.67</v>
      </c>
      <c r="J63" s="24"/>
      <c r="K63" s="24"/>
      <c r="N63" s="27"/>
    </row>
    <row r="64" spans="1:14" ht="63" x14ac:dyDescent="0.25">
      <c r="A64" s="1">
        <v>38</v>
      </c>
      <c r="B64" s="6" t="s">
        <v>35</v>
      </c>
      <c r="C64" s="7" t="s">
        <v>31</v>
      </c>
      <c r="D64" s="9">
        <v>24</v>
      </c>
      <c r="E64" s="31">
        <v>23</v>
      </c>
      <c r="F64" s="37">
        <v>23</v>
      </c>
      <c r="G64" s="32">
        <v>4042939</v>
      </c>
      <c r="H64" s="14">
        <f t="shared" si="1"/>
        <v>4002800.02</v>
      </c>
      <c r="I64" s="32">
        <v>4002800.02</v>
      </c>
      <c r="J64" s="24"/>
      <c r="K64" s="24"/>
      <c r="N64" s="27"/>
    </row>
    <row r="65" spans="1:14" ht="47.25" customHeight="1" x14ac:dyDescent="0.25">
      <c r="A65" s="1">
        <v>39</v>
      </c>
      <c r="B65" s="6" t="s">
        <v>36</v>
      </c>
      <c r="C65" s="7" t="s">
        <v>37</v>
      </c>
      <c r="D65" s="9">
        <v>266874</v>
      </c>
      <c r="E65" s="33">
        <v>211234</v>
      </c>
      <c r="F65" s="9">
        <v>205646</v>
      </c>
      <c r="G65" s="32">
        <v>39348034.560000002</v>
      </c>
      <c r="H65" s="14">
        <f t="shared" si="1"/>
        <v>31485402.57</v>
      </c>
      <c r="I65" s="32">
        <v>31485402.57</v>
      </c>
      <c r="J65" s="24"/>
      <c r="K65" s="24"/>
      <c r="N65" s="27"/>
    </row>
    <row r="66" spans="1:14" s="11" customFormat="1" ht="47.25" customHeight="1" x14ac:dyDescent="0.25">
      <c r="A66" s="1">
        <v>40</v>
      </c>
      <c r="B66" s="30" t="s">
        <v>57</v>
      </c>
      <c r="C66" s="31" t="s">
        <v>38</v>
      </c>
      <c r="D66" s="31" t="s">
        <v>71</v>
      </c>
      <c r="E66" s="31">
        <v>68</v>
      </c>
      <c r="F66" s="37">
        <v>59</v>
      </c>
      <c r="G66" s="32">
        <v>0</v>
      </c>
      <c r="H66" s="14">
        <f t="shared" si="1"/>
        <v>6453742.5999999996</v>
      </c>
      <c r="I66" s="32">
        <v>6453742.5999999996</v>
      </c>
      <c r="J66" s="24"/>
      <c r="K66" s="24"/>
      <c r="N66" s="27"/>
    </row>
    <row r="67" spans="1:14" ht="78.75" x14ac:dyDescent="0.25">
      <c r="A67" s="1">
        <v>41</v>
      </c>
      <c r="B67" s="6" t="s">
        <v>43</v>
      </c>
      <c r="C67" s="7" t="s">
        <v>39</v>
      </c>
      <c r="D67" s="9">
        <v>5</v>
      </c>
      <c r="E67" s="31">
        <v>5</v>
      </c>
      <c r="F67" s="37">
        <v>5</v>
      </c>
      <c r="G67" s="32">
        <v>7031258.3899999997</v>
      </c>
      <c r="H67" s="14">
        <f t="shared" si="1"/>
        <v>7109250.5999999996</v>
      </c>
      <c r="I67" s="32">
        <v>7109250.5999999996</v>
      </c>
      <c r="J67" s="24"/>
      <c r="K67" s="24"/>
      <c r="N67" s="27"/>
    </row>
    <row r="68" spans="1:14" s="11" customFormat="1" x14ac:dyDescent="0.25">
      <c r="A68" s="1">
        <v>42</v>
      </c>
      <c r="B68" s="6" t="s">
        <v>79</v>
      </c>
      <c r="C68" s="29" t="s">
        <v>92</v>
      </c>
      <c r="D68" s="29">
        <v>150</v>
      </c>
      <c r="E68" s="29">
        <v>150</v>
      </c>
      <c r="F68" s="37">
        <v>153</v>
      </c>
      <c r="G68" s="32">
        <v>829828.53</v>
      </c>
      <c r="H68" s="14">
        <f t="shared" si="1"/>
        <v>839655.13</v>
      </c>
      <c r="I68" s="32">
        <v>839655.13</v>
      </c>
      <c r="J68" s="24"/>
      <c r="K68" s="24"/>
      <c r="N68" s="27"/>
    </row>
    <row r="69" spans="1:14" ht="49.5" customHeight="1" x14ac:dyDescent="0.25">
      <c r="A69" s="1">
        <v>43</v>
      </c>
      <c r="B69" s="6" t="s">
        <v>56</v>
      </c>
      <c r="C69" s="7" t="s">
        <v>38</v>
      </c>
      <c r="D69" s="9">
        <v>42</v>
      </c>
      <c r="E69" s="31">
        <v>40</v>
      </c>
      <c r="F69" s="37">
        <v>38</v>
      </c>
      <c r="G69" s="32">
        <v>9443885.3599999994</v>
      </c>
      <c r="H69" s="14">
        <f t="shared" si="1"/>
        <v>9093804.3800000008</v>
      </c>
      <c r="I69" s="32">
        <v>9093804.3800000008</v>
      </c>
      <c r="J69" s="24"/>
      <c r="K69" s="24"/>
      <c r="N69" s="27"/>
    </row>
    <row r="70" spans="1:14" ht="36" customHeight="1" x14ac:dyDescent="0.25">
      <c r="A70" s="1">
        <v>44</v>
      </c>
      <c r="B70" s="6" t="s">
        <v>40</v>
      </c>
      <c r="C70" s="7" t="s">
        <v>91</v>
      </c>
      <c r="D70" s="9">
        <v>16632</v>
      </c>
      <c r="E70" s="33">
        <v>16632</v>
      </c>
      <c r="F70" s="9">
        <v>15044</v>
      </c>
      <c r="G70" s="32">
        <v>47212636.619999997</v>
      </c>
      <c r="H70" s="14">
        <f t="shared" si="1"/>
        <v>47750614.719999999</v>
      </c>
      <c r="I70" s="32">
        <v>47750614.719999999</v>
      </c>
      <c r="J70" s="24"/>
      <c r="K70" s="24"/>
      <c r="N70" s="27"/>
    </row>
    <row r="71" spans="1:14" ht="51.75" customHeight="1" x14ac:dyDescent="0.25">
      <c r="A71" s="1">
        <v>45</v>
      </c>
      <c r="B71" s="6" t="s">
        <v>55</v>
      </c>
      <c r="C71" s="7" t="s">
        <v>41</v>
      </c>
      <c r="D71" s="9">
        <v>45</v>
      </c>
      <c r="E71" s="33">
        <v>50</v>
      </c>
      <c r="F71" s="9">
        <v>50</v>
      </c>
      <c r="G71" s="32">
        <v>65370726.5</v>
      </c>
      <c r="H71" s="14">
        <f t="shared" si="1"/>
        <v>80260730.870000005</v>
      </c>
      <c r="I71" s="32">
        <v>80260730.870000005</v>
      </c>
      <c r="J71" s="24"/>
      <c r="K71" s="24"/>
      <c r="N71" s="27"/>
    </row>
    <row r="72" spans="1:14" ht="31.5" x14ac:dyDescent="0.25">
      <c r="A72" s="1">
        <v>46</v>
      </c>
      <c r="B72" s="6" t="s">
        <v>15</v>
      </c>
      <c r="C72" s="7" t="s">
        <v>38</v>
      </c>
      <c r="D72" s="9">
        <v>250</v>
      </c>
      <c r="E72" s="33">
        <v>250</v>
      </c>
      <c r="F72" s="9">
        <v>250</v>
      </c>
      <c r="G72" s="32">
        <v>17075382.940000001</v>
      </c>
      <c r="H72" s="14">
        <f t="shared" si="1"/>
        <v>17271158.09</v>
      </c>
      <c r="I72" s="32">
        <v>17271158.09</v>
      </c>
      <c r="J72" s="24"/>
      <c r="K72" s="24"/>
      <c r="N72" s="27"/>
    </row>
    <row r="73" spans="1:14" x14ac:dyDescent="0.25">
      <c r="A73" s="1">
        <v>47</v>
      </c>
      <c r="B73" s="6" t="s">
        <v>70</v>
      </c>
      <c r="C73" s="7" t="s">
        <v>81</v>
      </c>
      <c r="D73" s="7" t="s">
        <v>71</v>
      </c>
      <c r="E73" s="35">
        <f>2026082+134346+21854.2</f>
        <v>2182282.2000000002</v>
      </c>
      <c r="F73" s="38">
        <v>2182282.2000000002</v>
      </c>
      <c r="G73" s="32">
        <v>30850164.199999999</v>
      </c>
      <c r="H73" s="14">
        <f t="shared" si="1"/>
        <v>31408322.260000002</v>
      </c>
      <c r="I73" s="32">
        <v>31408322.260000002</v>
      </c>
      <c r="J73" s="24"/>
      <c r="K73" s="24"/>
      <c r="N73" s="27"/>
    </row>
    <row r="74" spans="1:14" s="11" customFormat="1" ht="47.25" x14ac:dyDescent="0.25">
      <c r="A74" s="1">
        <v>48</v>
      </c>
      <c r="B74" s="30" t="s">
        <v>80</v>
      </c>
      <c r="C74" s="31" t="s">
        <v>38</v>
      </c>
      <c r="D74" s="33">
        <v>5</v>
      </c>
      <c r="E74" s="33">
        <v>5</v>
      </c>
      <c r="F74" s="9">
        <v>4</v>
      </c>
      <c r="G74" s="32">
        <v>739722.46</v>
      </c>
      <c r="H74" s="14">
        <f t="shared" si="1"/>
        <v>749691.47</v>
      </c>
      <c r="I74" s="32">
        <v>749691.47</v>
      </c>
      <c r="J74" s="24"/>
      <c r="K74" s="24"/>
      <c r="N74" s="27"/>
    </row>
    <row r="75" spans="1:14" s="4" customFormat="1" x14ac:dyDescent="0.25">
      <c r="A75" s="12" t="s">
        <v>0</v>
      </c>
      <c r="B75" s="45" t="s">
        <v>0</v>
      </c>
      <c r="C75" s="45"/>
      <c r="D75" s="15" t="s">
        <v>0</v>
      </c>
      <c r="E75" s="10" t="s">
        <v>0</v>
      </c>
      <c r="F75" s="36" t="s">
        <v>0</v>
      </c>
      <c r="G75" s="13">
        <f t="shared" ref="G75:H75" si="5">SUM(G22:G74)-G29-G30-G31-G43-G44</f>
        <v>2584850097.4300003</v>
      </c>
      <c r="H75" s="13">
        <f t="shared" si="5"/>
        <v>3073941122.5700002</v>
      </c>
      <c r="I75" s="13">
        <f>SUM(I22:I74)-I29-I30-I31-I43-I44</f>
        <v>3073941122.5700002</v>
      </c>
      <c r="J75" s="23"/>
      <c r="K75" s="23"/>
      <c r="N75" s="28"/>
    </row>
    <row r="76" spans="1:14" ht="43.5" customHeight="1" x14ac:dyDescent="0.25">
      <c r="A76" s="42"/>
      <c r="B76" s="42"/>
      <c r="C76" s="42"/>
      <c r="D76" s="42"/>
      <c r="E76" s="42"/>
      <c r="F76" s="42"/>
      <c r="G76" s="42"/>
      <c r="H76" s="42"/>
      <c r="I76" s="42"/>
    </row>
    <row r="77" spans="1:14" ht="9.9499999999999993" customHeight="1" x14ac:dyDescent="0.25">
      <c r="A77" s="43"/>
      <c r="B77" s="43"/>
      <c r="C77" s="43"/>
      <c r="D77" s="43"/>
      <c r="E77" s="43"/>
      <c r="F77" s="43"/>
      <c r="G77" s="43"/>
      <c r="H77" s="43"/>
      <c r="I77" s="43"/>
    </row>
    <row r="78" spans="1:14" ht="15" customHeight="1" x14ac:dyDescent="0.25"/>
    <row r="79" spans="1:14" ht="24" customHeight="1" x14ac:dyDescent="0.25">
      <c r="A79" s="40"/>
      <c r="G79" s="5"/>
      <c r="H79" s="5"/>
      <c r="I79" s="5"/>
      <c r="J79" s="5"/>
    </row>
    <row r="80" spans="1:14" s="11" customFormat="1" x14ac:dyDescent="0.25">
      <c r="A80" s="39"/>
      <c r="G80" s="5"/>
      <c r="H80" s="5"/>
      <c r="I80" s="5"/>
      <c r="J80" s="5"/>
      <c r="K80" s="21"/>
      <c r="N80" s="25"/>
    </row>
    <row r="81" spans="1:14" x14ac:dyDescent="0.25">
      <c r="A81" s="39"/>
      <c r="G81" s="5"/>
      <c r="H81" s="5"/>
      <c r="I81" s="5"/>
      <c r="J81" s="5"/>
    </row>
    <row r="82" spans="1:14" x14ac:dyDescent="0.25">
      <c r="A82" s="39"/>
      <c r="G82" s="5"/>
      <c r="H82" s="5"/>
      <c r="I82" s="5"/>
      <c r="J82" s="5"/>
    </row>
    <row r="83" spans="1:14" s="11" customFormat="1" x14ac:dyDescent="0.25">
      <c r="A83" s="39"/>
      <c r="G83" s="5"/>
      <c r="H83" s="5"/>
      <c r="I83" s="5"/>
      <c r="J83" s="5"/>
      <c r="K83" s="21"/>
      <c r="N83" s="25"/>
    </row>
    <row r="84" spans="1:14" x14ac:dyDescent="0.25">
      <c r="A84" s="39"/>
      <c r="D84" s="2"/>
      <c r="G84" s="5"/>
      <c r="H84" s="5"/>
      <c r="I84" s="5"/>
      <c r="J84" s="5"/>
      <c r="K84" s="2"/>
      <c r="N84" s="2"/>
    </row>
    <row r="85" spans="1:14" x14ac:dyDescent="0.25">
      <c r="G85" s="34"/>
      <c r="H85" s="34"/>
      <c r="I85" s="34"/>
    </row>
  </sheetData>
  <mergeCells count="14">
    <mergeCell ref="B1:I1"/>
    <mergeCell ref="A3:A4"/>
    <mergeCell ref="B3:B4"/>
    <mergeCell ref="C3:F3"/>
    <mergeCell ref="A76:I77"/>
    <mergeCell ref="G3:I3"/>
    <mergeCell ref="A21:I21"/>
    <mergeCell ref="B75:C75"/>
    <mergeCell ref="C28:C31"/>
    <mergeCell ref="A42:A44"/>
    <mergeCell ref="C42:C44"/>
    <mergeCell ref="A28:A31"/>
    <mergeCell ref="A5:I5"/>
    <mergeCell ref="B20:C20"/>
  </mergeCells>
  <pageMargins left="0.39370078740157483" right="0.39370078740157483" top="0.39370078740157483" bottom="0.6692913385826772" header="0.39370078740157483" footer="0.39370078740157483"/>
  <pageSetup paperSize="9" scale="46" fitToHeight="2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</vt:lpstr>
      <vt:lpstr>'2021'!Заголовки_для_печати</vt:lpstr>
      <vt:lpstr>'2021'!Область_печати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Вершинина Мария Игоревна</dc:creator>
  <cp:lastModifiedBy>Михальченко Светлана Николаевна</cp:lastModifiedBy>
  <cp:lastPrinted>2022-02-22T09:02:18Z</cp:lastPrinted>
  <dcterms:created xsi:type="dcterms:W3CDTF">2019-03-19T06:32:15Z</dcterms:created>
  <dcterms:modified xsi:type="dcterms:W3CDTF">2022-03-22T09:53:10Z</dcterms:modified>
</cp:coreProperties>
</file>