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hidePivotFieldList="1" defaultThemeVersion="124226"/>
  <bookViews>
    <workbookView xWindow="0" yWindow="0" windowWidth="19440" windowHeight="11700" tabRatio="692"/>
  </bookViews>
  <sheets>
    <sheet name="Отчёт 2018" sheetId="9" r:id="rId1"/>
    <sheet name="ПКР СИ" sheetId="10" r:id="rId2"/>
  </sheets>
  <definedNames>
    <definedName name="_xlnm.Print_Titles" localSheetId="0">'Отчёт 2018'!$12:$12</definedName>
    <definedName name="_xlnm.Print_Area" localSheetId="0">'Отчёт 2018'!$A$7:$K$56</definedName>
  </definedNames>
  <calcPr calcId="125725" fullPrecision="0"/>
</workbook>
</file>

<file path=xl/calcChain.xml><?xml version="1.0" encoding="utf-8"?>
<calcChain xmlns="http://schemas.openxmlformats.org/spreadsheetml/2006/main">
  <c r="R286" i="10"/>
  <c r="Q286"/>
  <c r="Q287" s="1"/>
  <c r="P286"/>
  <c r="P287" s="1"/>
  <c r="O286"/>
  <c r="O287" s="1"/>
  <c r="N286"/>
  <c r="M286"/>
  <c r="M287" s="1"/>
  <c r="L286"/>
  <c r="L287" s="1"/>
  <c r="K286"/>
  <c r="K287" s="1"/>
  <c r="J286"/>
  <c r="I286"/>
  <c r="I287" s="1"/>
  <c r="H286"/>
  <c r="H287" s="1"/>
  <c r="G286"/>
  <c r="G287" s="1"/>
  <c r="F286"/>
  <c r="E286"/>
  <c r="E287" s="1"/>
  <c r="B285"/>
  <c r="D284"/>
  <c r="D286" s="1"/>
  <c r="D287" s="1"/>
  <c r="C284"/>
  <c r="C286" s="1"/>
  <c r="B284"/>
  <c r="B283"/>
  <c r="B282"/>
  <c r="B281"/>
  <c r="R279"/>
  <c r="R287" s="1"/>
  <c r="Q279"/>
  <c r="P279"/>
  <c r="O279"/>
  <c r="N279"/>
  <c r="N287" s="1"/>
  <c r="M279"/>
  <c r="L279"/>
  <c r="K279"/>
  <c r="J279"/>
  <c r="J287" s="1"/>
  <c r="I279"/>
  <c r="H279"/>
  <c r="G279"/>
  <c r="F279"/>
  <c r="F287" s="1"/>
  <c r="E279"/>
  <c r="B278"/>
  <c r="B277"/>
  <c r="B276"/>
  <c r="B275"/>
  <c r="B274"/>
  <c r="B273"/>
  <c r="B272"/>
  <c r="D271"/>
  <c r="C271"/>
  <c r="B271"/>
  <c r="B270"/>
  <c r="B269"/>
  <c r="B268"/>
  <c r="B267"/>
  <c r="B266"/>
  <c r="B265"/>
  <c r="B264"/>
  <c r="B263"/>
  <c r="B262"/>
  <c r="B261"/>
  <c r="B260"/>
  <c r="D259"/>
  <c r="C259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D226"/>
  <c r="C226"/>
  <c r="B226"/>
  <c r="D225"/>
  <c r="D279" s="1"/>
  <c r="C225"/>
  <c r="C279" s="1"/>
  <c r="B225"/>
  <c r="R220"/>
  <c r="Q220"/>
  <c r="Q221" s="1"/>
  <c r="P220"/>
  <c r="P221" s="1"/>
  <c r="O220"/>
  <c r="O221" s="1"/>
  <c r="N220"/>
  <c r="M220"/>
  <c r="M221" s="1"/>
  <c r="L220"/>
  <c r="L221" s="1"/>
  <c r="K220"/>
  <c r="K221" s="1"/>
  <c r="J220"/>
  <c r="I220"/>
  <c r="I221" s="1"/>
  <c r="H220"/>
  <c r="H221" s="1"/>
  <c r="G220"/>
  <c r="G221" s="1"/>
  <c r="F220"/>
  <c r="E220"/>
  <c r="E221" s="1"/>
  <c r="D220"/>
  <c r="C220"/>
  <c r="B219"/>
  <c r="B220" s="1"/>
  <c r="R217"/>
  <c r="R221" s="1"/>
  <c r="Q217"/>
  <c r="P217"/>
  <c r="O217"/>
  <c r="N217"/>
  <c r="N221" s="1"/>
  <c r="M217"/>
  <c r="L217"/>
  <c r="K217"/>
  <c r="J217"/>
  <c r="J221" s="1"/>
  <c r="I217"/>
  <c r="H217"/>
  <c r="G217"/>
  <c r="F217"/>
  <c r="F221" s="1"/>
  <c r="E217"/>
  <c r="B216"/>
  <c r="B215"/>
  <c r="B214"/>
  <c r="B213"/>
  <c r="D212"/>
  <c r="C212"/>
  <c r="B212"/>
  <c r="D211"/>
  <c r="C211"/>
  <c r="B211"/>
  <c r="D210"/>
  <c r="C210"/>
  <c r="B210"/>
  <c r="D209"/>
  <c r="D217" s="1"/>
  <c r="D221" s="1"/>
  <c r="C209"/>
  <c r="C217" s="1"/>
  <c r="B209"/>
  <c r="R204"/>
  <c r="Q204"/>
  <c r="P204"/>
  <c r="O204"/>
  <c r="N204"/>
  <c r="M204"/>
  <c r="L204"/>
  <c r="K204"/>
  <c r="J204"/>
  <c r="I204"/>
  <c r="H204"/>
  <c r="G204"/>
  <c r="F204"/>
  <c r="E204"/>
  <c r="D204"/>
  <c r="C204"/>
  <c r="B203"/>
  <c r="B204" s="1"/>
  <c r="R201"/>
  <c r="Q201"/>
  <c r="P201"/>
  <c r="O201"/>
  <c r="N201"/>
  <c r="M201"/>
  <c r="L201"/>
  <c r="K201"/>
  <c r="J201"/>
  <c r="I201"/>
  <c r="H201"/>
  <c r="G201"/>
  <c r="F201"/>
  <c r="E201"/>
  <c r="D201"/>
  <c r="C201"/>
  <c r="B200"/>
  <c r="B199"/>
  <c r="B198"/>
  <c r="B197"/>
  <c r="B196"/>
  <c r="R194"/>
  <c r="Q194"/>
  <c r="P194"/>
  <c r="O194"/>
  <c r="N194"/>
  <c r="M194"/>
  <c r="L194"/>
  <c r="K194"/>
  <c r="J194"/>
  <c r="I194"/>
  <c r="H194"/>
  <c r="G194"/>
  <c r="F194"/>
  <c r="E194"/>
  <c r="D194"/>
  <c r="C194"/>
  <c r="B193"/>
  <c r="B192"/>
  <c r="B191"/>
  <c r="B194" s="1"/>
  <c r="R189"/>
  <c r="Q189"/>
  <c r="P189"/>
  <c r="O189"/>
  <c r="N189"/>
  <c r="M189"/>
  <c r="L189"/>
  <c r="K189"/>
  <c r="J189"/>
  <c r="I189"/>
  <c r="H189"/>
  <c r="G189"/>
  <c r="F189"/>
  <c r="E189"/>
  <c r="B188"/>
  <c r="D187"/>
  <c r="C187"/>
  <c r="B187"/>
  <c r="B186"/>
  <c r="B185"/>
  <c r="B184"/>
  <c r="B183"/>
  <c r="B182"/>
  <c r="B181"/>
  <c r="D180"/>
  <c r="C180"/>
  <c r="B180"/>
  <c r="B179"/>
  <c r="B189" s="1"/>
  <c r="R177"/>
  <c r="Q177"/>
  <c r="P177"/>
  <c r="O177"/>
  <c r="N177"/>
  <c r="M177"/>
  <c r="L177"/>
  <c r="K177"/>
  <c r="J177"/>
  <c r="I177"/>
  <c r="H177"/>
  <c r="G177"/>
  <c r="F177"/>
  <c r="E177"/>
  <c r="D177"/>
  <c r="C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77" s="1"/>
  <c r="R157"/>
  <c r="Q157"/>
  <c r="P157"/>
  <c r="O157"/>
  <c r="N157"/>
  <c r="M157"/>
  <c r="L157"/>
  <c r="K157"/>
  <c r="J157"/>
  <c r="I157"/>
  <c r="H157"/>
  <c r="G157"/>
  <c r="F157"/>
  <c r="E157"/>
  <c r="B156"/>
  <c r="D155"/>
  <c r="D157" s="1"/>
  <c r="C155"/>
  <c r="C157" s="1"/>
  <c r="B155"/>
  <c r="B154"/>
  <c r="B153"/>
  <c r="B152"/>
  <c r="R150"/>
  <c r="Q150"/>
  <c r="P150"/>
  <c r="O150"/>
  <c r="N150"/>
  <c r="M150"/>
  <c r="L150"/>
  <c r="K150"/>
  <c r="J150"/>
  <c r="I150"/>
  <c r="H150"/>
  <c r="G150"/>
  <c r="F150"/>
  <c r="E150"/>
  <c r="B149"/>
  <c r="B148"/>
  <c r="D147"/>
  <c r="C147"/>
  <c r="B147"/>
  <c r="D146"/>
  <c r="C146"/>
  <c r="B146"/>
  <c r="D145"/>
  <c r="C145"/>
  <c r="B145"/>
  <c r="D144"/>
  <c r="D150" s="1"/>
  <c r="C144"/>
  <c r="C150" s="1"/>
  <c r="B144"/>
  <c r="P140"/>
  <c r="R139"/>
  <c r="Q139"/>
  <c r="P139"/>
  <c r="O139"/>
  <c r="N139"/>
  <c r="M139"/>
  <c r="L139"/>
  <c r="K139"/>
  <c r="J139"/>
  <c r="I139"/>
  <c r="H139"/>
  <c r="G139"/>
  <c r="F139"/>
  <c r="E139"/>
  <c r="B138"/>
  <c r="D137"/>
  <c r="D139" s="1"/>
  <c r="C137"/>
  <c r="C139" s="1"/>
  <c r="B137"/>
  <c r="B136"/>
  <c r="R134"/>
  <c r="Q134"/>
  <c r="P134"/>
  <c r="O134"/>
  <c r="N134"/>
  <c r="M134"/>
  <c r="L134"/>
  <c r="K134"/>
  <c r="J134"/>
  <c r="I134"/>
  <c r="H134"/>
  <c r="G134"/>
  <c r="F134"/>
  <c r="E134"/>
  <c r="D134"/>
  <c r="C134"/>
  <c r="B133"/>
  <c r="B132"/>
  <c r="B131"/>
  <c r="B130"/>
  <c r="B129"/>
  <c r="B128"/>
  <c r="B127"/>
  <c r="B126"/>
  <c r="B125"/>
  <c r="B134" s="1"/>
  <c r="R123"/>
  <c r="Q123"/>
  <c r="P123"/>
  <c r="O123"/>
  <c r="N123"/>
  <c r="M123"/>
  <c r="L123"/>
  <c r="K123"/>
  <c r="J123"/>
  <c r="I123"/>
  <c r="H123"/>
  <c r="G123"/>
  <c r="F123"/>
  <c r="E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D91"/>
  <c r="C91"/>
  <c r="B91"/>
  <c r="D90"/>
  <c r="C90"/>
  <c r="B90"/>
  <c r="B89"/>
  <c r="B88"/>
  <c r="B87"/>
  <c r="B86"/>
  <c r="B85"/>
  <c r="B84"/>
  <c r="B83"/>
  <c r="B82"/>
  <c r="B81"/>
  <c r="D80"/>
  <c r="C80"/>
  <c r="B80"/>
  <c r="B79"/>
  <c r="D78"/>
  <c r="C78"/>
  <c r="B78"/>
  <c r="D77"/>
  <c r="C77"/>
  <c r="B77"/>
  <c r="D76"/>
  <c r="C76"/>
  <c r="B76"/>
  <c r="D75"/>
  <c r="C75"/>
  <c r="B75"/>
  <c r="D74"/>
  <c r="C74"/>
  <c r="B74"/>
  <c r="D73"/>
  <c r="C73"/>
  <c r="B73"/>
  <c r="D72"/>
  <c r="C72"/>
  <c r="B72"/>
  <c r="D71"/>
  <c r="D123" s="1"/>
  <c r="C71"/>
  <c r="C123" s="1"/>
  <c r="B71"/>
  <c r="B70"/>
  <c r="B69"/>
  <c r="B68"/>
  <c r="R66"/>
  <c r="R140" s="1"/>
  <c r="Q66"/>
  <c r="P66"/>
  <c r="O66"/>
  <c r="N66"/>
  <c r="N140" s="1"/>
  <c r="M66"/>
  <c r="L66"/>
  <c r="L140" s="1"/>
  <c r="K66"/>
  <c r="J66"/>
  <c r="J140" s="1"/>
  <c r="I66"/>
  <c r="H66"/>
  <c r="H140" s="1"/>
  <c r="G66"/>
  <c r="F66"/>
  <c r="F140" s="1"/>
  <c r="E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D15"/>
  <c r="C15"/>
  <c r="B15"/>
  <c r="D14"/>
  <c r="C14"/>
  <c r="B14"/>
  <c r="D13"/>
  <c r="C13"/>
  <c r="B13"/>
  <c r="D12"/>
  <c r="D66" s="1"/>
  <c r="C12"/>
  <c r="C66" s="1"/>
  <c r="B12"/>
  <c r="D51" i="9"/>
  <c r="C51"/>
  <c r="D54"/>
  <c r="D53" s="1"/>
  <c r="C54"/>
  <c r="C53" s="1"/>
  <c r="D48"/>
  <c r="D47" s="1"/>
  <c r="C48"/>
  <c r="C47" s="1"/>
  <c r="D45"/>
  <c r="C45"/>
  <c r="C35"/>
  <c r="D38"/>
  <c r="D40"/>
  <c r="D42"/>
  <c r="C42"/>
  <c r="C38"/>
  <c r="C40"/>
  <c r="C34" l="1"/>
  <c r="E140" i="10"/>
  <c r="I140"/>
  <c r="O140"/>
  <c r="G140"/>
  <c r="K140"/>
  <c r="M140"/>
  <c r="Q140"/>
  <c r="B66"/>
  <c r="B123"/>
  <c r="B139"/>
  <c r="B150"/>
  <c r="B157"/>
  <c r="F205"/>
  <c r="H205"/>
  <c r="J205"/>
  <c r="L205"/>
  <c r="N205"/>
  <c r="P205"/>
  <c r="R205"/>
  <c r="D189"/>
  <c r="C189"/>
  <c r="B201"/>
  <c r="E205"/>
  <c r="G205"/>
  <c r="I205"/>
  <c r="K205"/>
  <c r="M205"/>
  <c r="O205"/>
  <c r="Q205"/>
  <c r="B217"/>
  <c r="B279"/>
  <c r="B286"/>
  <c r="D140"/>
  <c r="B205"/>
  <c r="C221"/>
  <c r="E288"/>
  <c r="G288"/>
  <c r="I288"/>
  <c r="K288"/>
  <c r="M288"/>
  <c r="O288"/>
  <c r="Q288"/>
  <c r="F288"/>
  <c r="J288"/>
  <c r="N288"/>
  <c r="R288"/>
  <c r="B140"/>
  <c r="C140"/>
  <c r="D205"/>
  <c r="D288" s="1"/>
  <c r="C205"/>
  <c r="B221"/>
  <c r="B287"/>
  <c r="C287"/>
  <c r="C288" s="1"/>
  <c r="H288"/>
  <c r="L288"/>
  <c r="P288"/>
  <c r="B288" l="1"/>
  <c r="D31" i="9" l="1"/>
  <c r="C31"/>
  <c r="D29"/>
  <c r="C29"/>
  <c r="D16"/>
  <c r="C16"/>
  <c r="D14"/>
  <c r="D13" s="1"/>
  <c r="C14"/>
  <c r="C13" s="1"/>
  <c r="C56" s="1"/>
  <c r="D35" l="1"/>
  <c r="D34" s="1"/>
  <c r="D56" s="1"/>
</calcChain>
</file>

<file path=xl/sharedStrings.xml><?xml version="1.0" encoding="utf-8"?>
<sst xmlns="http://schemas.openxmlformats.org/spreadsheetml/2006/main" count="412" uniqueCount="337">
  <si>
    <t>1.1.</t>
  </si>
  <si>
    <t>1.2.</t>
  </si>
  <si>
    <t>1.3.</t>
  </si>
  <si>
    <t>2.1.</t>
  </si>
  <si>
    <t>3.1.</t>
  </si>
  <si>
    <t>Наименование объектов</t>
  </si>
  <si>
    <t>3.2.</t>
  </si>
  <si>
    <t>№ п/п</t>
  </si>
  <si>
    <t>1.</t>
  </si>
  <si>
    <t>2.</t>
  </si>
  <si>
    <t>3.</t>
  </si>
  <si>
    <t xml:space="preserve"> ВСЕГО ПО ПРОГРАММЕ</t>
  </si>
  <si>
    <t xml:space="preserve"> </t>
  </si>
  <si>
    <t>В связи с корректировкой инвестпрограммы (решение Думы от 27.06.2012 № 212-V ДГ) объект исключен из  перечня мероприятий</t>
  </si>
  <si>
    <t>Начало реализации с 2018 года</t>
  </si>
  <si>
    <t>Мероприятие  инвестиционной программы.  В связи с корректировкой проекта уточнена сметная стоимость - 849 894 тыс. руб. Из них 711 327 тыс. руб. финансирование за счет средств бюджета, 138 567 за счет тарифа на подключение. За счет средст бюджета проложено сетей: самотечного канализац.коллектора-1568 м.п. - 94%, напорный коллектора  1993 м.п.- 93 %. За счет тарифа на подключение  в 2012 г. выполнено межевое дело на строительство ГКНС-2.</t>
  </si>
  <si>
    <t xml:space="preserve">Объект исключен из инвестиционной программы. Планируется  строительство за счет средств бюджета города и АО. Подана заявка  в округ на включение в Адресную программу на 2015 год  (ПИР) в рамках проекта "Улица 5 "З" от Нефтеюганского шоссе до ул. 1 "З" через ул. 4 "З". </t>
  </si>
  <si>
    <t xml:space="preserve">Объект исключен из инвестиционной программы (решение Думы города от 15.06.2011 № 57-V ДГ). </t>
  </si>
  <si>
    <t>за 2008-2012 (решение Думы от 26.04.2013 № 317-V ДГ)</t>
  </si>
  <si>
    <t>за 2013 год</t>
  </si>
  <si>
    <t>Выполнялись работы по завершению строительства напорного и самотечного коллекторов, ГКНС-2. строительством Объект строительством завершен. Оформляется разрешение на ввод объекта в эксплуатацию.</t>
  </si>
  <si>
    <t>плановая</t>
  </si>
  <si>
    <t>фактическая</t>
  </si>
  <si>
    <t>Период реализации мероприятий</t>
  </si>
  <si>
    <t>плановый</t>
  </si>
  <si>
    <t>фактический</t>
  </si>
  <si>
    <t xml:space="preserve">Источник финансирования           </t>
  </si>
  <si>
    <t>Пояснения по исполнению мероприятий</t>
  </si>
  <si>
    <t>МОЖНО использовать как пример</t>
  </si>
  <si>
    <t>Информация по выполнению мероприятий программы социальной инфраструктуры муниципального образования городской окргу город Сургут на период до 2035 года (за 2018 год)</t>
  </si>
  <si>
    <t>Строительство объектов образования</t>
  </si>
  <si>
    <t>Строительство объектов дошкольного образования</t>
  </si>
  <si>
    <t xml:space="preserve">Детский сад в микрорайоне 20А г.Сургута
(350 мест)
</t>
  </si>
  <si>
    <t>Детский сад в микрорайоне 20А г.Сургута</t>
  </si>
  <si>
    <t>Строительство объектов общего образования</t>
  </si>
  <si>
    <t>Средняя общеобразовательная школа 
в микрорайоне  32 г.Сургута
(на 900 мест)</t>
  </si>
  <si>
    <t>Стоимость мероприятий (тыс. руб., в т.ч. НДС)</t>
  </si>
  <si>
    <t>Средняя общеобразовательная школа  
в микрорайоне 33  г.Сургута
(на 900 мест)</t>
  </si>
  <si>
    <t>Строительство спортивных центров с универсальным игровым залом на территории образовательных учреждений</t>
  </si>
  <si>
    <t>Спортивный центр с универсальным игровым залом 
№ 7 (МБОУ СОШ №12 с углубленным изучением отдельных предметов) (микрорайон А)</t>
  </si>
  <si>
    <t>Строительство объектов дополнительного образования</t>
  </si>
  <si>
    <t>Детский технопарк "Кванториум" на 150 мест единовременной пропускной способности</t>
  </si>
  <si>
    <t>Станция юных натуралистов в лесопарковой зоне междуречья р. Сайма</t>
  </si>
  <si>
    <t xml:space="preserve">Средняя общеобразовательная школа  
в микрорайоне  34  г.Сургута
(на 1500 мест)
</t>
  </si>
  <si>
    <t xml:space="preserve">Средняя общеобразовательная школа  
в микрорайоне  35  г.Сургута
(на 1500 мест)
</t>
  </si>
  <si>
    <t xml:space="preserve">Средняя общеобразовательная школа  
№ 5 в 16А микрорайоне   г.Сургута. 
Блок 3 на 900 учащихся
(на 900 мест)
</t>
  </si>
  <si>
    <t xml:space="preserve">Средняя общеобразовательная школа  
в микрорайоне 20А г.Сургута
(на 990 мест)
</t>
  </si>
  <si>
    <t xml:space="preserve">Средняя общеобразовательная школа  
в микрорайоне 5А г.Сургута
(на 1500 мест)
</t>
  </si>
  <si>
    <t xml:space="preserve">Средняя общеобразовательная школа  
в микрорайоне 38 г.Сургута
(на 1500 мест)
</t>
  </si>
  <si>
    <t xml:space="preserve">Средняя общеобразовательная школа  
в микрорайоне 42 г.Сургута
(на 900 мест)
</t>
  </si>
  <si>
    <t xml:space="preserve">Школа-детский сад в микрорайоне 45  г.Сургута
(на 300 учащ./200  мест)
</t>
  </si>
  <si>
    <t xml:space="preserve">Клубно-спортивный блок  МБОУ СОШ №38, 
пр. Пролетарский 14А города Сургута. Реконструкция
(200 мест)
</t>
  </si>
  <si>
    <t>МБОУ НШ "Перспектива". Блок 2 
(300 мест)</t>
  </si>
  <si>
    <t>Строительство объектов физической культуры и спорта</t>
  </si>
  <si>
    <t>Строительство открытых плоскостных спортивных сооружений в микрорайонах города</t>
  </si>
  <si>
    <t>Многофункциональная спортивная площадка в микрорайоне 37</t>
  </si>
  <si>
    <t xml:space="preserve">Многофункциональная спортивная площадка в микрорайоне 34
</t>
  </si>
  <si>
    <t>Строительство крытых стадионов, манежей в микрорайонах города</t>
  </si>
  <si>
    <t xml:space="preserve">Крытый стадион в микрорайоне Пойма 2 мощностью 5000 м2
(№2)
</t>
  </si>
  <si>
    <t>Строительство спортивных комплексов (центров) с плавательными бассейнами</t>
  </si>
  <si>
    <t>Спортивный комплекс с плавательным бассейном (микрорайон 29)
мощностью 4914 м2</t>
  </si>
  <si>
    <t xml:space="preserve">Строительство (реконструкция) иных спортивных сооружений </t>
  </si>
  <si>
    <t>Лыжная база "На Сайме". Реконструкция
(Ядро центра)</t>
  </si>
  <si>
    <t xml:space="preserve">Лыжная база 
(микрорайон 43)
мощностью 29388 м2 </t>
  </si>
  <si>
    <t>Строительство (реконструкция) объектов, предназначенных для размещения детских загородных оздоровительных учреждений</t>
  </si>
  <si>
    <t>Загородный специализированный (профильный) спортивно-оздоровительный лагерь "Олимпия" на базе муниципального бюджетного  учреждения "Олимпия", город Сургут</t>
  </si>
  <si>
    <t>Строительство объектов молодежной политики</t>
  </si>
  <si>
    <t xml:space="preserve">Молодежный центр в территориальной зоне, объединенной  микрорайонами города 37, ПИКС
</t>
  </si>
  <si>
    <t xml:space="preserve">Центр экстремальных видов спорта по улице Декабристов, 1А. Реконструкция
</t>
  </si>
  <si>
    <t>Строительство, реконструкция  объектов в сфере молодежной политики</t>
  </si>
  <si>
    <t>Отсутствие финансирования на реализацию мероприятий в бюджете города на 2018-2020 годы.</t>
  </si>
  <si>
    <t>Загородный специализированный (профильный) военно-спортивный лагерь "Барсова гора" на базе центра военно-прикладных видов спорта муниципального бюджетного учреждения "Центр специальной подготовки "Сибирский легион" город Сургут</t>
  </si>
  <si>
    <t>Строительство объектов культуры и туризма</t>
  </si>
  <si>
    <t>Строительство  объектов, предназначенных для размещения муниципальных учреждений культуры</t>
  </si>
  <si>
    <t xml:space="preserve"> Реконструкция  объектов, предназначенных для размещения муниципальных учреждений культуры</t>
  </si>
  <si>
    <t>Галерея современного искусства "Стерх". Реконструкция
(Мкр. А)</t>
  </si>
  <si>
    <t>местный бюджет, окружной бюджет</t>
  </si>
  <si>
    <t>В 2018 году детский сад построен и введён в эксплуатацию</t>
  </si>
  <si>
    <t>В 2018 году выполнены проектно-изыскательские работы по объекту</t>
  </si>
  <si>
    <t>2019-2020</t>
  </si>
  <si>
    <t>2018-2020</t>
  </si>
  <si>
    <t>Введён в эксплуатацию</t>
  </si>
  <si>
    <t>1.4.</t>
  </si>
  <si>
    <t xml:space="preserve">2.2. </t>
  </si>
  <si>
    <t>2.3.</t>
  </si>
  <si>
    <t>2.4.</t>
  </si>
  <si>
    <t>2.5.</t>
  </si>
  <si>
    <t>4.</t>
  </si>
  <si>
    <t>4.1.</t>
  </si>
  <si>
    <t>Приложение к программе комплексного развития социальной инфраструктуры муниципального образования городской округ город Сургут на период до 2035 года</t>
  </si>
  <si>
    <t>Приложение № 1. Планируемые сроки  и ориентировочная стоимость реализации мероприятий по развитию социальной инфраструктуры муниципального образования городской округ Сургут, предусмотренных программой комплексного развития социальной инфраструктуры муниципального образования городской округ город Сургут на период до 2035 года</t>
  </si>
  <si>
    <t xml:space="preserve">Наименование </t>
  </si>
  <si>
    <t>Общая стоимость, рублей</t>
  </si>
  <si>
    <t xml:space="preserve"> В том числе по годам:</t>
  </si>
  <si>
    <t>2014 год</t>
  </si>
  <si>
    <t>2015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</si>
  <si>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</si>
  <si>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</si>
  <si>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</si>
  <si>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</si>
  <si>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</si>
  <si>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</si>
  <si>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</si>
  <si>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</si>
  <si>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</si>
  <si>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</si>
  <si>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</si>
  <si>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</si>
  <si>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</si>
  <si>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на период до 2035 года</t>
  </si>
  <si>
    <t xml:space="preserve">Билдинг-сад в микрорайоне 41
(40 мест)
</t>
  </si>
  <si>
    <t xml:space="preserve">Детский сад в микрорайоне № 30 г. Сургута
(300 мест)
</t>
  </si>
  <si>
    <t xml:space="preserve">Детский сад в микрорайоне 42 г. Сургута
(300 мест)
</t>
  </si>
  <si>
    <t xml:space="preserve">Детский сад в поселке Лунный  города Сургута
(300 мест)
</t>
  </si>
  <si>
    <t xml:space="preserve">Детский сад в микрорайоне 28 г. Сургута
(300 мест)
</t>
  </si>
  <si>
    <t>Детский сад "Василек" №12. Реконструкция
(микрорайон 1)</t>
  </si>
  <si>
    <t>Детский сад "Брусничка" №14. Реконструкция
(ВП1)</t>
  </si>
  <si>
    <t>Детский сад в микрорайоне 39 г.Сургута
(300 мест)</t>
  </si>
  <si>
    <t>Детский сад в микрорайоне 38  г.Сургута
(200 мест)</t>
  </si>
  <si>
    <t>Детский сад в микрорайоне 27А г.Сургута
(70 мест)</t>
  </si>
  <si>
    <t>Детский сад в микрорайоне 27А г.Сургута
(350 мест)</t>
  </si>
  <si>
    <t>Детский сад в микрорайоне 28 (№ 2) г.Сургута
(200 мест)</t>
  </si>
  <si>
    <t xml:space="preserve"> Детский сад в микрорайоне 28 (№ 3) г.Сургута
(200 мест)</t>
  </si>
  <si>
    <t>Детский сад в микрорайоне 30А г.Сургута
(300 мест)</t>
  </si>
  <si>
    <t>Детский сад в микрорайоне 30А г.Сургута
 (№ 2)
(300 мест)</t>
  </si>
  <si>
    <t>Детский сад в микрорайоне 31Б г.Сургута
(350 мест)</t>
  </si>
  <si>
    <t>Детский сад в микрорайоне 31Б г.Сургута 
(№ 2)
(350 мест)</t>
  </si>
  <si>
    <t>Детский сад в микрорайоне ВП1 г.Сургута
(200 мест)</t>
  </si>
  <si>
    <t>Детский сад в п. Юность  г.Сургута
(300 мест)</t>
  </si>
  <si>
    <t>Детский сад в п. Юность  г.Сургута (№ 2) 
(71 место)</t>
  </si>
  <si>
    <t>Детский сад в микрорайоне Коммунальный квартал 36 г.Сургута
(250 мест)</t>
  </si>
  <si>
    <t>Детский сад в микрорайоне 43 г.Сургута
(138 мест)</t>
  </si>
  <si>
    <t>Детский сад в микрорайоне 48 г.Сургута
(160 мест)</t>
  </si>
  <si>
    <t>Детский сад в микрорайоне 39 (№ 2) г.Сургута
(300 мест)</t>
  </si>
  <si>
    <t>Детский сад в микрорайоне 35  г.Сургута
(350 мест)</t>
  </si>
  <si>
    <t>Детский сад в микрорайоне 35 А  г.Сургута
(370 мест)</t>
  </si>
  <si>
    <t>Детский сад в микрорайоне 35 А (№ 2)   г.Сургута
(350 мест)</t>
  </si>
  <si>
    <t>Детский сад в микрорайоне 35 А (№ 3)   г.Сургута
(50 мест)</t>
  </si>
  <si>
    <t>Детский сад в микрорайоне 51   г.Сургута
(210 мест)</t>
  </si>
  <si>
    <t>Детский сад в микрорайоне  2   г.Сургута
(300 мест)</t>
  </si>
  <si>
    <t>Детский сад в микрорайоне  ЦЖ2   г.Сургута
(300 мест)</t>
  </si>
  <si>
    <t>Детский сад в микрорайоне  30А   г.Сургута
(300 мест)</t>
  </si>
  <si>
    <t>Детский сад в микрорайоне  п. СУ-4   г.Сургута
(198 мест)</t>
  </si>
  <si>
    <t>Детский сад в микрорайоне  XXII   г.Сургута
(250 мест)</t>
  </si>
  <si>
    <t>Детский сад в микрорайоне  XXII   (№ 2) г.Сургута
(260 мест)</t>
  </si>
  <si>
    <t>Детский сад в микрорайоне  XXII   (№ 3) г.Сургута
(300 мест)</t>
  </si>
  <si>
    <t>Детский сад в микрорайоне  XXII   (№ 4) г.Сургута
(300 мест)</t>
  </si>
  <si>
    <t>Детский сад в микрорайоне  XXII   (№ 5) г.Сургута
(300 мест)</t>
  </si>
  <si>
    <t>Детский сад в микрорайоне  ЗПЛ2  г.Сургута
(250 мест)</t>
  </si>
  <si>
    <t>Детский сад в п. Юность (№ 2) г.Сургута
(350 мест)</t>
  </si>
  <si>
    <t>Детский сад в микрорайоне П-2, П-7, П-12, пойма 5 г.Сургута
(270 мест)</t>
  </si>
  <si>
    <t>Детский сад в п. Пойма г.Сургута
(350 мест)</t>
  </si>
  <si>
    <t>Детский сад в  СЗП2  г.Сургута
(250 мест)</t>
  </si>
  <si>
    <t>Детский сад в  СЗП2 (№ 2)  г.Сургута
(300 мест)</t>
  </si>
  <si>
    <t>Детский сад в  СЗП2 (№ 3)  г.Сургута
(250 мест)</t>
  </si>
  <si>
    <t>Детский сад в  СЗП2 (№ 4)  г.Сургута
(300 мест)</t>
  </si>
  <si>
    <t>Детский сад в  СЗП2 (№ 5)  г.Сургута
(300 мест)</t>
  </si>
  <si>
    <t>Детский сад в  СЗП2 (№ 6)  г.Сургута
(300 мест)</t>
  </si>
  <si>
    <t>Детский сад в  СЗП2 (№ 7)  г.Сургута
(300 мест)</t>
  </si>
  <si>
    <t>Детский сад в   ВПЛ2  г.Сургута
(300 мест)</t>
  </si>
  <si>
    <t>Детский сад в   ВПЛ2 (№ 2)  г.Сургута
(300 мест)</t>
  </si>
  <si>
    <t>Детский сад в   ВПЛ2 (№ 3)  г.Сургута
(300 мест)</t>
  </si>
  <si>
    <t>Итого 
строительство объектов дошкольного образования</t>
  </si>
  <si>
    <t>Школа - детский сад № 1 в микрорайоне 38 
(100 учащ. / 200 мест)</t>
  </si>
  <si>
    <t xml:space="preserve">Средняя общеобразовательная школа  
в микрорайоне 30А г.Сургута
(на 1500 мест)
</t>
  </si>
  <si>
    <t xml:space="preserve">Средняя общеобразовательная школа  
в микрорайоне 43 г.Сургута
(на 990 мест)
</t>
  </si>
  <si>
    <t xml:space="preserve">Средняя общеобразовательная школа  
в микрорайоне 30 г.Сургута
(на 1500 мест)
</t>
  </si>
  <si>
    <t xml:space="preserve">Средняя общеобразовательная школа  
в микрорайоне 24  г.Сургута
(на 1500 мест)
</t>
  </si>
  <si>
    <t>Средняя школа  №31 
в микрорайоне 31 "Б"  г.Сургута. Блок 2
(на 990 мест)</t>
  </si>
  <si>
    <t xml:space="preserve">Средняя общеобразовательная школа  №  9 
в микрорайоне 39  г.Сургута. Блок 2
(на 550 мест)
</t>
  </si>
  <si>
    <t xml:space="preserve">Средняя общеобразовательная школа 
в микрорайоне 30  г.Сургута
(на 1500 мест)
</t>
  </si>
  <si>
    <t xml:space="preserve">Средняя общеобразовательная школа 
на территории "Университетского городка"
(на 1200 мест)
</t>
  </si>
  <si>
    <t xml:space="preserve">Средняя общеобразовательная школа № 4
в микрорайоне 28 г. Сургута. Блок 2
(на 700 мест)
</t>
  </si>
  <si>
    <t xml:space="preserve">Средняя общеобразовательная школа 
в микрорайоне 27А  г.Сургута
(на 1300 мест)
</t>
  </si>
  <si>
    <t xml:space="preserve">Школа-детский сад в 21-22 микрорайонах г. Сургута
(200 учащихся/100 мест)
</t>
  </si>
  <si>
    <t>Образовательный комплекс в микрорайоне 44 г.Сургута
(средняя школа на 1200 учащихся,
детский сад на 350 мест,
учреждение дополнительного образования технической направленности "Технополис" на 250 мест (в том числе "Кванториум" на 60 мест)</t>
  </si>
  <si>
    <t xml:space="preserve">Средняя общеобразовательная школа 
в микрорайоне 43 (№ 2)   г.Сургута
(на 300 мест)
</t>
  </si>
  <si>
    <t>МБОУ СОШ №6 (пристрой)</t>
  </si>
  <si>
    <t xml:space="preserve">Средняя общеобразовательная школа на 1934 мест в микрорайоне 19 г.Сургута </t>
  </si>
  <si>
    <t xml:space="preserve">Средняя общеобразовательная школа в микрорайоне 21-22г.Сургута 
(на 1500 мест) </t>
  </si>
  <si>
    <t xml:space="preserve">Средняя общеобразовательная школа в микрорайоне 30А г.Сургута 
(на 1450 мест) </t>
  </si>
  <si>
    <t>Пристрой к МБОУ СОШ № 4, 
ул. Федорова,6</t>
  </si>
  <si>
    <t xml:space="preserve"> Средняя общеобразовательная школа в п.Юность  г.Сургута 
(на 990 мест )</t>
  </si>
  <si>
    <t xml:space="preserve"> Средняя общеобразовательная школа в п.Юность  (№ 2)  г.Сургута 
(на 990 мест )</t>
  </si>
  <si>
    <t xml:space="preserve"> Средняя общеобразовательная школа в п.Юность  (№ 3)  г.Сургута 
(на 239 мест )</t>
  </si>
  <si>
    <t xml:space="preserve">Средняя общеобразовательная школа  
в микрорайоне 48 г.Сургута
(на 1000 мест)
</t>
  </si>
  <si>
    <t xml:space="preserve">Средняя общеобразовательная школа  
в микрорайоне Коммунальный квартал 45 г.Сургута
(на 1100 мест)
</t>
  </si>
  <si>
    <t xml:space="preserve">Средняя общеобразовательная школа  
в микрорайоне  35 А г.Сургута
(на 1075 мест)
</t>
  </si>
  <si>
    <t xml:space="preserve">Средняя общеобразовательная школа  
в микрорайоне  35 А  (№ 2) г.Сургута
(на 1075 мест)
</t>
  </si>
  <si>
    <t xml:space="preserve">Средняя общеобразовательная школа  
в микрорайоне  51  г.Сургута
(на 600 мест)
</t>
  </si>
  <si>
    <t xml:space="preserve">Средняя общеобразовательная школа  
в микрорайоне  4  г.Сургута
(на 1500 мест)
</t>
  </si>
  <si>
    <t xml:space="preserve">Средняя общеобразовательная школа  
в п. СУ- 4  г.Сургута
(на 90 мест)
</t>
  </si>
  <si>
    <t xml:space="preserve">Средняя общеобразовательная школа  
в микрорайоне  XXII  г.Сургута
(на 1500 мест)
</t>
  </si>
  <si>
    <t xml:space="preserve">Средняя общеобразовательная школа  
в микрорайоне  XXII (№ 2)  г.Сургута
(на 1500 мест)
</t>
  </si>
  <si>
    <t xml:space="preserve">Средняя общеобразовательная школа  
в микрорайоне  ЗПЛ2  г.Сургута
(на 1100 мест)
</t>
  </si>
  <si>
    <t xml:space="preserve">Средняя общеобразовательная школа  
в п. Снежный г.Сургута
(на 162 мест)
</t>
  </si>
  <si>
    <t xml:space="preserve">Средняя общеобразовательная школа  
в микрорайоне  П-2, П-7, П-12, пойма 5 г.Сургута
(на 500 мест)
</t>
  </si>
  <si>
    <t xml:space="preserve">Средняя общеобразовательная школа  
в микрорайоне  П-2, П-7, П-12, пойма 5   ( № 2)  г.Сургута
(на 500 мест)
</t>
  </si>
  <si>
    <t xml:space="preserve">Средняя общеобразовательная школа  
в микрорайоне  п. Пойма  г.Сургута
(на 1200 мест)
</t>
  </si>
  <si>
    <t xml:space="preserve">Средняя общеобразовательная школа  
в микрорайоне   СЗП2   г.Сургута
(на 1000 мест)
</t>
  </si>
  <si>
    <t xml:space="preserve">Средняя общеобразовательная школа  
в микрорайоне   СЗП2   ( № 2)  г.Сургута
(на 1000 мест)
</t>
  </si>
  <si>
    <t xml:space="preserve">Средняя общеобразовательная школа  
в микрорайоне   СЗП2   ( № 3)  г.Сургута
(на 1100 мест)
</t>
  </si>
  <si>
    <t xml:space="preserve">Средняя общеобразовательная школа  
в микрорайоне   СЗП2   ( № 4)  г.Сургута
(на 1200 мест)
</t>
  </si>
  <si>
    <t xml:space="preserve">Средняя общеобразовательная школа  
в микрорайоне   СЗП2   ( № 5)  г.Сургута
(на 1500 мест)
</t>
  </si>
  <si>
    <t xml:space="preserve">Средняя общеобразовательная школа  
в микрорайоне  ВПЛ2  г.Сургута
(на 1100 мест)
</t>
  </si>
  <si>
    <t xml:space="preserve">Средняя общеобразовательная школа  
в микрорайоне  ВПЛ2  (№ 2)  г.Сургута
(на 1500 мест)
</t>
  </si>
  <si>
    <t>Итого 
строительство объектов общего образования</t>
  </si>
  <si>
    <t xml:space="preserve">Спортивный центр с универсальным игровым залом 
№ 7 (МБОУ СОШ №12 с углубленным изучением отдельных предметов) (микрорайон А)
</t>
  </si>
  <si>
    <t>Спортивный центр с универсальным игровым залом 
№ 8 (МБОУ СОШ №1 (микрорайон 12)</t>
  </si>
  <si>
    <t>Спортивный центр с универсальным игровым залом 
№ 9 (МБОУ СОШ №5) (микрорайон 15А)</t>
  </si>
  <si>
    <t>Спортивный центр с универсальным игровым залом 
№ 10 (МБОУ СОШ №20)</t>
  </si>
  <si>
    <t xml:space="preserve">Спортивный центр с универсальным игровым залом 
№ 11 (МБОУ Гимназия № 2) </t>
  </si>
  <si>
    <t xml:space="preserve">Спортивный центр с универсальным игровым залом 
№ 12 (МБОУ СОШ № 29) </t>
  </si>
  <si>
    <t>Спортивный центр с универсальным игровым залом
№ 13 (МБОУ гимназия "Лаборатория Салахова", территория дошкольного отделения</t>
  </si>
  <si>
    <t xml:space="preserve">Спортивный центр с универсальным игровым залом 
№ 14 (МБОУ СОШ № 8) </t>
  </si>
  <si>
    <t xml:space="preserve">Спортивный центр с универсальным игровым залом 
№ 15 (МБОУ НШ № 37) </t>
  </si>
  <si>
    <t>Итого 
строительство спортивных центров с универсальным игровым залом на территории образовательных учреждений</t>
  </si>
  <si>
    <t>Детский образовательный центр 
со станцией юннатов и зоосадом</t>
  </si>
  <si>
    <t>Итого 
строительство объектов дополнительного образования</t>
  </si>
  <si>
    <t>Итого
строительство объектов образования</t>
  </si>
  <si>
    <t xml:space="preserve">Многофункциональная спортивная площадка в микрорайоне 35А
</t>
  </si>
  <si>
    <t xml:space="preserve"> Многофункциональная спортивная площадка в микрорайоне 43
</t>
  </si>
  <si>
    <t xml:space="preserve">Многофункциональная спортивная площадка в микрорайоне 39
</t>
  </si>
  <si>
    <t xml:space="preserve">Многофункциональная спортивная площадка в п. Черный мыс
</t>
  </si>
  <si>
    <t>Итого 
строительство открытых плоскостных спортивных сооружений в микрорайонах города</t>
  </si>
  <si>
    <t>Крытый стадион в микрорайоне Пойма 2 мощностью 5000 м2
(№1)</t>
  </si>
  <si>
    <t>Легкоатлетический манеж  в поселке Юность мощностью 6000 м2</t>
  </si>
  <si>
    <t>Легкоатлетический манеж  в микрорайоне Пойма 2 мощностью 8400 м2</t>
  </si>
  <si>
    <t>Крытый стадион (микрорайон ЗП1)
мощностью 20 000 кв.м.</t>
  </si>
  <si>
    <t>Итого 
строительство крытых стадионов, манежей 
в микрорайонах города</t>
  </si>
  <si>
    <t>Строительство спортивных комплексов (центров)</t>
  </si>
  <si>
    <t xml:space="preserve">Спортивное ядро в микрорайоне 
№ 35-А г. Сургута. Спортивный центр с универсальным игровым залом.
</t>
  </si>
  <si>
    <t>Спортивный центр с универсвальным игровым залом (ЦЖ6)
мощностью 1188 м2</t>
  </si>
  <si>
    <t>Спортивный центр с универсвальным игровым залом (микрорайон 30)
мощностью 220 м2</t>
  </si>
  <si>
    <t>Спортивный центр с универсвальным игровым залом (микрорайон 42)
мощностью 1008 м2</t>
  </si>
  <si>
    <t xml:space="preserve">Спортивный комплекс с универсальным игровым залом (микрорайон 38)
мощностью 2907 м2 </t>
  </si>
  <si>
    <t xml:space="preserve">Спортивный центр с универсвальным игровым залом (п. Снежный)
мощностью 2088 м2 </t>
  </si>
  <si>
    <t>Спортивный центр с игровыми заломи (микрорайон 44)
мощностью 1188 м2</t>
  </si>
  <si>
    <t>Универсальный спортивно-зрелищный зал (коммунальный квартал 45)
мощностью 1000 мест</t>
  </si>
  <si>
    <t xml:space="preserve">Спортивный комплекс с универсальным игровым залом (микрорайон 35А)
мощностью 4464 м2 </t>
  </si>
  <si>
    <t xml:space="preserve">Спортивный комплекс с универсальным игровым залом (п. Пойма)
мощностью 495 м2 </t>
  </si>
  <si>
    <t xml:space="preserve">Спортивный комплекс с универсальным игровым залом (микрорайон ЗП1)
мощностью 3915 м2 </t>
  </si>
  <si>
    <t xml:space="preserve">Спортивный комплекс с универсальным игровым залом (микрорайон XXII)
мощностью 1008 м2 </t>
  </si>
  <si>
    <t xml:space="preserve">Спортивный комплекс с универсальным игровым залом (микрорайон СЗП2)
мощностью 495 м2 </t>
  </si>
  <si>
    <t>Спортивный комплекс с универсальным игровым залом (микрорайон 24)</t>
  </si>
  <si>
    <t>Спортивный комплекс с игровыми залами (п. Черный мыс)</t>
  </si>
  <si>
    <t>Спортивный комплекс с игровыми  залами 
(ВЖ1)
мощностью  2871 кв.м.</t>
  </si>
  <si>
    <t>Гимнастический центр (п.Юность)
мощностью 1017м2</t>
  </si>
  <si>
    <t>Спортивный комплекс с игровыми  залами 
(П-2, П-7, П-12, пойма 5)
мощностью  495 кв.м.</t>
  </si>
  <si>
    <t>Итого 
строительство спортивных комплексов (центров)</t>
  </si>
  <si>
    <t xml:space="preserve">Спортивный комплекс с универсальным игровым залом и плавательным бассейном на 25 м 
(микрорайон 21-22)
</t>
  </si>
  <si>
    <t>Спортивный комплекс с плавательным бассейном 
на 25 м (микрорайон 35А)
мощностью 1050 м2</t>
  </si>
  <si>
    <t>Спортивный комплекс с универсальным игровым залом и плавательным бассейном на 25 м 
(п. Черный мыс)
мощностью  400 м2</t>
  </si>
  <si>
    <t>Спортивный комплекс с плавательным бассейном 
на 25 м (п. Юность)
мощностью 280 м2</t>
  </si>
  <si>
    <t>Спортивный комплекс с плавательным бассейном 
на 25 м 
(СЗП2)
мощностью  1035 м2</t>
  </si>
  <si>
    <t>Спортивный комплекс с плавательным бассейном 
на 25 м 
(П-2, П-7, П-12, пойма 5)
мощностью  1050 м2</t>
  </si>
  <si>
    <t>Спортивный комплекс с плавательным бассейном 
на 25 м 
(П-2, П-7, П-12, пойма 5)
мощностью  400 м2</t>
  </si>
  <si>
    <t>Плавательный бассейн (КК 4)
мощностью 1050 кв.м. зеркала воды</t>
  </si>
  <si>
    <t>Спортивно-оздоровительный центр (Пойма-2)
мощностью 2052 м2</t>
  </si>
  <si>
    <t>Итого 
строительство спортивных комплексов (центров) 
с плавательными бассейнами</t>
  </si>
  <si>
    <t>Строительство крытых спортивных сооружений с искусственным льдом</t>
  </si>
  <si>
    <t xml:space="preserve">Крытый каток (микрорайон 43)
мощностью 4500 м2 </t>
  </si>
  <si>
    <t xml:space="preserve">Крытый каток (коммунальный квартал 45)
мощностью 2800 м2 </t>
  </si>
  <si>
    <t xml:space="preserve">Керлинг-центр (микрорайон Пойма 2)
мощностью 2868 м2 </t>
  </si>
  <si>
    <t>Итого 
строительство крытых спортивных сооружений 
с искусственным льдом</t>
  </si>
  <si>
    <t>Специализированная детско-юношеская спортивная школа олимпийского резерва (Пойма-2)
мощностью 300 мест</t>
  </si>
  <si>
    <t>Спортивная школа-интернат (П-2, П-7, П-12, пойма 5)
мощностью 75 учащихся</t>
  </si>
  <si>
    <t>Волейбольная арена (Пойма-2)
мощностью 12 000м2</t>
  </si>
  <si>
    <t xml:space="preserve">Итого 
строительство (реконструкция) иных спортивных сооружений </t>
  </si>
  <si>
    <t>Итого 
строительство (реконструкция) объектов, предназначенных для размещения детских загородных оздоровительных учреждений</t>
  </si>
  <si>
    <t>Итого
строительство объектов физической культуры и спорта</t>
  </si>
  <si>
    <t xml:space="preserve">Центр технических видов спорта, включающий многофункциональную мотоциклетную трассу, учебные аудитории и помещения, картодром, площадки приземления парашутистову, трассы для кольцевых автогонок «зима-лето», площадки по водно-моторным видам спорта, зимнего и летнего кайта" </t>
  </si>
  <si>
    <t xml:space="preserve"> Молодежный центр в территориальной зоне, объединенной  микрорайонами города 38, 42
</t>
  </si>
  <si>
    <t xml:space="preserve">Молодежный центр в территориальной зоне, объединенной  микрорайонами города 17, 18, 19
</t>
  </si>
  <si>
    <t xml:space="preserve">Центр молодежного творчества
</t>
  </si>
  <si>
    <t xml:space="preserve">Городской многофункциональный молодежный центр мощностью 35 000 м2 в мкр. 31В
</t>
  </si>
  <si>
    <t>Молодежный центр в территориальной зоне, объединенной микрорайонами 30, 31, 32</t>
  </si>
  <si>
    <t>Итого 
строительство, реконструкция  объектов в сфере молодежной политики</t>
  </si>
  <si>
    <t>Информационно-библиотечный центр
(Мкр.48)</t>
  </si>
  <si>
    <t>Организация дополнительного образования
(Мкр. ПИКС)</t>
  </si>
  <si>
    <t>Информационно-библиотечный центр
(Мкр.44)</t>
  </si>
  <si>
    <t xml:space="preserve">Многофункциональный культурно-досуговый центр со зрительным залом
(Коммунальный квартал 45)
</t>
  </si>
  <si>
    <t>Организация дополнительного образования
(Коммунальный квартал 45)</t>
  </si>
  <si>
    <t>Многофункциональный культурный комплекс, включающий в том числе:
- Центр досуга и творчества (зал на 500 мест)
- Театра актера и куклы (зал на 250 мест)
- Выставочный зал, библиотека
(Мкр. 39)</t>
  </si>
  <si>
    <t>Детская школа искусств в микрорайоне 35А</t>
  </si>
  <si>
    <t>Встроенно-пристроенное нежилое помещение по адресу: ул. 30 лет Победы, 7/2.
(Мкр. 17)</t>
  </si>
  <si>
    <t>Организация дополнительного образования
(Пойма -1)</t>
  </si>
  <si>
    <t>Хореографическая школа в микрорайоне №20А</t>
  </si>
  <si>
    <t xml:space="preserve">Творческое объединение "Пионер" в микрорайоне 21-22 г. Сургута
</t>
  </si>
  <si>
    <t>Проект "Сургутский кремль"
(в микрорайоне  9-10)</t>
  </si>
  <si>
    <t>Многофункциональный культурно-досуговый центр 
(Ядро центра)</t>
  </si>
  <si>
    <t xml:space="preserve">Проект комплекс "Сургутский острог" по ул. Энергетиков, 2
(Ядро центра)
</t>
  </si>
  <si>
    <t>"Пассаж искусств" в Ядре центра города (детская библиотека, художественный музей с выставочными площадями)</t>
  </si>
  <si>
    <t>Организация дополнительного образования
(Мкр.24)</t>
  </si>
  <si>
    <t>Детская школа искусств в микрорайоне 25</t>
  </si>
  <si>
    <t>Детская школа искусств 
(Мкр. 28)</t>
  </si>
  <si>
    <t>Содание музейного квартала (территория 60-х) включающего мемориальный комплекс геологов-первопроходцев и музеефикацию фрагмента улицы Терешковой
(Мкр. КК8)</t>
  </si>
  <si>
    <t>Детская школа искусств на 1-м этаже жилого дома
(Мкр.30А)</t>
  </si>
  <si>
    <t>Детская школа искусств 
(Мкр.31В)</t>
  </si>
  <si>
    <t>Многофункциональный культурно-досуговый центр
(Мкр. ВП1)</t>
  </si>
  <si>
    <t>Детская школа искусств 
(п. Черный мыс)</t>
  </si>
  <si>
    <t>Многофункциональный культурно-досуговый центр 
(п. Черный мыс)</t>
  </si>
  <si>
    <t>Многофункциональный культурно-досуговый центр 
(п. Таежный)</t>
  </si>
  <si>
    <t>Организация дополнительного образования
(п. Таежный)</t>
  </si>
  <si>
    <t>Детская школа искусств в п. Юность</t>
  </si>
  <si>
    <t>Многофункциональный культурно-досуговый центр со зрительным залом
(п. Юность)</t>
  </si>
  <si>
    <t>Организация дополнительного образования
(Мкр. ЮЗ1)</t>
  </si>
  <si>
    <t xml:space="preserve">Научно-исследовательский этнографически-туристический центр "ЯВЭНКОТ"
(Мкр. ЮЗ1)
</t>
  </si>
  <si>
    <t>Многофункциональный культурно-досуговый центр 
(П-2, П-7, П-12, пойма 5)</t>
  </si>
  <si>
    <t>Центр народного творчества и ремесел
(П-2, П-7, П-12, пойма 5)</t>
  </si>
  <si>
    <t>Организация дополнительного образования
(п. Пойма)</t>
  </si>
  <si>
    <t>Многофункциональный культурно-досуговый центр 
(Мкр. СЗП2)</t>
  </si>
  <si>
    <t>Информационно-библиотечный центр
(Мкр. СЗП2)</t>
  </si>
  <si>
    <t>Организация дополнительного образования
(Мкр. СЗП2)</t>
  </si>
  <si>
    <t>Выставочный зал
(Мкр. 39)</t>
  </si>
  <si>
    <t>Организация дополнительного образования
(Мкр. 2)</t>
  </si>
  <si>
    <t>Многофункциональный культурно-досуговый центр 
(КК4)</t>
  </si>
  <si>
    <t>Детская школа искусств 
(Мкр.31)</t>
  </si>
  <si>
    <t>Музей
(СП1)</t>
  </si>
  <si>
    <t>Организация дополнительного образования
(СЗП2)</t>
  </si>
  <si>
    <t>Информационно-библиотечный центр
(СЗП2)</t>
  </si>
  <si>
    <t>Многофункциональный культурно-досуговый центр 
(СЗП2)</t>
  </si>
  <si>
    <t>Многофункциональный культурно-досуговый центр 
(ЗПЛ2)</t>
  </si>
  <si>
    <t>Музей
(п. Юность)</t>
  </si>
  <si>
    <t>Организация дополнительного образования
(ВЖ1)</t>
  </si>
  <si>
    <t>Организация дополнительного образования
(ХХII)</t>
  </si>
  <si>
    <t>Организация дополнительного образования
(ХХII №2)</t>
  </si>
  <si>
    <t>Организация дополнительного образования
(ХХII №3)</t>
  </si>
  <si>
    <t>Информационно-библиотечный центр
(ХХII)</t>
  </si>
  <si>
    <t>Музыкально-драматический театр (700 мест) (Ядро центра)</t>
  </si>
  <si>
    <t>Итого 
строительство  объектов, предназначенных для размещения муниципальных учреждений культуры</t>
  </si>
  <si>
    <t>Надворный комплекс "Купеческая усадьба" . Реконструкция
(Мкр.9-10)</t>
  </si>
  <si>
    <t>МАУ "ТАиК «Петрушка». .Реконструкция
(Мкр. А)</t>
  </si>
  <si>
    <t>Дом культуры "Строитель". Реконструкция
(Мкр.19)</t>
  </si>
  <si>
    <t>Итого 
реконструкция  объектов, предназначенных для размещения муниципальных учреждений культуры</t>
  </si>
  <si>
    <t>Итого
строительство объектов культуры и туризма</t>
  </si>
  <si>
    <t>ИТОГО ПО ПРОГРАММЕ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</si>
</sst>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.0"/>
    <numFmt numFmtId="166" formatCode="000000"/>
  </numFmts>
  <fonts count="24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 CE"/>
      <family val="1"/>
      <charset val="238"/>
    </font>
    <font>
      <sz val="14"/>
      <name val="Arial"/>
      <family val="2"/>
      <charset val="204"/>
    </font>
    <font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6"/>
      <name val="Times New Roman"/>
      <family val="1"/>
      <charset val="204"/>
    </font>
    <font>
      <b/>
      <sz val="14"/>
      <name val="Arial"/>
      <family val="2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3" fontId="2" fillId="0" borderId="1" xfId="1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3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  <xf numFmtId="0" fontId="7" fillId="0" borderId="0" xfId="0" applyFont="1" applyFill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/>
    </xf>
    <xf numFmtId="3" fontId="3" fillId="0" borderId="0" xfId="0" applyNumberFormat="1" applyFont="1" applyFill="1" applyBorder="1" applyAlignment="1">
      <alignment horizontal="justify" vertical="center" wrapText="1"/>
    </xf>
    <xf numFmtId="3" fontId="8" fillId="0" borderId="0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right" vertical="top"/>
    </xf>
    <xf numFmtId="4" fontId="5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top"/>
    </xf>
    <xf numFmtId="49" fontId="7" fillId="0" borderId="6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3" fontId="7" fillId="0" borderId="5" xfId="0" applyNumberFormat="1" applyFont="1" applyFill="1" applyBorder="1" applyAlignment="1">
      <alignment horizontal="right" vertical="top"/>
    </xf>
    <xf numFmtId="3" fontId="18" fillId="0" borderId="1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49" fontId="12" fillId="3" borderId="1" xfId="0" applyNumberFormat="1" applyFont="1" applyFill="1" applyBorder="1" applyAlignment="1">
      <alignment horizontal="left" vertical="top" wrapText="1"/>
    </xf>
    <xf numFmtId="3" fontId="12" fillId="3" borderId="1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vertical="top"/>
    </xf>
    <xf numFmtId="0" fontId="21" fillId="0" borderId="1" xfId="0" applyFont="1" applyFill="1" applyBorder="1" applyAlignment="1">
      <alignment horizontal="right" vertical="top" wrapText="1"/>
    </xf>
    <xf numFmtId="3" fontId="21" fillId="0" borderId="1" xfId="0" applyNumberFormat="1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horizontal="right" vertical="top"/>
    </xf>
    <xf numFmtId="4" fontId="7" fillId="0" borderId="1" xfId="0" applyNumberFormat="1" applyFont="1" applyFill="1" applyBorder="1" applyAlignment="1">
      <alignment horizontal="right" vertical="top"/>
    </xf>
    <xf numFmtId="4" fontId="7" fillId="0" borderId="5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12" fillId="3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justify" vertical="top" wrapText="1"/>
    </xf>
    <xf numFmtId="3" fontId="13" fillId="2" borderId="1" xfId="0" applyNumberFormat="1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5" fillId="0" borderId="0" xfId="0" applyFont="1" applyFill="1" applyAlignment="1">
      <alignment horizontal="justify" vertical="top"/>
    </xf>
    <xf numFmtId="0" fontId="23" fillId="4" borderId="1" xfId="0" applyFont="1" applyFill="1" applyBorder="1" applyAlignment="1">
      <alignment horizontal="justify" vertical="top"/>
    </xf>
    <xf numFmtId="3" fontId="23" fillId="4" borderId="1" xfId="0" applyNumberFormat="1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justify" vertical="center"/>
    </xf>
    <xf numFmtId="3" fontId="5" fillId="0" borderId="1" xfId="1" applyNumberFormat="1" applyFont="1" applyFill="1" applyBorder="1" applyAlignment="1">
      <alignment wrapText="1"/>
    </xf>
    <xf numFmtId="3" fontId="2" fillId="0" borderId="1" xfId="1" applyNumberFormat="1" applyFont="1" applyFill="1" applyBorder="1" applyAlignment="1">
      <alignment wrapText="1"/>
    </xf>
    <xf numFmtId="3" fontId="2" fillId="0" borderId="1" xfId="1" applyNumberFormat="1" applyFont="1" applyFill="1" applyBorder="1" applyAlignment="1">
      <alignment horizontal="center" vertical="top" wrapText="1"/>
    </xf>
    <xf numFmtId="3" fontId="5" fillId="0" borderId="1" xfId="1" applyNumberFormat="1" applyFont="1" applyFill="1" applyBorder="1" applyAlignment="1">
      <alignment horizontal="center" vertical="top" wrapText="1"/>
    </xf>
    <xf numFmtId="3" fontId="5" fillId="0" borderId="1" xfId="1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165" fontId="7" fillId="0" borderId="4" xfId="0" applyNumberFormat="1" applyFont="1" applyFill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165" fontId="7" fillId="0" borderId="7" xfId="0" applyNumberFormat="1" applyFont="1" applyFill="1" applyBorder="1" applyAlignment="1">
      <alignment horizontal="center" vertical="top" wrapText="1"/>
    </xf>
    <xf numFmtId="165" fontId="7" fillId="0" borderId="8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165" fontId="14" fillId="0" borderId="0" xfId="0" applyNumberFormat="1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409575</xdr:colOff>
      <xdr:row>27</xdr:row>
      <xdr:rowOff>0</xdr:rowOff>
    </xdr:from>
    <xdr:to>
      <xdr:col>36</xdr:col>
      <xdr:colOff>104775</xdr:colOff>
      <xdr:row>27</xdr:row>
      <xdr:rowOff>19050</xdr:rowOff>
    </xdr:to>
    <xdr:pic>
      <xdr:nvPicPr>
        <xdr:cNvPr id="3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06700" y="4667250"/>
          <a:ext cx="1310640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T500"/>
  <sheetViews>
    <sheetView tabSelected="1" view="pageBreakPreview" topLeftCell="A9" zoomScale="80" zoomScaleNormal="100" zoomScaleSheetLayoutView="80" workbookViewId="0">
      <selection activeCell="B53" sqref="B53"/>
    </sheetView>
  </sheetViews>
  <sheetFormatPr defaultRowHeight="12.75" outlineLevelRow="2"/>
  <cols>
    <col min="1" max="1" width="5.5703125" style="4" customWidth="1"/>
    <col min="2" max="2" width="36.7109375" style="11" customWidth="1"/>
    <col min="3" max="3" width="17.28515625" style="4" customWidth="1"/>
    <col min="4" max="6" width="14.42578125" style="4" customWidth="1"/>
    <col min="7" max="7" width="18.85546875" style="4" customWidth="1"/>
    <col min="8" max="8" width="50.42578125" style="4" customWidth="1"/>
    <col min="9" max="9" width="46.42578125" style="11" hidden="1" customWidth="1"/>
    <col min="10" max="10" width="38.85546875" style="23" hidden="1" customWidth="1"/>
    <col min="11" max="11" width="29.7109375" style="2" customWidth="1"/>
    <col min="12" max="14" width="9.140625" style="2"/>
    <col min="15" max="16384" width="9.140625" style="1"/>
  </cols>
  <sheetData>
    <row r="1" spans="1:124" ht="13.15" hidden="1" customHeight="1"/>
    <row r="2" spans="1:124" ht="12.75" hidden="1" customHeight="1"/>
    <row r="3" spans="1:124" ht="18" hidden="1" customHeight="1"/>
    <row r="4" spans="1:124" ht="15" hidden="1" customHeight="1"/>
    <row r="5" spans="1:124" ht="15" hidden="1" customHeight="1"/>
    <row r="6" spans="1:124" ht="15" hidden="1" customHeight="1"/>
    <row r="7" spans="1:124" ht="29.25" hidden="1" customHeight="1">
      <c r="I7" s="24"/>
    </row>
    <row r="8" spans="1:124" ht="1.9" hidden="1" customHeight="1">
      <c r="I8" s="11" t="s">
        <v>12</v>
      </c>
    </row>
    <row r="9" spans="1:124" ht="57" customHeight="1">
      <c r="A9" s="108" t="s">
        <v>29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1:124" ht="15.75" customHeight="1"/>
    <row r="11" spans="1:124" ht="27.75" customHeight="1">
      <c r="A11" s="109" t="s">
        <v>7</v>
      </c>
      <c r="B11" s="109" t="s">
        <v>5</v>
      </c>
      <c r="C11" s="109" t="s">
        <v>36</v>
      </c>
      <c r="D11" s="109"/>
      <c r="E11" s="109" t="s">
        <v>23</v>
      </c>
      <c r="F11" s="109"/>
      <c r="G11" s="109" t="s">
        <v>26</v>
      </c>
      <c r="H11" s="3" t="s">
        <v>27</v>
      </c>
      <c r="I11" s="109" t="s">
        <v>28</v>
      </c>
      <c r="J11" s="109"/>
    </row>
    <row r="12" spans="1:124" ht="41.25" customHeight="1">
      <c r="A12" s="109"/>
      <c r="B12" s="109"/>
      <c r="C12" s="28" t="s">
        <v>21</v>
      </c>
      <c r="D12" s="3" t="s">
        <v>22</v>
      </c>
      <c r="E12" s="3" t="s">
        <v>24</v>
      </c>
      <c r="F12" s="28" t="s">
        <v>25</v>
      </c>
      <c r="G12" s="109"/>
      <c r="H12" s="3"/>
      <c r="I12" s="3" t="s">
        <v>18</v>
      </c>
      <c r="J12" s="3" t="s">
        <v>19</v>
      </c>
      <c r="N12" s="1"/>
    </row>
    <row r="13" spans="1:124" s="21" customFormat="1" ht="37.5" customHeight="1">
      <c r="A13" s="107" t="s">
        <v>8</v>
      </c>
      <c r="B13" s="42" t="s">
        <v>30</v>
      </c>
      <c r="C13" s="60">
        <f>C14+C16+C29+C31</f>
        <v>5473016.29</v>
      </c>
      <c r="D13" s="60">
        <f>D14+D16+D29+D31</f>
        <v>723965.57</v>
      </c>
      <c r="E13" s="56"/>
      <c r="F13" s="56"/>
      <c r="G13" s="7"/>
      <c r="H13" s="7"/>
      <c r="I13" s="12"/>
      <c r="J13" s="92"/>
      <c r="K13" s="20"/>
      <c r="L13" s="20"/>
      <c r="M13" s="20"/>
      <c r="N13" s="20"/>
    </row>
    <row r="14" spans="1:124" s="19" customFormat="1" ht="32.25" customHeight="1" outlineLevel="1">
      <c r="A14" s="17" t="s">
        <v>0</v>
      </c>
      <c r="B14" s="98" t="s">
        <v>31</v>
      </c>
      <c r="C14" s="32">
        <f>C15</f>
        <v>0</v>
      </c>
      <c r="D14" s="32">
        <f>D15</f>
        <v>560000</v>
      </c>
      <c r="E14" s="57"/>
      <c r="F14" s="57"/>
      <c r="G14" s="7"/>
      <c r="H14" s="7"/>
      <c r="I14" s="12"/>
      <c r="J14" s="25"/>
      <c r="K14" s="18"/>
      <c r="L14" s="18"/>
      <c r="M14" s="18"/>
      <c r="N14" s="18"/>
    </row>
    <row r="15" spans="1:124" s="2" customFormat="1" ht="46.5" customHeight="1" outlineLevel="2">
      <c r="A15" s="3"/>
      <c r="B15" s="99" t="s">
        <v>33</v>
      </c>
      <c r="C15" s="33">
        <v>0</v>
      </c>
      <c r="D15" s="33">
        <v>560000</v>
      </c>
      <c r="E15" s="58">
        <v>2019</v>
      </c>
      <c r="F15" s="58">
        <v>2018</v>
      </c>
      <c r="G15" s="7" t="s">
        <v>76</v>
      </c>
      <c r="H15" s="95" t="s">
        <v>77</v>
      </c>
      <c r="I15" s="12" t="s">
        <v>13</v>
      </c>
      <c r="J15" s="1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</row>
    <row r="16" spans="1:124" s="2" customFormat="1" ht="31.5" customHeight="1" outlineLevel="2">
      <c r="A16" s="17" t="s">
        <v>1</v>
      </c>
      <c r="B16" s="98" t="s">
        <v>34</v>
      </c>
      <c r="C16" s="32">
        <f>SUM(C17:C28)</f>
        <v>4870350</v>
      </c>
      <c r="D16" s="32">
        <f>SUM(D17:D28)</f>
        <v>9659.9699999999993</v>
      </c>
      <c r="E16" s="56"/>
      <c r="F16" s="56"/>
      <c r="G16" s="6"/>
      <c r="H16" s="96"/>
      <c r="I16" s="12"/>
      <c r="J16" s="1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</row>
    <row r="17" spans="1:124" s="2" customFormat="1" ht="45.75" customHeight="1" outlineLevel="2">
      <c r="A17" s="3"/>
      <c r="B17" s="99" t="s">
        <v>35</v>
      </c>
      <c r="C17" s="33">
        <v>0</v>
      </c>
      <c r="D17" s="33">
        <v>6667</v>
      </c>
      <c r="E17" s="58" t="s">
        <v>79</v>
      </c>
      <c r="F17" s="58" t="s">
        <v>80</v>
      </c>
      <c r="G17" s="7" t="s">
        <v>76</v>
      </c>
      <c r="H17" s="95" t="s">
        <v>78</v>
      </c>
      <c r="I17" s="12"/>
      <c r="J17" s="1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</row>
    <row r="18" spans="1:124" s="2" customFormat="1" ht="45.75" customHeight="1" outlineLevel="2">
      <c r="A18" s="35"/>
      <c r="B18" s="100" t="s">
        <v>37</v>
      </c>
      <c r="C18" s="36">
        <v>0</v>
      </c>
      <c r="D18" s="34">
        <v>2992.97</v>
      </c>
      <c r="E18" s="58" t="s">
        <v>79</v>
      </c>
      <c r="F18" s="58" t="s">
        <v>80</v>
      </c>
      <c r="G18" s="7" t="s">
        <v>76</v>
      </c>
      <c r="H18" s="95" t="s">
        <v>78</v>
      </c>
      <c r="I18" s="12"/>
      <c r="J18" s="1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</row>
    <row r="19" spans="1:124" s="2" customFormat="1" ht="45.75" customHeight="1" outlineLevel="2">
      <c r="A19" s="3"/>
      <c r="B19" s="39" t="s">
        <v>43</v>
      </c>
      <c r="C19" s="51">
        <v>599126</v>
      </c>
      <c r="D19" s="37">
        <v>0</v>
      </c>
      <c r="E19" s="58"/>
      <c r="F19" s="58"/>
      <c r="G19" s="7"/>
      <c r="H19" s="95" t="s">
        <v>70</v>
      </c>
      <c r="I19" s="12"/>
      <c r="J19" s="1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</row>
    <row r="20" spans="1:124" s="2" customFormat="1" ht="45.75" customHeight="1" outlineLevel="2">
      <c r="A20" s="3"/>
      <c r="B20" s="39" t="s">
        <v>44</v>
      </c>
      <c r="C20" s="51">
        <v>599126</v>
      </c>
      <c r="D20" s="37">
        <v>0</v>
      </c>
      <c r="E20" s="58"/>
      <c r="F20" s="58"/>
      <c r="G20" s="7"/>
      <c r="H20" s="95" t="s">
        <v>70</v>
      </c>
      <c r="I20" s="12"/>
      <c r="J20" s="1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</row>
    <row r="21" spans="1:124" s="2" customFormat="1" ht="59.25" customHeight="1" outlineLevel="2">
      <c r="A21" s="3"/>
      <c r="B21" s="39" t="s">
        <v>45</v>
      </c>
      <c r="C21" s="51">
        <v>470825</v>
      </c>
      <c r="D21" s="37">
        <v>0</v>
      </c>
      <c r="E21" s="58"/>
      <c r="F21" s="58"/>
      <c r="G21" s="7"/>
      <c r="H21" s="95" t="s">
        <v>70</v>
      </c>
      <c r="I21" s="12"/>
      <c r="J21" s="1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</row>
    <row r="22" spans="1:124" s="2" customFormat="1" ht="45.75" customHeight="1" outlineLevel="2">
      <c r="A22" s="3"/>
      <c r="B22" s="40" t="s">
        <v>46</v>
      </c>
      <c r="C22" s="51">
        <v>395423</v>
      </c>
      <c r="D22" s="37">
        <v>0</v>
      </c>
      <c r="E22" s="58"/>
      <c r="F22" s="58"/>
      <c r="G22" s="7"/>
      <c r="H22" s="95" t="s">
        <v>70</v>
      </c>
      <c r="I22" s="12"/>
      <c r="J22" s="1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</row>
    <row r="23" spans="1:124" s="2" customFormat="1" ht="45.75" customHeight="1" outlineLevel="2">
      <c r="A23" s="3"/>
      <c r="B23" s="39" t="s">
        <v>47</v>
      </c>
      <c r="C23" s="51">
        <v>779523</v>
      </c>
      <c r="D23" s="37">
        <v>0</v>
      </c>
      <c r="E23" s="58"/>
      <c r="F23" s="58"/>
      <c r="G23" s="7"/>
      <c r="H23" s="95" t="s">
        <v>70</v>
      </c>
      <c r="I23" s="12"/>
      <c r="J23" s="1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</row>
    <row r="24" spans="1:124" s="2" customFormat="1" ht="45.75" customHeight="1" outlineLevel="2">
      <c r="A24" s="3"/>
      <c r="B24" s="39" t="s">
        <v>48</v>
      </c>
      <c r="C24" s="51">
        <v>599126</v>
      </c>
      <c r="D24" s="37">
        <v>0</v>
      </c>
      <c r="E24" s="58"/>
      <c r="F24" s="58"/>
      <c r="G24" s="7"/>
      <c r="H24" s="95" t="s">
        <v>70</v>
      </c>
      <c r="I24" s="12"/>
      <c r="J24" s="1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</row>
    <row r="25" spans="1:124" s="2" customFormat="1" ht="45.75" customHeight="1" outlineLevel="2">
      <c r="A25" s="3"/>
      <c r="B25" s="39" t="s">
        <v>49</v>
      </c>
      <c r="C25" s="51">
        <v>361867</v>
      </c>
      <c r="D25" s="37">
        <v>0</v>
      </c>
      <c r="E25" s="58"/>
      <c r="F25" s="58"/>
      <c r="G25" s="7"/>
      <c r="H25" s="95" t="s">
        <v>70</v>
      </c>
      <c r="I25" s="12"/>
      <c r="J25" s="1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1:124" s="2" customFormat="1" ht="45.75" customHeight="1" outlineLevel="2">
      <c r="A26" s="3"/>
      <c r="B26" s="39" t="s">
        <v>50</v>
      </c>
      <c r="C26" s="51">
        <v>318012</v>
      </c>
      <c r="D26" s="37">
        <v>0</v>
      </c>
      <c r="E26" s="58"/>
      <c r="F26" s="58"/>
      <c r="G26" s="7"/>
      <c r="H26" s="95" t="s">
        <v>70</v>
      </c>
      <c r="I26" s="12"/>
      <c r="J26" s="1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1:124" s="2" customFormat="1" ht="70.5" customHeight="1" outlineLevel="2">
      <c r="A27" s="3"/>
      <c r="B27" s="39" t="s">
        <v>51</v>
      </c>
      <c r="C27" s="51">
        <v>734564</v>
      </c>
      <c r="D27" s="37">
        <v>0</v>
      </c>
      <c r="E27" s="58"/>
      <c r="F27" s="58"/>
      <c r="G27" s="7"/>
      <c r="H27" s="95" t="s">
        <v>70</v>
      </c>
      <c r="I27" s="12"/>
      <c r="J27" s="1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1:124" ht="38.25" customHeight="1" outlineLevel="2">
      <c r="A28" s="5"/>
      <c r="B28" s="39" t="s">
        <v>52</v>
      </c>
      <c r="C28" s="51">
        <v>12758</v>
      </c>
      <c r="D28" s="37">
        <v>0</v>
      </c>
      <c r="E28" s="58"/>
      <c r="F28" s="58"/>
      <c r="G28" s="7"/>
      <c r="H28" s="95" t="s">
        <v>70</v>
      </c>
      <c r="I28" s="12" t="s">
        <v>14</v>
      </c>
      <c r="J28" s="12" t="s">
        <v>14</v>
      </c>
    </row>
    <row r="29" spans="1:124" ht="57" customHeight="1" outlineLevel="2">
      <c r="A29" s="29" t="s">
        <v>2</v>
      </c>
      <c r="B29" s="101" t="s">
        <v>38</v>
      </c>
      <c r="C29" s="32">
        <f>C30</f>
        <v>0</v>
      </c>
      <c r="D29" s="41">
        <f>D30</f>
        <v>2727</v>
      </c>
      <c r="E29" s="59"/>
      <c r="F29" s="56"/>
      <c r="G29" s="6"/>
      <c r="H29" s="97"/>
      <c r="I29" s="12"/>
      <c r="J29" s="12"/>
    </row>
    <row r="30" spans="1:124" ht="71.25" customHeight="1" outlineLevel="2">
      <c r="A30" s="5"/>
      <c r="B30" s="102" t="s">
        <v>39</v>
      </c>
      <c r="C30" s="33">
        <v>0</v>
      </c>
      <c r="D30" s="37">
        <v>2727</v>
      </c>
      <c r="E30" s="58">
        <v>2019</v>
      </c>
      <c r="F30" s="58">
        <v>2018</v>
      </c>
      <c r="G30" s="7"/>
      <c r="H30" s="95" t="s">
        <v>78</v>
      </c>
      <c r="I30" s="12"/>
      <c r="J30" s="12"/>
    </row>
    <row r="31" spans="1:124" ht="38.25" customHeight="1" outlineLevel="2">
      <c r="A31" s="5" t="s">
        <v>82</v>
      </c>
      <c r="B31" s="103" t="s">
        <v>40</v>
      </c>
      <c r="C31" s="32">
        <f>SUM(C32:C33)</f>
        <v>602666.29</v>
      </c>
      <c r="D31" s="32">
        <f>SUM(D32:D33)</f>
        <v>151578.6</v>
      </c>
      <c r="E31" s="56"/>
      <c r="F31" s="56"/>
      <c r="G31" s="6"/>
      <c r="H31" s="97"/>
      <c r="I31" s="12"/>
      <c r="J31" s="12"/>
    </row>
    <row r="32" spans="1:124" ht="54" customHeight="1" outlineLevel="2">
      <c r="A32" s="3"/>
      <c r="B32" s="102" t="s">
        <v>41</v>
      </c>
      <c r="C32" s="33">
        <v>151578.6</v>
      </c>
      <c r="D32" s="37">
        <v>151578.6</v>
      </c>
      <c r="E32" s="58">
        <v>2018</v>
      </c>
      <c r="F32" s="58">
        <v>2018</v>
      </c>
      <c r="G32" s="7"/>
      <c r="H32" s="95" t="s">
        <v>81</v>
      </c>
      <c r="I32" s="12"/>
      <c r="J32" s="12"/>
    </row>
    <row r="33" spans="1:14" ht="54.75" customHeight="1" outlineLevel="2">
      <c r="A33" s="3"/>
      <c r="B33" s="102" t="s">
        <v>42</v>
      </c>
      <c r="C33" s="33">
        <v>451087.69</v>
      </c>
      <c r="D33" s="37">
        <v>0</v>
      </c>
      <c r="E33" s="58"/>
      <c r="F33" s="58"/>
      <c r="G33" s="7"/>
      <c r="H33" s="95" t="s">
        <v>70</v>
      </c>
      <c r="I33" s="12"/>
      <c r="J33" s="12"/>
    </row>
    <row r="34" spans="1:14" s="21" customFormat="1" ht="36.75" customHeight="1">
      <c r="A34" s="107" t="s">
        <v>9</v>
      </c>
      <c r="B34" s="42" t="s">
        <v>53</v>
      </c>
      <c r="C34" s="60">
        <f>C35+C38+C40+C42+C45</f>
        <v>1458555</v>
      </c>
      <c r="D34" s="60">
        <f>D35+D38+D40+D42</f>
        <v>0</v>
      </c>
      <c r="E34" s="56"/>
      <c r="F34" s="56"/>
      <c r="G34" s="7"/>
      <c r="H34" s="95"/>
      <c r="I34" s="12"/>
      <c r="J34" s="13"/>
      <c r="K34" s="20"/>
      <c r="L34" s="20"/>
      <c r="M34" s="20"/>
      <c r="N34" s="20"/>
    </row>
    <row r="35" spans="1:14" s="21" customFormat="1" ht="28.5" customHeight="1" outlineLevel="1">
      <c r="A35" s="5" t="s">
        <v>3</v>
      </c>
      <c r="B35" s="104" t="s">
        <v>54</v>
      </c>
      <c r="C35" s="32">
        <f>SUM(C36:C37)</f>
        <v>5070</v>
      </c>
      <c r="D35" s="32">
        <f>SUM(D36:D50)</f>
        <v>0</v>
      </c>
      <c r="E35" s="56"/>
      <c r="F35" s="56"/>
      <c r="G35" s="7"/>
      <c r="H35" s="95"/>
      <c r="I35" s="12"/>
      <c r="J35" s="13"/>
      <c r="K35" s="20"/>
      <c r="L35" s="20"/>
      <c r="M35" s="20"/>
      <c r="N35" s="20"/>
    </row>
    <row r="36" spans="1:14" ht="36.75" customHeight="1" outlineLevel="2">
      <c r="A36" s="3"/>
      <c r="B36" s="44" t="s">
        <v>55</v>
      </c>
      <c r="C36" s="51">
        <v>2535</v>
      </c>
      <c r="D36" s="33">
        <v>0</v>
      </c>
      <c r="E36" s="58"/>
      <c r="F36" s="58"/>
      <c r="G36" s="7"/>
      <c r="H36" s="95" t="s">
        <v>70</v>
      </c>
      <c r="I36" s="12" t="s">
        <v>15</v>
      </c>
      <c r="J36" s="13" t="s">
        <v>20</v>
      </c>
    </row>
    <row r="37" spans="1:14" ht="36" customHeight="1" outlineLevel="2">
      <c r="A37" s="3"/>
      <c r="B37" s="48" t="s">
        <v>56</v>
      </c>
      <c r="C37" s="51">
        <v>2535</v>
      </c>
      <c r="D37" s="33">
        <v>0</v>
      </c>
      <c r="E37" s="58"/>
      <c r="F37" s="58"/>
      <c r="G37" s="7"/>
      <c r="H37" s="95" t="s">
        <v>70</v>
      </c>
      <c r="I37" s="12"/>
      <c r="J37" s="13"/>
    </row>
    <row r="38" spans="1:14" ht="27.75" customHeight="1" outlineLevel="2">
      <c r="A38" s="5" t="s">
        <v>83</v>
      </c>
      <c r="B38" s="104" t="s">
        <v>57</v>
      </c>
      <c r="C38" s="32">
        <f>C39</f>
        <v>599126</v>
      </c>
      <c r="D38" s="32">
        <f>D39</f>
        <v>0</v>
      </c>
      <c r="E38" s="56"/>
      <c r="F38" s="56"/>
      <c r="G38" s="6"/>
      <c r="H38" s="96"/>
      <c r="I38" s="12"/>
      <c r="J38" s="13"/>
    </row>
    <row r="39" spans="1:14" ht="46.5" customHeight="1" outlineLevel="2">
      <c r="A39" s="3"/>
      <c r="B39" s="48" t="s">
        <v>58</v>
      </c>
      <c r="C39" s="51">
        <v>599126</v>
      </c>
      <c r="D39" s="33">
        <v>0</v>
      </c>
      <c r="E39" s="58"/>
      <c r="F39" s="58"/>
      <c r="G39" s="7"/>
      <c r="H39" s="95" t="s">
        <v>70</v>
      </c>
      <c r="I39" s="12"/>
      <c r="J39" s="13"/>
    </row>
    <row r="40" spans="1:14" ht="42" customHeight="1" outlineLevel="2">
      <c r="A40" s="5" t="s">
        <v>84</v>
      </c>
      <c r="B40" s="49" t="s">
        <v>59</v>
      </c>
      <c r="C40" s="52">
        <f>C41</f>
        <v>531283</v>
      </c>
      <c r="D40" s="52">
        <f>D41</f>
        <v>0</v>
      </c>
      <c r="E40" s="56"/>
      <c r="F40" s="56"/>
      <c r="G40" s="6"/>
      <c r="H40" s="95"/>
      <c r="I40" s="12"/>
      <c r="J40" s="13"/>
    </row>
    <row r="41" spans="1:14" ht="46.5" customHeight="1" outlineLevel="2">
      <c r="A41" s="5"/>
      <c r="B41" s="50" t="s">
        <v>60</v>
      </c>
      <c r="C41" s="8">
        <v>531283</v>
      </c>
      <c r="D41" s="33">
        <v>0</v>
      </c>
      <c r="E41" s="58"/>
      <c r="F41" s="58"/>
      <c r="G41" s="7"/>
      <c r="H41" s="95" t="s">
        <v>70</v>
      </c>
      <c r="I41" s="12"/>
      <c r="J41" s="13"/>
    </row>
    <row r="42" spans="1:14" ht="28.5" customHeight="1" outlineLevel="2">
      <c r="A42" s="5" t="s">
        <v>85</v>
      </c>
      <c r="B42" s="45" t="s">
        <v>61</v>
      </c>
      <c r="C42" s="52">
        <f>C43+C44</f>
        <v>200854</v>
      </c>
      <c r="D42" s="52">
        <f>D43+D44</f>
        <v>0</v>
      </c>
      <c r="E42" s="56"/>
      <c r="F42" s="56"/>
      <c r="G42" s="93"/>
      <c r="H42" s="96"/>
      <c r="I42" s="12"/>
      <c r="J42" s="13"/>
    </row>
    <row r="43" spans="1:14" ht="39" customHeight="1" outlineLevel="2">
      <c r="A43" s="5"/>
      <c r="B43" s="54" t="s">
        <v>62</v>
      </c>
      <c r="C43" s="51">
        <v>854</v>
      </c>
      <c r="D43" s="33">
        <v>0</v>
      </c>
      <c r="E43" s="58"/>
      <c r="F43" s="58"/>
      <c r="G43" s="94"/>
      <c r="H43" s="95" t="s">
        <v>70</v>
      </c>
      <c r="I43" s="12"/>
      <c r="J43" s="13"/>
    </row>
    <row r="44" spans="1:14" ht="46.5" customHeight="1" outlineLevel="2">
      <c r="A44" s="5"/>
      <c r="B44" s="54" t="s">
        <v>63</v>
      </c>
      <c r="C44" s="51">
        <v>200000</v>
      </c>
      <c r="D44" s="33">
        <v>0</v>
      </c>
      <c r="E44" s="58"/>
      <c r="F44" s="58"/>
      <c r="G44" s="94"/>
      <c r="H44" s="95" t="s">
        <v>70</v>
      </c>
      <c r="I44" s="12"/>
      <c r="J44" s="13"/>
    </row>
    <row r="45" spans="1:14" ht="59.25" customHeight="1" outlineLevel="2">
      <c r="A45" s="5" t="s">
        <v>86</v>
      </c>
      <c r="B45" s="55" t="s">
        <v>64</v>
      </c>
      <c r="C45" s="52">
        <f>C46</f>
        <v>122222</v>
      </c>
      <c r="D45" s="52">
        <f>D46</f>
        <v>0</v>
      </c>
      <c r="E45" s="56"/>
      <c r="F45" s="56"/>
      <c r="G45" s="93"/>
      <c r="H45" s="96"/>
      <c r="I45" s="12"/>
      <c r="J45" s="13"/>
    </row>
    <row r="46" spans="1:14" ht="72.75" customHeight="1" outlineLevel="2">
      <c r="A46" s="5"/>
      <c r="B46" s="54" t="s">
        <v>65</v>
      </c>
      <c r="C46" s="51">
        <v>122222</v>
      </c>
      <c r="D46" s="33">
        <v>0</v>
      </c>
      <c r="E46" s="58"/>
      <c r="F46" s="58"/>
      <c r="G46" s="94"/>
      <c r="H46" s="95" t="s">
        <v>70</v>
      </c>
      <c r="I46" s="12"/>
      <c r="J46" s="13"/>
    </row>
    <row r="47" spans="1:14" ht="39" customHeight="1" outlineLevel="2">
      <c r="A47" s="106" t="s">
        <v>10</v>
      </c>
      <c r="B47" s="42" t="s">
        <v>66</v>
      </c>
      <c r="C47" s="61">
        <f>C48+C51</f>
        <v>303589</v>
      </c>
      <c r="D47" s="61">
        <f>D48+D51</f>
        <v>0</v>
      </c>
      <c r="E47" s="56"/>
      <c r="F47" s="56"/>
      <c r="G47" s="93"/>
      <c r="H47" s="96"/>
      <c r="I47" s="12"/>
      <c r="J47" s="13"/>
    </row>
    <row r="48" spans="1:14" ht="39.75" customHeight="1" outlineLevel="2">
      <c r="A48" s="5" t="s">
        <v>4</v>
      </c>
      <c r="B48" s="55" t="s">
        <v>69</v>
      </c>
      <c r="C48" s="52">
        <f>C50+C49</f>
        <v>114700</v>
      </c>
      <c r="D48" s="52">
        <f>D50+D49</f>
        <v>0</v>
      </c>
      <c r="E48" s="56"/>
      <c r="F48" s="56"/>
      <c r="G48" s="93"/>
      <c r="H48" s="96"/>
      <c r="I48" s="12"/>
      <c r="J48" s="13"/>
    </row>
    <row r="49" spans="1:110" ht="46.5" customHeight="1" outlineLevel="2">
      <c r="A49" s="5"/>
      <c r="B49" s="39" t="s">
        <v>67</v>
      </c>
      <c r="C49" s="51">
        <v>70600</v>
      </c>
      <c r="D49" s="33">
        <v>0</v>
      </c>
      <c r="E49" s="58"/>
      <c r="F49" s="58"/>
      <c r="G49" s="7"/>
      <c r="H49" s="95" t="s">
        <v>70</v>
      </c>
      <c r="I49" s="12"/>
      <c r="J49" s="13"/>
    </row>
    <row r="50" spans="1:110" ht="31.5" customHeight="1" outlineLevel="2">
      <c r="A50" s="5"/>
      <c r="B50" s="39" t="s">
        <v>68</v>
      </c>
      <c r="C50" s="51">
        <v>44100</v>
      </c>
      <c r="D50" s="33">
        <v>0</v>
      </c>
      <c r="E50" s="58"/>
      <c r="F50" s="58"/>
      <c r="G50" s="7"/>
      <c r="H50" s="95" t="s">
        <v>70</v>
      </c>
      <c r="I50" s="12" t="s">
        <v>16</v>
      </c>
      <c r="J50" s="12" t="s">
        <v>17</v>
      </c>
    </row>
    <row r="51" spans="1:110" ht="58.5" customHeight="1" outlineLevel="2">
      <c r="A51" s="5" t="s">
        <v>6</v>
      </c>
      <c r="B51" s="45" t="s">
        <v>64</v>
      </c>
      <c r="C51" s="52">
        <f>C52</f>
        <v>188889</v>
      </c>
      <c r="D51" s="52">
        <f>D52</f>
        <v>0</v>
      </c>
      <c r="E51" s="58"/>
      <c r="F51" s="58"/>
      <c r="G51" s="7"/>
      <c r="H51" s="95"/>
      <c r="I51" s="12"/>
      <c r="J51" s="12"/>
    </row>
    <row r="52" spans="1:110" ht="116.25" customHeight="1" outlineLevel="2">
      <c r="A52" s="5"/>
      <c r="B52" s="54" t="s">
        <v>71</v>
      </c>
      <c r="C52" s="51">
        <v>188889</v>
      </c>
      <c r="D52" s="33">
        <v>0</v>
      </c>
      <c r="E52" s="58"/>
      <c r="F52" s="58"/>
      <c r="G52" s="7"/>
      <c r="H52" s="95" t="s">
        <v>70</v>
      </c>
      <c r="I52" s="12"/>
      <c r="J52" s="12"/>
    </row>
    <row r="53" spans="1:110" ht="37.5" customHeight="1" outlineLevel="2">
      <c r="A53" s="107" t="s">
        <v>87</v>
      </c>
      <c r="B53" s="105" t="s">
        <v>72</v>
      </c>
      <c r="C53" s="61">
        <f>C54</f>
        <v>20000</v>
      </c>
      <c r="D53" s="61">
        <f>D54</f>
        <v>0</v>
      </c>
      <c r="E53" s="58"/>
      <c r="F53" s="58"/>
      <c r="G53" s="7"/>
      <c r="H53" s="95"/>
      <c r="I53" s="12"/>
      <c r="J53" s="12"/>
    </row>
    <row r="54" spans="1:110" ht="54.75" customHeight="1" outlineLevel="2">
      <c r="A54" s="5" t="s">
        <v>88</v>
      </c>
      <c r="B54" s="45" t="s">
        <v>74</v>
      </c>
      <c r="C54" s="51">
        <f>C55</f>
        <v>20000</v>
      </c>
      <c r="D54" s="51">
        <f>D55</f>
        <v>0</v>
      </c>
      <c r="E54" s="58"/>
      <c r="F54" s="58"/>
      <c r="G54" s="7"/>
      <c r="H54" s="95"/>
      <c r="I54" s="12"/>
      <c r="J54" s="12"/>
    </row>
    <row r="55" spans="1:110" ht="45" customHeight="1" outlineLevel="2">
      <c r="A55" s="3"/>
      <c r="B55" s="39" t="s">
        <v>75</v>
      </c>
      <c r="C55" s="51">
        <v>20000</v>
      </c>
      <c r="D55" s="33">
        <v>0</v>
      </c>
      <c r="E55" s="58"/>
      <c r="F55" s="58"/>
      <c r="G55" s="7"/>
      <c r="H55" s="95" t="s">
        <v>70</v>
      </c>
      <c r="I55" s="12"/>
      <c r="J55" s="12"/>
    </row>
    <row r="56" spans="1:110" s="21" customFormat="1" ht="45.75" customHeight="1" collapsed="1">
      <c r="A56" s="5"/>
      <c r="B56" s="107" t="s">
        <v>11</v>
      </c>
      <c r="C56" s="62">
        <f>C13+C34+C47+C53</f>
        <v>7255160</v>
      </c>
      <c r="D56" s="62">
        <f>D13+D34+D47+D53</f>
        <v>723966</v>
      </c>
      <c r="E56" s="56"/>
      <c r="F56" s="56"/>
      <c r="G56" s="6"/>
      <c r="H56" s="96"/>
      <c r="I56" s="22"/>
      <c r="J56" s="16"/>
      <c r="K56" s="20"/>
      <c r="L56" s="20"/>
      <c r="M56" s="20"/>
      <c r="N56" s="20"/>
    </row>
    <row r="57" spans="1:110" s="2" customFormat="1" ht="37.5" customHeight="1">
      <c r="A57" s="9"/>
      <c r="B57" s="15"/>
      <c r="C57" s="10"/>
      <c r="D57" s="10"/>
      <c r="E57" s="10"/>
      <c r="F57" s="10"/>
      <c r="G57" s="10"/>
      <c r="H57" s="10"/>
      <c r="I57" s="26"/>
      <c r="J57" s="15"/>
    </row>
    <row r="58" spans="1:110" ht="21" customHeight="1">
      <c r="A58" s="9"/>
      <c r="B58" s="14"/>
      <c r="C58" s="10"/>
      <c r="D58" s="10"/>
      <c r="E58" s="10"/>
      <c r="F58" s="10"/>
      <c r="G58" s="10"/>
      <c r="H58" s="10"/>
      <c r="I58" s="26"/>
      <c r="J58" s="15"/>
    </row>
    <row r="59" spans="1:110">
      <c r="A59" s="9"/>
      <c r="B59" s="14"/>
      <c r="C59" s="10"/>
      <c r="D59" s="10"/>
      <c r="E59" s="10"/>
      <c r="F59" s="10"/>
      <c r="G59" s="10"/>
      <c r="H59" s="10"/>
      <c r="I59" s="15"/>
      <c r="J59" s="15"/>
    </row>
    <row r="60" spans="1:110">
      <c r="A60" s="9"/>
      <c r="B60" s="14"/>
      <c r="C60" s="9"/>
      <c r="D60" s="9"/>
      <c r="E60" s="9"/>
      <c r="F60" s="9"/>
      <c r="G60" s="9"/>
      <c r="H60" s="9"/>
      <c r="I60" s="26"/>
      <c r="J60" s="15"/>
    </row>
    <row r="61" spans="1:110" s="2" customFormat="1">
      <c r="A61" s="9"/>
      <c r="B61" s="14"/>
      <c r="C61" s="10"/>
      <c r="D61" s="10"/>
      <c r="E61" s="10"/>
      <c r="F61" s="10"/>
      <c r="G61" s="10"/>
      <c r="H61" s="10"/>
      <c r="I61" s="26"/>
      <c r="J61" s="1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spans="1:110" s="2" customFormat="1">
      <c r="A62" s="9"/>
      <c r="B62" s="14"/>
      <c r="C62" s="10"/>
      <c r="D62" s="10"/>
      <c r="E62" s="10"/>
      <c r="F62" s="10"/>
      <c r="G62" s="10"/>
      <c r="H62" s="10"/>
      <c r="I62" s="26"/>
      <c r="J62" s="2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1:110" s="2" customFormat="1">
      <c r="A63" s="9"/>
      <c r="B63" s="14"/>
      <c r="C63" s="10"/>
      <c r="D63" s="10"/>
      <c r="E63" s="10"/>
      <c r="F63" s="10"/>
      <c r="G63" s="10"/>
      <c r="H63" s="10"/>
      <c r="I63" s="26"/>
      <c r="J63" s="2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spans="1:110" s="2" customFormat="1">
      <c r="A64" s="9"/>
      <c r="B64" s="14"/>
      <c r="C64" s="10"/>
      <c r="D64" s="10"/>
      <c r="E64" s="10"/>
      <c r="F64" s="10"/>
      <c r="G64" s="10"/>
      <c r="H64" s="10"/>
      <c r="I64" s="26"/>
      <c r="J64" s="2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</row>
    <row r="65" spans="1:110" s="2" customFormat="1">
      <c r="A65" s="9"/>
      <c r="B65" s="14"/>
      <c r="C65" s="10"/>
      <c r="D65" s="10"/>
      <c r="E65" s="10"/>
      <c r="F65" s="10"/>
      <c r="G65" s="10"/>
      <c r="H65" s="10"/>
      <c r="I65" s="26"/>
      <c r="J65" s="2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</row>
    <row r="66" spans="1:110" s="2" customFormat="1">
      <c r="A66" s="9"/>
      <c r="B66" s="14"/>
      <c r="C66" s="10"/>
      <c r="D66" s="10"/>
      <c r="E66" s="10"/>
      <c r="F66" s="10"/>
      <c r="G66" s="10"/>
      <c r="H66" s="10"/>
      <c r="I66" s="26"/>
      <c r="J66" s="2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</row>
    <row r="67" spans="1:110" s="2" customFormat="1">
      <c r="A67" s="9"/>
      <c r="B67" s="14"/>
      <c r="C67" s="10"/>
      <c r="D67" s="10"/>
      <c r="E67" s="10"/>
      <c r="F67" s="10"/>
      <c r="G67" s="10"/>
      <c r="H67" s="10"/>
      <c r="I67" s="26"/>
      <c r="J67" s="2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</row>
    <row r="68" spans="1:110" s="2" customFormat="1">
      <c r="A68" s="9"/>
      <c r="B68" s="14"/>
      <c r="C68" s="10"/>
      <c r="D68" s="10"/>
      <c r="E68" s="10"/>
      <c r="F68" s="10"/>
      <c r="G68" s="10"/>
      <c r="H68" s="10"/>
      <c r="I68" s="26"/>
      <c r="J68" s="2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1:110" s="2" customFormat="1">
      <c r="A69" s="9"/>
      <c r="B69" s="14"/>
      <c r="C69" s="10"/>
      <c r="D69" s="10"/>
      <c r="E69" s="10"/>
      <c r="F69" s="10"/>
      <c r="G69" s="10"/>
      <c r="H69" s="10"/>
      <c r="I69" s="26"/>
      <c r="J69" s="2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</row>
    <row r="70" spans="1:110" s="2" customFormat="1" ht="15.75">
      <c r="A70" s="9"/>
      <c r="B70" s="14"/>
      <c r="C70" s="10"/>
      <c r="D70" s="10"/>
      <c r="E70" s="10"/>
      <c r="F70" s="10"/>
      <c r="G70" s="10"/>
      <c r="H70" s="10"/>
      <c r="I70" s="27"/>
      <c r="J70" s="2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</row>
    <row r="71" spans="1:110" s="2" customFormat="1" ht="45" customHeight="1">
      <c r="A71" s="9"/>
      <c r="B71" s="14"/>
      <c r="C71" s="10"/>
      <c r="D71" s="10"/>
      <c r="E71" s="10"/>
      <c r="F71" s="10"/>
      <c r="G71" s="10"/>
      <c r="H71" s="10"/>
      <c r="I71" s="27"/>
      <c r="J71" s="2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</row>
    <row r="72" spans="1:110" s="2" customFormat="1" ht="22.5" customHeight="1">
      <c r="A72" s="9"/>
      <c r="B72" s="14"/>
      <c r="C72" s="10"/>
      <c r="D72" s="10"/>
      <c r="E72" s="10"/>
      <c r="F72" s="10"/>
      <c r="G72" s="10"/>
      <c r="H72" s="10"/>
      <c r="I72" s="27"/>
      <c r="J72" s="2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</row>
    <row r="73" spans="1:110" s="2" customFormat="1" ht="21" customHeight="1">
      <c r="A73" s="9"/>
      <c r="B73" s="14"/>
      <c r="C73" s="10"/>
      <c r="D73" s="10"/>
      <c r="E73" s="10"/>
      <c r="F73" s="10"/>
      <c r="G73" s="10"/>
      <c r="H73" s="10"/>
      <c r="I73" s="27"/>
      <c r="J73" s="2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</row>
    <row r="74" spans="1:110" s="2" customFormat="1" ht="22.5" customHeight="1">
      <c r="A74" s="9"/>
      <c r="B74" s="14"/>
      <c r="C74" s="10"/>
      <c r="D74" s="10"/>
      <c r="E74" s="10"/>
      <c r="F74" s="10"/>
      <c r="G74" s="10"/>
      <c r="H74" s="10"/>
      <c r="I74" s="27"/>
      <c r="J74" s="23"/>
    </row>
    <row r="75" spans="1:110" s="2" customFormat="1" ht="25.5" customHeight="1">
      <c r="A75" s="9"/>
      <c r="B75" s="14"/>
      <c r="C75" s="10"/>
      <c r="D75" s="10"/>
      <c r="E75" s="10"/>
      <c r="F75" s="10"/>
      <c r="G75" s="10"/>
      <c r="H75" s="10"/>
      <c r="I75" s="27"/>
      <c r="J75" s="23"/>
    </row>
    <row r="76" spans="1:110" s="2" customFormat="1" ht="18.75" customHeight="1">
      <c r="A76" s="9"/>
      <c r="B76" s="14"/>
      <c r="C76" s="10"/>
      <c r="D76" s="10"/>
      <c r="E76" s="10"/>
      <c r="F76" s="10"/>
      <c r="G76" s="10"/>
      <c r="H76" s="10"/>
      <c r="I76" s="27"/>
      <c r="J76" s="2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</row>
    <row r="77" spans="1:110" s="2" customFormat="1" ht="25.5" customHeight="1">
      <c r="A77" s="9"/>
      <c r="B77" s="14"/>
      <c r="C77" s="10"/>
      <c r="D77" s="10"/>
      <c r="E77" s="10"/>
      <c r="F77" s="10"/>
      <c r="G77" s="10"/>
      <c r="H77" s="10"/>
      <c r="I77" s="15"/>
      <c r="J77" s="23"/>
    </row>
    <row r="78" spans="1:110">
      <c r="A78" s="9"/>
      <c r="B78" s="15"/>
      <c r="C78" s="9"/>
      <c r="D78" s="9"/>
      <c r="E78" s="9"/>
      <c r="F78" s="9"/>
      <c r="G78" s="9"/>
      <c r="H78" s="9"/>
      <c r="I78" s="14"/>
    </row>
    <row r="79" spans="1:110" s="2" customFormat="1">
      <c r="A79" s="9"/>
      <c r="B79" s="14"/>
      <c r="C79" s="10"/>
      <c r="D79" s="10"/>
      <c r="E79" s="10"/>
      <c r="F79" s="10"/>
      <c r="G79" s="10"/>
      <c r="H79" s="10"/>
      <c r="I79" s="26"/>
      <c r="J79" s="2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</row>
    <row r="80" spans="1:110" s="2" customFormat="1">
      <c r="A80" s="9"/>
      <c r="B80" s="14"/>
      <c r="C80" s="10"/>
      <c r="D80" s="10"/>
      <c r="E80" s="10"/>
      <c r="F80" s="10"/>
      <c r="G80" s="10"/>
      <c r="H80" s="10"/>
      <c r="I80" s="26"/>
      <c r="J80" s="2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</row>
    <row r="81" spans="1:110" s="2" customFormat="1">
      <c r="A81" s="9"/>
      <c r="B81" s="14"/>
      <c r="C81" s="10"/>
      <c r="D81" s="10"/>
      <c r="E81" s="10"/>
      <c r="F81" s="10"/>
      <c r="G81" s="10"/>
      <c r="H81" s="10"/>
      <c r="I81" s="26"/>
      <c r="J81" s="2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</row>
    <row r="82" spans="1:110" s="2" customFormat="1">
      <c r="A82" s="9"/>
      <c r="B82" s="14"/>
      <c r="C82" s="10"/>
      <c r="D82" s="10"/>
      <c r="E82" s="10"/>
      <c r="F82" s="10"/>
      <c r="G82" s="10"/>
      <c r="H82" s="10"/>
      <c r="I82" s="26"/>
      <c r="J82" s="2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</row>
    <row r="83" spans="1:110" s="2" customFormat="1">
      <c r="A83" s="9"/>
      <c r="B83" s="14"/>
      <c r="C83" s="10"/>
      <c r="D83" s="10"/>
      <c r="E83" s="10"/>
      <c r="F83" s="10"/>
      <c r="G83" s="10"/>
      <c r="H83" s="10"/>
      <c r="I83" s="15"/>
      <c r="J83" s="2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</row>
    <row r="84" spans="1:110" s="2" customFormat="1">
      <c r="A84" s="9"/>
      <c r="B84" s="14"/>
      <c r="C84" s="9"/>
      <c r="D84" s="9"/>
      <c r="E84" s="9"/>
      <c r="F84" s="9"/>
      <c r="G84" s="9"/>
      <c r="H84" s="9"/>
      <c r="I84" s="14"/>
      <c r="J84" s="2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</row>
    <row r="85" spans="1:110" s="2" customFormat="1">
      <c r="A85" s="9"/>
      <c r="B85" s="14"/>
      <c r="C85" s="10"/>
      <c r="D85" s="10"/>
      <c r="E85" s="10"/>
      <c r="F85" s="10"/>
      <c r="G85" s="10"/>
      <c r="H85" s="10"/>
      <c r="I85" s="26"/>
      <c r="J85" s="2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</row>
    <row r="86" spans="1:110" s="2" customFormat="1">
      <c r="A86" s="9"/>
      <c r="B86" s="14"/>
      <c r="C86" s="10"/>
      <c r="D86" s="10"/>
      <c r="E86" s="10"/>
      <c r="F86" s="10"/>
      <c r="G86" s="10"/>
      <c r="H86" s="10"/>
      <c r="I86" s="14"/>
      <c r="J86" s="2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</row>
    <row r="87" spans="1:110" s="2" customFormat="1">
      <c r="A87" s="9"/>
      <c r="B87" s="15"/>
      <c r="C87" s="10"/>
      <c r="D87" s="10"/>
      <c r="E87" s="10"/>
      <c r="F87" s="10"/>
      <c r="G87" s="10"/>
      <c r="H87" s="10"/>
      <c r="I87" s="26"/>
      <c r="J87" s="2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</row>
    <row r="88" spans="1:110" s="2" customFormat="1">
      <c r="A88" s="9"/>
      <c r="B88" s="14"/>
      <c r="C88" s="10"/>
      <c r="D88" s="10"/>
      <c r="E88" s="10"/>
      <c r="F88" s="10"/>
      <c r="G88" s="10"/>
      <c r="H88" s="10"/>
      <c r="I88" s="26"/>
      <c r="J88" s="2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</row>
    <row r="89" spans="1:110" s="2" customFormat="1">
      <c r="A89" s="9"/>
      <c r="B89" s="14"/>
      <c r="C89" s="10"/>
      <c r="D89" s="10"/>
      <c r="E89" s="10"/>
      <c r="F89" s="10"/>
      <c r="G89" s="10"/>
      <c r="H89" s="10"/>
      <c r="I89" s="26"/>
      <c r="J89" s="2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</row>
    <row r="90" spans="1:110" s="2" customFormat="1">
      <c r="A90" s="9"/>
      <c r="B90" s="14"/>
      <c r="C90" s="10"/>
      <c r="D90" s="10"/>
      <c r="E90" s="10"/>
      <c r="F90" s="10"/>
      <c r="G90" s="10"/>
      <c r="H90" s="10"/>
      <c r="I90" s="26"/>
      <c r="J90" s="2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</row>
    <row r="91" spans="1:110" s="2" customFormat="1">
      <c r="A91" s="9"/>
      <c r="B91" s="15"/>
      <c r="C91" s="10"/>
      <c r="D91" s="10"/>
      <c r="E91" s="10"/>
      <c r="F91" s="10"/>
      <c r="G91" s="10"/>
      <c r="H91" s="10"/>
      <c r="I91" s="26"/>
      <c r="J91" s="2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</row>
    <row r="92" spans="1:110" s="2" customFormat="1">
      <c r="A92" s="9"/>
      <c r="B92" s="14"/>
      <c r="C92" s="10"/>
      <c r="D92" s="10"/>
      <c r="E92" s="10"/>
      <c r="F92" s="10"/>
      <c r="G92" s="10"/>
      <c r="H92" s="10"/>
      <c r="I92" s="15"/>
      <c r="J92" s="2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</row>
    <row r="93" spans="1:110" s="2" customFormat="1">
      <c r="A93" s="9"/>
      <c r="B93" s="15"/>
      <c r="C93" s="9"/>
      <c r="D93" s="9"/>
      <c r="E93" s="9"/>
      <c r="F93" s="9"/>
      <c r="G93" s="9"/>
      <c r="H93" s="9"/>
      <c r="I93" s="15"/>
      <c r="J93" s="23"/>
    </row>
    <row r="94" spans="1:110" s="2" customFormat="1">
      <c r="A94" s="9"/>
      <c r="B94" s="15"/>
      <c r="C94" s="9"/>
      <c r="D94" s="9"/>
      <c r="E94" s="9"/>
      <c r="F94" s="9"/>
      <c r="G94" s="9"/>
      <c r="H94" s="9"/>
      <c r="I94" s="15"/>
      <c r="J94" s="23"/>
    </row>
    <row r="95" spans="1:110" s="2" customFormat="1">
      <c r="A95" s="9"/>
      <c r="B95" s="15"/>
      <c r="C95" s="9"/>
      <c r="D95" s="9"/>
      <c r="E95" s="9"/>
      <c r="F95" s="9"/>
      <c r="G95" s="9"/>
      <c r="H95" s="9"/>
      <c r="I95" s="15"/>
      <c r="J95" s="23"/>
    </row>
    <row r="96" spans="1:110" s="2" customFormat="1">
      <c r="A96" s="9"/>
      <c r="B96" s="15"/>
      <c r="C96" s="9"/>
      <c r="D96" s="9"/>
      <c r="E96" s="9"/>
      <c r="F96" s="9"/>
      <c r="G96" s="9"/>
      <c r="H96" s="9"/>
      <c r="I96" s="15"/>
      <c r="J96" s="23"/>
    </row>
    <row r="97" spans="1:124" s="2" customFormat="1">
      <c r="A97" s="9"/>
      <c r="B97" s="15"/>
      <c r="C97" s="9"/>
      <c r="D97" s="9"/>
      <c r="E97" s="9"/>
      <c r="F97" s="9"/>
      <c r="G97" s="9"/>
      <c r="H97" s="9"/>
      <c r="I97" s="15"/>
      <c r="J97" s="23"/>
    </row>
    <row r="98" spans="1:124" s="2" customFormat="1">
      <c r="A98" s="9"/>
      <c r="B98" s="15"/>
      <c r="C98" s="9"/>
      <c r="D98" s="9"/>
      <c r="E98" s="9"/>
      <c r="F98" s="9"/>
      <c r="G98" s="9"/>
      <c r="H98" s="9"/>
      <c r="I98" s="15"/>
      <c r="J98" s="23"/>
    </row>
    <row r="99" spans="1:124" s="2" customFormat="1">
      <c r="A99" s="9"/>
      <c r="B99" s="15"/>
      <c r="C99" s="9"/>
      <c r="D99" s="9"/>
      <c r="E99" s="9"/>
      <c r="F99" s="9"/>
      <c r="G99" s="9"/>
      <c r="H99" s="9"/>
      <c r="I99" s="15"/>
      <c r="J99" s="23"/>
    </row>
    <row r="100" spans="1:124" s="2" customFormat="1">
      <c r="A100" s="9"/>
      <c r="B100" s="15"/>
      <c r="C100" s="9"/>
      <c r="D100" s="9"/>
      <c r="E100" s="9"/>
      <c r="F100" s="9"/>
      <c r="G100" s="9"/>
      <c r="H100" s="9"/>
      <c r="I100" s="15"/>
      <c r="J100" s="2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</row>
    <row r="101" spans="1:124" s="2" customFormat="1">
      <c r="A101" s="9"/>
      <c r="B101" s="15"/>
      <c r="C101" s="9"/>
      <c r="D101" s="9"/>
      <c r="E101" s="9"/>
      <c r="F101" s="9"/>
      <c r="G101" s="9"/>
      <c r="H101" s="9"/>
      <c r="I101" s="15"/>
      <c r="J101" s="2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</row>
    <row r="102" spans="1:124" s="2" customFormat="1">
      <c r="A102" s="9"/>
      <c r="B102" s="15"/>
      <c r="C102" s="9"/>
      <c r="D102" s="9"/>
      <c r="E102" s="9"/>
      <c r="F102" s="9"/>
      <c r="G102" s="9"/>
      <c r="H102" s="9"/>
      <c r="I102" s="15"/>
      <c r="J102" s="2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</row>
    <row r="103" spans="1:124" s="2" customFormat="1">
      <c r="A103" s="9"/>
      <c r="B103" s="15"/>
      <c r="C103" s="9"/>
      <c r="D103" s="9"/>
      <c r="E103" s="9"/>
      <c r="F103" s="9"/>
      <c r="G103" s="9"/>
      <c r="H103" s="9"/>
      <c r="I103" s="15"/>
      <c r="J103" s="2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</row>
    <row r="104" spans="1:124" s="2" customFormat="1">
      <c r="A104" s="9"/>
      <c r="B104" s="15"/>
      <c r="C104" s="9"/>
      <c r="D104" s="9"/>
      <c r="E104" s="9"/>
      <c r="F104" s="9"/>
      <c r="G104" s="9"/>
      <c r="H104" s="9"/>
      <c r="I104" s="15"/>
      <c r="J104" s="2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</row>
    <row r="105" spans="1:124">
      <c r="A105" s="9"/>
      <c r="B105" s="15"/>
      <c r="C105" s="9"/>
      <c r="D105" s="9"/>
      <c r="E105" s="9"/>
      <c r="F105" s="9"/>
      <c r="G105" s="9"/>
      <c r="H105" s="9"/>
      <c r="I105" s="15"/>
    </row>
    <row r="106" spans="1:124">
      <c r="A106" s="9"/>
      <c r="B106" s="15"/>
      <c r="C106" s="9"/>
      <c r="D106" s="9"/>
      <c r="E106" s="9"/>
      <c r="F106" s="9"/>
      <c r="G106" s="9"/>
      <c r="H106" s="9"/>
      <c r="I106" s="15"/>
    </row>
    <row r="107" spans="1:124">
      <c r="A107" s="9"/>
      <c r="B107" s="15"/>
      <c r="C107" s="9"/>
      <c r="D107" s="9"/>
      <c r="E107" s="9"/>
      <c r="F107" s="9"/>
      <c r="G107" s="9"/>
      <c r="H107" s="9"/>
      <c r="I107" s="15"/>
    </row>
    <row r="108" spans="1:124">
      <c r="A108" s="9"/>
      <c r="B108" s="15"/>
      <c r="C108" s="9"/>
      <c r="D108" s="9"/>
      <c r="E108" s="9"/>
      <c r="F108" s="9"/>
      <c r="G108" s="9"/>
      <c r="H108" s="9"/>
      <c r="I108" s="15"/>
    </row>
    <row r="109" spans="1:124">
      <c r="A109" s="9"/>
      <c r="B109" s="15"/>
      <c r="C109" s="9"/>
      <c r="D109" s="9"/>
      <c r="E109" s="9"/>
      <c r="F109" s="9"/>
      <c r="G109" s="9"/>
      <c r="H109" s="9"/>
      <c r="I109" s="15"/>
    </row>
    <row r="110" spans="1:124">
      <c r="A110" s="9"/>
      <c r="B110" s="15"/>
      <c r="C110" s="9"/>
      <c r="D110" s="9"/>
      <c r="E110" s="9"/>
      <c r="F110" s="9"/>
      <c r="G110" s="9"/>
      <c r="H110" s="9"/>
      <c r="I110" s="15"/>
    </row>
    <row r="111" spans="1:124">
      <c r="A111" s="9"/>
      <c r="B111" s="15"/>
      <c r="C111" s="9"/>
      <c r="D111" s="9"/>
      <c r="E111" s="9"/>
      <c r="F111" s="9"/>
      <c r="G111" s="9"/>
      <c r="H111" s="9"/>
      <c r="I111" s="15"/>
    </row>
    <row r="112" spans="1:124" s="23" customFormat="1">
      <c r="A112" s="9"/>
      <c r="B112" s="15"/>
      <c r="C112" s="9"/>
      <c r="D112" s="9"/>
      <c r="E112" s="9"/>
      <c r="F112" s="9"/>
      <c r="G112" s="9"/>
      <c r="H112" s="9"/>
      <c r="I112" s="15"/>
      <c r="K112" s="2"/>
      <c r="L112" s="2"/>
      <c r="M112" s="2"/>
      <c r="N112" s="2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1:124" s="23" customFormat="1">
      <c r="A113" s="9"/>
      <c r="B113" s="15"/>
      <c r="C113" s="9"/>
      <c r="D113" s="9"/>
      <c r="E113" s="9"/>
      <c r="F113" s="9"/>
      <c r="G113" s="9"/>
      <c r="H113" s="9"/>
      <c r="I113" s="15"/>
      <c r="K113" s="2"/>
      <c r="L113" s="2"/>
      <c r="M113" s="2"/>
      <c r="N113" s="2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1:124" s="23" customFormat="1">
      <c r="A114" s="9"/>
      <c r="B114" s="15"/>
      <c r="C114" s="9"/>
      <c r="D114" s="9"/>
      <c r="E114" s="9"/>
      <c r="F114" s="9"/>
      <c r="G114" s="9"/>
      <c r="H114" s="9"/>
      <c r="I114" s="15"/>
      <c r="K114" s="2"/>
      <c r="L114" s="2"/>
      <c r="M114" s="2"/>
      <c r="N114" s="2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1:124" s="23" customFormat="1">
      <c r="A115" s="9"/>
      <c r="B115" s="15"/>
      <c r="C115" s="9"/>
      <c r="D115" s="9"/>
      <c r="E115" s="9"/>
      <c r="F115" s="9"/>
      <c r="G115" s="9"/>
      <c r="H115" s="9"/>
      <c r="I115" s="15"/>
      <c r="K115" s="2"/>
      <c r="L115" s="2"/>
      <c r="M115" s="2"/>
      <c r="N115" s="2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</row>
    <row r="116" spans="1:124" s="23" customFormat="1">
      <c r="A116" s="9"/>
      <c r="B116" s="15"/>
      <c r="C116" s="9"/>
      <c r="D116" s="9"/>
      <c r="E116" s="9"/>
      <c r="F116" s="9"/>
      <c r="G116" s="9"/>
      <c r="H116" s="9"/>
      <c r="I116" s="15"/>
      <c r="K116" s="2"/>
      <c r="L116" s="2"/>
      <c r="M116" s="2"/>
      <c r="N116" s="2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</row>
    <row r="117" spans="1:124" s="23" customFormat="1">
      <c r="A117" s="9"/>
      <c r="B117" s="15"/>
      <c r="C117" s="9"/>
      <c r="D117" s="9"/>
      <c r="E117" s="9"/>
      <c r="F117" s="9"/>
      <c r="G117" s="9"/>
      <c r="H117" s="9"/>
      <c r="I117" s="15"/>
      <c r="K117" s="2"/>
      <c r="L117" s="2"/>
      <c r="M117" s="2"/>
      <c r="N117" s="2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1:124" s="23" customFormat="1">
      <c r="A118" s="9"/>
      <c r="B118" s="15"/>
      <c r="C118" s="9"/>
      <c r="D118" s="9"/>
      <c r="E118" s="9"/>
      <c r="F118" s="9"/>
      <c r="G118" s="9"/>
      <c r="H118" s="9"/>
      <c r="I118" s="15"/>
      <c r="K118" s="2"/>
      <c r="L118" s="2"/>
      <c r="M118" s="2"/>
      <c r="N118" s="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</row>
    <row r="119" spans="1:124" s="23" customFormat="1">
      <c r="A119" s="9"/>
      <c r="B119" s="15"/>
      <c r="C119" s="9"/>
      <c r="D119" s="9"/>
      <c r="E119" s="9"/>
      <c r="F119" s="9"/>
      <c r="G119" s="9"/>
      <c r="H119" s="9"/>
      <c r="I119" s="15"/>
      <c r="K119" s="2"/>
      <c r="L119" s="2"/>
      <c r="M119" s="2"/>
      <c r="N119" s="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</row>
    <row r="120" spans="1:124" s="23" customFormat="1">
      <c r="A120" s="9"/>
      <c r="B120" s="15"/>
      <c r="C120" s="9"/>
      <c r="D120" s="9"/>
      <c r="E120" s="9"/>
      <c r="F120" s="9"/>
      <c r="G120" s="9"/>
      <c r="H120" s="9"/>
      <c r="I120" s="15"/>
      <c r="K120" s="2"/>
      <c r="L120" s="2"/>
      <c r="M120" s="2"/>
      <c r="N120" s="2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</row>
    <row r="121" spans="1:124" s="23" customFormat="1">
      <c r="A121" s="9"/>
      <c r="B121" s="15"/>
      <c r="C121" s="9"/>
      <c r="D121" s="9"/>
      <c r="E121" s="9"/>
      <c r="F121" s="9"/>
      <c r="G121" s="9"/>
      <c r="H121" s="9"/>
      <c r="I121" s="15"/>
      <c r="K121" s="2"/>
      <c r="L121" s="2"/>
      <c r="M121" s="2"/>
      <c r="N121" s="2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</row>
    <row r="122" spans="1:124" s="23" customFormat="1">
      <c r="A122" s="9"/>
      <c r="B122" s="15"/>
      <c r="C122" s="9"/>
      <c r="D122" s="9"/>
      <c r="E122" s="9"/>
      <c r="F122" s="9"/>
      <c r="G122" s="9"/>
      <c r="H122" s="9"/>
      <c r="I122" s="15"/>
      <c r="K122" s="2"/>
      <c r="L122" s="2"/>
      <c r="M122" s="2"/>
      <c r="N122" s="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</row>
    <row r="123" spans="1:124" s="23" customFormat="1">
      <c r="A123" s="9"/>
      <c r="B123" s="15"/>
      <c r="C123" s="9"/>
      <c r="D123" s="9"/>
      <c r="E123" s="9"/>
      <c r="F123" s="9"/>
      <c r="G123" s="9"/>
      <c r="H123" s="9"/>
      <c r="I123" s="15"/>
      <c r="K123" s="2"/>
      <c r="L123" s="2"/>
      <c r="M123" s="2"/>
      <c r="N123" s="2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</row>
    <row r="124" spans="1:124" s="23" customFormat="1">
      <c r="A124" s="9"/>
      <c r="B124" s="15"/>
      <c r="C124" s="9"/>
      <c r="D124" s="9"/>
      <c r="E124" s="9"/>
      <c r="F124" s="9"/>
      <c r="G124" s="9"/>
      <c r="H124" s="9"/>
      <c r="I124" s="15"/>
      <c r="K124" s="2"/>
      <c r="L124" s="2"/>
      <c r="M124" s="2"/>
      <c r="N124" s="2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</row>
    <row r="125" spans="1:124" s="23" customFormat="1">
      <c r="A125" s="9"/>
      <c r="B125" s="15"/>
      <c r="C125" s="9"/>
      <c r="D125" s="9"/>
      <c r="E125" s="9"/>
      <c r="F125" s="9"/>
      <c r="G125" s="9"/>
      <c r="H125" s="9"/>
      <c r="I125" s="15"/>
      <c r="K125" s="2"/>
      <c r="L125" s="2"/>
      <c r="M125" s="2"/>
      <c r="N125" s="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</row>
    <row r="126" spans="1:124" s="23" customFormat="1">
      <c r="A126" s="9"/>
      <c r="B126" s="15"/>
      <c r="C126" s="9"/>
      <c r="D126" s="9"/>
      <c r="E126" s="9"/>
      <c r="F126" s="9"/>
      <c r="G126" s="9"/>
      <c r="H126" s="9"/>
      <c r="I126" s="15"/>
      <c r="K126" s="2"/>
      <c r="L126" s="2"/>
      <c r="M126" s="2"/>
      <c r="N126" s="2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</row>
    <row r="127" spans="1:124" s="23" customFormat="1">
      <c r="A127" s="9"/>
      <c r="B127" s="15"/>
      <c r="C127" s="9"/>
      <c r="D127" s="9"/>
      <c r="E127" s="9"/>
      <c r="F127" s="9"/>
      <c r="G127" s="9"/>
      <c r="H127" s="9"/>
      <c r="I127" s="15"/>
      <c r="K127" s="2"/>
      <c r="L127" s="2"/>
      <c r="M127" s="2"/>
      <c r="N127" s="2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</row>
    <row r="128" spans="1:124" s="23" customFormat="1">
      <c r="A128" s="9"/>
      <c r="B128" s="15"/>
      <c r="C128" s="9"/>
      <c r="D128" s="9"/>
      <c r="E128" s="9"/>
      <c r="F128" s="9"/>
      <c r="G128" s="9"/>
      <c r="H128" s="9"/>
      <c r="I128" s="15"/>
      <c r="K128" s="2"/>
      <c r="L128" s="2"/>
      <c r="M128" s="2"/>
      <c r="N128" s="2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</row>
    <row r="129" spans="1:124" s="23" customFormat="1">
      <c r="A129" s="9"/>
      <c r="B129" s="15"/>
      <c r="C129" s="9"/>
      <c r="D129" s="9"/>
      <c r="E129" s="9"/>
      <c r="F129" s="9"/>
      <c r="G129" s="9"/>
      <c r="H129" s="9"/>
      <c r="I129" s="15"/>
      <c r="K129" s="2"/>
      <c r="L129" s="2"/>
      <c r="M129" s="2"/>
      <c r="N129" s="2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</row>
    <row r="130" spans="1:124" s="23" customFormat="1">
      <c r="A130" s="9"/>
      <c r="B130" s="15"/>
      <c r="C130" s="9"/>
      <c r="D130" s="9"/>
      <c r="E130" s="9"/>
      <c r="F130" s="9"/>
      <c r="G130" s="9"/>
      <c r="H130" s="9"/>
      <c r="I130" s="15"/>
      <c r="K130" s="2"/>
      <c r="L130" s="2"/>
      <c r="M130" s="2"/>
      <c r="N130" s="2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</row>
    <row r="131" spans="1:124" s="23" customFormat="1">
      <c r="A131" s="9"/>
      <c r="B131" s="15"/>
      <c r="C131" s="9"/>
      <c r="D131" s="9"/>
      <c r="E131" s="9"/>
      <c r="F131" s="9"/>
      <c r="G131" s="9"/>
      <c r="H131" s="9"/>
      <c r="I131" s="15"/>
      <c r="K131" s="2"/>
      <c r="L131" s="2"/>
      <c r="M131" s="2"/>
      <c r="N131" s="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</row>
    <row r="132" spans="1:124" s="23" customFormat="1">
      <c r="A132" s="9"/>
      <c r="B132" s="15"/>
      <c r="C132" s="9"/>
      <c r="D132" s="9"/>
      <c r="E132" s="9"/>
      <c r="F132" s="9"/>
      <c r="G132" s="9"/>
      <c r="H132" s="9"/>
      <c r="I132" s="15"/>
      <c r="K132" s="2"/>
      <c r="L132" s="2"/>
      <c r="M132" s="2"/>
      <c r="N132" s="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</row>
    <row r="133" spans="1:124" s="23" customFormat="1">
      <c r="A133" s="9"/>
      <c r="B133" s="15"/>
      <c r="C133" s="9"/>
      <c r="D133" s="9"/>
      <c r="E133" s="9"/>
      <c r="F133" s="9"/>
      <c r="G133" s="9"/>
      <c r="H133" s="9"/>
      <c r="I133" s="15"/>
      <c r="K133" s="2"/>
      <c r="L133" s="2"/>
      <c r="M133" s="2"/>
      <c r="N133" s="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</row>
    <row r="134" spans="1:124" s="23" customFormat="1">
      <c r="A134" s="9"/>
      <c r="B134" s="15"/>
      <c r="C134" s="9"/>
      <c r="D134" s="9"/>
      <c r="E134" s="9"/>
      <c r="F134" s="9"/>
      <c r="G134" s="9"/>
      <c r="H134" s="9"/>
      <c r="I134" s="15"/>
      <c r="K134" s="2"/>
      <c r="L134" s="2"/>
      <c r="M134" s="2"/>
      <c r="N134" s="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</row>
    <row r="135" spans="1:124" s="23" customFormat="1">
      <c r="A135" s="9"/>
      <c r="B135" s="15"/>
      <c r="C135" s="9"/>
      <c r="D135" s="9"/>
      <c r="E135" s="9"/>
      <c r="F135" s="9"/>
      <c r="G135" s="9"/>
      <c r="H135" s="9"/>
      <c r="I135" s="15"/>
      <c r="K135" s="2"/>
      <c r="L135" s="2"/>
      <c r="M135" s="2"/>
      <c r="N135" s="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</row>
    <row r="136" spans="1:124" s="23" customFormat="1">
      <c r="A136" s="9"/>
      <c r="B136" s="15"/>
      <c r="C136" s="9"/>
      <c r="D136" s="9"/>
      <c r="E136" s="9"/>
      <c r="F136" s="9"/>
      <c r="G136" s="9"/>
      <c r="H136" s="9"/>
      <c r="I136" s="15"/>
      <c r="K136" s="2"/>
      <c r="L136" s="2"/>
      <c r="M136" s="2"/>
      <c r="N136" s="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</row>
    <row r="137" spans="1:124" s="23" customFormat="1">
      <c r="A137" s="9"/>
      <c r="B137" s="15"/>
      <c r="C137" s="9"/>
      <c r="D137" s="9"/>
      <c r="E137" s="9"/>
      <c r="F137" s="9"/>
      <c r="G137" s="9"/>
      <c r="H137" s="9"/>
      <c r="I137" s="15"/>
      <c r="K137" s="2"/>
      <c r="L137" s="2"/>
      <c r="M137" s="2"/>
      <c r="N137" s="2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</row>
    <row r="138" spans="1:124" s="23" customFormat="1">
      <c r="A138" s="9"/>
      <c r="B138" s="15"/>
      <c r="C138" s="9"/>
      <c r="D138" s="9"/>
      <c r="E138" s="9"/>
      <c r="F138" s="9"/>
      <c r="G138" s="9"/>
      <c r="H138" s="9"/>
      <c r="I138" s="15"/>
      <c r="K138" s="2"/>
      <c r="L138" s="2"/>
      <c r="M138" s="2"/>
      <c r="N138" s="2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</row>
    <row r="139" spans="1:124" s="23" customFormat="1">
      <c r="A139" s="9"/>
      <c r="B139" s="15"/>
      <c r="C139" s="9"/>
      <c r="D139" s="9"/>
      <c r="E139" s="9"/>
      <c r="F139" s="9"/>
      <c r="G139" s="9"/>
      <c r="H139" s="9"/>
      <c r="I139" s="15"/>
      <c r="K139" s="2"/>
      <c r="L139" s="2"/>
      <c r="M139" s="2"/>
      <c r="N139" s="2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</row>
    <row r="140" spans="1:124" s="23" customFormat="1">
      <c r="A140" s="9"/>
      <c r="B140" s="15"/>
      <c r="C140" s="9"/>
      <c r="D140" s="9"/>
      <c r="E140" s="9"/>
      <c r="F140" s="9"/>
      <c r="G140" s="9"/>
      <c r="H140" s="9"/>
      <c r="I140" s="15"/>
      <c r="K140" s="2"/>
      <c r="L140" s="2"/>
      <c r="M140" s="2"/>
      <c r="N140" s="2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</row>
    <row r="141" spans="1:124" s="23" customFormat="1">
      <c r="A141" s="9"/>
      <c r="B141" s="15"/>
      <c r="C141" s="9"/>
      <c r="D141" s="9"/>
      <c r="E141" s="9"/>
      <c r="F141" s="9"/>
      <c r="G141" s="9"/>
      <c r="H141" s="9"/>
      <c r="I141" s="15"/>
      <c r="K141" s="2"/>
      <c r="L141" s="2"/>
      <c r="M141" s="2"/>
      <c r="N141" s="2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</row>
    <row r="142" spans="1:124" s="23" customFormat="1">
      <c r="A142" s="9"/>
      <c r="B142" s="15"/>
      <c r="C142" s="9"/>
      <c r="D142" s="9"/>
      <c r="E142" s="9"/>
      <c r="F142" s="9"/>
      <c r="G142" s="9"/>
      <c r="H142" s="9"/>
      <c r="I142" s="15"/>
      <c r="K142" s="2"/>
      <c r="L142" s="2"/>
      <c r="M142" s="2"/>
      <c r="N142" s="2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</row>
    <row r="143" spans="1:124" s="23" customFormat="1">
      <c r="A143" s="9"/>
      <c r="B143" s="15"/>
      <c r="C143" s="9"/>
      <c r="D143" s="9"/>
      <c r="E143" s="9"/>
      <c r="F143" s="9"/>
      <c r="G143" s="9"/>
      <c r="H143" s="9"/>
      <c r="I143" s="15"/>
      <c r="K143" s="2"/>
      <c r="L143" s="2"/>
      <c r="M143" s="2"/>
      <c r="N143" s="2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</row>
    <row r="144" spans="1:124" s="23" customFormat="1">
      <c r="A144" s="9"/>
      <c r="B144" s="15"/>
      <c r="C144" s="9"/>
      <c r="D144" s="9"/>
      <c r="E144" s="9"/>
      <c r="F144" s="9"/>
      <c r="G144" s="9"/>
      <c r="H144" s="9"/>
      <c r="I144" s="15"/>
      <c r="K144" s="2"/>
      <c r="L144" s="2"/>
      <c r="M144" s="2"/>
      <c r="N144" s="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</row>
    <row r="145" spans="1:124" s="23" customFormat="1">
      <c r="A145" s="9"/>
      <c r="B145" s="15"/>
      <c r="C145" s="9"/>
      <c r="D145" s="9"/>
      <c r="E145" s="9"/>
      <c r="F145" s="9"/>
      <c r="G145" s="9"/>
      <c r="H145" s="9"/>
      <c r="I145" s="15"/>
      <c r="K145" s="2"/>
      <c r="L145" s="2"/>
      <c r="M145" s="2"/>
      <c r="N145" s="2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</row>
    <row r="146" spans="1:124" s="23" customFormat="1">
      <c r="A146" s="9"/>
      <c r="B146" s="15"/>
      <c r="C146" s="9"/>
      <c r="D146" s="9"/>
      <c r="E146" s="9"/>
      <c r="F146" s="9"/>
      <c r="G146" s="9"/>
      <c r="H146" s="9"/>
      <c r="I146" s="15"/>
      <c r="K146" s="2"/>
      <c r="L146" s="2"/>
      <c r="M146" s="2"/>
      <c r="N146" s="2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</row>
    <row r="147" spans="1:124" s="23" customFormat="1">
      <c r="A147" s="9"/>
      <c r="B147" s="15"/>
      <c r="C147" s="9"/>
      <c r="D147" s="9"/>
      <c r="E147" s="9"/>
      <c r="F147" s="9"/>
      <c r="G147" s="9"/>
      <c r="H147" s="9"/>
      <c r="I147" s="15"/>
      <c r="K147" s="2"/>
      <c r="L147" s="2"/>
      <c r="M147" s="2"/>
      <c r="N147" s="2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</row>
    <row r="148" spans="1:124" s="23" customFormat="1">
      <c r="A148" s="9"/>
      <c r="B148" s="15"/>
      <c r="C148" s="9"/>
      <c r="D148" s="9"/>
      <c r="E148" s="9"/>
      <c r="F148" s="9"/>
      <c r="G148" s="9"/>
      <c r="H148" s="9"/>
      <c r="I148" s="15"/>
      <c r="K148" s="2"/>
      <c r="L148" s="2"/>
      <c r="M148" s="2"/>
      <c r="N148" s="2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</row>
    <row r="149" spans="1:124" s="23" customFormat="1">
      <c r="A149" s="9"/>
      <c r="B149" s="15"/>
      <c r="C149" s="9"/>
      <c r="D149" s="9"/>
      <c r="E149" s="9"/>
      <c r="F149" s="9"/>
      <c r="G149" s="9"/>
      <c r="H149" s="9"/>
      <c r="I149" s="15"/>
      <c r="K149" s="2"/>
      <c r="L149" s="2"/>
      <c r="M149" s="2"/>
      <c r="N149" s="2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</row>
    <row r="150" spans="1:124" s="23" customFormat="1">
      <c r="A150" s="9"/>
      <c r="B150" s="15"/>
      <c r="C150" s="9"/>
      <c r="D150" s="9"/>
      <c r="E150" s="9"/>
      <c r="F150" s="9"/>
      <c r="G150" s="9"/>
      <c r="H150" s="9"/>
      <c r="I150" s="15"/>
      <c r="K150" s="2"/>
      <c r="L150" s="2"/>
      <c r="M150" s="2"/>
      <c r="N150" s="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</row>
    <row r="151" spans="1:124" s="23" customFormat="1">
      <c r="A151" s="9"/>
      <c r="B151" s="15"/>
      <c r="C151" s="9"/>
      <c r="D151" s="9"/>
      <c r="E151" s="9"/>
      <c r="F151" s="9"/>
      <c r="G151" s="9"/>
      <c r="H151" s="9"/>
      <c r="I151" s="15"/>
      <c r="K151" s="2"/>
      <c r="L151" s="2"/>
      <c r="M151" s="2"/>
      <c r="N151" s="2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</row>
    <row r="152" spans="1:124" s="23" customFormat="1">
      <c r="A152" s="9"/>
      <c r="B152" s="15"/>
      <c r="C152" s="9"/>
      <c r="D152" s="9"/>
      <c r="E152" s="9"/>
      <c r="F152" s="9"/>
      <c r="G152" s="9"/>
      <c r="H152" s="9"/>
      <c r="I152" s="15"/>
      <c r="K152" s="2"/>
      <c r="L152" s="2"/>
      <c r="M152" s="2"/>
      <c r="N152" s="2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</row>
    <row r="153" spans="1:124" s="23" customFormat="1">
      <c r="A153" s="9"/>
      <c r="B153" s="15"/>
      <c r="C153" s="9"/>
      <c r="D153" s="9"/>
      <c r="E153" s="9"/>
      <c r="F153" s="9"/>
      <c r="G153" s="9"/>
      <c r="H153" s="9"/>
      <c r="I153" s="15"/>
      <c r="K153" s="2"/>
      <c r="L153" s="2"/>
      <c r="M153" s="2"/>
      <c r="N153" s="2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</row>
    <row r="154" spans="1:124" s="23" customFormat="1">
      <c r="A154" s="9"/>
      <c r="B154" s="15"/>
      <c r="C154" s="9"/>
      <c r="D154" s="9"/>
      <c r="E154" s="9"/>
      <c r="F154" s="9"/>
      <c r="G154" s="9"/>
      <c r="H154" s="9"/>
      <c r="I154" s="15"/>
      <c r="K154" s="2"/>
      <c r="L154" s="2"/>
      <c r="M154" s="2"/>
      <c r="N154" s="2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</row>
    <row r="155" spans="1:124" s="23" customFormat="1">
      <c r="A155" s="9"/>
      <c r="B155" s="15"/>
      <c r="C155" s="9"/>
      <c r="D155" s="9"/>
      <c r="E155" s="9"/>
      <c r="F155" s="9"/>
      <c r="G155" s="9"/>
      <c r="H155" s="9"/>
      <c r="I155" s="15"/>
      <c r="K155" s="2"/>
      <c r="L155" s="2"/>
      <c r="M155" s="2"/>
      <c r="N155" s="2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</row>
    <row r="156" spans="1:124" s="23" customFormat="1">
      <c r="A156" s="9"/>
      <c r="B156" s="15"/>
      <c r="C156" s="9"/>
      <c r="D156" s="9"/>
      <c r="E156" s="9"/>
      <c r="F156" s="9"/>
      <c r="G156" s="9"/>
      <c r="H156" s="9"/>
      <c r="I156" s="15"/>
      <c r="K156" s="2"/>
      <c r="L156" s="2"/>
      <c r="M156" s="2"/>
      <c r="N156" s="2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</row>
    <row r="157" spans="1:124" s="23" customFormat="1">
      <c r="A157" s="9"/>
      <c r="B157" s="15"/>
      <c r="C157" s="9"/>
      <c r="D157" s="9"/>
      <c r="E157" s="9"/>
      <c r="F157" s="9"/>
      <c r="G157" s="9"/>
      <c r="H157" s="9"/>
      <c r="I157" s="15"/>
      <c r="K157" s="2"/>
      <c r="L157" s="2"/>
      <c r="M157" s="2"/>
      <c r="N157" s="2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</row>
    <row r="158" spans="1:124" s="23" customFormat="1">
      <c r="A158" s="9"/>
      <c r="B158" s="15"/>
      <c r="C158" s="9"/>
      <c r="D158" s="9"/>
      <c r="E158" s="9"/>
      <c r="F158" s="9"/>
      <c r="G158" s="9"/>
      <c r="H158" s="9"/>
      <c r="I158" s="15"/>
      <c r="K158" s="2"/>
      <c r="L158" s="2"/>
      <c r="M158" s="2"/>
      <c r="N158" s="2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</row>
    <row r="159" spans="1:124" s="23" customFormat="1">
      <c r="A159" s="9"/>
      <c r="B159" s="15"/>
      <c r="C159" s="9"/>
      <c r="D159" s="9"/>
      <c r="E159" s="9"/>
      <c r="F159" s="9"/>
      <c r="G159" s="9"/>
      <c r="H159" s="9"/>
      <c r="I159" s="15"/>
      <c r="K159" s="2"/>
      <c r="L159" s="2"/>
      <c r="M159" s="2"/>
      <c r="N159" s="2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</row>
    <row r="160" spans="1:124" s="23" customFormat="1">
      <c r="A160" s="9"/>
      <c r="B160" s="15"/>
      <c r="C160" s="9"/>
      <c r="D160" s="9"/>
      <c r="E160" s="9"/>
      <c r="F160" s="9"/>
      <c r="G160" s="9"/>
      <c r="H160" s="9"/>
      <c r="I160" s="15"/>
      <c r="K160" s="2"/>
      <c r="L160" s="2"/>
      <c r="M160" s="2"/>
      <c r="N160" s="2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</row>
    <row r="161" spans="1:124" s="23" customFormat="1">
      <c r="A161" s="9"/>
      <c r="B161" s="15"/>
      <c r="C161" s="9"/>
      <c r="D161" s="9"/>
      <c r="E161" s="9"/>
      <c r="F161" s="9"/>
      <c r="G161" s="9"/>
      <c r="H161" s="9"/>
      <c r="I161" s="15"/>
      <c r="K161" s="2"/>
      <c r="L161" s="2"/>
      <c r="M161" s="2"/>
      <c r="N161" s="2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</row>
    <row r="162" spans="1:124" s="23" customFormat="1">
      <c r="A162" s="9"/>
      <c r="B162" s="15"/>
      <c r="C162" s="9"/>
      <c r="D162" s="9"/>
      <c r="E162" s="9"/>
      <c r="F162" s="9"/>
      <c r="G162" s="9"/>
      <c r="H162" s="9"/>
      <c r="I162" s="15"/>
      <c r="K162" s="2"/>
      <c r="L162" s="2"/>
      <c r="M162" s="2"/>
      <c r="N162" s="2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</row>
    <row r="163" spans="1:124" s="23" customFormat="1">
      <c r="A163" s="9"/>
      <c r="B163" s="15"/>
      <c r="C163" s="9"/>
      <c r="D163" s="9"/>
      <c r="E163" s="9"/>
      <c r="F163" s="9"/>
      <c r="G163" s="9"/>
      <c r="H163" s="9"/>
      <c r="I163" s="15"/>
      <c r="K163" s="2"/>
      <c r="L163" s="2"/>
      <c r="M163" s="2"/>
      <c r="N163" s="2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</row>
    <row r="164" spans="1:124" s="23" customFormat="1">
      <c r="A164" s="9"/>
      <c r="B164" s="15"/>
      <c r="C164" s="9"/>
      <c r="D164" s="9"/>
      <c r="E164" s="9"/>
      <c r="F164" s="9"/>
      <c r="G164" s="9"/>
      <c r="H164" s="9"/>
      <c r="I164" s="15"/>
      <c r="K164" s="2"/>
      <c r="L164" s="2"/>
      <c r="M164" s="2"/>
      <c r="N164" s="2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</row>
    <row r="165" spans="1:124" s="23" customFormat="1">
      <c r="A165" s="9"/>
      <c r="B165" s="15"/>
      <c r="C165" s="9"/>
      <c r="D165" s="9"/>
      <c r="E165" s="9"/>
      <c r="F165" s="9"/>
      <c r="G165" s="9"/>
      <c r="H165" s="9"/>
      <c r="I165" s="15"/>
      <c r="K165" s="2"/>
      <c r="L165" s="2"/>
      <c r="M165" s="2"/>
      <c r="N165" s="2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</row>
    <row r="166" spans="1:124" s="23" customFormat="1">
      <c r="A166" s="9"/>
      <c r="B166" s="15"/>
      <c r="C166" s="9"/>
      <c r="D166" s="9"/>
      <c r="E166" s="9"/>
      <c r="F166" s="9"/>
      <c r="G166" s="9"/>
      <c r="H166" s="9"/>
      <c r="I166" s="15"/>
      <c r="K166" s="2"/>
      <c r="L166" s="2"/>
      <c r="M166" s="2"/>
      <c r="N166" s="2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</row>
    <row r="167" spans="1:124" s="23" customFormat="1">
      <c r="A167" s="9"/>
      <c r="B167" s="15"/>
      <c r="C167" s="9"/>
      <c r="D167" s="9"/>
      <c r="E167" s="9"/>
      <c r="F167" s="9"/>
      <c r="G167" s="9"/>
      <c r="H167" s="9"/>
      <c r="I167" s="15"/>
      <c r="K167" s="2"/>
      <c r="L167" s="2"/>
      <c r="M167" s="2"/>
      <c r="N167" s="2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</row>
    <row r="168" spans="1:124" s="23" customFormat="1">
      <c r="A168" s="9"/>
      <c r="B168" s="15"/>
      <c r="C168" s="9"/>
      <c r="D168" s="9"/>
      <c r="E168" s="9"/>
      <c r="F168" s="9"/>
      <c r="G168" s="9"/>
      <c r="H168" s="9"/>
      <c r="I168" s="15"/>
      <c r="K168" s="2"/>
      <c r="L168" s="2"/>
      <c r="M168" s="2"/>
      <c r="N168" s="2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</row>
    <row r="169" spans="1:124" s="23" customFormat="1">
      <c r="A169" s="9"/>
      <c r="B169" s="15"/>
      <c r="C169" s="9"/>
      <c r="D169" s="9"/>
      <c r="E169" s="9"/>
      <c r="F169" s="9"/>
      <c r="G169" s="9"/>
      <c r="H169" s="9"/>
      <c r="I169" s="15"/>
      <c r="K169" s="2"/>
      <c r="L169" s="2"/>
      <c r="M169" s="2"/>
      <c r="N169" s="2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</row>
    <row r="170" spans="1:124" s="23" customFormat="1">
      <c r="A170" s="9"/>
      <c r="B170" s="15"/>
      <c r="C170" s="9"/>
      <c r="D170" s="9"/>
      <c r="E170" s="9"/>
      <c r="F170" s="9"/>
      <c r="G170" s="9"/>
      <c r="H170" s="9"/>
      <c r="I170" s="15"/>
      <c r="K170" s="2"/>
      <c r="L170" s="2"/>
      <c r="M170" s="2"/>
      <c r="N170" s="2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</row>
    <row r="171" spans="1:124" s="23" customFormat="1">
      <c r="A171" s="9"/>
      <c r="B171" s="15"/>
      <c r="C171" s="9"/>
      <c r="D171" s="9"/>
      <c r="E171" s="9"/>
      <c r="F171" s="9"/>
      <c r="G171" s="9"/>
      <c r="H171" s="9"/>
      <c r="I171" s="15"/>
      <c r="K171" s="2"/>
      <c r="L171" s="2"/>
      <c r="M171" s="2"/>
      <c r="N171" s="2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</row>
    <row r="172" spans="1:124" s="23" customFormat="1">
      <c r="A172" s="9"/>
      <c r="B172" s="15"/>
      <c r="C172" s="9"/>
      <c r="D172" s="9"/>
      <c r="E172" s="9"/>
      <c r="F172" s="9"/>
      <c r="G172" s="9"/>
      <c r="H172" s="9"/>
      <c r="I172" s="15"/>
      <c r="K172" s="2"/>
      <c r="L172" s="2"/>
      <c r="M172" s="2"/>
      <c r="N172" s="2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</row>
    <row r="173" spans="1:124" s="23" customFormat="1">
      <c r="A173" s="9"/>
      <c r="B173" s="15"/>
      <c r="C173" s="9"/>
      <c r="D173" s="9"/>
      <c r="E173" s="9"/>
      <c r="F173" s="9"/>
      <c r="G173" s="9"/>
      <c r="H173" s="9"/>
      <c r="I173" s="15"/>
      <c r="K173" s="2"/>
      <c r="L173" s="2"/>
      <c r="M173" s="2"/>
      <c r="N173" s="2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</row>
    <row r="174" spans="1:124" s="23" customFormat="1">
      <c r="A174" s="9"/>
      <c r="B174" s="15"/>
      <c r="C174" s="9"/>
      <c r="D174" s="9"/>
      <c r="E174" s="9"/>
      <c r="F174" s="9"/>
      <c r="G174" s="9"/>
      <c r="H174" s="9"/>
      <c r="I174" s="15"/>
      <c r="K174" s="2"/>
      <c r="L174" s="2"/>
      <c r="M174" s="2"/>
      <c r="N174" s="2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</row>
    <row r="175" spans="1:124" s="23" customFormat="1">
      <c r="A175" s="9"/>
      <c r="B175" s="15"/>
      <c r="C175" s="9"/>
      <c r="D175" s="9"/>
      <c r="E175" s="9"/>
      <c r="F175" s="9"/>
      <c r="G175" s="9"/>
      <c r="H175" s="9"/>
      <c r="I175" s="15"/>
      <c r="K175" s="2"/>
      <c r="L175" s="2"/>
      <c r="M175" s="2"/>
      <c r="N175" s="2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</row>
    <row r="176" spans="1:124" s="23" customFormat="1">
      <c r="A176" s="9"/>
      <c r="B176" s="15"/>
      <c r="C176" s="9"/>
      <c r="D176" s="9"/>
      <c r="E176" s="9"/>
      <c r="F176" s="9"/>
      <c r="G176" s="9"/>
      <c r="H176" s="9"/>
      <c r="I176" s="15"/>
      <c r="K176" s="2"/>
      <c r="L176" s="2"/>
      <c r="M176" s="2"/>
      <c r="N176" s="2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</row>
    <row r="177" spans="1:124" s="23" customFormat="1">
      <c r="A177" s="9"/>
      <c r="B177" s="15"/>
      <c r="C177" s="9"/>
      <c r="D177" s="9"/>
      <c r="E177" s="9"/>
      <c r="F177" s="9"/>
      <c r="G177" s="9"/>
      <c r="H177" s="9"/>
      <c r="I177" s="15"/>
      <c r="K177" s="2"/>
      <c r="L177" s="2"/>
      <c r="M177" s="2"/>
      <c r="N177" s="2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</row>
    <row r="178" spans="1:124" s="23" customFormat="1">
      <c r="A178" s="9"/>
      <c r="B178" s="15"/>
      <c r="C178" s="9"/>
      <c r="D178" s="9"/>
      <c r="E178" s="9"/>
      <c r="F178" s="9"/>
      <c r="G178" s="9"/>
      <c r="H178" s="9"/>
      <c r="I178" s="15"/>
      <c r="K178" s="2"/>
      <c r="L178" s="2"/>
      <c r="M178" s="2"/>
      <c r="N178" s="2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</row>
    <row r="179" spans="1:124" s="23" customFormat="1">
      <c r="A179" s="9"/>
      <c r="B179" s="15"/>
      <c r="C179" s="9"/>
      <c r="D179" s="9"/>
      <c r="E179" s="9"/>
      <c r="F179" s="9"/>
      <c r="G179" s="9"/>
      <c r="H179" s="9"/>
      <c r="I179" s="15"/>
      <c r="K179" s="2"/>
      <c r="L179" s="2"/>
      <c r="M179" s="2"/>
      <c r="N179" s="2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</row>
    <row r="180" spans="1:124" s="23" customFormat="1">
      <c r="A180" s="9"/>
      <c r="B180" s="15"/>
      <c r="C180" s="9"/>
      <c r="D180" s="9"/>
      <c r="E180" s="9"/>
      <c r="F180" s="9"/>
      <c r="G180" s="9"/>
      <c r="H180" s="9"/>
      <c r="I180" s="15"/>
      <c r="K180" s="2"/>
      <c r="L180" s="2"/>
      <c r="M180" s="2"/>
      <c r="N180" s="2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</row>
    <row r="181" spans="1:124" s="23" customFormat="1">
      <c r="A181" s="9"/>
      <c r="B181" s="15"/>
      <c r="C181" s="9"/>
      <c r="D181" s="9"/>
      <c r="E181" s="9"/>
      <c r="F181" s="9"/>
      <c r="G181" s="9"/>
      <c r="H181" s="9"/>
      <c r="I181" s="15"/>
      <c r="K181" s="2"/>
      <c r="L181" s="2"/>
      <c r="M181" s="2"/>
      <c r="N181" s="2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</row>
    <row r="182" spans="1:124" s="23" customFormat="1">
      <c r="A182" s="9"/>
      <c r="B182" s="15"/>
      <c r="C182" s="9"/>
      <c r="D182" s="9"/>
      <c r="E182" s="9"/>
      <c r="F182" s="9"/>
      <c r="G182" s="9"/>
      <c r="H182" s="9"/>
      <c r="I182" s="15"/>
      <c r="K182" s="2"/>
      <c r="L182" s="2"/>
      <c r="M182" s="2"/>
      <c r="N182" s="2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</row>
    <row r="183" spans="1:124" s="23" customFormat="1">
      <c r="A183" s="9"/>
      <c r="B183" s="15"/>
      <c r="C183" s="9"/>
      <c r="D183" s="9"/>
      <c r="E183" s="9"/>
      <c r="F183" s="9"/>
      <c r="G183" s="9"/>
      <c r="H183" s="9"/>
      <c r="I183" s="15"/>
      <c r="K183" s="2"/>
      <c r="L183" s="2"/>
      <c r="M183" s="2"/>
      <c r="N183" s="2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</row>
    <row r="184" spans="1:124" s="23" customFormat="1">
      <c r="A184" s="9"/>
      <c r="B184" s="15"/>
      <c r="C184" s="9"/>
      <c r="D184" s="9"/>
      <c r="E184" s="9"/>
      <c r="F184" s="9"/>
      <c r="G184" s="9"/>
      <c r="H184" s="9"/>
      <c r="I184" s="15"/>
      <c r="K184" s="2"/>
      <c r="L184" s="2"/>
      <c r="M184" s="2"/>
      <c r="N184" s="2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</row>
    <row r="185" spans="1:124" s="23" customFormat="1">
      <c r="A185" s="9"/>
      <c r="B185" s="15"/>
      <c r="C185" s="9"/>
      <c r="D185" s="9"/>
      <c r="E185" s="9"/>
      <c r="F185" s="9"/>
      <c r="G185" s="9"/>
      <c r="H185" s="9"/>
      <c r="I185" s="15"/>
      <c r="K185" s="2"/>
      <c r="L185" s="2"/>
      <c r="M185" s="2"/>
      <c r="N185" s="2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</row>
    <row r="186" spans="1:124" s="23" customFormat="1">
      <c r="A186" s="9"/>
      <c r="B186" s="15"/>
      <c r="C186" s="9"/>
      <c r="D186" s="9"/>
      <c r="E186" s="9"/>
      <c r="F186" s="9"/>
      <c r="G186" s="9"/>
      <c r="H186" s="9"/>
      <c r="I186" s="15"/>
      <c r="K186" s="2"/>
      <c r="L186" s="2"/>
      <c r="M186" s="2"/>
      <c r="N186" s="2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</row>
    <row r="187" spans="1:124" s="23" customFormat="1">
      <c r="A187" s="9"/>
      <c r="B187" s="15"/>
      <c r="C187" s="9"/>
      <c r="D187" s="9"/>
      <c r="E187" s="9"/>
      <c r="F187" s="9"/>
      <c r="G187" s="9"/>
      <c r="H187" s="9"/>
      <c r="I187" s="15"/>
      <c r="K187" s="2"/>
      <c r="L187" s="2"/>
      <c r="M187" s="2"/>
      <c r="N187" s="2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</row>
    <row r="188" spans="1:124" s="23" customFormat="1">
      <c r="A188" s="9"/>
      <c r="B188" s="15"/>
      <c r="C188" s="9"/>
      <c r="D188" s="9"/>
      <c r="E188" s="9"/>
      <c r="F188" s="9"/>
      <c r="G188" s="9"/>
      <c r="H188" s="9"/>
      <c r="I188" s="15"/>
      <c r="K188" s="2"/>
      <c r="L188" s="2"/>
      <c r="M188" s="2"/>
      <c r="N188" s="2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</row>
    <row r="189" spans="1:124" s="23" customFormat="1">
      <c r="A189" s="9"/>
      <c r="B189" s="15"/>
      <c r="C189" s="9"/>
      <c r="D189" s="9"/>
      <c r="E189" s="9"/>
      <c r="F189" s="9"/>
      <c r="G189" s="9"/>
      <c r="H189" s="9"/>
      <c r="I189" s="15"/>
      <c r="K189" s="2"/>
      <c r="L189" s="2"/>
      <c r="M189" s="2"/>
      <c r="N189" s="2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</row>
    <row r="190" spans="1:124" s="23" customFormat="1">
      <c r="A190" s="9"/>
      <c r="B190" s="15"/>
      <c r="C190" s="9"/>
      <c r="D190" s="9"/>
      <c r="E190" s="9"/>
      <c r="F190" s="9"/>
      <c r="G190" s="9"/>
      <c r="H190" s="9"/>
      <c r="I190" s="15"/>
      <c r="K190" s="2"/>
      <c r="L190" s="2"/>
      <c r="M190" s="2"/>
      <c r="N190" s="2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</row>
    <row r="191" spans="1:124" s="23" customFormat="1">
      <c r="A191" s="9"/>
      <c r="B191" s="15"/>
      <c r="C191" s="9"/>
      <c r="D191" s="9"/>
      <c r="E191" s="9"/>
      <c r="F191" s="9"/>
      <c r="G191" s="9"/>
      <c r="H191" s="9"/>
      <c r="I191" s="15"/>
      <c r="K191" s="2"/>
      <c r="L191" s="2"/>
      <c r="M191" s="2"/>
      <c r="N191" s="2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</row>
    <row r="192" spans="1:124" s="23" customFormat="1">
      <c r="A192" s="9"/>
      <c r="B192" s="15"/>
      <c r="C192" s="9"/>
      <c r="D192" s="9"/>
      <c r="E192" s="9"/>
      <c r="F192" s="9"/>
      <c r="G192" s="9"/>
      <c r="H192" s="9"/>
      <c r="I192" s="15"/>
      <c r="K192" s="2"/>
      <c r="L192" s="2"/>
      <c r="M192" s="2"/>
      <c r="N192" s="2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</row>
    <row r="193" spans="1:124" s="23" customFormat="1">
      <c r="A193" s="9"/>
      <c r="B193" s="15"/>
      <c r="C193" s="9"/>
      <c r="D193" s="9"/>
      <c r="E193" s="9"/>
      <c r="F193" s="9"/>
      <c r="G193" s="9"/>
      <c r="H193" s="9"/>
      <c r="I193" s="15"/>
      <c r="K193" s="2"/>
      <c r="L193" s="2"/>
      <c r="M193" s="2"/>
      <c r="N193" s="2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</row>
    <row r="194" spans="1:124" s="23" customFormat="1">
      <c r="A194" s="9"/>
      <c r="B194" s="15"/>
      <c r="C194" s="9"/>
      <c r="D194" s="9"/>
      <c r="E194" s="9"/>
      <c r="F194" s="9"/>
      <c r="G194" s="9"/>
      <c r="H194" s="9"/>
      <c r="I194" s="15"/>
      <c r="K194" s="2"/>
      <c r="L194" s="2"/>
      <c r="M194" s="2"/>
      <c r="N194" s="2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</row>
    <row r="195" spans="1:124" s="23" customFormat="1">
      <c r="A195" s="9"/>
      <c r="B195" s="15"/>
      <c r="C195" s="9"/>
      <c r="D195" s="9"/>
      <c r="E195" s="9"/>
      <c r="F195" s="9"/>
      <c r="G195" s="9"/>
      <c r="H195" s="9"/>
      <c r="I195" s="15"/>
      <c r="K195" s="2"/>
      <c r="L195" s="2"/>
      <c r="M195" s="2"/>
      <c r="N195" s="2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</row>
    <row r="196" spans="1:124" s="23" customFormat="1">
      <c r="A196" s="9"/>
      <c r="B196" s="15"/>
      <c r="C196" s="9"/>
      <c r="D196" s="9"/>
      <c r="E196" s="9"/>
      <c r="F196" s="9"/>
      <c r="G196" s="9"/>
      <c r="H196" s="9"/>
      <c r="I196" s="15"/>
      <c r="K196" s="2"/>
      <c r="L196" s="2"/>
      <c r="M196" s="2"/>
      <c r="N196" s="2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</row>
    <row r="197" spans="1:124" s="23" customFormat="1">
      <c r="A197" s="9"/>
      <c r="B197" s="15"/>
      <c r="C197" s="9"/>
      <c r="D197" s="9"/>
      <c r="E197" s="9"/>
      <c r="F197" s="9"/>
      <c r="G197" s="9"/>
      <c r="H197" s="9"/>
      <c r="I197" s="15"/>
      <c r="K197" s="2"/>
      <c r="L197" s="2"/>
      <c r="M197" s="2"/>
      <c r="N197" s="2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</row>
    <row r="198" spans="1:124" s="23" customFormat="1">
      <c r="A198" s="9"/>
      <c r="B198" s="15"/>
      <c r="C198" s="9"/>
      <c r="D198" s="9"/>
      <c r="E198" s="9"/>
      <c r="F198" s="9"/>
      <c r="G198" s="9"/>
      <c r="H198" s="9"/>
      <c r="I198" s="15"/>
      <c r="K198" s="2"/>
      <c r="L198" s="2"/>
      <c r="M198" s="2"/>
      <c r="N198" s="2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</row>
    <row r="199" spans="1:124" s="23" customFormat="1">
      <c r="A199" s="9"/>
      <c r="B199" s="15"/>
      <c r="C199" s="9"/>
      <c r="D199" s="9"/>
      <c r="E199" s="9"/>
      <c r="F199" s="9"/>
      <c r="G199" s="9"/>
      <c r="H199" s="9"/>
      <c r="I199" s="15"/>
      <c r="K199" s="2"/>
      <c r="L199" s="2"/>
      <c r="M199" s="2"/>
      <c r="N199" s="2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</row>
    <row r="200" spans="1:124" s="23" customFormat="1">
      <c r="A200" s="9"/>
      <c r="B200" s="15"/>
      <c r="C200" s="9"/>
      <c r="D200" s="9"/>
      <c r="E200" s="9"/>
      <c r="F200" s="9"/>
      <c r="G200" s="9"/>
      <c r="H200" s="9"/>
      <c r="I200" s="15"/>
      <c r="K200" s="2"/>
      <c r="L200" s="2"/>
      <c r="M200" s="2"/>
      <c r="N200" s="2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</row>
    <row r="201" spans="1:124" s="23" customFormat="1">
      <c r="A201" s="9"/>
      <c r="B201" s="15"/>
      <c r="C201" s="9"/>
      <c r="D201" s="9"/>
      <c r="E201" s="9"/>
      <c r="F201" s="9"/>
      <c r="G201" s="9"/>
      <c r="H201" s="9"/>
      <c r="I201" s="15"/>
      <c r="K201" s="2"/>
      <c r="L201" s="2"/>
      <c r="M201" s="2"/>
      <c r="N201" s="2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</row>
    <row r="202" spans="1:124" s="23" customFormat="1">
      <c r="A202" s="9"/>
      <c r="B202" s="15"/>
      <c r="C202" s="9"/>
      <c r="D202" s="9"/>
      <c r="E202" s="9"/>
      <c r="F202" s="9"/>
      <c r="G202" s="9"/>
      <c r="H202" s="9"/>
      <c r="I202" s="15"/>
      <c r="K202" s="2"/>
      <c r="L202" s="2"/>
      <c r="M202" s="2"/>
      <c r="N202" s="2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</row>
    <row r="203" spans="1:124" s="23" customFormat="1">
      <c r="A203" s="9"/>
      <c r="B203" s="15"/>
      <c r="C203" s="9"/>
      <c r="D203" s="9"/>
      <c r="E203" s="9"/>
      <c r="F203" s="9"/>
      <c r="G203" s="9"/>
      <c r="H203" s="9"/>
      <c r="I203" s="15"/>
      <c r="K203" s="2"/>
      <c r="L203" s="2"/>
      <c r="M203" s="2"/>
      <c r="N203" s="2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</row>
    <row r="204" spans="1:124" s="23" customFormat="1">
      <c r="A204" s="9"/>
      <c r="B204" s="15"/>
      <c r="C204" s="9"/>
      <c r="D204" s="9"/>
      <c r="E204" s="9"/>
      <c r="F204" s="9"/>
      <c r="G204" s="9"/>
      <c r="H204" s="9"/>
      <c r="I204" s="15"/>
      <c r="K204" s="2"/>
      <c r="L204" s="2"/>
      <c r="M204" s="2"/>
      <c r="N204" s="2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</row>
    <row r="205" spans="1:124" s="23" customFormat="1">
      <c r="A205" s="9"/>
      <c r="B205" s="15"/>
      <c r="C205" s="9"/>
      <c r="D205" s="9"/>
      <c r="E205" s="9"/>
      <c r="F205" s="9"/>
      <c r="G205" s="9"/>
      <c r="H205" s="9"/>
      <c r="I205" s="15"/>
      <c r="K205" s="2"/>
      <c r="L205" s="2"/>
      <c r="M205" s="2"/>
      <c r="N205" s="2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</row>
    <row r="206" spans="1:124" s="23" customFormat="1">
      <c r="A206" s="9"/>
      <c r="B206" s="15"/>
      <c r="C206" s="9"/>
      <c r="D206" s="9"/>
      <c r="E206" s="9"/>
      <c r="F206" s="9"/>
      <c r="G206" s="9"/>
      <c r="H206" s="9"/>
      <c r="I206" s="15"/>
      <c r="K206" s="2"/>
      <c r="L206" s="2"/>
      <c r="M206" s="2"/>
      <c r="N206" s="2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</row>
    <row r="207" spans="1:124" s="23" customFormat="1">
      <c r="A207" s="9"/>
      <c r="B207" s="15"/>
      <c r="C207" s="9"/>
      <c r="D207" s="9"/>
      <c r="E207" s="9"/>
      <c r="F207" s="9"/>
      <c r="G207" s="9"/>
      <c r="H207" s="9"/>
      <c r="I207" s="15"/>
      <c r="K207" s="2"/>
      <c r="L207" s="2"/>
      <c r="M207" s="2"/>
      <c r="N207" s="2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</row>
    <row r="208" spans="1:124" s="23" customFormat="1">
      <c r="A208" s="9"/>
      <c r="B208" s="15"/>
      <c r="C208" s="9"/>
      <c r="D208" s="9"/>
      <c r="E208" s="9"/>
      <c r="F208" s="9"/>
      <c r="G208" s="9"/>
      <c r="H208" s="9"/>
      <c r="I208" s="15"/>
      <c r="K208" s="2"/>
      <c r="L208" s="2"/>
      <c r="M208" s="2"/>
      <c r="N208" s="2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</row>
    <row r="209" spans="1:124" s="23" customFormat="1">
      <c r="A209" s="9"/>
      <c r="B209" s="15"/>
      <c r="C209" s="9"/>
      <c r="D209" s="9"/>
      <c r="E209" s="9"/>
      <c r="F209" s="9"/>
      <c r="G209" s="9"/>
      <c r="H209" s="9"/>
      <c r="I209" s="15"/>
      <c r="K209" s="2"/>
      <c r="L209" s="2"/>
      <c r="M209" s="2"/>
      <c r="N209" s="2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</row>
    <row r="210" spans="1:124" s="23" customFormat="1">
      <c r="A210" s="9"/>
      <c r="B210" s="15"/>
      <c r="C210" s="9"/>
      <c r="D210" s="9"/>
      <c r="E210" s="9"/>
      <c r="F210" s="9"/>
      <c r="G210" s="9"/>
      <c r="H210" s="9"/>
      <c r="I210" s="15"/>
      <c r="K210" s="2"/>
      <c r="L210" s="2"/>
      <c r="M210" s="2"/>
      <c r="N210" s="2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</row>
    <row r="211" spans="1:124" s="23" customFormat="1">
      <c r="A211" s="9"/>
      <c r="B211" s="15"/>
      <c r="C211" s="9"/>
      <c r="D211" s="9"/>
      <c r="E211" s="9"/>
      <c r="F211" s="9"/>
      <c r="G211" s="9"/>
      <c r="H211" s="9"/>
      <c r="I211" s="15"/>
      <c r="K211" s="2"/>
      <c r="L211" s="2"/>
      <c r="M211" s="2"/>
      <c r="N211" s="2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</row>
    <row r="212" spans="1:124" s="23" customFormat="1">
      <c r="A212" s="9"/>
      <c r="B212" s="15"/>
      <c r="C212" s="9"/>
      <c r="D212" s="9"/>
      <c r="E212" s="9"/>
      <c r="F212" s="9"/>
      <c r="G212" s="9"/>
      <c r="H212" s="9"/>
      <c r="I212" s="15"/>
      <c r="K212" s="2"/>
      <c r="L212" s="2"/>
      <c r="M212" s="2"/>
      <c r="N212" s="2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</row>
    <row r="213" spans="1:124" s="23" customFormat="1">
      <c r="A213" s="9"/>
      <c r="B213" s="15"/>
      <c r="C213" s="9"/>
      <c r="D213" s="9"/>
      <c r="E213" s="9"/>
      <c r="F213" s="9"/>
      <c r="G213" s="9"/>
      <c r="H213" s="9"/>
      <c r="I213" s="15"/>
      <c r="K213" s="2"/>
      <c r="L213" s="2"/>
      <c r="M213" s="2"/>
      <c r="N213" s="2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</row>
    <row r="214" spans="1:124" s="23" customFormat="1">
      <c r="A214" s="9"/>
      <c r="B214" s="15"/>
      <c r="C214" s="9"/>
      <c r="D214" s="9"/>
      <c r="E214" s="9"/>
      <c r="F214" s="9"/>
      <c r="G214" s="9"/>
      <c r="H214" s="9"/>
      <c r="I214" s="15"/>
      <c r="K214" s="2"/>
      <c r="L214" s="2"/>
      <c r="M214" s="2"/>
      <c r="N214" s="2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</row>
    <row r="215" spans="1:124" s="23" customFormat="1">
      <c r="A215" s="9"/>
      <c r="B215" s="15"/>
      <c r="C215" s="9"/>
      <c r="D215" s="9"/>
      <c r="E215" s="9"/>
      <c r="F215" s="9"/>
      <c r="G215" s="9"/>
      <c r="H215" s="9"/>
      <c r="I215" s="15"/>
      <c r="K215" s="2"/>
      <c r="L215" s="2"/>
      <c r="M215" s="2"/>
      <c r="N215" s="2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</row>
    <row r="216" spans="1:124" s="23" customFormat="1">
      <c r="A216" s="9"/>
      <c r="B216" s="15"/>
      <c r="C216" s="9"/>
      <c r="D216" s="9"/>
      <c r="E216" s="9"/>
      <c r="F216" s="9"/>
      <c r="G216" s="9"/>
      <c r="H216" s="9"/>
      <c r="I216" s="15"/>
      <c r="K216" s="2"/>
      <c r="L216" s="2"/>
      <c r="M216" s="2"/>
      <c r="N216" s="2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</row>
    <row r="217" spans="1:124" s="23" customFormat="1">
      <c r="A217" s="9"/>
      <c r="B217" s="15"/>
      <c r="C217" s="9"/>
      <c r="D217" s="9"/>
      <c r="E217" s="9"/>
      <c r="F217" s="9"/>
      <c r="G217" s="9"/>
      <c r="H217" s="9"/>
      <c r="I217" s="15"/>
      <c r="K217" s="2"/>
      <c r="L217" s="2"/>
      <c r="M217" s="2"/>
      <c r="N217" s="2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</row>
    <row r="218" spans="1:124" s="23" customFormat="1">
      <c r="A218" s="9"/>
      <c r="B218" s="15"/>
      <c r="C218" s="9"/>
      <c r="D218" s="9"/>
      <c r="E218" s="9"/>
      <c r="F218" s="9"/>
      <c r="G218" s="9"/>
      <c r="H218" s="9"/>
      <c r="I218" s="15"/>
      <c r="K218" s="2"/>
      <c r="L218" s="2"/>
      <c r="M218" s="2"/>
      <c r="N218" s="2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</row>
    <row r="219" spans="1:124" s="23" customFormat="1">
      <c r="A219" s="9"/>
      <c r="B219" s="15"/>
      <c r="C219" s="9"/>
      <c r="D219" s="9"/>
      <c r="E219" s="9"/>
      <c r="F219" s="9"/>
      <c r="G219" s="9"/>
      <c r="H219" s="9"/>
      <c r="I219" s="15"/>
      <c r="K219" s="2"/>
      <c r="L219" s="2"/>
      <c r="M219" s="2"/>
      <c r="N219" s="2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</row>
    <row r="220" spans="1:124" s="23" customFormat="1">
      <c r="A220" s="9"/>
      <c r="B220" s="15"/>
      <c r="C220" s="9"/>
      <c r="D220" s="9"/>
      <c r="E220" s="9"/>
      <c r="F220" s="9"/>
      <c r="G220" s="9"/>
      <c r="H220" s="9"/>
      <c r="I220" s="15"/>
      <c r="K220" s="2"/>
      <c r="L220" s="2"/>
      <c r="M220" s="2"/>
      <c r="N220" s="2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</row>
    <row r="221" spans="1:124" s="23" customFormat="1">
      <c r="A221" s="9"/>
      <c r="B221" s="15"/>
      <c r="C221" s="9"/>
      <c r="D221" s="9"/>
      <c r="E221" s="9"/>
      <c r="F221" s="9"/>
      <c r="G221" s="9"/>
      <c r="H221" s="9"/>
      <c r="I221" s="15"/>
      <c r="K221" s="2"/>
      <c r="L221" s="2"/>
      <c r="M221" s="2"/>
      <c r="N221" s="2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</row>
    <row r="222" spans="1:124" s="23" customFormat="1">
      <c r="A222" s="9"/>
      <c r="B222" s="15"/>
      <c r="C222" s="9"/>
      <c r="D222" s="9"/>
      <c r="E222" s="9"/>
      <c r="F222" s="9"/>
      <c r="G222" s="9"/>
      <c r="H222" s="9"/>
      <c r="I222" s="15"/>
      <c r="K222" s="2"/>
      <c r="L222" s="2"/>
      <c r="M222" s="2"/>
      <c r="N222" s="2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</row>
    <row r="223" spans="1:124" s="23" customFormat="1">
      <c r="A223" s="9"/>
      <c r="B223" s="15"/>
      <c r="C223" s="9"/>
      <c r="D223" s="9"/>
      <c r="E223" s="9"/>
      <c r="F223" s="9"/>
      <c r="G223" s="9"/>
      <c r="H223" s="9"/>
      <c r="I223" s="15"/>
      <c r="K223" s="2"/>
      <c r="L223" s="2"/>
      <c r="M223" s="2"/>
      <c r="N223" s="2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</row>
    <row r="224" spans="1:124" s="23" customFormat="1">
      <c r="A224" s="9"/>
      <c r="B224" s="15"/>
      <c r="C224" s="9"/>
      <c r="D224" s="9"/>
      <c r="E224" s="9"/>
      <c r="F224" s="9"/>
      <c r="G224" s="9"/>
      <c r="H224" s="9"/>
      <c r="I224" s="15"/>
      <c r="K224" s="2"/>
      <c r="L224" s="2"/>
      <c r="M224" s="2"/>
      <c r="N224" s="2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</row>
    <row r="225" spans="1:124" s="23" customFormat="1">
      <c r="A225" s="9"/>
      <c r="B225" s="15"/>
      <c r="C225" s="9"/>
      <c r="D225" s="9"/>
      <c r="E225" s="9"/>
      <c r="F225" s="9"/>
      <c r="G225" s="9"/>
      <c r="H225" s="9"/>
      <c r="I225" s="15"/>
      <c r="K225" s="2"/>
      <c r="L225" s="2"/>
      <c r="M225" s="2"/>
      <c r="N225" s="2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</row>
    <row r="226" spans="1:124" s="23" customFormat="1">
      <c r="A226" s="9"/>
      <c r="B226" s="15"/>
      <c r="C226" s="9"/>
      <c r="D226" s="9"/>
      <c r="E226" s="9"/>
      <c r="F226" s="9"/>
      <c r="G226" s="9"/>
      <c r="H226" s="9"/>
      <c r="I226" s="15"/>
      <c r="K226" s="2"/>
      <c r="L226" s="2"/>
      <c r="M226" s="2"/>
      <c r="N226" s="2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</row>
    <row r="227" spans="1:124" s="23" customFormat="1">
      <c r="A227" s="9"/>
      <c r="B227" s="15"/>
      <c r="C227" s="9"/>
      <c r="D227" s="9"/>
      <c r="E227" s="9"/>
      <c r="F227" s="9"/>
      <c r="G227" s="9"/>
      <c r="H227" s="9"/>
      <c r="I227" s="15"/>
      <c r="K227" s="2"/>
      <c r="L227" s="2"/>
      <c r="M227" s="2"/>
      <c r="N227" s="2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</row>
    <row r="228" spans="1:124" s="23" customFormat="1">
      <c r="A228" s="9"/>
      <c r="B228" s="15"/>
      <c r="C228" s="9"/>
      <c r="D228" s="9"/>
      <c r="E228" s="9"/>
      <c r="F228" s="9"/>
      <c r="G228" s="9"/>
      <c r="H228" s="9"/>
      <c r="I228" s="15"/>
      <c r="K228" s="2"/>
      <c r="L228" s="2"/>
      <c r="M228" s="2"/>
      <c r="N228" s="2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</row>
    <row r="229" spans="1:124" s="23" customFormat="1">
      <c r="A229" s="9"/>
      <c r="B229" s="15"/>
      <c r="C229" s="9"/>
      <c r="D229" s="9"/>
      <c r="E229" s="9"/>
      <c r="F229" s="9"/>
      <c r="G229" s="9"/>
      <c r="H229" s="9"/>
      <c r="I229" s="15"/>
      <c r="K229" s="2"/>
      <c r="L229" s="2"/>
      <c r="M229" s="2"/>
      <c r="N229" s="2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</row>
    <row r="230" spans="1:124" s="23" customFormat="1">
      <c r="A230" s="9"/>
      <c r="B230" s="15"/>
      <c r="C230" s="9"/>
      <c r="D230" s="9"/>
      <c r="E230" s="9"/>
      <c r="F230" s="9"/>
      <c r="G230" s="9"/>
      <c r="H230" s="9"/>
      <c r="I230" s="15"/>
      <c r="K230" s="2"/>
      <c r="L230" s="2"/>
      <c r="M230" s="2"/>
      <c r="N230" s="2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</row>
    <row r="231" spans="1:124" s="23" customFormat="1">
      <c r="A231" s="9"/>
      <c r="B231" s="15"/>
      <c r="C231" s="9"/>
      <c r="D231" s="9"/>
      <c r="E231" s="9"/>
      <c r="F231" s="9"/>
      <c r="G231" s="9"/>
      <c r="H231" s="9"/>
      <c r="I231" s="15"/>
      <c r="K231" s="2"/>
      <c r="L231" s="2"/>
      <c r="M231" s="2"/>
      <c r="N231" s="2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</row>
    <row r="232" spans="1:124" s="23" customFormat="1">
      <c r="A232" s="9"/>
      <c r="B232" s="15"/>
      <c r="C232" s="9"/>
      <c r="D232" s="9"/>
      <c r="E232" s="9"/>
      <c r="F232" s="9"/>
      <c r="G232" s="9"/>
      <c r="H232" s="9"/>
      <c r="I232" s="15"/>
      <c r="K232" s="2"/>
      <c r="L232" s="2"/>
      <c r="M232" s="2"/>
      <c r="N232" s="2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</row>
    <row r="233" spans="1:124" s="23" customFormat="1">
      <c r="A233" s="9"/>
      <c r="B233" s="15"/>
      <c r="C233" s="9"/>
      <c r="D233" s="9"/>
      <c r="E233" s="9"/>
      <c r="F233" s="9"/>
      <c r="G233" s="9"/>
      <c r="H233" s="9"/>
      <c r="I233" s="15"/>
      <c r="K233" s="2"/>
      <c r="L233" s="2"/>
      <c r="M233" s="2"/>
      <c r="N233" s="2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</row>
    <row r="234" spans="1:124" s="23" customFormat="1">
      <c r="A234" s="9"/>
      <c r="B234" s="15"/>
      <c r="C234" s="9"/>
      <c r="D234" s="9"/>
      <c r="E234" s="9"/>
      <c r="F234" s="9"/>
      <c r="G234" s="9"/>
      <c r="H234" s="9"/>
      <c r="I234" s="15"/>
      <c r="K234" s="2"/>
      <c r="L234" s="2"/>
      <c r="M234" s="2"/>
      <c r="N234" s="2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</row>
    <row r="235" spans="1:124" s="23" customFormat="1">
      <c r="A235" s="9"/>
      <c r="B235" s="15"/>
      <c r="C235" s="9"/>
      <c r="D235" s="9"/>
      <c r="E235" s="9"/>
      <c r="F235" s="9"/>
      <c r="G235" s="9"/>
      <c r="H235" s="9"/>
      <c r="I235" s="15"/>
      <c r="K235" s="2"/>
      <c r="L235" s="2"/>
      <c r="M235" s="2"/>
      <c r="N235" s="2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</row>
    <row r="236" spans="1:124" s="23" customFormat="1">
      <c r="A236" s="9"/>
      <c r="B236" s="15"/>
      <c r="C236" s="9"/>
      <c r="D236" s="9"/>
      <c r="E236" s="9"/>
      <c r="F236" s="9"/>
      <c r="G236" s="9"/>
      <c r="H236" s="9"/>
      <c r="I236" s="15"/>
      <c r="K236" s="2"/>
      <c r="L236" s="2"/>
      <c r="M236" s="2"/>
      <c r="N236" s="2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</row>
    <row r="237" spans="1:124" s="23" customFormat="1">
      <c r="A237" s="9"/>
      <c r="B237" s="15"/>
      <c r="C237" s="9"/>
      <c r="D237" s="9"/>
      <c r="E237" s="9"/>
      <c r="F237" s="9"/>
      <c r="G237" s="9"/>
      <c r="H237" s="9"/>
      <c r="I237" s="15"/>
      <c r="K237" s="2"/>
      <c r="L237" s="2"/>
      <c r="M237" s="2"/>
      <c r="N237" s="2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</row>
    <row r="238" spans="1:124" s="23" customFormat="1">
      <c r="A238" s="9"/>
      <c r="B238" s="15"/>
      <c r="C238" s="9"/>
      <c r="D238" s="9"/>
      <c r="E238" s="9"/>
      <c r="F238" s="9"/>
      <c r="G238" s="9"/>
      <c r="H238" s="9"/>
      <c r="I238" s="15"/>
      <c r="K238" s="2"/>
      <c r="L238" s="2"/>
      <c r="M238" s="2"/>
      <c r="N238" s="2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</row>
    <row r="239" spans="1:124" s="23" customFormat="1">
      <c r="A239" s="9"/>
      <c r="B239" s="15"/>
      <c r="C239" s="9"/>
      <c r="D239" s="9"/>
      <c r="E239" s="9"/>
      <c r="F239" s="9"/>
      <c r="G239" s="9"/>
      <c r="H239" s="9"/>
      <c r="I239" s="15"/>
      <c r="K239" s="2"/>
      <c r="L239" s="2"/>
      <c r="M239" s="2"/>
      <c r="N239" s="2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</row>
    <row r="240" spans="1:124" s="23" customFormat="1">
      <c r="A240" s="9"/>
      <c r="B240" s="15"/>
      <c r="C240" s="9"/>
      <c r="D240" s="9"/>
      <c r="E240" s="9"/>
      <c r="F240" s="9"/>
      <c r="G240" s="9"/>
      <c r="H240" s="9"/>
      <c r="I240" s="15"/>
      <c r="K240" s="2"/>
      <c r="L240" s="2"/>
      <c r="M240" s="2"/>
      <c r="N240" s="2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</row>
    <row r="241" spans="1:124" s="23" customFormat="1">
      <c r="A241" s="9"/>
      <c r="B241" s="15"/>
      <c r="C241" s="9"/>
      <c r="D241" s="9"/>
      <c r="E241" s="9"/>
      <c r="F241" s="9"/>
      <c r="G241" s="9"/>
      <c r="H241" s="9"/>
      <c r="I241" s="15"/>
      <c r="K241" s="2"/>
      <c r="L241" s="2"/>
      <c r="M241" s="2"/>
      <c r="N241" s="2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</row>
    <row r="242" spans="1:124" s="23" customFormat="1">
      <c r="A242" s="9"/>
      <c r="B242" s="15"/>
      <c r="C242" s="9"/>
      <c r="D242" s="9"/>
      <c r="E242" s="9"/>
      <c r="F242" s="9"/>
      <c r="G242" s="9"/>
      <c r="H242" s="9"/>
      <c r="I242" s="15"/>
      <c r="K242" s="2"/>
      <c r="L242" s="2"/>
      <c r="M242" s="2"/>
      <c r="N242" s="2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</row>
    <row r="243" spans="1:124" s="23" customFormat="1">
      <c r="A243" s="9"/>
      <c r="B243" s="15"/>
      <c r="C243" s="9"/>
      <c r="D243" s="9"/>
      <c r="E243" s="9"/>
      <c r="F243" s="9"/>
      <c r="G243" s="9"/>
      <c r="H243" s="9"/>
      <c r="I243" s="15"/>
      <c r="K243" s="2"/>
      <c r="L243" s="2"/>
      <c r="M243" s="2"/>
      <c r="N243" s="2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</row>
    <row r="244" spans="1:124" s="23" customFormat="1">
      <c r="A244" s="9"/>
      <c r="B244" s="15"/>
      <c r="C244" s="9"/>
      <c r="D244" s="9"/>
      <c r="E244" s="9"/>
      <c r="F244" s="9"/>
      <c r="G244" s="9"/>
      <c r="H244" s="9"/>
      <c r="I244" s="15"/>
      <c r="K244" s="2"/>
      <c r="L244" s="2"/>
      <c r="M244" s="2"/>
      <c r="N244" s="2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</row>
    <row r="245" spans="1:124" s="23" customFormat="1">
      <c r="A245" s="9"/>
      <c r="B245" s="15"/>
      <c r="C245" s="9"/>
      <c r="D245" s="9"/>
      <c r="E245" s="9"/>
      <c r="F245" s="9"/>
      <c r="G245" s="9"/>
      <c r="H245" s="9"/>
      <c r="I245" s="15"/>
      <c r="K245" s="2"/>
      <c r="L245" s="2"/>
      <c r="M245" s="2"/>
      <c r="N245" s="2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</row>
    <row r="246" spans="1:124" s="23" customFormat="1">
      <c r="A246" s="9"/>
      <c r="B246" s="15"/>
      <c r="C246" s="9"/>
      <c r="D246" s="9"/>
      <c r="E246" s="9"/>
      <c r="F246" s="9"/>
      <c r="G246" s="9"/>
      <c r="H246" s="9"/>
      <c r="I246" s="15"/>
      <c r="K246" s="2"/>
      <c r="L246" s="2"/>
      <c r="M246" s="2"/>
      <c r="N246" s="2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</row>
    <row r="247" spans="1:124" s="23" customFormat="1">
      <c r="A247" s="9"/>
      <c r="B247" s="15"/>
      <c r="C247" s="9"/>
      <c r="D247" s="9"/>
      <c r="E247" s="9"/>
      <c r="F247" s="9"/>
      <c r="G247" s="9"/>
      <c r="H247" s="9"/>
      <c r="I247" s="15"/>
      <c r="K247" s="2"/>
      <c r="L247" s="2"/>
      <c r="M247" s="2"/>
      <c r="N247" s="2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</row>
    <row r="248" spans="1:124" s="23" customFormat="1">
      <c r="A248" s="9"/>
      <c r="B248" s="15"/>
      <c r="C248" s="9"/>
      <c r="D248" s="9"/>
      <c r="E248" s="9"/>
      <c r="F248" s="9"/>
      <c r="G248" s="9"/>
      <c r="H248" s="9"/>
      <c r="I248" s="15"/>
      <c r="K248" s="2"/>
      <c r="L248" s="2"/>
      <c r="M248" s="2"/>
      <c r="N248" s="2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</row>
    <row r="249" spans="1:124" s="23" customFormat="1">
      <c r="A249" s="9"/>
      <c r="B249" s="15"/>
      <c r="C249" s="9"/>
      <c r="D249" s="9"/>
      <c r="E249" s="9"/>
      <c r="F249" s="9"/>
      <c r="G249" s="9"/>
      <c r="H249" s="9"/>
      <c r="I249" s="15"/>
      <c r="K249" s="2"/>
      <c r="L249" s="2"/>
      <c r="M249" s="2"/>
      <c r="N249" s="2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</row>
    <row r="250" spans="1:124" s="23" customFormat="1">
      <c r="A250" s="9"/>
      <c r="B250" s="15"/>
      <c r="C250" s="9"/>
      <c r="D250" s="9"/>
      <c r="E250" s="9"/>
      <c r="F250" s="9"/>
      <c r="G250" s="9"/>
      <c r="H250" s="9"/>
      <c r="I250" s="15"/>
      <c r="K250" s="2"/>
      <c r="L250" s="2"/>
      <c r="M250" s="2"/>
      <c r="N250" s="2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</row>
    <row r="251" spans="1:124" s="23" customFormat="1">
      <c r="A251" s="9"/>
      <c r="B251" s="15"/>
      <c r="C251" s="9"/>
      <c r="D251" s="9"/>
      <c r="E251" s="9"/>
      <c r="F251" s="9"/>
      <c r="G251" s="9"/>
      <c r="H251" s="9"/>
      <c r="I251" s="15"/>
      <c r="K251" s="2"/>
      <c r="L251" s="2"/>
      <c r="M251" s="2"/>
      <c r="N251" s="2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</row>
    <row r="252" spans="1:124" s="23" customFormat="1">
      <c r="A252" s="9"/>
      <c r="B252" s="15"/>
      <c r="C252" s="9"/>
      <c r="D252" s="9"/>
      <c r="E252" s="9"/>
      <c r="F252" s="9"/>
      <c r="G252" s="9"/>
      <c r="H252" s="9"/>
      <c r="I252" s="15"/>
      <c r="K252" s="2"/>
      <c r="L252" s="2"/>
      <c r="M252" s="2"/>
      <c r="N252" s="2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</row>
    <row r="253" spans="1:124" s="23" customFormat="1">
      <c r="A253" s="9"/>
      <c r="B253" s="15"/>
      <c r="C253" s="9"/>
      <c r="D253" s="9"/>
      <c r="E253" s="9"/>
      <c r="F253" s="9"/>
      <c r="G253" s="9"/>
      <c r="H253" s="9"/>
      <c r="I253" s="15"/>
      <c r="K253" s="2"/>
      <c r="L253" s="2"/>
      <c r="M253" s="2"/>
      <c r="N253" s="2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</row>
    <row r="254" spans="1:124" s="23" customFormat="1">
      <c r="A254" s="9"/>
      <c r="B254" s="15"/>
      <c r="C254" s="9"/>
      <c r="D254" s="9"/>
      <c r="E254" s="9"/>
      <c r="F254" s="9"/>
      <c r="G254" s="9"/>
      <c r="H254" s="9"/>
      <c r="I254" s="15"/>
      <c r="K254" s="2"/>
      <c r="L254" s="2"/>
      <c r="M254" s="2"/>
      <c r="N254" s="2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</row>
    <row r="255" spans="1:124" s="23" customFormat="1">
      <c r="A255" s="9"/>
      <c r="B255" s="15"/>
      <c r="C255" s="9"/>
      <c r="D255" s="9"/>
      <c r="E255" s="9"/>
      <c r="F255" s="9"/>
      <c r="G255" s="9"/>
      <c r="H255" s="9"/>
      <c r="I255" s="15"/>
      <c r="K255" s="2"/>
      <c r="L255" s="2"/>
      <c r="M255" s="2"/>
      <c r="N255" s="2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</row>
    <row r="256" spans="1:124" s="23" customFormat="1">
      <c r="A256" s="9"/>
      <c r="B256" s="15"/>
      <c r="C256" s="9"/>
      <c r="D256" s="9"/>
      <c r="E256" s="9"/>
      <c r="F256" s="9"/>
      <c r="G256" s="9"/>
      <c r="H256" s="9"/>
      <c r="I256" s="15"/>
      <c r="K256" s="2"/>
      <c r="L256" s="2"/>
      <c r="M256" s="2"/>
      <c r="N256" s="2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</row>
    <row r="257" spans="1:124" s="23" customFormat="1">
      <c r="A257" s="9"/>
      <c r="B257" s="15"/>
      <c r="C257" s="9"/>
      <c r="D257" s="9"/>
      <c r="E257" s="9"/>
      <c r="F257" s="9"/>
      <c r="G257" s="9"/>
      <c r="H257" s="9"/>
      <c r="I257" s="15"/>
      <c r="K257" s="2"/>
      <c r="L257" s="2"/>
      <c r="M257" s="2"/>
      <c r="N257" s="2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</row>
    <row r="258" spans="1:124" s="23" customFormat="1">
      <c r="A258" s="9"/>
      <c r="B258" s="15"/>
      <c r="C258" s="9"/>
      <c r="D258" s="9"/>
      <c r="E258" s="9"/>
      <c r="F258" s="9"/>
      <c r="G258" s="9"/>
      <c r="H258" s="9"/>
      <c r="I258" s="15"/>
      <c r="K258" s="2"/>
      <c r="L258" s="2"/>
      <c r="M258" s="2"/>
      <c r="N258" s="2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</row>
    <row r="259" spans="1:124" s="23" customFormat="1">
      <c r="A259" s="9"/>
      <c r="B259" s="15"/>
      <c r="C259" s="9"/>
      <c r="D259" s="9"/>
      <c r="E259" s="9"/>
      <c r="F259" s="9"/>
      <c r="G259" s="9"/>
      <c r="H259" s="9"/>
      <c r="I259" s="15"/>
      <c r="K259" s="2"/>
      <c r="L259" s="2"/>
      <c r="M259" s="2"/>
      <c r="N259" s="2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</row>
    <row r="260" spans="1:124" s="23" customFormat="1">
      <c r="A260" s="9"/>
      <c r="B260" s="15"/>
      <c r="C260" s="9"/>
      <c r="D260" s="9"/>
      <c r="E260" s="9"/>
      <c r="F260" s="9"/>
      <c r="G260" s="9"/>
      <c r="H260" s="9"/>
      <c r="I260" s="15"/>
      <c r="K260" s="2"/>
      <c r="L260" s="2"/>
      <c r="M260" s="2"/>
      <c r="N260" s="2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</row>
    <row r="261" spans="1:124" s="23" customFormat="1">
      <c r="A261" s="9"/>
      <c r="B261" s="15"/>
      <c r="C261" s="9"/>
      <c r="D261" s="9"/>
      <c r="E261" s="9"/>
      <c r="F261" s="9"/>
      <c r="G261" s="9"/>
      <c r="H261" s="9"/>
      <c r="I261" s="15"/>
      <c r="K261" s="2"/>
      <c r="L261" s="2"/>
      <c r="M261" s="2"/>
      <c r="N261" s="2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</row>
    <row r="262" spans="1:124" s="23" customFormat="1">
      <c r="A262" s="9"/>
      <c r="B262" s="15"/>
      <c r="C262" s="9"/>
      <c r="D262" s="9"/>
      <c r="E262" s="9"/>
      <c r="F262" s="9"/>
      <c r="G262" s="9"/>
      <c r="H262" s="9"/>
      <c r="I262" s="15"/>
      <c r="K262" s="2"/>
      <c r="L262" s="2"/>
      <c r="M262" s="2"/>
      <c r="N262" s="2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</row>
    <row r="263" spans="1:124" s="23" customFormat="1">
      <c r="A263" s="9"/>
      <c r="B263" s="15"/>
      <c r="C263" s="9"/>
      <c r="D263" s="9"/>
      <c r="E263" s="9"/>
      <c r="F263" s="9"/>
      <c r="G263" s="9"/>
      <c r="H263" s="9"/>
      <c r="I263" s="15"/>
      <c r="K263" s="2"/>
      <c r="L263" s="2"/>
      <c r="M263" s="2"/>
      <c r="N263" s="2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</row>
    <row r="264" spans="1:124" s="23" customFormat="1">
      <c r="A264" s="9"/>
      <c r="B264" s="15"/>
      <c r="C264" s="9"/>
      <c r="D264" s="9"/>
      <c r="E264" s="9"/>
      <c r="F264" s="9"/>
      <c r="G264" s="9"/>
      <c r="H264" s="9"/>
      <c r="I264" s="15"/>
      <c r="K264" s="2"/>
      <c r="L264" s="2"/>
      <c r="M264" s="2"/>
      <c r="N264" s="2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</row>
    <row r="265" spans="1:124" s="23" customFormat="1">
      <c r="A265" s="9"/>
      <c r="B265" s="15"/>
      <c r="C265" s="9"/>
      <c r="D265" s="9"/>
      <c r="E265" s="9"/>
      <c r="F265" s="9"/>
      <c r="G265" s="9"/>
      <c r="H265" s="9"/>
      <c r="I265" s="15"/>
      <c r="K265" s="2"/>
      <c r="L265" s="2"/>
      <c r="M265" s="2"/>
      <c r="N265" s="2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</row>
    <row r="266" spans="1:124" s="23" customFormat="1">
      <c r="A266" s="9"/>
      <c r="B266" s="15"/>
      <c r="C266" s="9"/>
      <c r="D266" s="9"/>
      <c r="E266" s="9"/>
      <c r="F266" s="9"/>
      <c r="G266" s="9"/>
      <c r="H266" s="9"/>
      <c r="I266" s="15"/>
      <c r="K266" s="2"/>
      <c r="L266" s="2"/>
      <c r="M266" s="2"/>
      <c r="N266" s="2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</row>
    <row r="267" spans="1:124" s="23" customFormat="1">
      <c r="A267" s="9"/>
      <c r="B267" s="15"/>
      <c r="C267" s="9"/>
      <c r="D267" s="9"/>
      <c r="E267" s="9"/>
      <c r="F267" s="9"/>
      <c r="G267" s="9"/>
      <c r="H267" s="9"/>
      <c r="I267" s="15"/>
      <c r="K267" s="2"/>
      <c r="L267" s="2"/>
      <c r="M267" s="2"/>
      <c r="N267" s="2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</row>
    <row r="268" spans="1:124" s="23" customFormat="1">
      <c r="A268" s="9"/>
      <c r="B268" s="15"/>
      <c r="C268" s="9"/>
      <c r="D268" s="9"/>
      <c r="E268" s="9"/>
      <c r="F268" s="9"/>
      <c r="G268" s="9"/>
      <c r="H268" s="9"/>
      <c r="I268" s="15"/>
      <c r="K268" s="2"/>
      <c r="L268" s="2"/>
      <c r="M268" s="2"/>
      <c r="N268" s="2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</row>
    <row r="269" spans="1:124" s="23" customFormat="1">
      <c r="A269" s="9"/>
      <c r="B269" s="15"/>
      <c r="C269" s="9"/>
      <c r="D269" s="9"/>
      <c r="E269" s="9"/>
      <c r="F269" s="9"/>
      <c r="G269" s="9"/>
      <c r="H269" s="9"/>
      <c r="I269" s="15"/>
      <c r="K269" s="2"/>
      <c r="L269" s="2"/>
      <c r="M269" s="2"/>
      <c r="N269" s="2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</row>
    <row r="270" spans="1:124" s="23" customFormat="1">
      <c r="A270" s="9"/>
      <c r="B270" s="15"/>
      <c r="C270" s="9"/>
      <c r="D270" s="9"/>
      <c r="E270" s="9"/>
      <c r="F270" s="9"/>
      <c r="G270" s="9"/>
      <c r="H270" s="9"/>
      <c r="I270" s="15"/>
      <c r="K270" s="2"/>
      <c r="L270" s="2"/>
      <c r="M270" s="2"/>
      <c r="N270" s="2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</row>
    <row r="271" spans="1:124" s="23" customFormat="1">
      <c r="A271" s="9"/>
      <c r="B271" s="15"/>
      <c r="C271" s="9"/>
      <c r="D271" s="9"/>
      <c r="E271" s="9"/>
      <c r="F271" s="9"/>
      <c r="G271" s="9"/>
      <c r="H271" s="9"/>
      <c r="I271" s="15"/>
      <c r="K271" s="2"/>
      <c r="L271" s="2"/>
      <c r="M271" s="2"/>
      <c r="N271" s="2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</row>
    <row r="272" spans="1:124" s="23" customFormat="1">
      <c r="A272" s="9"/>
      <c r="B272" s="15"/>
      <c r="C272" s="9"/>
      <c r="D272" s="9"/>
      <c r="E272" s="9"/>
      <c r="F272" s="9"/>
      <c r="G272" s="9"/>
      <c r="H272" s="9"/>
      <c r="I272" s="15"/>
      <c r="K272" s="2"/>
      <c r="L272" s="2"/>
      <c r="M272" s="2"/>
      <c r="N272" s="2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</row>
    <row r="273" spans="1:124" s="23" customFormat="1">
      <c r="A273" s="9"/>
      <c r="B273" s="15"/>
      <c r="C273" s="9"/>
      <c r="D273" s="9"/>
      <c r="E273" s="9"/>
      <c r="F273" s="9"/>
      <c r="G273" s="9"/>
      <c r="H273" s="9"/>
      <c r="I273" s="15"/>
      <c r="K273" s="2"/>
      <c r="L273" s="2"/>
      <c r="M273" s="2"/>
      <c r="N273" s="2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</row>
    <row r="274" spans="1:124" s="23" customFormat="1">
      <c r="A274" s="9"/>
      <c r="B274" s="15"/>
      <c r="C274" s="9"/>
      <c r="D274" s="9"/>
      <c r="E274" s="9"/>
      <c r="F274" s="9"/>
      <c r="G274" s="9"/>
      <c r="H274" s="9"/>
      <c r="I274" s="15"/>
      <c r="K274" s="2"/>
      <c r="L274" s="2"/>
      <c r="M274" s="2"/>
      <c r="N274" s="2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</row>
    <row r="275" spans="1:124" s="23" customFormat="1">
      <c r="A275" s="9"/>
      <c r="B275" s="15"/>
      <c r="C275" s="9"/>
      <c r="D275" s="9"/>
      <c r="E275" s="9"/>
      <c r="F275" s="9"/>
      <c r="G275" s="9"/>
      <c r="H275" s="9"/>
      <c r="I275" s="15"/>
      <c r="K275" s="2"/>
      <c r="L275" s="2"/>
      <c r="M275" s="2"/>
      <c r="N275" s="2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</row>
    <row r="276" spans="1:124" s="23" customFormat="1">
      <c r="A276" s="9"/>
      <c r="B276" s="15"/>
      <c r="C276" s="9"/>
      <c r="D276" s="9"/>
      <c r="E276" s="9"/>
      <c r="F276" s="9"/>
      <c r="G276" s="9"/>
      <c r="H276" s="9"/>
      <c r="I276" s="15"/>
      <c r="K276" s="2"/>
      <c r="L276" s="2"/>
      <c r="M276" s="2"/>
      <c r="N276" s="2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</row>
    <row r="277" spans="1:124" s="23" customFormat="1">
      <c r="A277" s="9"/>
      <c r="B277" s="15"/>
      <c r="C277" s="9"/>
      <c r="D277" s="9"/>
      <c r="E277" s="9"/>
      <c r="F277" s="9"/>
      <c r="G277" s="9"/>
      <c r="H277" s="9"/>
      <c r="I277" s="15"/>
      <c r="K277" s="2"/>
      <c r="L277" s="2"/>
      <c r="M277" s="2"/>
      <c r="N277" s="2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</row>
    <row r="278" spans="1:124" s="23" customFormat="1">
      <c r="A278" s="9"/>
      <c r="B278" s="15"/>
      <c r="C278" s="9"/>
      <c r="D278" s="9"/>
      <c r="E278" s="9"/>
      <c r="F278" s="9"/>
      <c r="G278" s="9"/>
      <c r="H278" s="9"/>
      <c r="I278" s="15"/>
      <c r="K278" s="2"/>
      <c r="L278" s="2"/>
      <c r="M278" s="2"/>
      <c r="N278" s="2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</row>
    <row r="279" spans="1:124" s="23" customFormat="1">
      <c r="A279" s="9"/>
      <c r="B279" s="15"/>
      <c r="C279" s="9"/>
      <c r="D279" s="9"/>
      <c r="E279" s="9"/>
      <c r="F279" s="9"/>
      <c r="G279" s="9"/>
      <c r="H279" s="9"/>
      <c r="I279" s="15"/>
      <c r="K279" s="2"/>
      <c r="L279" s="2"/>
      <c r="M279" s="2"/>
      <c r="N279" s="2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</row>
    <row r="280" spans="1:124" s="23" customFormat="1">
      <c r="A280" s="9"/>
      <c r="B280" s="15"/>
      <c r="C280" s="9"/>
      <c r="D280" s="9"/>
      <c r="E280" s="9"/>
      <c r="F280" s="9"/>
      <c r="G280" s="9"/>
      <c r="H280" s="9"/>
      <c r="I280" s="15"/>
      <c r="K280" s="2"/>
      <c r="L280" s="2"/>
      <c r="M280" s="2"/>
      <c r="N280" s="2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</row>
    <row r="281" spans="1:124" s="23" customFormat="1">
      <c r="A281" s="9"/>
      <c r="B281" s="15"/>
      <c r="C281" s="9"/>
      <c r="D281" s="9"/>
      <c r="E281" s="9"/>
      <c r="F281" s="9"/>
      <c r="G281" s="9"/>
      <c r="H281" s="9"/>
      <c r="I281" s="15"/>
      <c r="K281" s="2"/>
      <c r="L281" s="2"/>
      <c r="M281" s="2"/>
      <c r="N281" s="2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</row>
    <row r="282" spans="1:124" s="23" customFormat="1">
      <c r="A282" s="9"/>
      <c r="B282" s="15"/>
      <c r="C282" s="9"/>
      <c r="D282" s="9"/>
      <c r="E282" s="9"/>
      <c r="F282" s="9"/>
      <c r="G282" s="9"/>
      <c r="H282" s="9"/>
      <c r="I282" s="15"/>
      <c r="K282" s="2"/>
      <c r="L282" s="2"/>
      <c r="M282" s="2"/>
      <c r="N282" s="2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</row>
    <row r="283" spans="1:124" s="23" customFormat="1">
      <c r="A283" s="9"/>
      <c r="B283" s="15"/>
      <c r="C283" s="9"/>
      <c r="D283" s="9"/>
      <c r="E283" s="9"/>
      <c r="F283" s="9"/>
      <c r="G283" s="9"/>
      <c r="H283" s="9"/>
      <c r="I283" s="15"/>
      <c r="K283" s="2"/>
      <c r="L283" s="2"/>
      <c r="M283" s="2"/>
      <c r="N283" s="2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</row>
    <row r="284" spans="1:124" s="23" customFormat="1">
      <c r="A284" s="9"/>
      <c r="B284" s="15"/>
      <c r="C284" s="9"/>
      <c r="D284" s="9"/>
      <c r="E284" s="9"/>
      <c r="F284" s="9"/>
      <c r="G284" s="9"/>
      <c r="H284" s="9"/>
      <c r="I284" s="15"/>
      <c r="K284" s="2"/>
      <c r="L284" s="2"/>
      <c r="M284" s="2"/>
      <c r="N284" s="2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</row>
    <row r="285" spans="1:124" s="23" customFormat="1">
      <c r="A285" s="9"/>
      <c r="B285" s="15"/>
      <c r="C285" s="9"/>
      <c r="D285" s="9"/>
      <c r="E285" s="9"/>
      <c r="F285" s="9"/>
      <c r="G285" s="9"/>
      <c r="H285" s="9"/>
      <c r="I285" s="15"/>
      <c r="K285" s="2"/>
      <c r="L285" s="2"/>
      <c r="M285" s="2"/>
      <c r="N285" s="2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</row>
    <row r="286" spans="1:124" s="23" customFormat="1">
      <c r="A286" s="9"/>
      <c r="B286" s="15"/>
      <c r="C286" s="9"/>
      <c r="D286" s="9"/>
      <c r="E286" s="9"/>
      <c r="F286" s="9"/>
      <c r="G286" s="9"/>
      <c r="H286" s="9"/>
      <c r="I286" s="15"/>
      <c r="K286" s="2"/>
      <c r="L286" s="2"/>
      <c r="M286" s="2"/>
      <c r="N286" s="2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</row>
    <row r="287" spans="1:124" s="23" customFormat="1">
      <c r="A287" s="9"/>
      <c r="B287" s="15"/>
      <c r="C287" s="9"/>
      <c r="D287" s="9"/>
      <c r="E287" s="9"/>
      <c r="F287" s="9"/>
      <c r="G287" s="9"/>
      <c r="H287" s="9"/>
      <c r="I287" s="15"/>
      <c r="K287" s="2"/>
      <c r="L287" s="2"/>
      <c r="M287" s="2"/>
      <c r="N287" s="2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</row>
    <row r="288" spans="1:124" s="23" customFormat="1">
      <c r="A288" s="9"/>
      <c r="B288" s="15"/>
      <c r="C288" s="9"/>
      <c r="D288" s="9"/>
      <c r="E288" s="9"/>
      <c r="F288" s="9"/>
      <c r="G288" s="9"/>
      <c r="H288" s="9"/>
      <c r="I288" s="15"/>
      <c r="K288" s="2"/>
      <c r="L288" s="2"/>
      <c r="M288" s="2"/>
      <c r="N288" s="2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</row>
    <row r="289" spans="1:124" s="23" customFormat="1">
      <c r="A289" s="9"/>
      <c r="B289" s="15"/>
      <c r="C289" s="9"/>
      <c r="D289" s="9"/>
      <c r="E289" s="9"/>
      <c r="F289" s="9"/>
      <c r="G289" s="9"/>
      <c r="H289" s="9"/>
      <c r="I289" s="15"/>
      <c r="K289" s="2"/>
      <c r="L289" s="2"/>
      <c r="M289" s="2"/>
      <c r="N289" s="2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</row>
    <row r="290" spans="1:124" s="23" customFormat="1">
      <c r="A290" s="9"/>
      <c r="B290" s="15"/>
      <c r="C290" s="9"/>
      <c r="D290" s="9"/>
      <c r="E290" s="9"/>
      <c r="F290" s="9"/>
      <c r="G290" s="9"/>
      <c r="H290" s="9"/>
      <c r="I290" s="15"/>
      <c r="K290" s="2"/>
      <c r="L290" s="2"/>
      <c r="M290" s="2"/>
      <c r="N290" s="2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</row>
    <row r="291" spans="1:124" s="23" customFormat="1">
      <c r="A291" s="9"/>
      <c r="B291" s="15"/>
      <c r="C291" s="9"/>
      <c r="D291" s="9"/>
      <c r="E291" s="9"/>
      <c r="F291" s="9"/>
      <c r="G291" s="9"/>
      <c r="H291" s="9"/>
      <c r="I291" s="15"/>
      <c r="K291" s="2"/>
      <c r="L291" s="2"/>
      <c r="M291" s="2"/>
      <c r="N291" s="2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</row>
    <row r="292" spans="1:124" s="23" customFormat="1">
      <c r="A292" s="9"/>
      <c r="B292" s="15"/>
      <c r="C292" s="9"/>
      <c r="D292" s="9"/>
      <c r="E292" s="9"/>
      <c r="F292" s="9"/>
      <c r="G292" s="9"/>
      <c r="H292" s="9"/>
      <c r="I292" s="15"/>
      <c r="K292" s="2"/>
      <c r="L292" s="2"/>
      <c r="M292" s="2"/>
      <c r="N292" s="2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</row>
    <row r="293" spans="1:124" s="23" customFormat="1">
      <c r="A293" s="9"/>
      <c r="B293" s="15"/>
      <c r="C293" s="9"/>
      <c r="D293" s="9"/>
      <c r="E293" s="9"/>
      <c r="F293" s="9"/>
      <c r="G293" s="9"/>
      <c r="H293" s="9"/>
      <c r="I293" s="15"/>
      <c r="K293" s="2"/>
      <c r="L293" s="2"/>
      <c r="M293" s="2"/>
      <c r="N293" s="2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</row>
    <row r="294" spans="1:124" s="23" customFormat="1">
      <c r="A294" s="9"/>
      <c r="B294" s="15"/>
      <c r="C294" s="9"/>
      <c r="D294" s="9"/>
      <c r="E294" s="9"/>
      <c r="F294" s="9"/>
      <c r="G294" s="9"/>
      <c r="H294" s="9"/>
      <c r="I294" s="15"/>
      <c r="K294" s="2"/>
      <c r="L294" s="2"/>
      <c r="M294" s="2"/>
      <c r="N294" s="2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</row>
    <row r="295" spans="1:124" s="23" customFormat="1">
      <c r="A295" s="9"/>
      <c r="B295" s="15"/>
      <c r="C295" s="9"/>
      <c r="D295" s="9"/>
      <c r="E295" s="9"/>
      <c r="F295" s="9"/>
      <c r="G295" s="9"/>
      <c r="H295" s="9"/>
      <c r="I295" s="15"/>
      <c r="K295" s="2"/>
      <c r="L295" s="2"/>
      <c r="M295" s="2"/>
      <c r="N295" s="2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</row>
    <row r="296" spans="1:124" s="23" customFormat="1">
      <c r="A296" s="9"/>
      <c r="B296" s="15"/>
      <c r="C296" s="9"/>
      <c r="D296" s="9"/>
      <c r="E296" s="9"/>
      <c r="F296" s="9"/>
      <c r="G296" s="9"/>
      <c r="H296" s="9"/>
      <c r="I296" s="15"/>
      <c r="K296" s="2"/>
      <c r="L296" s="2"/>
      <c r="M296" s="2"/>
      <c r="N296" s="2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</row>
    <row r="297" spans="1:124" s="23" customFormat="1">
      <c r="A297" s="9"/>
      <c r="B297" s="15"/>
      <c r="C297" s="9"/>
      <c r="D297" s="9"/>
      <c r="E297" s="9"/>
      <c r="F297" s="9"/>
      <c r="G297" s="9"/>
      <c r="H297" s="9"/>
      <c r="I297" s="15"/>
      <c r="K297" s="2"/>
      <c r="L297" s="2"/>
      <c r="M297" s="2"/>
      <c r="N297" s="2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</row>
    <row r="298" spans="1:124" s="23" customFormat="1">
      <c r="A298" s="9"/>
      <c r="B298" s="15"/>
      <c r="C298" s="9"/>
      <c r="D298" s="9"/>
      <c r="E298" s="9"/>
      <c r="F298" s="9"/>
      <c r="G298" s="9"/>
      <c r="H298" s="9"/>
      <c r="I298" s="15"/>
      <c r="K298" s="2"/>
      <c r="L298" s="2"/>
      <c r="M298" s="2"/>
      <c r="N298" s="2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</row>
    <row r="299" spans="1:124" s="23" customFormat="1">
      <c r="A299" s="9"/>
      <c r="B299" s="15"/>
      <c r="C299" s="9"/>
      <c r="D299" s="9"/>
      <c r="E299" s="9"/>
      <c r="F299" s="9"/>
      <c r="G299" s="9"/>
      <c r="H299" s="9"/>
      <c r="I299" s="15"/>
      <c r="K299" s="2"/>
      <c r="L299" s="2"/>
      <c r="M299" s="2"/>
      <c r="N299" s="2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</row>
    <row r="300" spans="1:124" s="23" customFormat="1">
      <c r="A300" s="9"/>
      <c r="B300" s="15"/>
      <c r="C300" s="9"/>
      <c r="D300" s="9"/>
      <c r="E300" s="9"/>
      <c r="F300" s="9"/>
      <c r="G300" s="9"/>
      <c r="H300" s="9"/>
      <c r="I300" s="15"/>
      <c r="K300" s="2"/>
      <c r="L300" s="2"/>
      <c r="M300" s="2"/>
      <c r="N300" s="2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</row>
    <row r="301" spans="1:124" s="23" customFormat="1">
      <c r="A301" s="9"/>
      <c r="B301" s="15"/>
      <c r="C301" s="9"/>
      <c r="D301" s="9"/>
      <c r="E301" s="9"/>
      <c r="F301" s="9"/>
      <c r="G301" s="9"/>
      <c r="H301" s="9"/>
      <c r="I301" s="15"/>
      <c r="K301" s="2"/>
      <c r="L301" s="2"/>
      <c r="M301" s="2"/>
      <c r="N301" s="2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</row>
    <row r="302" spans="1:124" s="23" customFormat="1">
      <c r="A302" s="9"/>
      <c r="B302" s="15"/>
      <c r="C302" s="9"/>
      <c r="D302" s="9"/>
      <c r="E302" s="9"/>
      <c r="F302" s="9"/>
      <c r="G302" s="9"/>
      <c r="H302" s="9"/>
      <c r="I302" s="15"/>
      <c r="K302" s="2"/>
      <c r="L302" s="2"/>
      <c r="M302" s="2"/>
      <c r="N302" s="2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</row>
    <row r="303" spans="1:124" s="23" customFormat="1">
      <c r="A303" s="9"/>
      <c r="B303" s="15"/>
      <c r="C303" s="9"/>
      <c r="D303" s="9"/>
      <c r="E303" s="9"/>
      <c r="F303" s="9"/>
      <c r="G303" s="9"/>
      <c r="H303" s="9"/>
      <c r="I303" s="15"/>
      <c r="K303" s="2"/>
      <c r="L303" s="2"/>
      <c r="M303" s="2"/>
      <c r="N303" s="2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</row>
    <row r="304" spans="1:124" s="23" customFormat="1">
      <c r="A304" s="9"/>
      <c r="B304" s="15"/>
      <c r="C304" s="9"/>
      <c r="D304" s="9"/>
      <c r="E304" s="9"/>
      <c r="F304" s="9"/>
      <c r="G304" s="9"/>
      <c r="H304" s="9"/>
      <c r="I304" s="15"/>
      <c r="K304" s="2"/>
      <c r="L304" s="2"/>
      <c r="M304" s="2"/>
      <c r="N304" s="2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</row>
    <row r="305" spans="1:124" s="23" customFormat="1">
      <c r="A305" s="9"/>
      <c r="B305" s="15"/>
      <c r="C305" s="9"/>
      <c r="D305" s="9"/>
      <c r="E305" s="9"/>
      <c r="F305" s="9"/>
      <c r="G305" s="9"/>
      <c r="H305" s="9"/>
      <c r="I305" s="15"/>
      <c r="K305" s="2"/>
      <c r="L305" s="2"/>
      <c r="M305" s="2"/>
      <c r="N305" s="2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</row>
    <row r="306" spans="1:124" s="23" customFormat="1">
      <c r="A306" s="9"/>
      <c r="B306" s="15"/>
      <c r="C306" s="9"/>
      <c r="D306" s="9"/>
      <c r="E306" s="9"/>
      <c r="F306" s="9"/>
      <c r="G306" s="9"/>
      <c r="H306" s="9"/>
      <c r="I306" s="15"/>
      <c r="K306" s="2"/>
      <c r="L306" s="2"/>
      <c r="M306" s="2"/>
      <c r="N306" s="2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</row>
    <row r="307" spans="1:124" s="23" customFormat="1">
      <c r="A307" s="9"/>
      <c r="B307" s="15"/>
      <c r="C307" s="9"/>
      <c r="D307" s="9"/>
      <c r="E307" s="9"/>
      <c r="F307" s="9"/>
      <c r="G307" s="9"/>
      <c r="H307" s="9"/>
      <c r="I307" s="15"/>
      <c r="K307" s="2"/>
      <c r="L307" s="2"/>
      <c r="M307" s="2"/>
      <c r="N307" s="2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</row>
    <row r="308" spans="1:124" s="23" customFormat="1">
      <c r="A308" s="9"/>
      <c r="B308" s="15"/>
      <c r="C308" s="9"/>
      <c r="D308" s="9"/>
      <c r="E308" s="9"/>
      <c r="F308" s="9"/>
      <c r="G308" s="9"/>
      <c r="H308" s="9"/>
      <c r="I308" s="15"/>
      <c r="K308" s="2"/>
      <c r="L308" s="2"/>
      <c r="M308" s="2"/>
      <c r="N308" s="2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</row>
    <row r="309" spans="1:124" s="23" customFormat="1">
      <c r="A309" s="9"/>
      <c r="B309" s="15"/>
      <c r="C309" s="9"/>
      <c r="D309" s="9"/>
      <c r="E309" s="9"/>
      <c r="F309" s="9"/>
      <c r="G309" s="9"/>
      <c r="H309" s="9"/>
      <c r="I309" s="15"/>
      <c r="K309" s="2"/>
      <c r="L309" s="2"/>
      <c r="M309" s="2"/>
      <c r="N309" s="2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</row>
    <row r="310" spans="1:124" s="23" customFormat="1">
      <c r="A310" s="9"/>
      <c r="B310" s="15"/>
      <c r="C310" s="9"/>
      <c r="D310" s="9"/>
      <c r="E310" s="9"/>
      <c r="F310" s="9"/>
      <c r="G310" s="9"/>
      <c r="H310" s="9"/>
      <c r="I310" s="15"/>
      <c r="K310" s="2"/>
      <c r="L310" s="2"/>
      <c r="M310" s="2"/>
      <c r="N310" s="2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</row>
    <row r="311" spans="1:124" s="23" customFormat="1">
      <c r="A311" s="9"/>
      <c r="B311" s="15"/>
      <c r="C311" s="9"/>
      <c r="D311" s="9"/>
      <c r="E311" s="9"/>
      <c r="F311" s="9"/>
      <c r="G311" s="9"/>
      <c r="H311" s="9"/>
      <c r="I311" s="15"/>
      <c r="K311" s="2"/>
      <c r="L311" s="2"/>
      <c r="M311" s="2"/>
      <c r="N311" s="2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</row>
    <row r="312" spans="1:124" s="23" customFormat="1">
      <c r="A312" s="9"/>
      <c r="B312" s="15"/>
      <c r="C312" s="9"/>
      <c r="D312" s="9"/>
      <c r="E312" s="9"/>
      <c r="F312" s="9"/>
      <c r="G312" s="9"/>
      <c r="H312" s="9"/>
      <c r="I312" s="15"/>
      <c r="K312" s="2"/>
      <c r="L312" s="2"/>
      <c r="M312" s="2"/>
      <c r="N312" s="2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</row>
    <row r="313" spans="1:124" s="23" customFormat="1">
      <c r="A313" s="9"/>
      <c r="B313" s="15"/>
      <c r="C313" s="9"/>
      <c r="D313" s="9"/>
      <c r="E313" s="9"/>
      <c r="F313" s="9"/>
      <c r="G313" s="9"/>
      <c r="H313" s="9"/>
      <c r="I313" s="15"/>
      <c r="K313" s="2"/>
      <c r="L313" s="2"/>
      <c r="M313" s="2"/>
      <c r="N313" s="2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</row>
    <row r="314" spans="1:124" s="23" customFormat="1">
      <c r="A314" s="9"/>
      <c r="B314" s="15"/>
      <c r="C314" s="9"/>
      <c r="D314" s="9"/>
      <c r="E314" s="9"/>
      <c r="F314" s="9"/>
      <c r="G314" s="9"/>
      <c r="H314" s="9"/>
      <c r="I314" s="15"/>
      <c r="K314" s="2"/>
      <c r="L314" s="2"/>
      <c r="M314" s="2"/>
      <c r="N314" s="2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</row>
    <row r="315" spans="1:124" s="23" customFormat="1">
      <c r="A315" s="9"/>
      <c r="B315" s="15"/>
      <c r="C315" s="9"/>
      <c r="D315" s="9"/>
      <c r="E315" s="9"/>
      <c r="F315" s="9"/>
      <c r="G315" s="9"/>
      <c r="H315" s="9"/>
      <c r="I315" s="15"/>
      <c r="K315" s="2"/>
      <c r="L315" s="2"/>
      <c r="M315" s="2"/>
      <c r="N315" s="2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</row>
    <row r="316" spans="1:124" s="23" customFormat="1">
      <c r="A316" s="9"/>
      <c r="B316" s="15"/>
      <c r="C316" s="9"/>
      <c r="D316" s="9"/>
      <c r="E316" s="9"/>
      <c r="F316" s="9"/>
      <c r="G316" s="9"/>
      <c r="H316" s="9"/>
      <c r="I316" s="15"/>
      <c r="K316" s="2"/>
      <c r="L316" s="2"/>
      <c r="M316" s="2"/>
      <c r="N316" s="2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</row>
    <row r="317" spans="1:124" s="23" customFormat="1">
      <c r="A317" s="9"/>
      <c r="B317" s="15"/>
      <c r="C317" s="9"/>
      <c r="D317" s="9"/>
      <c r="E317" s="9"/>
      <c r="F317" s="9"/>
      <c r="G317" s="9"/>
      <c r="H317" s="9"/>
      <c r="I317" s="15"/>
      <c r="K317" s="2"/>
      <c r="L317" s="2"/>
      <c r="M317" s="2"/>
      <c r="N317" s="2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</row>
    <row r="318" spans="1:124" s="23" customFormat="1">
      <c r="A318" s="9"/>
      <c r="B318" s="15"/>
      <c r="C318" s="9"/>
      <c r="D318" s="9"/>
      <c r="E318" s="9"/>
      <c r="F318" s="9"/>
      <c r="G318" s="9"/>
      <c r="H318" s="9"/>
      <c r="I318" s="15"/>
      <c r="K318" s="2"/>
      <c r="L318" s="2"/>
      <c r="M318" s="2"/>
      <c r="N318" s="2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</row>
    <row r="319" spans="1:124" s="23" customFormat="1">
      <c r="A319" s="9"/>
      <c r="B319" s="15"/>
      <c r="C319" s="9"/>
      <c r="D319" s="9"/>
      <c r="E319" s="9"/>
      <c r="F319" s="9"/>
      <c r="G319" s="9"/>
      <c r="H319" s="9"/>
      <c r="I319" s="15"/>
      <c r="K319" s="2"/>
      <c r="L319" s="2"/>
      <c r="M319" s="2"/>
      <c r="N319" s="2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</row>
    <row r="320" spans="1:124" s="23" customFormat="1">
      <c r="A320" s="9"/>
      <c r="B320" s="15"/>
      <c r="C320" s="9"/>
      <c r="D320" s="9"/>
      <c r="E320" s="9"/>
      <c r="F320" s="9"/>
      <c r="G320" s="9"/>
      <c r="H320" s="9"/>
      <c r="I320" s="15"/>
      <c r="K320" s="2"/>
      <c r="L320" s="2"/>
      <c r="M320" s="2"/>
      <c r="N320" s="2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</row>
    <row r="321" spans="1:124" s="23" customFormat="1">
      <c r="A321" s="9"/>
      <c r="B321" s="15"/>
      <c r="C321" s="9"/>
      <c r="D321" s="9"/>
      <c r="E321" s="9"/>
      <c r="F321" s="9"/>
      <c r="G321" s="9"/>
      <c r="H321" s="9"/>
      <c r="I321" s="15"/>
      <c r="K321" s="2"/>
      <c r="L321" s="2"/>
      <c r="M321" s="2"/>
      <c r="N321" s="2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</row>
    <row r="322" spans="1:124" s="23" customFormat="1">
      <c r="A322" s="9"/>
      <c r="B322" s="15"/>
      <c r="C322" s="9"/>
      <c r="D322" s="9"/>
      <c r="E322" s="9"/>
      <c r="F322" s="9"/>
      <c r="G322" s="9"/>
      <c r="H322" s="9"/>
      <c r="I322" s="15"/>
      <c r="K322" s="2"/>
      <c r="L322" s="2"/>
      <c r="M322" s="2"/>
      <c r="N322" s="2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</row>
    <row r="323" spans="1:124" s="23" customFormat="1">
      <c r="A323" s="9"/>
      <c r="B323" s="15"/>
      <c r="C323" s="9"/>
      <c r="D323" s="9"/>
      <c r="E323" s="9"/>
      <c r="F323" s="9"/>
      <c r="G323" s="9"/>
      <c r="H323" s="9"/>
      <c r="I323" s="15"/>
      <c r="K323" s="2"/>
      <c r="L323" s="2"/>
      <c r="M323" s="2"/>
      <c r="N323" s="2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</row>
    <row r="324" spans="1:124" s="23" customFormat="1">
      <c r="A324" s="9"/>
      <c r="B324" s="15"/>
      <c r="C324" s="9"/>
      <c r="D324" s="9"/>
      <c r="E324" s="9"/>
      <c r="F324" s="9"/>
      <c r="G324" s="9"/>
      <c r="H324" s="9"/>
      <c r="I324" s="15"/>
      <c r="K324" s="2"/>
      <c r="L324" s="2"/>
      <c r="M324" s="2"/>
      <c r="N324" s="2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</row>
    <row r="325" spans="1:124" s="23" customFormat="1">
      <c r="A325" s="9"/>
      <c r="B325" s="15"/>
      <c r="C325" s="9"/>
      <c r="D325" s="9"/>
      <c r="E325" s="9"/>
      <c r="F325" s="9"/>
      <c r="G325" s="9"/>
      <c r="H325" s="9"/>
      <c r="I325" s="15"/>
      <c r="K325" s="2"/>
      <c r="L325" s="2"/>
      <c r="M325" s="2"/>
      <c r="N325" s="2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</row>
    <row r="326" spans="1:124" s="23" customFormat="1">
      <c r="A326" s="9"/>
      <c r="B326" s="15"/>
      <c r="C326" s="9"/>
      <c r="D326" s="9"/>
      <c r="E326" s="9"/>
      <c r="F326" s="9"/>
      <c r="G326" s="9"/>
      <c r="H326" s="9"/>
      <c r="I326" s="15"/>
      <c r="K326" s="2"/>
      <c r="L326" s="2"/>
      <c r="M326" s="2"/>
      <c r="N326" s="2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</row>
    <row r="327" spans="1:124" s="23" customFormat="1">
      <c r="A327" s="9"/>
      <c r="B327" s="15"/>
      <c r="C327" s="9"/>
      <c r="D327" s="9"/>
      <c r="E327" s="9"/>
      <c r="F327" s="9"/>
      <c r="G327" s="9"/>
      <c r="H327" s="9"/>
      <c r="I327" s="15"/>
      <c r="K327" s="2"/>
      <c r="L327" s="2"/>
      <c r="M327" s="2"/>
      <c r="N327" s="2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</row>
    <row r="328" spans="1:124" s="23" customFormat="1">
      <c r="A328" s="9"/>
      <c r="B328" s="15"/>
      <c r="C328" s="9"/>
      <c r="D328" s="9"/>
      <c r="E328" s="9"/>
      <c r="F328" s="9"/>
      <c r="G328" s="9"/>
      <c r="H328" s="9"/>
      <c r="I328" s="15"/>
      <c r="K328" s="2"/>
      <c r="L328" s="2"/>
      <c r="M328" s="2"/>
      <c r="N328" s="2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</row>
    <row r="329" spans="1:124" s="23" customFormat="1">
      <c r="A329" s="9"/>
      <c r="B329" s="15"/>
      <c r="C329" s="9"/>
      <c r="D329" s="9"/>
      <c r="E329" s="9"/>
      <c r="F329" s="9"/>
      <c r="G329" s="9"/>
      <c r="H329" s="9"/>
      <c r="I329" s="15"/>
      <c r="K329" s="2"/>
      <c r="L329" s="2"/>
      <c r="M329" s="2"/>
      <c r="N329" s="2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</row>
    <row r="330" spans="1:124" s="23" customFormat="1">
      <c r="A330" s="9"/>
      <c r="B330" s="15"/>
      <c r="C330" s="9"/>
      <c r="D330" s="9"/>
      <c r="E330" s="9"/>
      <c r="F330" s="9"/>
      <c r="G330" s="9"/>
      <c r="H330" s="9"/>
      <c r="I330" s="15"/>
      <c r="K330" s="2"/>
      <c r="L330" s="2"/>
      <c r="M330" s="2"/>
      <c r="N330" s="2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</row>
    <row r="331" spans="1:124" s="23" customFormat="1">
      <c r="A331" s="9"/>
      <c r="B331" s="15"/>
      <c r="C331" s="9"/>
      <c r="D331" s="9"/>
      <c r="E331" s="9"/>
      <c r="F331" s="9"/>
      <c r="G331" s="9"/>
      <c r="H331" s="9"/>
      <c r="I331" s="15"/>
      <c r="K331" s="2"/>
      <c r="L331" s="2"/>
      <c r="M331" s="2"/>
      <c r="N331" s="2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</row>
    <row r="332" spans="1:124" s="23" customFormat="1">
      <c r="A332" s="9"/>
      <c r="B332" s="15"/>
      <c r="C332" s="9"/>
      <c r="D332" s="9"/>
      <c r="E332" s="9"/>
      <c r="F332" s="9"/>
      <c r="G332" s="9"/>
      <c r="H332" s="9"/>
      <c r="I332" s="15"/>
      <c r="K332" s="2"/>
      <c r="L332" s="2"/>
      <c r="M332" s="2"/>
      <c r="N332" s="2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</row>
    <row r="333" spans="1:124" s="23" customFormat="1">
      <c r="A333" s="9"/>
      <c r="B333" s="15"/>
      <c r="C333" s="9"/>
      <c r="D333" s="9"/>
      <c r="E333" s="9"/>
      <c r="F333" s="9"/>
      <c r="G333" s="9"/>
      <c r="H333" s="9"/>
      <c r="I333" s="15"/>
      <c r="K333" s="2"/>
      <c r="L333" s="2"/>
      <c r="M333" s="2"/>
      <c r="N333" s="2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</row>
    <row r="334" spans="1:124" s="23" customFormat="1">
      <c r="A334" s="9"/>
      <c r="B334" s="15"/>
      <c r="C334" s="9"/>
      <c r="D334" s="9"/>
      <c r="E334" s="9"/>
      <c r="F334" s="9"/>
      <c r="G334" s="9"/>
      <c r="H334" s="9"/>
      <c r="I334" s="15"/>
      <c r="K334" s="2"/>
      <c r="L334" s="2"/>
      <c r="M334" s="2"/>
      <c r="N334" s="2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</row>
    <row r="335" spans="1:124" s="23" customFormat="1">
      <c r="A335" s="9"/>
      <c r="B335" s="15"/>
      <c r="C335" s="9"/>
      <c r="D335" s="9"/>
      <c r="E335" s="9"/>
      <c r="F335" s="9"/>
      <c r="G335" s="9"/>
      <c r="H335" s="9"/>
      <c r="I335" s="15"/>
      <c r="K335" s="2"/>
      <c r="L335" s="2"/>
      <c r="M335" s="2"/>
      <c r="N335" s="2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</row>
    <row r="336" spans="1:124" s="23" customFormat="1">
      <c r="A336" s="9"/>
      <c r="B336" s="15"/>
      <c r="C336" s="9"/>
      <c r="D336" s="9"/>
      <c r="E336" s="9"/>
      <c r="F336" s="9"/>
      <c r="G336" s="9"/>
      <c r="H336" s="9"/>
      <c r="I336" s="15"/>
      <c r="K336" s="2"/>
      <c r="L336" s="2"/>
      <c r="M336" s="2"/>
      <c r="N336" s="2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</row>
    <row r="337" spans="1:124" s="23" customFormat="1">
      <c r="A337" s="9"/>
      <c r="B337" s="15"/>
      <c r="C337" s="9"/>
      <c r="D337" s="9"/>
      <c r="E337" s="9"/>
      <c r="F337" s="9"/>
      <c r="G337" s="9"/>
      <c r="H337" s="9"/>
      <c r="I337" s="15"/>
      <c r="K337" s="2"/>
      <c r="L337" s="2"/>
      <c r="M337" s="2"/>
      <c r="N337" s="2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</row>
    <row r="338" spans="1:124" s="23" customFormat="1">
      <c r="A338" s="9"/>
      <c r="B338" s="15"/>
      <c r="C338" s="9"/>
      <c r="D338" s="9"/>
      <c r="E338" s="9"/>
      <c r="F338" s="9"/>
      <c r="G338" s="9"/>
      <c r="H338" s="9"/>
      <c r="I338" s="15"/>
      <c r="K338" s="2"/>
      <c r="L338" s="2"/>
      <c r="M338" s="2"/>
      <c r="N338" s="2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</row>
    <row r="339" spans="1:124" s="23" customFormat="1">
      <c r="A339" s="9"/>
      <c r="B339" s="15"/>
      <c r="C339" s="9"/>
      <c r="D339" s="9"/>
      <c r="E339" s="9"/>
      <c r="F339" s="9"/>
      <c r="G339" s="9"/>
      <c r="H339" s="9"/>
      <c r="I339" s="15"/>
      <c r="K339" s="2"/>
      <c r="L339" s="2"/>
      <c r="M339" s="2"/>
      <c r="N339" s="2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</row>
    <row r="340" spans="1:124" s="23" customFormat="1">
      <c r="A340" s="9"/>
      <c r="B340" s="15"/>
      <c r="C340" s="9"/>
      <c r="D340" s="9"/>
      <c r="E340" s="9"/>
      <c r="F340" s="9"/>
      <c r="G340" s="9"/>
      <c r="H340" s="9"/>
      <c r="I340" s="15"/>
      <c r="K340" s="2"/>
      <c r="L340" s="2"/>
      <c r="M340" s="2"/>
      <c r="N340" s="2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</row>
    <row r="341" spans="1:124" s="23" customFormat="1">
      <c r="A341" s="9"/>
      <c r="B341" s="15"/>
      <c r="C341" s="9"/>
      <c r="D341" s="9"/>
      <c r="E341" s="9"/>
      <c r="F341" s="9"/>
      <c r="G341" s="9"/>
      <c r="H341" s="9"/>
      <c r="I341" s="15"/>
      <c r="K341" s="2"/>
      <c r="L341" s="2"/>
      <c r="M341" s="2"/>
      <c r="N341" s="2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</row>
    <row r="342" spans="1:124" s="23" customFormat="1">
      <c r="A342" s="9"/>
      <c r="B342" s="15"/>
      <c r="C342" s="9"/>
      <c r="D342" s="9"/>
      <c r="E342" s="9"/>
      <c r="F342" s="9"/>
      <c r="G342" s="9"/>
      <c r="H342" s="9"/>
      <c r="I342" s="15"/>
      <c r="K342" s="2"/>
      <c r="L342" s="2"/>
      <c r="M342" s="2"/>
      <c r="N342" s="2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</row>
    <row r="343" spans="1:124" s="23" customFormat="1">
      <c r="A343" s="9"/>
      <c r="B343" s="15"/>
      <c r="C343" s="9"/>
      <c r="D343" s="9"/>
      <c r="E343" s="9"/>
      <c r="F343" s="9"/>
      <c r="G343" s="9"/>
      <c r="H343" s="9"/>
      <c r="I343" s="15"/>
      <c r="K343" s="2"/>
      <c r="L343" s="2"/>
      <c r="M343" s="2"/>
      <c r="N343" s="2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</row>
    <row r="344" spans="1:124" s="23" customFormat="1">
      <c r="A344" s="9"/>
      <c r="B344" s="15"/>
      <c r="C344" s="9"/>
      <c r="D344" s="9"/>
      <c r="E344" s="9"/>
      <c r="F344" s="9"/>
      <c r="G344" s="9"/>
      <c r="H344" s="9"/>
      <c r="I344" s="15"/>
      <c r="K344" s="2"/>
      <c r="L344" s="2"/>
      <c r="M344" s="2"/>
      <c r="N344" s="2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</row>
    <row r="345" spans="1:124" s="23" customFormat="1">
      <c r="A345" s="9"/>
      <c r="B345" s="15"/>
      <c r="C345" s="9"/>
      <c r="D345" s="9"/>
      <c r="E345" s="9"/>
      <c r="F345" s="9"/>
      <c r="G345" s="9"/>
      <c r="H345" s="9"/>
      <c r="I345" s="15"/>
      <c r="K345" s="2"/>
      <c r="L345" s="2"/>
      <c r="M345" s="2"/>
      <c r="N345" s="2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</row>
    <row r="346" spans="1:124" s="23" customFormat="1">
      <c r="A346" s="9"/>
      <c r="B346" s="15"/>
      <c r="C346" s="9"/>
      <c r="D346" s="9"/>
      <c r="E346" s="9"/>
      <c r="F346" s="9"/>
      <c r="G346" s="9"/>
      <c r="H346" s="9"/>
      <c r="I346" s="15"/>
      <c r="K346" s="2"/>
      <c r="L346" s="2"/>
      <c r="M346" s="2"/>
      <c r="N346" s="2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</row>
    <row r="347" spans="1:124" s="23" customFormat="1">
      <c r="A347" s="9"/>
      <c r="B347" s="15"/>
      <c r="C347" s="9"/>
      <c r="D347" s="9"/>
      <c r="E347" s="9"/>
      <c r="F347" s="9"/>
      <c r="G347" s="9"/>
      <c r="H347" s="9"/>
      <c r="I347" s="15"/>
      <c r="K347" s="2"/>
      <c r="L347" s="2"/>
      <c r="M347" s="2"/>
      <c r="N347" s="2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</row>
    <row r="348" spans="1:124" s="23" customFormat="1">
      <c r="A348" s="9"/>
      <c r="B348" s="15"/>
      <c r="C348" s="9"/>
      <c r="D348" s="9"/>
      <c r="E348" s="9"/>
      <c r="F348" s="9"/>
      <c r="G348" s="9"/>
      <c r="H348" s="9"/>
      <c r="I348" s="15"/>
      <c r="K348" s="2"/>
      <c r="L348" s="2"/>
      <c r="M348" s="2"/>
      <c r="N348" s="2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</row>
    <row r="349" spans="1:124" s="23" customFormat="1">
      <c r="A349" s="9"/>
      <c r="B349" s="15"/>
      <c r="C349" s="9"/>
      <c r="D349" s="9"/>
      <c r="E349" s="9"/>
      <c r="F349" s="9"/>
      <c r="G349" s="9"/>
      <c r="H349" s="9"/>
      <c r="I349" s="15"/>
      <c r="K349" s="2"/>
      <c r="L349" s="2"/>
      <c r="M349" s="2"/>
      <c r="N349" s="2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</row>
    <row r="350" spans="1:124" s="23" customFormat="1">
      <c r="A350" s="9"/>
      <c r="B350" s="15"/>
      <c r="C350" s="9"/>
      <c r="D350" s="9"/>
      <c r="E350" s="9"/>
      <c r="F350" s="9"/>
      <c r="G350" s="9"/>
      <c r="H350" s="9"/>
      <c r="I350" s="15"/>
      <c r="K350" s="2"/>
      <c r="L350" s="2"/>
      <c r="M350" s="2"/>
      <c r="N350" s="2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</row>
    <row r="351" spans="1:124" s="23" customFormat="1">
      <c r="A351" s="9"/>
      <c r="B351" s="15"/>
      <c r="C351" s="9"/>
      <c r="D351" s="9"/>
      <c r="E351" s="9"/>
      <c r="F351" s="9"/>
      <c r="G351" s="9"/>
      <c r="H351" s="9"/>
      <c r="I351" s="15"/>
      <c r="K351" s="2"/>
      <c r="L351" s="2"/>
      <c r="M351" s="2"/>
      <c r="N351" s="2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</row>
    <row r="352" spans="1:124" s="23" customFormat="1">
      <c r="A352" s="9"/>
      <c r="B352" s="15"/>
      <c r="C352" s="9"/>
      <c r="D352" s="9"/>
      <c r="E352" s="9"/>
      <c r="F352" s="9"/>
      <c r="G352" s="9"/>
      <c r="H352" s="9"/>
      <c r="I352" s="15"/>
      <c r="K352" s="2"/>
      <c r="L352" s="2"/>
      <c r="M352" s="2"/>
      <c r="N352" s="2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</row>
    <row r="353" spans="1:124" s="23" customFormat="1">
      <c r="A353" s="9"/>
      <c r="B353" s="15"/>
      <c r="C353" s="9"/>
      <c r="D353" s="9"/>
      <c r="E353" s="9"/>
      <c r="F353" s="9"/>
      <c r="G353" s="9"/>
      <c r="H353" s="9"/>
      <c r="I353" s="15"/>
      <c r="K353" s="2"/>
      <c r="L353" s="2"/>
      <c r="M353" s="2"/>
      <c r="N353" s="2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</row>
    <row r="354" spans="1:124" s="23" customFormat="1">
      <c r="A354" s="9"/>
      <c r="B354" s="15"/>
      <c r="C354" s="9"/>
      <c r="D354" s="9"/>
      <c r="E354" s="9"/>
      <c r="F354" s="9"/>
      <c r="G354" s="9"/>
      <c r="H354" s="9"/>
      <c r="I354" s="15"/>
      <c r="K354" s="2"/>
      <c r="L354" s="2"/>
      <c r="M354" s="2"/>
      <c r="N354" s="2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</row>
    <row r="355" spans="1:124" s="23" customFormat="1">
      <c r="A355" s="9"/>
      <c r="B355" s="15"/>
      <c r="C355" s="9"/>
      <c r="D355" s="9"/>
      <c r="E355" s="9"/>
      <c r="F355" s="9"/>
      <c r="G355" s="9"/>
      <c r="H355" s="9"/>
      <c r="I355" s="15"/>
      <c r="K355" s="2"/>
      <c r="L355" s="2"/>
      <c r="M355" s="2"/>
      <c r="N355" s="2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</row>
    <row r="356" spans="1:124" s="23" customFormat="1">
      <c r="A356" s="9"/>
      <c r="B356" s="15"/>
      <c r="C356" s="9"/>
      <c r="D356" s="9"/>
      <c r="E356" s="9"/>
      <c r="F356" s="9"/>
      <c r="G356" s="9"/>
      <c r="H356" s="9"/>
      <c r="I356" s="15"/>
      <c r="K356" s="2"/>
      <c r="L356" s="2"/>
      <c r="M356" s="2"/>
      <c r="N356" s="2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</row>
    <row r="357" spans="1:124" s="23" customFormat="1">
      <c r="A357" s="9"/>
      <c r="B357" s="15"/>
      <c r="C357" s="9"/>
      <c r="D357" s="9"/>
      <c r="E357" s="9"/>
      <c r="F357" s="9"/>
      <c r="G357" s="9"/>
      <c r="H357" s="9"/>
      <c r="I357" s="15"/>
      <c r="K357" s="2"/>
      <c r="L357" s="2"/>
      <c r="M357" s="2"/>
      <c r="N357" s="2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</row>
    <row r="358" spans="1:124" s="23" customFormat="1">
      <c r="A358" s="9"/>
      <c r="B358" s="15"/>
      <c r="C358" s="9"/>
      <c r="D358" s="9"/>
      <c r="E358" s="9"/>
      <c r="F358" s="9"/>
      <c r="G358" s="9"/>
      <c r="H358" s="9"/>
      <c r="I358" s="15"/>
      <c r="K358" s="2"/>
      <c r="L358" s="2"/>
      <c r="M358" s="2"/>
      <c r="N358" s="2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</row>
    <row r="359" spans="1:124" s="23" customFormat="1">
      <c r="A359" s="9"/>
      <c r="B359" s="15"/>
      <c r="C359" s="9"/>
      <c r="D359" s="9"/>
      <c r="E359" s="9"/>
      <c r="F359" s="9"/>
      <c r="G359" s="9"/>
      <c r="H359" s="9"/>
      <c r="I359" s="15"/>
      <c r="K359" s="2"/>
      <c r="L359" s="2"/>
      <c r="M359" s="2"/>
      <c r="N359" s="2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</row>
    <row r="360" spans="1:124" s="23" customFormat="1">
      <c r="A360" s="9"/>
      <c r="B360" s="15"/>
      <c r="C360" s="9"/>
      <c r="D360" s="9"/>
      <c r="E360" s="9"/>
      <c r="F360" s="9"/>
      <c r="G360" s="9"/>
      <c r="H360" s="9"/>
      <c r="I360" s="15"/>
      <c r="K360" s="2"/>
      <c r="L360" s="2"/>
      <c r="M360" s="2"/>
      <c r="N360" s="2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</row>
    <row r="361" spans="1:124" s="23" customFormat="1">
      <c r="A361" s="9"/>
      <c r="B361" s="15"/>
      <c r="C361" s="9"/>
      <c r="D361" s="9"/>
      <c r="E361" s="9"/>
      <c r="F361" s="9"/>
      <c r="G361" s="9"/>
      <c r="H361" s="9"/>
      <c r="I361" s="15"/>
      <c r="K361" s="2"/>
      <c r="L361" s="2"/>
      <c r="M361" s="2"/>
      <c r="N361" s="2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</row>
    <row r="362" spans="1:124" s="23" customFormat="1">
      <c r="A362" s="9"/>
      <c r="B362" s="15"/>
      <c r="C362" s="9"/>
      <c r="D362" s="9"/>
      <c r="E362" s="9"/>
      <c r="F362" s="9"/>
      <c r="G362" s="9"/>
      <c r="H362" s="9"/>
      <c r="I362" s="15"/>
      <c r="K362" s="2"/>
      <c r="L362" s="2"/>
      <c r="M362" s="2"/>
      <c r="N362" s="2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</row>
    <row r="363" spans="1:124" s="23" customFormat="1">
      <c r="A363" s="9"/>
      <c r="B363" s="15"/>
      <c r="C363" s="9"/>
      <c r="D363" s="9"/>
      <c r="E363" s="9"/>
      <c r="F363" s="9"/>
      <c r="G363" s="9"/>
      <c r="H363" s="9"/>
      <c r="I363" s="15"/>
      <c r="K363" s="2"/>
      <c r="L363" s="2"/>
      <c r="M363" s="2"/>
      <c r="N363" s="2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</row>
    <row r="364" spans="1:124" s="23" customFormat="1">
      <c r="A364" s="9"/>
      <c r="B364" s="15"/>
      <c r="C364" s="9"/>
      <c r="D364" s="9"/>
      <c r="E364" s="9"/>
      <c r="F364" s="9"/>
      <c r="G364" s="9"/>
      <c r="H364" s="9"/>
      <c r="I364" s="15"/>
      <c r="K364" s="2"/>
      <c r="L364" s="2"/>
      <c r="M364" s="2"/>
      <c r="N364" s="2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</row>
    <row r="365" spans="1:124" s="23" customFormat="1">
      <c r="A365" s="9"/>
      <c r="B365" s="15"/>
      <c r="C365" s="9"/>
      <c r="D365" s="9"/>
      <c r="E365" s="9"/>
      <c r="F365" s="9"/>
      <c r="G365" s="9"/>
      <c r="H365" s="9"/>
      <c r="I365" s="15"/>
      <c r="K365" s="2"/>
      <c r="L365" s="2"/>
      <c r="M365" s="2"/>
      <c r="N365" s="2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</row>
    <row r="366" spans="1:124" s="23" customFormat="1">
      <c r="A366" s="9"/>
      <c r="B366" s="15"/>
      <c r="C366" s="9"/>
      <c r="D366" s="9"/>
      <c r="E366" s="9"/>
      <c r="F366" s="9"/>
      <c r="G366" s="9"/>
      <c r="H366" s="9"/>
      <c r="I366" s="15"/>
      <c r="K366" s="2"/>
      <c r="L366" s="2"/>
      <c r="M366" s="2"/>
      <c r="N366" s="2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</row>
    <row r="367" spans="1:124" s="23" customFormat="1">
      <c r="A367" s="9"/>
      <c r="B367" s="15"/>
      <c r="C367" s="9"/>
      <c r="D367" s="9"/>
      <c r="E367" s="9"/>
      <c r="F367" s="9"/>
      <c r="G367" s="9"/>
      <c r="H367" s="9"/>
      <c r="I367" s="15"/>
      <c r="K367" s="2"/>
      <c r="L367" s="2"/>
      <c r="M367" s="2"/>
      <c r="N367" s="2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</row>
    <row r="368" spans="1:124" s="23" customFormat="1">
      <c r="A368" s="9"/>
      <c r="B368" s="15"/>
      <c r="C368" s="9"/>
      <c r="D368" s="9"/>
      <c r="E368" s="9"/>
      <c r="F368" s="9"/>
      <c r="G368" s="9"/>
      <c r="H368" s="9"/>
      <c r="I368" s="15"/>
      <c r="K368" s="2"/>
      <c r="L368" s="2"/>
      <c r="M368" s="2"/>
      <c r="N368" s="2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</row>
    <row r="369" spans="1:124" s="23" customFormat="1">
      <c r="A369" s="9"/>
      <c r="B369" s="15"/>
      <c r="C369" s="9"/>
      <c r="D369" s="9"/>
      <c r="E369" s="9"/>
      <c r="F369" s="9"/>
      <c r="G369" s="9"/>
      <c r="H369" s="9"/>
      <c r="I369" s="15"/>
      <c r="K369" s="2"/>
      <c r="L369" s="2"/>
      <c r="M369" s="2"/>
      <c r="N369" s="2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</row>
    <row r="370" spans="1:124" s="23" customFormat="1">
      <c r="A370" s="9"/>
      <c r="B370" s="15"/>
      <c r="C370" s="9"/>
      <c r="D370" s="9"/>
      <c r="E370" s="9"/>
      <c r="F370" s="9"/>
      <c r="G370" s="9"/>
      <c r="H370" s="9"/>
      <c r="I370" s="15"/>
      <c r="K370" s="2"/>
      <c r="L370" s="2"/>
      <c r="M370" s="2"/>
      <c r="N370" s="2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</row>
    <row r="371" spans="1:124" s="23" customFormat="1">
      <c r="A371" s="9"/>
      <c r="B371" s="15"/>
      <c r="C371" s="9"/>
      <c r="D371" s="9"/>
      <c r="E371" s="9"/>
      <c r="F371" s="9"/>
      <c r="G371" s="9"/>
      <c r="H371" s="9"/>
      <c r="I371" s="15"/>
      <c r="K371" s="2"/>
      <c r="L371" s="2"/>
      <c r="M371" s="2"/>
      <c r="N371" s="2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</row>
    <row r="372" spans="1:124" s="23" customFormat="1">
      <c r="A372" s="9"/>
      <c r="B372" s="15"/>
      <c r="C372" s="9"/>
      <c r="D372" s="9"/>
      <c r="E372" s="9"/>
      <c r="F372" s="9"/>
      <c r="G372" s="9"/>
      <c r="H372" s="9"/>
      <c r="I372" s="15"/>
      <c r="K372" s="2"/>
      <c r="L372" s="2"/>
      <c r="M372" s="2"/>
      <c r="N372" s="2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</row>
    <row r="373" spans="1:124" s="23" customFormat="1">
      <c r="A373" s="9"/>
      <c r="B373" s="15"/>
      <c r="C373" s="9"/>
      <c r="D373" s="9"/>
      <c r="E373" s="9"/>
      <c r="F373" s="9"/>
      <c r="G373" s="9"/>
      <c r="H373" s="9"/>
      <c r="I373" s="15"/>
      <c r="K373" s="2"/>
      <c r="L373" s="2"/>
      <c r="M373" s="2"/>
      <c r="N373" s="2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</row>
    <row r="374" spans="1:124" s="23" customFormat="1">
      <c r="A374" s="9"/>
      <c r="B374" s="15"/>
      <c r="C374" s="9"/>
      <c r="D374" s="9"/>
      <c r="E374" s="9"/>
      <c r="F374" s="9"/>
      <c r="G374" s="9"/>
      <c r="H374" s="9"/>
      <c r="I374" s="15"/>
      <c r="K374" s="2"/>
      <c r="L374" s="2"/>
      <c r="M374" s="2"/>
      <c r="N374" s="2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</row>
    <row r="375" spans="1:124" s="23" customFormat="1">
      <c r="A375" s="9"/>
      <c r="B375" s="15"/>
      <c r="C375" s="9"/>
      <c r="D375" s="9"/>
      <c r="E375" s="9"/>
      <c r="F375" s="9"/>
      <c r="G375" s="9"/>
      <c r="H375" s="9"/>
      <c r="I375" s="15"/>
      <c r="K375" s="2"/>
      <c r="L375" s="2"/>
      <c r="M375" s="2"/>
      <c r="N375" s="2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</row>
    <row r="376" spans="1:124" s="23" customFormat="1">
      <c r="A376" s="9"/>
      <c r="B376" s="15"/>
      <c r="C376" s="9"/>
      <c r="D376" s="9"/>
      <c r="E376" s="9"/>
      <c r="F376" s="9"/>
      <c r="G376" s="9"/>
      <c r="H376" s="9"/>
      <c r="I376" s="15"/>
      <c r="K376" s="2"/>
      <c r="L376" s="2"/>
      <c r="M376" s="2"/>
      <c r="N376" s="2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</row>
    <row r="377" spans="1:124" s="23" customFormat="1">
      <c r="A377" s="9"/>
      <c r="B377" s="15"/>
      <c r="C377" s="9"/>
      <c r="D377" s="9"/>
      <c r="E377" s="9"/>
      <c r="F377" s="9"/>
      <c r="G377" s="9"/>
      <c r="H377" s="9"/>
      <c r="I377" s="15"/>
      <c r="K377" s="2"/>
      <c r="L377" s="2"/>
      <c r="M377" s="2"/>
      <c r="N377" s="2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</row>
    <row r="378" spans="1:124" s="23" customFormat="1">
      <c r="A378" s="9"/>
      <c r="B378" s="15"/>
      <c r="C378" s="9"/>
      <c r="D378" s="9"/>
      <c r="E378" s="9"/>
      <c r="F378" s="9"/>
      <c r="G378" s="9"/>
      <c r="H378" s="9"/>
      <c r="I378" s="15"/>
      <c r="K378" s="2"/>
      <c r="L378" s="2"/>
      <c r="M378" s="2"/>
      <c r="N378" s="2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</row>
    <row r="379" spans="1:124" s="23" customFormat="1">
      <c r="A379" s="9"/>
      <c r="B379" s="15"/>
      <c r="C379" s="9"/>
      <c r="D379" s="9"/>
      <c r="E379" s="9"/>
      <c r="F379" s="9"/>
      <c r="G379" s="9"/>
      <c r="H379" s="9"/>
      <c r="I379" s="15"/>
      <c r="K379" s="2"/>
      <c r="L379" s="2"/>
      <c r="M379" s="2"/>
      <c r="N379" s="2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</row>
    <row r="380" spans="1:124" s="23" customFormat="1">
      <c r="A380" s="9"/>
      <c r="B380" s="15"/>
      <c r="C380" s="9"/>
      <c r="D380" s="9"/>
      <c r="E380" s="9"/>
      <c r="F380" s="9"/>
      <c r="G380" s="9"/>
      <c r="H380" s="9"/>
      <c r="I380" s="15"/>
      <c r="K380" s="2"/>
      <c r="L380" s="2"/>
      <c r="M380" s="2"/>
      <c r="N380" s="2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</row>
    <row r="381" spans="1:124" s="23" customFormat="1">
      <c r="A381" s="9"/>
      <c r="B381" s="15"/>
      <c r="C381" s="9"/>
      <c r="D381" s="9"/>
      <c r="E381" s="9"/>
      <c r="F381" s="9"/>
      <c r="G381" s="9"/>
      <c r="H381" s="9"/>
      <c r="I381" s="15"/>
      <c r="K381" s="2"/>
      <c r="L381" s="2"/>
      <c r="M381" s="2"/>
      <c r="N381" s="2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</row>
    <row r="382" spans="1:124" s="23" customFormat="1">
      <c r="A382" s="9"/>
      <c r="B382" s="15"/>
      <c r="C382" s="9"/>
      <c r="D382" s="9"/>
      <c r="E382" s="9"/>
      <c r="F382" s="9"/>
      <c r="G382" s="9"/>
      <c r="H382" s="9"/>
      <c r="I382" s="15"/>
      <c r="K382" s="2"/>
      <c r="L382" s="2"/>
      <c r="M382" s="2"/>
      <c r="N382" s="2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</row>
    <row r="383" spans="1:124" s="23" customFormat="1">
      <c r="A383" s="9"/>
      <c r="B383" s="15"/>
      <c r="C383" s="9"/>
      <c r="D383" s="9"/>
      <c r="E383" s="9"/>
      <c r="F383" s="9"/>
      <c r="G383" s="9"/>
      <c r="H383" s="9"/>
      <c r="I383" s="15"/>
      <c r="K383" s="2"/>
      <c r="L383" s="2"/>
      <c r="M383" s="2"/>
      <c r="N383" s="2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</row>
    <row r="384" spans="1:124" s="23" customFormat="1">
      <c r="A384" s="9"/>
      <c r="B384" s="15"/>
      <c r="C384" s="9"/>
      <c r="D384" s="9"/>
      <c r="E384" s="9"/>
      <c r="F384" s="9"/>
      <c r="G384" s="9"/>
      <c r="H384" s="9"/>
      <c r="I384" s="15"/>
      <c r="K384" s="2"/>
      <c r="L384" s="2"/>
      <c r="M384" s="2"/>
      <c r="N384" s="2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</row>
    <row r="385" spans="1:124" s="23" customFormat="1">
      <c r="A385" s="9"/>
      <c r="B385" s="15"/>
      <c r="C385" s="9"/>
      <c r="D385" s="9"/>
      <c r="E385" s="9"/>
      <c r="F385" s="9"/>
      <c r="G385" s="9"/>
      <c r="H385" s="9"/>
      <c r="I385" s="15"/>
      <c r="K385" s="2"/>
      <c r="L385" s="2"/>
      <c r="M385" s="2"/>
      <c r="N385" s="2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</row>
    <row r="386" spans="1:124" s="23" customFormat="1">
      <c r="A386" s="9"/>
      <c r="B386" s="15"/>
      <c r="C386" s="9"/>
      <c r="D386" s="9"/>
      <c r="E386" s="9"/>
      <c r="F386" s="9"/>
      <c r="G386" s="9"/>
      <c r="H386" s="9"/>
      <c r="I386" s="15"/>
      <c r="K386" s="2"/>
      <c r="L386" s="2"/>
      <c r="M386" s="2"/>
      <c r="N386" s="2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</row>
    <row r="387" spans="1:124" s="23" customFormat="1">
      <c r="A387" s="9"/>
      <c r="B387" s="15"/>
      <c r="C387" s="9"/>
      <c r="D387" s="9"/>
      <c r="E387" s="9"/>
      <c r="F387" s="9"/>
      <c r="G387" s="9"/>
      <c r="H387" s="9"/>
      <c r="I387" s="15"/>
      <c r="K387" s="2"/>
      <c r="L387" s="2"/>
      <c r="M387" s="2"/>
      <c r="N387" s="2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</row>
    <row r="388" spans="1:124" s="23" customFormat="1">
      <c r="A388" s="9"/>
      <c r="B388" s="15"/>
      <c r="C388" s="9"/>
      <c r="D388" s="9"/>
      <c r="E388" s="9"/>
      <c r="F388" s="9"/>
      <c r="G388" s="9"/>
      <c r="H388" s="9"/>
      <c r="I388" s="15"/>
      <c r="K388" s="2"/>
      <c r="L388" s="2"/>
      <c r="M388" s="2"/>
      <c r="N388" s="2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</row>
    <row r="389" spans="1:124" s="23" customFormat="1">
      <c r="A389" s="9"/>
      <c r="B389" s="15"/>
      <c r="C389" s="9"/>
      <c r="D389" s="9"/>
      <c r="E389" s="9"/>
      <c r="F389" s="9"/>
      <c r="G389" s="9"/>
      <c r="H389" s="9"/>
      <c r="I389" s="15"/>
      <c r="K389" s="2"/>
      <c r="L389" s="2"/>
      <c r="M389" s="2"/>
      <c r="N389" s="2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</row>
    <row r="390" spans="1:124" s="23" customFormat="1">
      <c r="A390" s="9"/>
      <c r="B390" s="15"/>
      <c r="C390" s="9"/>
      <c r="D390" s="9"/>
      <c r="E390" s="9"/>
      <c r="F390" s="9"/>
      <c r="G390" s="9"/>
      <c r="H390" s="9"/>
      <c r="I390" s="15"/>
      <c r="K390" s="2"/>
      <c r="L390" s="2"/>
      <c r="M390" s="2"/>
      <c r="N390" s="2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</row>
    <row r="391" spans="1:124" s="23" customFormat="1">
      <c r="A391" s="9"/>
      <c r="B391" s="15"/>
      <c r="C391" s="9"/>
      <c r="D391" s="9"/>
      <c r="E391" s="9"/>
      <c r="F391" s="9"/>
      <c r="G391" s="9"/>
      <c r="H391" s="9"/>
      <c r="I391" s="15"/>
      <c r="K391" s="2"/>
      <c r="L391" s="2"/>
      <c r="M391" s="2"/>
      <c r="N391" s="2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</row>
    <row r="392" spans="1:124" s="23" customFormat="1">
      <c r="A392" s="9"/>
      <c r="B392" s="15"/>
      <c r="C392" s="9"/>
      <c r="D392" s="9"/>
      <c r="E392" s="9"/>
      <c r="F392" s="9"/>
      <c r="G392" s="9"/>
      <c r="H392" s="9"/>
      <c r="I392" s="15"/>
      <c r="K392" s="2"/>
      <c r="L392" s="2"/>
      <c r="M392" s="2"/>
      <c r="N392" s="2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</row>
    <row r="393" spans="1:124" s="23" customFormat="1">
      <c r="A393" s="9"/>
      <c r="B393" s="15"/>
      <c r="C393" s="9"/>
      <c r="D393" s="9"/>
      <c r="E393" s="9"/>
      <c r="F393" s="9"/>
      <c r="G393" s="9"/>
      <c r="H393" s="9"/>
      <c r="I393" s="15"/>
      <c r="K393" s="2"/>
      <c r="L393" s="2"/>
      <c r="M393" s="2"/>
      <c r="N393" s="2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</row>
    <row r="394" spans="1:124" s="23" customFormat="1">
      <c r="A394" s="9"/>
      <c r="B394" s="15"/>
      <c r="C394" s="9"/>
      <c r="D394" s="9"/>
      <c r="E394" s="9"/>
      <c r="F394" s="9"/>
      <c r="G394" s="9"/>
      <c r="H394" s="9"/>
      <c r="I394" s="15"/>
      <c r="K394" s="2"/>
      <c r="L394" s="2"/>
      <c r="M394" s="2"/>
      <c r="N394" s="2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</row>
    <row r="395" spans="1:124" s="23" customFormat="1">
      <c r="A395" s="9"/>
      <c r="B395" s="15"/>
      <c r="C395" s="9"/>
      <c r="D395" s="9"/>
      <c r="E395" s="9"/>
      <c r="F395" s="9"/>
      <c r="G395" s="9"/>
      <c r="H395" s="9"/>
      <c r="I395" s="15"/>
      <c r="K395" s="2"/>
      <c r="L395" s="2"/>
      <c r="M395" s="2"/>
      <c r="N395" s="2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</row>
    <row r="396" spans="1:124" s="23" customFormat="1">
      <c r="A396" s="9"/>
      <c r="B396" s="15"/>
      <c r="C396" s="9"/>
      <c r="D396" s="9"/>
      <c r="E396" s="9"/>
      <c r="F396" s="9"/>
      <c r="G396" s="9"/>
      <c r="H396" s="9"/>
      <c r="I396" s="15"/>
      <c r="K396" s="2"/>
      <c r="L396" s="2"/>
      <c r="M396" s="2"/>
      <c r="N396" s="2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</row>
    <row r="397" spans="1:124" s="23" customFormat="1">
      <c r="A397" s="9"/>
      <c r="B397" s="15"/>
      <c r="C397" s="9"/>
      <c r="D397" s="9"/>
      <c r="E397" s="9"/>
      <c r="F397" s="9"/>
      <c r="G397" s="9"/>
      <c r="H397" s="9"/>
      <c r="I397" s="15"/>
      <c r="K397" s="2"/>
      <c r="L397" s="2"/>
      <c r="M397" s="2"/>
      <c r="N397" s="2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</row>
    <row r="398" spans="1:124" s="23" customFormat="1">
      <c r="A398" s="9"/>
      <c r="B398" s="15"/>
      <c r="C398" s="9"/>
      <c r="D398" s="9"/>
      <c r="E398" s="9"/>
      <c r="F398" s="9"/>
      <c r="G398" s="9"/>
      <c r="H398" s="9"/>
      <c r="I398" s="15"/>
      <c r="K398" s="2"/>
      <c r="L398" s="2"/>
      <c r="M398" s="2"/>
      <c r="N398" s="2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</row>
    <row r="399" spans="1:124" s="23" customFormat="1">
      <c r="A399" s="9"/>
      <c r="B399" s="15"/>
      <c r="C399" s="9"/>
      <c r="D399" s="9"/>
      <c r="E399" s="9"/>
      <c r="F399" s="9"/>
      <c r="G399" s="9"/>
      <c r="H399" s="9"/>
      <c r="I399" s="15"/>
      <c r="K399" s="2"/>
      <c r="L399" s="2"/>
      <c r="M399" s="2"/>
      <c r="N399" s="2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</row>
    <row r="400" spans="1:124" s="23" customFormat="1">
      <c r="A400" s="9"/>
      <c r="B400" s="15"/>
      <c r="C400" s="9"/>
      <c r="D400" s="9"/>
      <c r="E400" s="9"/>
      <c r="F400" s="9"/>
      <c r="G400" s="9"/>
      <c r="H400" s="9"/>
      <c r="I400" s="15"/>
      <c r="K400" s="2"/>
      <c r="L400" s="2"/>
      <c r="M400" s="2"/>
      <c r="N400" s="2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</row>
    <row r="401" spans="1:124" s="23" customFormat="1">
      <c r="A401" s="9"/>
      <c r="B401" s="15"/>
      <c r="C401" s="9"/>
      <c r="D401" s="9"/>
      <c r="E401" s="9"/>
      <c r="F401" s="9"/>
      <c r="G401" s="9"/>
      <c r="H401" s="9"/>
      <c r="I401" s="15"/>
      <c r="K401" s="2"/>
      <c r="L401" s="2"/>
      <c r="M401" s="2"/>
      <c r="N401" s="2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</row>
    <row r="402" spans="1:124" s="23" customFormat="1">
      <c r="A402" s="9"/>
      <c r="B402" s="15"/>
      <c r="C402" s="9"/>
      <c r="D402" s="9"/>
      <c r="E402" s="9"/>
      <c r="F402" s="9"/>
      <c r="G402" s="9"/>
      <c r="H402" s="9"/>
      <c r="I402" s="15"/>
      <c r="K402" s="2"/>
      <c r="L402" s="2"/>
      <c r="M402" s="2"/>
      <c r="N402" s="2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</row>
    <row r="403" spans="1:124" s="23" customFormat="1">
      <c r="A403" s="9"/>
      <c r="B403" s="15"/>
      <c r="C403" s="9"/>
      <c r="D403" s="9"/>
      <c r="E403" s="9"/>
      <c r="F403" s="9"/>
      <c r="G403" s="9"/>
      <c r="H403" s="9"/>
      <c r="I403" s="15"/>
      <c r="K403" s="2"/>
      <c r="L403" s="2"/>
      <c r="M403" s="2"/>
      <c r="N403" s="2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</row>
    <row r="404" spans="1:124" s="23" customFormat="1">
      <c r="A404" s="9"/>
      <c r="B404" s="15"/>
      <c r="C404" s="9"/>
      <c r="D404" s="9"/>
      <c r="E404" s="9"/>
      <c r="F404" s="9"/>
      <c r="G404" s="9"/>
      <c r="H404" s="9"/>
      <c r="I404" s="15"/>
      <c r="K404" s="2"/>
      <c r="L404" s="2"/>
      <c r="M404" s="2"/>
      <c r="N404" s="2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</row>
    <row r="405" spans="1:124" s="23" customFormat="1">
      <c r="A405" s="9"/>
      <c r="B405" s="15"/>
      <c r="C405" s="9"/>
      <c r="D405" s="9"/>
      <c r="E405" s="9"/>
      <c r="F405" s="9"/>
      <c r="G405" s="9"/>
      <c r="H405" s="9"/>
      <c r="I405" s="15"/>
      <c r="K405" s="2"/>
      <c r="L405" s="2"/>
      <c r="M405" s="2"/>
      <c r="N405" s="2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</row>
    <row r="406" spans="1:124" s="23" customFormat="1">
      <c r="A406" s="9"/>
      <c r="B406" s="15"/>
      <c r="C406" s="9"/>
      <c r="D406" s="9"/>
      <c r="E406" s="9"/>
      <c r="F406" s="9"/>
      <c r="G406" s="9"/>
      <c r="H406" s="9"/>
      <c r="I406" s="15"/>
      <c r="K406" s="2"/>
      <c r="L406" s="2"/>
      <c r="M406" s="2"/>
      <c r="N406" s="2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</row>
    <row r="407" spans="1:124" s="23" customFormat="1">
      <c r="A407" s="9"/>
      <c r="B407" s="15"/>
      <c r="C407" s="9"/>
      <c r="D407" s="9"/>
      <c r="E407" s="9"/>
      <c r="F407" s="9"/>
      <c r="G407" s="9"/>
      <c r="H407" s="9"/>
      <c r="I407" s="15"/>
      <c r="K407" s="2"/>
      <c r="L407" s="2"/>
      <c r="M407" s="2"/>
      <c r="N407" s="2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</row>
    <row r="408" spans="1:124" s="23" customFormat="1">
      <c r="A408" s="9"/>
      <c r="B408" s="15"/>
      <c r="C408" s="9"/>
      <c r="D408" s="9"/>
      <c r="E408" s="9"/>
      <c r="F408" s="9"/>
      <c r="G408" s="9"/>
      <c r="H408" s="9"/>
      <c r="I408" s="15"/>
      <c r="K408" s="2"/>
      <c r="L408" s="2"/>
      <c r="M408" s="2"/>
      <c r="N408" s="2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</row>
    <row r="409" spans="1:124" s="23" customFormat="1">
      <c r="A409" s="9"/>
      <c r="B409" s="15"/>
      <c r="C409" s="9"/>
      <c r="D409" s="9"/>
      <c r="E409" s="9"/>
      <c r="F409" s="9"/>
      <c r="G409" s="9"/>
      <c r="H409" s="9"/>
      <c r="I409" s="15"/>
      <c r="K409" s="2"/>
      <c r="L409" s="2"/>
      <c r="M409" s="2"/>
      <c r="N409" s="2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</row>
    <row r="410" spans="1:124" s="23" customFormat="1">
      <c r="A410" s="9"/>
      <c r="B410" s="15"/>
      <c r="C410" s="9"/>
      <c r="D410" s="9"/>
      <c r="E410" s="9"/>
      <c r="F410" s="9"/>
      <c r="G410" s="9"/>
      <c r="H410" s="9"/>
      <c r="I410" s="15"/>
      <c r="K410" s="2"/>
      <c r="L410" s="2"/>
      <c r="M410" s="2"/>
      <c r="N410" s="2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</row>
    <row r="411" spans="1:124" s="23" customFormat="1">
      <c r="A411" s="9"/>
      <c r="B411" s="15"/>
      <c r="C411" s="9"/>
      <c r="D411" s="9"/>
      <c r="E411" s="9"/>
      <c r="F411" s="9"/>
      <c r="G411" s="9"/>
      <c r="H411" s="9"/>
      <c r="I411" s="15"/>
      <c r="K411" s="2"/>
      <c r="L411" s="2"/>
      <c r="M411" s="2"/>
      <c r="N411" s="2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</row>
    <row r="412" spans="1:124" s="23" customFormat="1">
      <c r="A412" s="9"/>
      <c r="B412" s="15"/>
      <c r="C412" s="9"/>
      <c r="D412" s="9"/>
      <c r="E412" s="9"/>
      <c r="F412" s="9"/>
      <c r="G412" s="9"/>
      <c r="H412" s="9"/>
      <c r="I412" s="15"/>
      <c r="K412" s="2"/>
      <c r="L412" s="2"/>
      <c r="M412" s="2"/>
      <c r="N412" s="2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</row>
    <row r="413" spans="1:124" s="23" customFormat="1">
      <c r="A413" s="9"/>
      <c r="B413" s="15"/>
      <c r="C413" s="9"/>
      <c r="D413" s="9"/>
      <c r="E413" s="9"/>
      <c r="F413" s="9"/>
      <c r="G413" s="9"/>
      <c r="H413" s="9"/>
      <c r="I413" s="15"/>
      <c r="K413" s="2"/>
      <c r="L413" s="2"/>
      <c r="M413" s="2"/>
      <c r="N413" s="2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</row>
    <row r="414" spans="1:124" s="23" customFormat="1">
      <c r="A414" s="9"/>
      <c r="B414" s="15"/>
      <c r="C414" s="9"/>
      <c r="D414" s="9"/>
      <c r="E414" s="9"/>
      <c r="F414" s="9"/>
      <c r="G414" s="9"/>
      <c r="H414" s="9"/>
      <c r="I414" s="15"/>
      <c r="K414" s="2"/>
      <c r="L414" s="2"/>
      <c r="M414" s="2"/>
      <c r="N414" s="2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</row>
    <row r="415" spans="1:124" s="23" customFormat="1">
      <c r="A415" s="9"/>
      <c r="B415" s="15"/>
      <c r="C415" s="9"/>
      <c r="D415" s="9"/>
      <c r="E415" s="9"/>
      <c r="F415" s="9"/>
      <c r="G415" s="9"/>
      <c r="H415" s="9"/>
      <c r="I415" s="15"/>
      <c r="K415" s="2"/>
      <c r="L415" s="2"/>
      <c r="M415" s="2"/>
      <c r="N415" s="2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</row>
    <row r="416" spans="1:124" s="23" customFormat="1">
      <c r="A416" s="9"/>
      <c r="B416" s="15"/>
      <c r="C416" s="9"/>
      <c r="D416" s="9"/>
      <c r="E416" s="9"/>
      <c r="F416" s="9"/>
      <c r="G416" s="9"/>
      <c r="H416" s="9"/>
      <c r="I416" s="15"/>
      <c r="K416" s="2"/>
      <c r="L416" s="2"/>
      <c r="M416" s="2"/>
      <c r="N416" s="2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</row>
    <row r="417" spans="1:124" s="23" customFormat="1">
      <c r="A417" s="9"/>
      <c r="B417" s="15"/>
      <c r="C417" s="9"/>
      <c r="D417" s="9"/>
      <c r="E417" s="9"/>
      <c r="F417" s="9"/>
      <c r="G417" s="9"/>
      <c r="H417" s="9"/>
      <c r="I417" s="15"/>
      <c r="K417" s="2"/>
      <c r="L417" s="2"/>
      <c r="M417" s="2"/>
      <c r="N417" s="2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</row>
    <row r="418" spans="1:124" s="23" customFormat="1">
      <c r="A418" s="9"/>
      <c r="B418" s="15"/>
      <c r="C418" s="9"/>
      <c r="D418" s="9"/>
      <c r="E418" s="9"/>
      <c r="F418" s="9"/>
      <c r="G418" s="9"/>
      <c r="H418" s="9"/>
      <c r="I418" s="15"/>
      <c r="K418" s="2"/>
      <c r="L418" s="2"/>
      <c r="M418" s="2"/>
      <c r="N418" s="2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</row>
    <row r="419" spans="1:124" s="23" customFormat="1">
      <c r="A419" s="9"/>
      <c r="B419" s="15"/>
      <c r="C419" s="9"/>
      <c r="D419" s="9"/>
      <c r="E419" s="9"/>
      <c r="F419" s="9"/>
      <c r="G419" s="9"/>
      <c r="H419" s="9"/>
      <c r="I419" s="15"/>
      <c r="K419" s="2"/>
      <c r="L419" s="2"/>
      <c r="M419" s="2"/>
      <c r="N419" s="2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</row>
    <row r="420" spans="1:124" s="23" customFormat="1">
      <c r="A420" s="9"/>
      <c r="B420" s="15"/>
      <c r="C420" s="9"/>
      <c r="D420" s="9"/>
      <c r="E420" s="9"/>
      <c r="F420" s="9"/>
      <c r="G420" s="9"/>
      <c r="H420" s="9"/>
      <c r="I420" s="15"/>
      <c r="K420" s="2"/>
      <c r="L420" s="2"/>
      <c r="M420" s="2"/>
      <c r="N420" s="2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</row>
    <row r="421" spans="1:124" s="23" customFormat="1">
      <c r="A421" s="9"/>
      <c r="B421" s="15"/>
      <c r="C421" s="9"/>
      <c r="D421" s="9"/>
      <c r="E421" s="9"/>
      <c r="F421" s="9"/>
      <c r="G421" s="9"/>
      <c r="H421" s="9"/>
      <c r="I421" s="15"/>
      <c r="K421" s="2"/>
      <c r="L421" s="2"/>
      <c r="M421" s="2"/>
      <c r="N421" s="2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</row>
    <row r="422" spans="1:124" s="23" customFormat="1">
      <c r="A422" s="9"/>
      <c r="B422" s="15"/>
      <c r="C422" s="9"/>
      <c r="D422" s="9"/>
      <c r="E422" s="9"/>
      <c r="F422" s="9"/>
      <c r="G422" s="9"/>
      <c r="H422" s="9"/>
      <c r="I422" s="15"/>
      <c r="K422" s="2"/>
      <c r="L422" s="2"/>
      <c r="M422" s="2"/>
      <c r="N422" s="2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</row>
    <row r="423" spans="1:124" s="23" customFormat="1">
      <c r="A423" s="9"/>
      <c r="B423" s="15"/>
      <c r="C423" s="9"/>
      <c r="D423" s="9"/>
      <c r="E423" s="9"/>
      <c r="F423" s="9"/>
      <c r="G423" s="9"/>
      <c r="H423" s="9"/>
      <c r="I423" s="15"/>
      <c r="K423" s="2"/>
      <c r="L423" s="2"/>
      <c r="M423" s="2"/>
      <c r="N423" s="2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</row>
    <row r="424" spans="1:124" s="23" customFormat="1">
      <c r="A424" s="9"/>
      <c r="B424" s="15"/>
      <c r="C424" s="9"/>
      <c r="D424" s="9"/>
      <c r="E424" s="9"/>
      <c r="F424" s="9"/>
      <c r="G424" s="9"/>
      <c r="H424" s="9"/>
      <c r="I424" s="15"/>
      <c r="K424" s="2"/>
      <c r="L424" s="2"/>
      <c r="M424" s="2"/>
      <c r="N424" s="2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</row>
    <row r="425" spans="1:124" s="23" customFormat="1">
      <c r="A425" s="9"/>
      <c r="B425" s="15"/>
      <c r="C425" s="9"/>
      <c r="D425" s="9"/>
      <c r="E425" s="9"/>
      <c r="F425" s="9"/>
      <c r="G425" s="9"/>
      <c r="H425" s="9"/>
      <c r="I425" s="15"/>
      <c r="K425" s="2"/>
      <c r="L425" s="2"/>
      <c r="M425" s="2"/>
      <c r="N425" s="2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</row>
    <row r="426" spans="1:124" s="23" customFormat="1">
      <c r="A426" s="9"/>
      <c r="B426" s="15"/>
      <c r="C426" s="9"/>
      <c r="D426" s="9"/>
      <c r="E426" s="9"/>
      <c r="F426" s="9"/>
      <c r="G426" s="9"/>
      <c r="H426" s="9"/>
      <c r="I426" s="15"/>
      <c r="K426" s="2"/>
      <c r="L426" s="2"/>
      <c r="M426" s="2"/>
      <c r="N426" s="2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</row>
    <row r="427" spans="1:124" s="23" customFormat="1">
      <c r="A427" s="9"/>
      <c r="B427" s="15"/>
      <c r="C427" s="9"/>
      <c r="D427" s="9"/>
      <c r="E427" s="9"/>
      <c r="F427" s="9"/>
      <c r="G427" s="9"/>
      <c r="H427" s="9"/>
      <c r="I427" s="15"/>
      <c r="K427" s="2"/>
      <c r="L427" s="2"/>
      <c r="M427" s="2"/>
      <c r="N427" s="2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</row>
    <row r="428" spans="1:124" s="23" customFormat="1">
      <c r="A428" s="9"/>
      <c r="B428" s="15"/>
      <c r="C428" s="9"/>
      <c r="D428" s="9"/>
      <c r="E428" s="9"/>
      <c r="F428" s="9"/>
      <c r="G428" s="9"/>
      <c r="H428" s="9"/>
      <c r="I428" s="15"/>
      <c r="K428" s="2"/>
      <c r="L428" s="2"/>
      <c r="M428" s="2"/>
      <c r="N428" s="2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</row>
    <row r="429" spans="1:124" s="23" customFormat="1">
      <c r="A429" s="9"/>
      <c r="B429" s="15"/>
      <c r="C429" s="9"/>
      <c r="D429" s="9"/>
      <c r="E429" s="9"/>
      <c r="F429" s="9"/>
      <c r="G429" s="9"/>
      <c r="H429" s="9"/>
      <c r="I429" s="15"/>
      <c r="K429" s="2"/>
      <c r="L429" s="2"/>
      <c r="M429" s="2"/>
      <c r="N429" s="2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</row>
    <row r="430" spans="1:124" s="23" customFormat="1">
      <c r="A430" s="9"/>
      <c r="B430" s="15"/>
      <c r="C430" s="9"/>
      <c r="D430" s="9"/>
      <c r="E430" s="9"/>
      <c r="F430" s="9"/>
      <c r="G430" s="9"/>
      <c r="H430" s="9"/>
      <c r="I430" s="15"/>
      <c r="K430" s="2"/>
      <c r="L430" s="2"/>
      <c r="M430" s="2"/>
      <c r="N430" s="2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</row>
    <row r="431" spans="1:124" s="23" customFormat="1">
      <c r="A431" s="9"/>
      <c r="B431" s="15"/>
      <c r="C431" s="9"/>
      <c r="D431" s="9"/>
      <c r="E431" s="9"/>
      <c r="F431" s="9"/>
      <c r="G431" s="9"/>
      <c r="H431" s="9"/>
      <c r="I431" s="15"/>
      <c r="K431" s="2"/>
      <c r="L431" s="2"/>
      <c r="M431" s="2"/>
      <c r="N431" s="2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</row>
    <row r="432" spans="1:124" s="23" customFormat="1">
      <c r="A432" s="9"/>
      <c r="B432" s="15"/>
      <c r="C432" s="9"/>
      <c r="D432" s="9"/>
      <c r="E432" s="9"/>
      <c r="F432" s="9"/>
      <c r="G432" s="9"/>
      <c r="H432" s="9"/>
      <c r="I432" s="15"/>
      <c r="K432" s="2"/>
      <c r="L432" s="2"/>
      <c r="M432" s="2"/>
      <c r="N432" s="2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</row>
    <row r="433" spans="1:124" s="23" customFormat="1">
      <c r="A433" s="9"/>
      <c r="B433" s="15"/>
      <c r="C433" s="9"/>
      <c r="D433" s="9"/>
      <c r="E433" s="9"/>
      <c r="F433" s="9"/>
      <c r="G433" s="9"/>
      <c r="H433" s="9"/>
      <c r="I433" s="15"/>
      <c r="K433" s="2"/>
      <c r="L433" s="2"/>
      <c r="M433" s="2"/>
      <c r="N433" s="2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</row>
    <row r="434" spans="1:124" s="23" customFormat="1">
      <c r="A434" s="9"/>
      <c r="B434" s="15"/>
      <c r="C434" s="9"/>
      <c r="D434" s="9"/>
      <c r="E434" s="9"/>
      <c r="F434" s="9"/>
      <c r="G434" s="9"/>
      <c r="H434" s="9"/>
      <c r="I434" s="15"/>
      <c r="K434" s="2"/>
      <c r="L434" s="2"/>
      <c r="M434" s="2"/>
      <c r="N434" s="2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</row>
    <row r="435" spans="1:124" s="23" customFormat="1">
      <c r="A435" s="9"/>
      <c r="B435" s="15"/>
      <c r="C435" s="9"/>
      <c r="D435" s="9"/>
      <c r="E435" s="9"/>
      <c r="F435" s="9"/>
      <c r="G435" s="9"/>
      <c r="H435" s="9"/>
      <c r="I435" s="15"/>
      <c r="K435" s="2"/>
      <c r="L435" s="2"/>
      <c r="M435" s="2"/>
      <c r="N435" s="2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</row>
    <row r="436" spans="1:124" s="23" customFormat="1">
      <c r="A436" s="9"/>
      <c r="B436" s="15"/>
      <c r="C436" s="9"/>
      <c r="D436" s="9"/>
      <c r="E436" s="9"/>
      <c r="F436" s="9"/>
      <c r="G436" s="9"/>
      <c r="H436" s="9"/>
      <c r="I436" s="15"/>
      <c r="K436" s="2"/>
      <c r="L436" s="2"/>
      <c r="M436" s="2"/>
      <c r="N436" s="2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</row>
    <row r="437" spans="1:124" s="23" customFormat="1">
      <c r="A437" s="9"/>
      <c r="B437" s="15"/>
      <c r="C437" s="9"/>
      <c r="D437" s="9"/>
      <c r="E437" s="9"/>
      <c r="F437" s="9"/>
      <c r="G437" s="9"/>
      <c r="H437" s="9"/>
      <c r="I437" s="15"/>
      <c r="K437" s="2"/>
      <c r="L437" s="2"/>
      <c r="M437" s="2"/>
      <c r="N437" s="2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</row>
    <row r="438" spans="1:124" s="23" customFormat="1">
      <c r="A438" s="9"/>
      <c r="B438" s="15"/>
      <c r="C438" s="9"/>
      <c r="D438" s="9"/>
      <c r="E438" s="9"/>
      <c r="F438" s="9"/>
      <c r="G438" s="9"/>
      <c r="H438" s="9"/>
      <c r="I438" s="15"/>
      <c r="K438" s="2"/>
      <c r="L438" s="2"/>
      <c r="M438" s="2"/>
      <c r="N438" s="2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</row>
    <row r="439" spans="1:124" s="23" customFormat="1">
      <c r="A439" s="9"/>
      <c r="B439" s="15"/>
      <c r="C439" s="9"/>
      <c r="D439" s="9"/>
      <c r="E439" s="9"/>
      <c r="F439" s="9"/>
      <c r="G439" s="9"/>
      <c r="H439" s="9"/>
      <c r="I439" s="15"/>
      <c r="K439" s="2"/>
      <c r="L439" s="2"/>
      <c r="M439" s="2"/>
      <c r="N439" s="2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</row>
    <row r="440" spans="1:124" s="23" customFormat="1">
      <c r="A440" s="9"/>
      <c r="B440" s="15"/>
      <c r="C440" s="9"/>
      <c r="D440" s="9"/>
      <c r="E440" s="9"/>
      <c r="F440" s="9"/>
      <c r="G440" s="9"/>
      <c r="H440" s="9"/>
      <c r="I440" s="15"/>
      <c r="K440" s="2"/>
      <c r="L440" s="2"/>
      <c r="M440" s="2"/>
      <c r="N440" s="2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</row>
    <row r="441" spans="1:124" s="23" customFormat="1">
      <c r="A441" s="9"/>
      <c r="B441" s="15"/>
      <c r="C441" s="9"/>
      <c r="D441" s="9"/>
      <c r="E441" s="9"/>
      <c r="F441" s="9"/>
      <c r="G441" s="9"/>
      <c r="H441" s="9"/>
      <c r="I441" s="15"/>
      <c r="K441" s="2"/>
      <c r="L441" s="2"/>
      <c r="M441" s="2"/>
      <c r="N441" s="2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</row>
    <row r="442" spans="1:124" s="23" customFormat="1">
      <c r="A442" s="9"/>
      <c r="B442" s="15"/>
      <c r="C442" s="9"/>
      <c r="D442" s="9"/>
      <c r="E442" s="9"/>
      <c r="F442" s="9"/>
      <c r="G442" s="9"/>
      <c r="H442" s="9"/>
      <c r="I442" s="15"/>
      <c r="K442" s="2"/>
      <c r="L442" s="2"/>
      <c r="M442" s="2"/>
      <c r="N442" s="2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</row>
    <row r="443" spans="1:124" s="23" customFormat="1">
      <c r="A443" s="9"/>
      <c r="B443" s="15"/>
      <c r="C443" s="9"/>
      <c r="D443" s="9"/>
      <c r="E443" s="9"/>
      <c r="F443" s="9"/>
      <c r="G443" s="9"/>
      <c r="H443" s="9"/>
      <c r="I443" s="15"/>
      <c r="K443" s="2"/>
      <c r="L443" s="2"/>
      <c r="M443" s="2"/>
      <c r="N443" s="2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</row>
    <row r="444" spans="1:124" s="23" customFormat="1">
      <c r="A444" s="9"/>
      <c r="B444" s="15"/>
      <c r="C444" s="9"/>
      <c r="D444" s="9"/>
      <c r="E444" s="9"/>
      <c r="F444" s="9"/>
      <c r="G444" s="9"/>
      <c r="H444" s="9"/>
      <c r="I444" s="15"/>
      <c r="K444" s="2"/>
      <c r="L444" s="2"/>
      <c r="M444" s="2"/>
      <c r="N444" s="2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</row>
    <row r="445" spans="1:124" s="23" customFormat="1">
      <c r="A445" s="9"/>
      <c r="B445" s="15"/>
      <c r="C445" s="9"/>
      <c r="D445" s="9"/>
      <c r="E445" s="9"/>
      <c r="F445" s="9"/>
      <c r="G445" s="9"/>
      <c r="H445" s="9"/>
      <c r="I445" s="15"/>
      <c r="K445" s="2"/>
      <c r="L445" s="2"/>
      <c r="M445" s="2"/>
      <c r="N445" s="2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</row>
    <row r="446" spans="1:124" s="23" customFormat="1">
      <c r="A446" s="9"/>
      <c r="B446" s="15"/>
      <c r="C446" s="9"/>
      <c r="D446" s="9"/>
      <c r="E446" s="9"/>
      <c r="F446" s="9"/>
      <c r="G446" s="9"/>
      <c r="H446" s="9"/>
      <c r="I446" s="15"/>
      <c r="K446" s="2"/>
      <c r="L446" s="2"/>
      <c r="M446" s="2"/>
      <c r="N446" s="2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</row>
    <row r="447" spans="1:124" s="23" customFormat="1">
      <c r="A447" s="9"/>
      <c r="B447" s="15"/>
      <c r="C447" s="9"/>
      <c r="D447" s="9"/>
      <c r="E447" s="9"/>
      <c r="F447" s="9"/>
      <c r="G447" s="9"/>
      <c r="H447" s="9"/>
      <c r="I447" s="15"/>
      <c r="K447" s="2"/>
      <c r="L447" s="2"/>
      <c r="M447" s="2"/>
      <c r="N447" s="2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</row>
    <row r="448" spans="1:124" s="23" customFormat="1">
      <c r="A448" s="9"/>
      <c r="B448" s="15"/>
      <c r="C448" s="9"/>
      <c r="D448" s="9"/>
      <c r="E448" s="9"/>
      <c r="F448" s="9"/>
      <c r="G448" s="9"/>
      <c r="H448" s="9"/>
      <c r="I448" s="15"/>
      <c r="K448" s="2"/>
      <c r="L448" s="2"/>
      <c r="M448" s="2"/>
      <c r="N448" s="2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</row>
    <row r="449" spans="1:124" s="23" customFormat="1">
      <c r="A449" s="9"/>
      <c r="B449" s="15"/>
      <c r="C449" s="9"/>
      <c r="D449" s="9"/>
      <c r="E449" s="9"/>
      <c r="F449" s="9"/>
      <c r="G449" s="9"/>
      <c r="H449" s="9"/>
      <c r="I449" s="15"/>
      <c r="K449" s="2"/>
      <c r="L449" s="2"/>
      <c r="M449" s="2"/>
      <c r="N449" s="2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</row>
    <row r="450" spans="1:124" s="23" customFormat="1">
      <c r="A450" s="9"/>
      <c r="B450" s="15"/>
      <c r="C450" s="9"/>
      <c r="D450" s="9"/>
      <c r="E450" s="9"/>
      <c r="F450" s="9"/>
      <c r="G450" s="9"/>
      <c r="H450" s="9"/>
      <c r="I450" s="15"/>
      <c r="K450" s="2"/>
      <c r="L450" s="2"/>
      <c r="M450" s="2"/>
      <c r="N450" s="2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</row>
    <row r="451" spans="1:124" s="23" customFormat="1">
      <c r="A451" s="9"/>
      <c r="B451" s="15"/>
      <c r="C451" s="9"/>
      <c r="D451" s="9"/>
      <c r="E451" s="9"/>
      <c r="F451" s="9"/>
      <c r="G451" s="9"/>
      <c r="H451" s="9"/>
      <c r="I451" s="15"/>
      <c r="K451" s="2"/>
      <c r="L451" s="2"/>
      <c r="M451" s="2"/>
      <c r="N451" s="2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</row>
    <row r="452" spans="1:124" s="23" customFormat="1">
      <c r="A452" s="9"/>
      <c r="B452" s="15"/>
      <c r="C452" s="9"/>
      <c r="D452" s="9"/>
      <c r="E452" s="9"/>
      <c r="F452" s="9"/>
      <c r="G452" s="9"/>
      <c r="H452" s="9"/>
      <c r="I452" s="15"/>
      <c r="K452" s="2"/>
      <c r="L452" s="2"/>
      <c r="M452" s="2"/>
      <c r="N452" s="2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</row>
    <row r="453" spans="1:124" s="23" customFormat="1">
      <c r="A453" s="9"/>
      <c r="B453" s="15"/>
      <c r="C453" s="9"/>
      <c r="D453" s="9"/>
      <c r="E453" s="9"/>
      <c r="F453" s="9"/>
      <c r="G453" s="9"/>
      <c r="H453" s="9"/>
      <c r="I453" s="15"/>
      <c r="K453" s="2"/>
      <c r="L453" s="2"/>
      <c r="M453" s="2"/>
      <c r="N453" s="2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</row>
    <row r="454" spans="1:124" s="23" customFormat="1">
      <c r="A454" s="9"/>
      <c r="B454" s="15"/>
      <c r="C454" s="9"/>
      <c r="D454" s="9"/>
      <c r="E454" s="9"/>
      <c r="F454" s="9"/>
      <c r="G454" s="9"/>
      <c r="H454" s="9"/>
      <c r="I454" s="15"/>
      <c r="K454" s="2"/>
      <c r="L454" s="2"/>
      <c r="M454" s="2"/>
      <c r="N454" s="2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</row>
    <row r="455" spans="1:124" s="23" customFormat="1">
      <c r="A455" s="9"/>
      <c r="B455" s="15"/>
      <c r="C455" s="9"/>
      <c r="D455" s="9"/>
      <c r="E455" s="9"/>
      <c r="F455" s="9"/>
      <c r="G455" s="9"/>
      <c r="H455" s="9"/>
      <c r="I455" s="15"/>
      <c r="K455" s="2"/>
      <c r="L455" s="2"/>
      <c r="M455" s="2"/>
      <c r="N455" s="2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</row>
    <row r="456" spans="1:124" s="23" customFormat="1">
      <c r="A456" s="9"/>
      <c r="B456" s="15"/>
      <c r="C456" s="9"/>
      <c r="D456" s="9"/>
      <c r="E456" s="9"/>
      <c r="F456" s="9"/>
      <c r="G456" s="9"/>
      <c r="H456" s="9"/>
      <c r="I456" s="15"/>
      <c r="K456" s="2"/>
      <c r="L456" s="2"/>
      <c r="M456" s="2"/>
      <c r="N456" s="2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</row>
    <row r="457" spans="1:124" s="23" customFormat="1">
      <c r="A457" s="9"/>
      <c r="B457" s="15"/>
      <c r="C457" s="9"/>
      <c r="D457" s="9"/>
      <c r="E457" s="9"/>
      <c r="F457" s="9"/>
      <c r="G457" s="9"/>
      <c r="H457" s="9"/>
      <c r="I457" s="15"/>
      <c r="K457" s="2"/>
      <c r="L457" s="2"/>
      <c r="M457" s="2"/>
      <c r="N457" s="2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</row>
    <row r="458" spans="1:124" s="23" customFormat="1">
      <c r="A458" s="9"/>
      <c r="B458" s="15"/>
      <c r="C458" s="9"/>
      <c r="D458" s="9"/>
      <c r="E458" s="9"/>
      <c r="F458" s="9"/>
      <c r="G458" s="9"/>
      <c r="H458" s="9"/>
      <c r="I458" s="15"/>
      <c r="K458" s="2"/>
      <c r="L458" s="2"/>
      <c r="M458" s="2"/>
      <c r="N458" s="2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</row>
    <row r="459" spans="1:124" s="23" customFormat="1">
      <c r="A459" s="9"/>
      <c r="B459" s="15"/>
      <c r="C459" s="9"/>
      <c r="D459" s="9"/>
      <c r="E459" s="9"/>
      <c r="F459" s="9"/>
      <c r="G459" s="9"/>
      <c r="H459" s="9"/>
      <c r="I459" s="15"/>
      <c r="K459" s="2"/>
      <c r="L459" s="2"/>
      <c r="M459" s="2"/>
      <c r="N459" s="2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</row>
    <row r="460" spans="1:124" s="23" customFormat="1">
      <c r="A460" s="9"/>
      <c r="B460" s="15"/>
      <c r="C460" s="9"/>
      <c r="D460" s="9"/>
      <c r="E460" s="9"/>
      <c r="F460" s="9"/>
      <c r="G460" s="9"/>
      <c r="H460" s="9"/>
      <c r="I460" s="15"/>
      <c r="K460" s="2"/>
      <c r="L460" s="2"/>
      <c r="M460" s="2"/>
      <c r="N460" s="2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</row>
    <row r="461" spans="1:124" s="23" customFormat="1">
      <c r="A461" s="9"/>
      <c r="B461" s="15"/>
      <c r="C461" s="9"/>
      <c r="D461" s="9"/>
      <c r="E461" s="9"/>
      <c r="F461" s="9"/>
      <c r="G461" s="9"/>
      <c r="H461" s="9"/>
      <c r="I461" s="15"/>
      <c r="K461" s="2"/>
      <c r="L461" s="2"/>
      <c r="M461" s="2"/>
      <c r="N461" s="2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</row>
    <row r="462" spans="1:124" s="23" customFormat="1">
      <c r="A462" s="9"/>
      <c r="B462" s="15"/>
      <c r="C462" s="9"/>
      <c r="D462" s="9"/>
      <c r="E462" s="9"/>
      <c r="F462" s="9"/>
      <c r="G462" s="9"/>
      <c r="H462" s="9"/>
      <c r="I462" s="15"/>
      <c r="K462" s="2"/>
      <c r="L462" s="2"/>
      <c r="M462" s="2"/>
      <c r="N462" s="2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</row>
    <row r="463" spans="1:124" s="23" customFormat="1">
      <c r="A463" s="9"/>
      <c r="B463" s="15"/>
      <c r="C463" s="9"/>
      <c r="D463" s="9"/>
      <c r="E463" s="9"/>
      <c r="F463" s="9"/>
      <c r="G463" s="9"/>
      <c r="H463" s="9"/>
      <c r="I463" s="15"/>
      <c r="K463" s="2"/>
      <c r="L463" s="2"/>
      <c r="M463" s="2"/>
      <c r="N463" s="2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</row>
    <row r="464" spans="1:124" s="23" customFormat="1">
      <c r="A464" s="9"/>
      <c r="B464" s="15"/>
      <c r="C464" s="9"/>
      <c r="D464" s="9"/>
      <c r="E464" s="9"/>
      <c r="F464" s="9"/>
      <c r="G464" s="9"/>
      <c r="H464" s="9"/>
      <c r="I464" s="15"/>
      <c r="K464" s="2"/>
      <c r="L464" s="2"/>
      <c r="M464" s="2"/>
      <c r="N464" s="2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</row>
    <row r="465" spans="1:124" s="23" customFormat="1">
      <c r="A465" s="9"/>
      <c r="B465" s="15"/>
      <c r="C465" s="9"/>
      <c r="D465" s="9"/>
      <c r="E465" s="9"/>
      <c r="F465" s="9"/>
      <c r="G465" s="9"/>
      <c r="H465" s="9"/>
      <c r="I465" s="15"/>
      <c r="K465" s="2"/>
      <c r="L465" s="2"/>
      <c r="M465" s="2"/>
      <c r="N465" s="2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</row>
    <row r="466" spans="1:124" s="23" customFormat="1">
      <c r="A466" s="9"/>
      <c r="B466" s="15"/>
      <c r="C466" s="9"/>
      <c r="D466" s="9"/>
      <c r="E466" s="9"/>
      <c r="F466" s="9"/>
      <c r="G466" s="9"/>
      <c r="H466" s="9"/>
      <c r="I466" s="15"/>
      <c r="K466" s="2"/>
      <c r="L466" s="2"/>
      <c r="M466" s="2"/>
      <c r="N466" s="2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</row>
    <row r="467" spans="1:124" s="23" customFormat="1">
      <c r="A467" s="9"/>
      <c r="B467" s="15"/>
      <c r="C467" s="9"/>
      <c r="D467" s="9"/>
      <c r="E467" s="9"/>
      <c r="F467" s="9"/>
      <c r="G467" s="9"/>
      <c r="H467" s="9"/>
      <c r="I467" s="15"/>
      <c r="K467" s="2"/>
      <c r="L467" s="2"/>
      <c r="M467" s="2"/>
      <c r="N467" s="2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</row>
    <row r="468" spans="1:124" s="23" customFormat="1">
      <c r="A468" s="9"/>
      <c r="B468" s="15"/>
      <c r="C468" s="9"/>
      <c r="D468" s="9"/>
      <c r="E468" s="9"/>
      <c r="F468" s="9"/>
      <c r="G468" s="9"/>
      <c r="H468" s="9"/>
      <c r="I468" s="15"/>
      <c r="K468" s="2"/>
      <c r="L468" s="2"/>
      <c r="M468" s="2"/>
      <c r="N468" s="2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</row>
    <row r="469" spans="1:124" s="23" customFormat="1">
      <c r="A469" s="9"/>
      <c r="B469" s="15"/>
      <c r="C469" s="9"/>
      <c r="D469" s="9"/>
      <c r="E469" s="9"/>
      <c r="F469" s="9"/>
      <c r="G469" s="9"/>
      <c r="H469" s="9"/>
      <c r="I469" s="15"/>
      <c r="K469" s="2"/>
      <c r="L469" s="2"/>
      <c r="M469" s="2"/>
      <c r="N469" s="2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</row>
    <row r="470" spans="1:124" s="23" customFormat="1">
      <c r="A470" s="9"/>
      <c r="B470" s="15"/>
      <c r="C470" s="9"/>
      <c r="D470" s="9"/>
      <c r="E470" s="9"/>
      <c r="F470" s="9"/>
      <c r="G470" s="9"/>
      <c r="H470" s="9"/>
      <c r="I470" s="15"/>
      <c r="K470" s="2"/>
      <c r="L470" s="2"/>
      <c r="M470" s="2"/>
      <c r="N470" s="2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</row>
    <row r="471" spans="1:124" s="23" customFormat="1">
      <c r="A471" s="9"/>
      <c r="B471" s="15"/>
      <c r="C471" s="9"/>
      <c r="D471" s="9"/>
      <c r="E471" s="9"/>
      <c r="F471" s="9"/>
      <c r="G471" s="9"/>
      <c r="H471" s="9"/>
      <c r="I471" s="15"/>
      <c r="K471" s="2"/>
      <c r="L471" s="2"/>
      <c r="M471" s="2"/>
      <c r="N471" s="2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</row>
    <row r="472" spans="1:124" s="23" customFormat="1">
      <c r="A472" s="9"/>
      <c r="B472" s="15"/>
      <c r="C472" s="9"/>
      <c r="D472" s="9"/>
      <c r="E472" s="9"/>
      <c r="F472" s="9"/>
      <c r="G472" s="9"/>
      <c r="H472" s="9"/>
      <c r="I472" s="15"/>
      <c r="K472" s="2"/>
      <c r="L472" s="2"/>
      <c r="M472" s="2"/>
      <c r="N472" s="2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</row>
    <row r="473" spans="1:124" s="23" customFormat="1">
      <c r="A473" s="9"/>
      <c r="B473" s="15"/>
      <c r="C473" s="9"/>
      <c r="D473" s="9"/>
      <c r="E473" s="9"/>
      <c r="F473" s="9"/>
      <c r="G473" s="9"/>
      <c r="H473" s="9"/>
      <c r="I473" s="15"/>
      <c r="K473" s="2"/>
      <c r="L473" s="2"/>
      <c r="M473" s="2"/>
      <c r="N473" s="2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</row>
    <row r="474" spans="1:124" s="23" customFormat="1">
      <c r="A474" s="9"/>
      <c r="B474" s="15"/>
      <c r="C474" s="9"/>
      <c r="D474" s="9"/>
      <c r="E474" s="9"/>
      <c r="F474" s="9"/>
      <c r="G474" s="9"/>
      <c r="H474" s="9"/>
      <c r="I474" s="15"/>
      <c r="K474" s="2"/>
      <c r="L474" s="2"/>
      <c r="M474" s="2"/>
      <c r="N474" s="2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</row>
    <row r="475" spans="1:124" s="23" customFormat="1">
      <c r="A475" s="9"/>
      <c r="B475" s="15"/>
      <c r="C475" s="9"/>
      <c r="D475" s="9"/>
      <c r="E475" s="9"/>
      <c r="F475" s="9"/>
      <c r="G475" s="9"/>
      <c r="H475" s="9"/>
      <c r="I475" s="15"/>
      <c r="K475" s="2"/>
      <c r="L475" s="2"/>
      <c r="M475" s="2"/>
      <c r="N475" s="2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</row>
    <row r="476" spans="1:124" s="23" customFormat="1">
      <c r="A476" s="9"/>
      <c r="B476" s="15"/>
      <c r="C476" s="9"/>
      <c r="D476" s="9"/>
      <c r="E476" s="9"/>
      <c r="F476" s="9"/>
      <c r="G476" s="9"/>
      <c r="H476" s="9"/>
      <c r="I476" s="15"/>
      <c r="K476" s="2"/>
      <c r="L476" s="2"/>
      <c r="M476" s="2"/>
      <c r="N476" s="2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</row>
    <row r="477" spans="1:124" s="23" customFormat="1">
      <c r="A477" s="9"/>
      <c r="B477" s="15"/>
      <c r="C477" s="9"/>
      <c r="D477" s="9"/>
      <c r="E477" s="9"/>
      <c r="F477" s="9"/>
      <c r="G477" s="9"/>
      <c r="H477" s="9"/>
      <c r="I477" s="15"/>
      <c r="K477" s="2"/>
      <c r="L477" s="2"/>
      <c r="M477" s="2"/>
      <c r="N477" s="2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</row>
    <row r="478" spans="1:124" s="23" customFormat="1">
      <c r="A478" s="9"/>
      <c r="B478" s="15"/>
      <c r="C478" s="9"/>
      <c r="D478" s="9"/>
      <c r="E478" s="9"/>
      <c r="F478" s="9"/>
      <c r="G478" s="9"/>
      <c r="H478" s="9"/>
      <c r="I478" s="15"/>
      <c r="K478" s="2"/>
      <c r="L478" s="2"/>
      <c r="M478" s="2"/>
      <c r="N478" s="2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</row>
    <row r="479" spans="1:124" s="23" customFormat="1">
      <c r="A479" s="9"/>
      <c r="B479" s="15"/>
      <c r="C479" s="9"/>
      <c r="D479" s="9"/>
      <c r="E479" s="9"/>
      <c r="F479" s="9"/>
      <c r="G479" s="9"/>
      <c r="H479" s="9"/>
      <c r="I479" s="15"/>
      <c r="K479" s="2"/>
      <c r="L479" s="2"/>
      <c r="M479" s="2"/>
      <c r="N479" s="2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</row>
    <row r="480" spans="1:124" s="23" customFormat="1">
      <c r="A480" s="9"/>
      <c r="B480" s="15"/>
      <c r="C480" s="9"/>
      <c r="D480" s="9"/>
      <c r="E480" s="9"/>
      <c r="F480" s="9"/>
      <c r="G480" s="9"/>
      <c r="H480" s="9"/>
      <c r="I480" s="15"/>
      <c r="K480" s="2"/>
      <c r="L480" s="2"/>
      <c r="M480" s="2"/>
      <c r="N480" s="2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</row>
    <row r="481" spans="1:124" s="23" customFormat="1">
      <c r="A481" s="9"/>
      <c r="B481" s="15"/>
      <c r="C481" s="9"/>
      <c r="D481" s="9"/>
      <c r="E481" s="9"/>
      <c r="F481" s="9"/>
      <c r="G481" s="9"/>
      <c r="H481" s="9"/>
      <c r="I481" s="15"/>
      <c r="K481" s="2"/>
      <c r="L481" s="2"/>
      <c r="M481" s="2"/>
      <c r="N481" s="2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</row>
    <row r="482" spans="1:124" s="23" customFormat="1">
      <c r="A482" s="9"/>
      <c r="B482" s="15"/>
      <c r="C482" s="9"/>
      <c r="D482" s="9"/>
      <c r="E482" s="9"/>
      <c r="F482" s="9"/>
      <c r="G482" s="9"/>
      <c r="H482" s="9"/>
      <c r="I482" s="15"/>
      <c r="K482" s="2"/>
      <c r="L482" s="2"/>
      <c r="M482" s="2"/>
      <c r="N482" s="2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</row>
    <row r="483" spans="1:124" s="23" customFormat="1">
      <c r="A483" s="9"/>
      <c r="B483" s="15"/>
      <c r="C483" s="9"/>
      <c r="D483" s="9"/>
      <c r="E483" s="9"/>
      <c r="F483" s="9"/>
      <c r="G483" s="9"/>
      <c r="H483" s="9"/>
      <c r="I483" s="15"/>
      <c r="K483" s="2"/>
      <c r="L483" s="2"/>
      <c r="M483" s="2"/>
      <c r="N483" s="2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</row>
    <row r="484" spans="1:124" s="23" customFormat="1">
      <c r="A484" s="9"/>
      <c r="B484" s="15"/>
      <c r="C484" s="9"/>
      <c r="D484" s="9"/>
      <c r="E484" s="9"/>
      <c r="F484" s="9"/>
      <c r="G484" s="9"/>
      <c r="H484" s="9"/>
      <c r="I484" s="15"/>
      <c r="K484" s="2"/>
      <c r="L484" s="2"/>
      <c r="M484" s="2"/>
      <c r="N484" s="2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</row>
    <row r="485" spans="1:124" s="23" customFormat="1">
      <c r="A485" s="9"/>
      <c r="B485" s="15"/>
      <c r="C485" s="9"/>
      <c r="D485" s="9"/>
      <c r="E485" s="9"/>
      <c r="F485" s="9"/>
      <c r="G485" s="9"/>
      <c r="H485" s="9"/>
      <c r="I485" s="15"/>
      <c r="K485" s="2"/>
      <c r="L485" s="2"/>
      <c r="M485" s="2"/>
      <c r="N485" s="2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</row>
    <row r="486" spans="1:124" s="23" customFormat="1">
      <c r="A486" s="9"/>
      <c r="B486" s="15"/>
      <c r="C486" s="9"/>
      <c r="D486" s="9"/>
      <c r="E486" s="9"/>
      <c r="F486" s="9"/>
      <c r="G486" s="9"/>
      <c r="H486" s="9"/>
      <c r="I486" s="15"/>
      <c r="K486" s="2"/>
      <c r="L486" s="2"/>
      <c r="M486" s="2"/>
      <c r="N486" s="2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</row>
    <row r="487" spans="1:124" s="23" customFormat="1">
      <c r="A487" s="9"/>
      <c r="B487" s="15"/>
      <c r="C487" s="9"/>
      <c r="D487" s="9"/>
      <c r="E487" s="9"/>
      <c r="F487" s="9"/>
      <c r="G487" s="9"/>
      <c r="H487" s="9"/>
      <c r="I487" s="15"/>
      <c r="K487" s="2"/>
      <c r="L487" s="2"/>
      <c r="M487" s="2"/>
      <c r="N487" s="2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</row>
    <row r="488" spans="1:124" s="23" customFormat="1">
      <c r="A488" s="9"/>
      <c r="B488" s="15"/>
      <c r="C488" s="9"/>
      <c r="D488" s="9"/>
      <c r="E488" s="9"/>
      <c r="F488" s="9"/>
      <c r="G488" s="9"/>
      <c r="H488" s="9"/>
      <c r="I488" s="15"/>
      <c r="K488" s="2"/>
      <c r="L488" s="2"/>
      <c r="M488" s="2"/>
      <c r="N488" s="2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</row>
    <row r="489" spans="1:124" s="23" customFormat="1">
      <c r="A489" s="9"/>
      <c r="B489" s="15"/>
      <c r="C489" s="9"/>
      <c r="D489" s="9"/>
      <c r="E489" s="9"/>
      <c r="F489" s="9"/>
      <c r="G489" s="9"/>
      <c r="H489" s="9"/>
      <c r="I489" s="15"/>
      <c r="K489" s="2"/>
      <c r="L489" s="2"/>
      <c r="M489" s="2"/>
      <c r="N489" s="2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</row>
    <row r="490" spans="1:124" s="23" customFormat="1">
      <c r="A490" s="9"/>
      <c r="B490" s="15"/>
      <c r="C490" s="9"/>
      <c r="D490" s="9"/>
      <c r="E490" s="9"/>
      <c r="F490" s="9"/>
      <c r="G490" s="9"/>
      <c r="H490" s="9"/>
      <c r="I490" s="15"/>
      <c r="K490" s="2"/>
      <c r="L490" s="2"/>
      <c r="M490" s="2"/>
      <c r="N490" s="2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</row>
    <row r="491" spans="1:124" s="23" customFormat="1">
      <c r="A491" s="9"/>
      <c r="B491" s="15"/>
      <c r="C491" s="9"/>
      <c r="D491" s="9"/>
      <c r="E491" s="9"/>
      <c r="F491" s="9"/>
      <c r="G491" s="9"/>
      <c r="H491" s="9"/>
      <c r="I491" s="15"/>
      <c r="K491" s="2"/>
      <c r="L491" s="2"/>
      <c r="M491" s="2"/>
      <c r="N491" s="2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</row>
    <row r="492" spans="1:124" s="23" customFormat="1">
      <c r="A492" s="9"/>
      <c r="B492" s="15"/>
      <c r="C492" s="9"/>
      <c r="D492" s="9"/>
      <c r="E492" s="9"/>
      <c r="F492" s="9"/>
      <c r="G492" s="9"/>
      <c r="H492" s="9"/>
      <c r="I492" s="15"/>
      <c r="K492" s="2"/>
      <c r="L492" s="2"/>
      <c r="M492" s="2"/>
      <c r="N492" s="2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</row>
    <row r="493" spans="1:124" s="23" customFormat="1">
      <c r="A493" s="9"/>
      <c r="B493" s="15"/>
      <c r="C493" s="9"/>
      <c r="D493" s="9"/>
      <c r="E493" s="9"/>
      <c r="F493" s="9"/>
      <c r="G493" s="9"/>
      <c r="H493" s="9"/>
      <c r="I493" s="15"/>
      <c r="K493" s="2"/>
      <c r="L493" s="2"/>
      <c r="M493" s="2"/>
      <c r="N493" s="2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</row>
    <row r="494" spans="1:124" s="23" customFormat="1">
      <c r="A494" s="9"/>
      <c r="B494" s="15"/>
      <c r="C494" s="9"/>
      <c r="D494" s="9"/>
      <c r="E494" s="9"/>
      <c r="F494" s="9"/>
      <c r="G494" s="9"/>
      <c r="H494" s="9"/>
      <c r="I494" s="15"/>
      <c r="K494" s="2"/>
      <c r="L494" s="2"/>
      <c r="M494" s="2"/>
      <c r="N494" s="2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</row>
    <row r="495" spans="1:124" s="23" customFormat="1">
      <c r="A495" s="9"/>
      <c r="B495" s="15"/>
      <c r="C495" s="9"/>
      <c r="D495" s="9"/>
      <c r="E495" s="9"/>
      <c r="F495" s="9"/>
      <c r="G495" s="9"/>
      <c r="H495" s="9"/>
      <c r="I495" s="15"/>
      <c r="K495" s="2"/>
      <c r="L495" s="2"/>
      <c r="M495" s="2"/>
      <c r="N495" s="2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</row>
    <row r="496" spans="1:124" s="23" customFormat="1">
      <c r="A496" s="9"/>
      <c r="B496" s="15"/>
      <c r="C496" s="9"/>
      <c r="D496" s="9"/>
      <c r="E496" s="9"/>
      <c r="F496" s="9"/>
      <c r="G496" s="9"/>
      <c r="H496" s="9"/>
      <c r="I496" s="15"/>
      <c r="K496" s="2"/>
      <c r="L496" s="2"/>
      <c r="M496" s="2"/>
      <c r="N496" s="2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</row>
    <row r="497" spans="1:124" s="23" customFormat="1">
      <c r="A497" s="9"/>
      <c r="B497" s="15"/>
      <c r="C497" s="9"/>
      <c r="D497" s="9"/>
      <c r="E497" s="9"/>
      <c r="F497" s="9"/>
      <c r="G497" s="9"/>
      <c r="H497" s="9"/>
      <c r="I497" s="15"/>
      <c r="K497" s="2"/>
      <c r="L497" s="2"/>
      <c r="M497" s="2"/>
      <c r="N497" s="2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</row>
    <row r="498" spans="1:124" s="23" customFormat="1">
      <c r="A498" s="9"/>
      <c r="B498" s="15"/>
      <c r="C498" s="9"/>
      <c r="D498" s="9"/>
      <c r="E498" s="9"/>
      <c r="F498" s="9"/>
      <c r="G498" s="9"/>
      <c r="H498" s="9"/>
      <c r="I498" s="15"/>
      <c r="K498" s="2"/>
      <c r="L498" s="2"/>
      <c r="M498" s="2"/>
      <c r="N498" s="2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</row>
    <row r="499" spans="1:124" s="23" customFormat="1">
      <c r="A499" s="9"/>
      <c r="B499" s="15"/>
      <c r="C499" s="9"/>
      <c r="D499" s="9"/>
      <c r="E499" s="9"/>
      <c r="F499" s="9"/>
      <c r="G499" s="9"/>
      <c r="H499" s="9"/>
      <c r="I499" s="15"/>
      <c r="K499" s="2"/>
      <c r="L499" s="2"/>
      <c r="M499" s="2"/>
      <c r="N499" s="2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</row>
    <row r="500" spans="1:124" s="23" customFormat="1">
      <c r="A500" s="9"/>
      <c r="B500" s="15"/>
      <c r="C500" s="9"/>
      <c r="D500" s="9"/>
      <c r="E500" s="9"/>
      <c r="F500" s="9"/>
      <c r="G500" s="9"/>
      <c r="H500" s="9"/>
      <c r="I500" s="11"/>
      <c r="K500" s="2"/>
      <c r="L500" s="2"/>
      <c r="M500" s="2"/>
      <c r="N500" s="2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</row>
  </sheetData>
  <mergeCells count="7">
    <mergeCell ref="A9:J9"/>
    <mergeCell ref="A11:A12"/>
    <mergeCell ref="B11:B12"/>
    <mergeCell ref="C11:D11"/>
    <mergeCell ref="E11:F11"/>
    <mergeCell ref="G11:G12"/>
    <mergeCell ref="I11:J11"/>
  </mergeCells>
  <pageMargins left="1.1417322834645669" right="0.39370078740157483" top="0.78740157480314965" bottom="0.59055118110236227" header="0.19685039370078741" footer="0"/>
  <pageSetup paperSize="8" scale="90" pageOrder="overThenDown" orientation="landscape" useFirstPageNumber="1" horizontalDpi="4294967295" verticalDpi="300" r:id="rId1"/>
  <headerFooter scaleWithDoc="0" alignWithMargins="0">
    <oddFooter>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8"/>
  <sheetViews>
    <sheetView topLeftCell="A244" zoomScale="50" zoomScaleNormal="50" workbookViewId="0">
      <selection activeCell="J257" sqref="J257"/>
    </sheetView>
  </sheetViews>
  <sheetFormatPr defaultRowHeight="18.75" outlineLevelRow="1"/>
  <cols>
    <col min="1" max="1" width="65.140625" style="88" customWidth="1"/>
    <col min="2" max="2" width="25.140625" style="65" customWidth="1"/>
    <col min="3" max="4" width="21.85546875" style="65" hidden="1" customWidth="1"/>
    <col min="5" max="5" width="21.85546875" style="65" customWidth="1"/>
    <col min="6" max="7" width="23" style="65" customWidth="1"/>
    <col min="8" max="11" width="21.85546875" style="65" customWidth="1"/>
    <col min="12" max="13" width="21.5703125" style="65" customWidth="1"/>
    <col min="14" max="14" width="22.7109375" style="65" customWidth="1"/>
    <col min="15" max="15" width="22.42578125" style="65" customWidth="1"/>
    <col min="16" max="16" width="21.5703125" style="65" customWidth="1"/>
    <col min="17" max="17" width="22.7109375" style="65" customWidth="1"/>
    <col min="18" max="18" width="30.5703125" style="66" customWidth="1"/>
    <col min="19" max="16384" width="9.140625" style="66"/>
  </cols>
  <sheetData>
    <row r="1" spans="1:18" ht="19.899999999999999" customHeight="1">
      <c r="A1" s="63"/>
      <c r="B1" s="64"/>
      <c r="C1" s="64"/>
      <c r="D1" s="64"/>
    </row>
    <row r="2" spans="1:18" ht="75" customHeight="1">
      <c r="A2" s="63"/>
      <c r="B2" s="64"/>
      <c r="C2" s="64"/>
      <c r="D2" s="64"/>
      <c r="Q2" s="125" t="s">
        <v>89</v>
      </c>
      <c r="R2" s="125"/>
    </row>
    <row r="3" spans="1:18" ht="20.25" customHeight="1">
      <c r="A3" s="63"/>
      <c r="B3" s="64"/>
      <c r="C3" s="64"/>
      <c r="D3" s="64"/>
    </row>
    <row r="4" spans="1:18" ht="147" customHeight="1">
      <c r="A4" s="63"/>
      <c r="B4" s="126" t="s">
        <v>90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8" ht="30.7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1:18" ht="20.2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8" s="69" customFormat="1" ht="18.75" customHeight="1">
      <c r="A7" s="128" t="s">
        <v>91</v>
      </c>
      <c r="B7" s="129" t="s">
        <v>92</v>
      </c>
      <c r="C7" s="128" t="s">
        <v>93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30"/>
      <c r="R7" s="68"/>
    </row>
    <row r="8" spans="1:18" s="69" customFormat="1" ht="18" customHeight="1">
      <c r="A8" s="128"/>
      <c r="B8" s="129"/>
      <c r="C8" s="119" t="s">
        <v>94</v>
      </c>
      <c r="D8" s="119" t="s">
        <v>95</v>
      </c>
      <c r="E8" s="119" t="s">
        <v>96</v>
      </c>
      <c r="F8" s="119" t="s">
        <v>97</v>
      </c>
      <c r="G8" s="119" t="s">
        <v>98</v>
      </c>
      <c r="H8" s="119" t="s">
        <v>99</v>
      </c>
      <c r="I8" s="119" t="s">
        <v>100</v>
      </c>
      <c r="J8" s="119" t="s">
        <v>101</v>
      </c>
      <c r="K8" s="119" t="s">
        <v>102</v>
      </c>
      <c r="L8" s="119" t="s">
        <v>103</v>
      </c>
      <c r="M8" s="119" t="s">
        <v>104</v>
      </c>
      <c r="N8" s="119" t="s">
        <v>105</v>
      </c>
      <c r="O8" s="119" t="s">
        <v>106</v>
      </c>
      <c r="P8" s="119" t="s">
        <v>107</v>
      </c>
      <c r="Q8" s="121" t="s">
        <v>108</v>
      </c>
      <c r="R8" s="123" t="s">
        <v>109</v>
      </c>
    </row>
    <row r="9" spans="1:18" s="69" customFormat="1" ht="91.5" customHeight="1">
      <c r="A9" s="128"/>
      <c r="B9" s="129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2"/>
      <c r="R9" s="124"/>
    </row>
    <row r="10" spans="1:18" s="69" customFormat="1" ht="34.5" customHeight="1">
      <c r="A10" s="113" t="s">
        <v>30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5"/>
    </row>
    <row r="11" spans="1:18" s="69" customFormat="1" ht="33" customHeight="1">
      <c r="A11" s="110" t="s">
        <v>31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2"/>
    </row>
    <row r="12" spans="1:18" s="72" customFormat="1" ht="57" customHeight="1" outlineLevel="1">
      <c r="A12" s="43" t="s">
        <v>110</v>
      </c>
      <c r="B12" s="31">
        <f>SUM(E12:R12)</f>
        <v>60107637</v>
      </c>
      <c r="C12" s="31" t="e">
        <f>#REF!</f>
        <v>#REF!</v>
      </c>
      <c r="D12" s="31" t="e">
        <f>#REF!</f>
        <v>#REF!</v>
      </c>
      <c r="E12" s="31"/>
      <c r="F12" s="31">
        <v>60107637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70"/>
      <c r="R12" s="71"/>
    </row>
    <row r="13" spans="1:18" s="72" customFormat="1" ht="55.5" customHeight="1" outlineLevel="1">
      <c r="A13" s="30" t="s">
        <v>32</v>
      </c>
      <c r="B13" s="31">
        <f t="shared" ref="B13:B65" si="0">SUM(E13:R13)</f>
        <v>561488063</v>
      </c>
      <c r="C13" s="31" t="e">
        <f>#REF!</f>
        <v>#REF!</v>
      </c>
      <c r="D13" s="31" t="e">
        <f>#REF!</f>
        <v>#REF!</v>
      </c>
      <c r="E13" s="31"/>
      <c r="F13" s="31">
        <v>561488063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70"/>
      <c r="R13" s="71"/>
    </row>
    <row r="14" spans="1:18" s="72" customFormat="1" ht="70.5" customHeight="1" outlineLevel="1">
      <c r="A14" s="30" t="s">
        <v>111</v>
      </c>
      <c r="B14" s="31">
        <f t="shared" si="0"/>
        <v>503363588</v>
      </c>
      <c r="C14" s="31" t="e">
        <f>#REF!+#REF!</f>
        <v>#REF!</v>
      </c>
      <c r="D14" s="31" t="e">
        <f>#REF!+#REF!</f>
        <v>#REF!</v>
      </c>
      <c r="E14" s="31"/>
      <c r="F14" s="31">
        <v>503363588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70"/>
      <c r="R14" s="71"/>
    </row>
    <row r="15" spans="1:18" s="72" customFormat="1" ht="52.5" customHeight="1" outlineLevel="1">
      <c r="A15" s="30" t="s">
        <v>112</v>
      </c>
      <c r="B15" s="31">
        <f t="shared" si="0"/>
        <v>503363588</v>
      </c>
      <c r="C15" s="31" t="e">
        <f>#REF!+#REF!</f>
        <v>#REF!</v>
      </c>
      <c r="D15" s="31" t="e">
        <f>#REF!+#REF!</f>
        <v>#REF!</v>
      </c>
      <c r="E15" s="31"/>
      <c r="F15" s="31">
        <v>503363588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70"/>
      <c r="R15" s="71"/>
    </row>
    <row r="16" spans="1:18" s="72" customFormat="1" ht="57" customHeight="1" outlineLevel="1">
      <c r="A16" s="30" t="s">
        <v>113</v>
      </c>
      <c r="B16" s="31">
        <f t="shared" si="0"/>
        <v>503363588</v>
      </c>
      <c r="C16" s="31"/>
      <c r="D16" s="31"/>
      <c r="E16" s="31"/>
      <c r="F16" s="31"/>
      <c r="G16" s="31">
        <v>503363588</v>
      </c>
      <c r="H16" s="31"/>
      <c r="I16" s="31"/>
      <c r="J16" s="31"/>
      <c r="K16" s="31"/>
      <c r="L16" s="31"/>
      <c r="M16" s="31"/>
      <c r="N16" s="31"/>
      <c r="O16" s="31"/>
      <c r="P16" s="31"/>
      <c r="Q16" s="70"/>
      <c r="R16" s="71"/>
    </row>
    <row r="17" spans="1:18" s="72" customFormat="1" ht="48" customHeight="1" outlineLevel="1">
      <c r="A17" s="30" t="s">
        <v>114</v>
      </c>
      <c r="B17" s="31">
        <f t="shared" si="0"/>
        <v>503363588</v>
      </c>
      <c r="C17" s="31"/>
      <c r="D17" s="31"/>
      <c r="E17" s="31"/>
      <c r="F17" s="31"/>
      <c r="G17" s="31"/>
      <c r="H17" s="31"/>
      <c r="I17" s="31"/>
      <c r="J17" s="31"/>
      <c r="K17" s="31"/>
      <c r="L17" s="31">
        <v>503363588</v>
      </c>
      <c r="M17" s="31"/>
      <c r="N17" s="31"/>
      <c r="O17" s="31"/>
      <c r="P17" s="31"/>
      <c r="Q17" s="70"/>
      <c r="R17" s="71"/>
    </row>
    <row r="18" spans="1:18" s="72" customFormat="1" ht="48" customHeight="1" outlineLevel="1">
      <c r="A18" s="30" t="s">
        <v>115</v>
      </c>
      <c r="B18" s="31">
        <f t="shared" si="0"/>
        <v>20215000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>
        <v>20215000</v>
      </c>
      <c r="N18" s="31"/>
      <c r="O18" s="31"/>
      <c r="P18" s="31"/>
      <c r="Q18" s="70"/>
      <c r="R18" s="71"/>
    </row>
    <row r="19" spans="1:18" s="72" customFormat="1" ht="48" customHeight="1" outlineLevel="1">
      <c r="A19" s="30" t="s">
        <v>116</v>
      </c>
      <c r="B19" s="31">
        <f t="shared" si="0"/>
        <v>49686000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>
        <v>49686000</v>
      </c>
      <c r="O19" s="31"/>
      <c r="P19" s="31"/>
      <c r="Q19" s="70"/>
      <c r="R19" s="71"/>
    </row>
    <row r="20" spans="1:18" s="72" customFormat="1" ht="48" customHeight="1" outlineLevel="1">
      <c r="A20" s="30" t="s">
        <v>117</v>
      </c>
      <c r="B20" s="31">
        <f t="shared" si="0"/>
        <v>503363588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>
        <v>503363588</v>
      </c>
      <c r="P20" s="31"/>
      <c r="Q20" s="70"/>
      <c r="R20" s="71"/>
    </row>
    <row r="21" spans="1:18" s="72" customFormat="1" ht="48" customHeight="1" outlineLevel="1">
      <c r="A21" s="30" t="s">
        <v>118</v>
      </c>
      <c r="B21" s="31">
        <f t="shared" si="0"/>
        <v>380660190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>
        <v>380660190</v>
      </c>
      <c r="O21" s="31"/>
      <c r="P21" s="31"/>
      <c r="Q21" s="70"/>
      <c r="R21" s="71"/>
    </row>
    <row r="22" spans="1:18" s="72" customFormat="1" ht="48" customHeight="1" outlineLevel="1">
      <c r="A22" s="30" t="s">
        <v>119</v>
      </c>
      <c r="B22" s="31">
        <f t="shared" si="0"/>
        <v>147778043</v>
      </c>
      <c r="C22" s="31"/>
      <c r="D22" s="31"/>
      <c r="E22" s="31"/>
      <c r="F22" s="31"/>
      <c r="G22" s="31"/>
      <c r="H22" s="31"/>
      <c r="I22" s="31">
        <v>147778043</v>
      </c>
      <c r="J22" s="31"/>
      <c r="K22" s="31"/>
      <c r="L22" s="31"/>
      <c r="M22" s="31"/>
      <c r="N22" s="31"/>
      <c r="O22" s="31"/>
      <c r="P22" s="31"/>
      <c r="Q22" s="70"/>
      <c r="R22" s="71"/>
    </row>
    <row r="23" spans="1:18" s="72" customFormat="1" ht="48" customHeight="1" outlineLevel="1">
      <c r="A23" s="30" t="s">
        <v>120</v>
      </c>
      <c r="B23" s="31">
        <f t="shared" si="0"/>
        <v>561488063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>
        <v>561488063</v>
      </c>
      <c r="N23" s="31"/>
      <c r="O23" s="31"/>
      <c r="P23" s="31"/>
      <c r="Q23" s="70"/>
      <c r="R23" s="71"/>
    </row>
    <row r="24" spans="1:18" s="72" customFormat="1" ht="48" customHeight="1" outlineLevel="1">
      <c r="A24" s="30" t="s">
        <v>121</v>
      </c>
      <c r="B24" s="31">
        <f t="shared" si="0"/>
        <v>380660190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>
        <v>380660190</v>
      </c>
      <c r="P24" s="31"/>
      <c r="Q24" s="70"/>
      <c r="R24" s="71"/>
    </row>
    <row r="25" spans="1:18" s="72" customFormat="1" ht="48" customHeight="1" outlineLevel="1">
      <c r="A25" s="30" t="s">
        <v>122</v>
      </c>
      <c r="B25" s="31">
        <f t="shared" si="0"/>
        <v>380660190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>
        <v>380660190</v>
      </c>
      <c r="P25" s="31"/>
      <c r="Q25" s="70"/>
      <c r="R25" s="71"/>
    </row>
    <row r="26" spans="1:18" s="72" customFormat="1" ht="48" customHeight="1" outlineLevel="1">
      <c r="A26" s="30" t="s">
        <v>123</v>
      </c>
      <c r="B26" s="31">
        <f t="shared" si="0"/>
        <v>503363588</v>
      </c>
      <c r="C26" s="31"/>
      <c r="D26" s="31"/>
      <c r="E26" s="31"/>
      <c r="F26" s="31"/>
      <c r="G26" s="31"/>
      <c r="H26" s="31"/>
      <c r="I26" s="31">
        <v>503363588</v>
      </c>
      <c r="J26" s="31"/>
      <c r="K26" s="31"/>
      <c r="L26" s="31"/>
      <c r="M26" s="31"/>
      <c r="N26" s="31"/>
      <c r="O26" s="31"/>
      <c r="P26" s="31"/>
      <c r="Q26" s="70"/>
      <c r="R26" s="71"/>
    </row>
    <row r="27" spans="1:18" s="72" customFormat="1" ht="61.5" customHeight="1" outlineLevel="1">
      <c r="A27" s="30" t="s">
        <v>124</v>
      </c>
      <c r="B27" s="31">
        <f t="shared" si="0"/>
        <v>503363588</v>
      </c>
      <c r="C27" s="31"/>
      <c r="D27" s="31"/>
      <c r="E27" s="31"/>
      <c r="F27" s="31"/>
      <c r="G27" s="31"/>
      <c r="H27" s="31"/>
      <c r="I27" s="31"/>
      <c r="J27" s="31"/>
      <c r="K27" s="31"/>
      <c r="L27" s="31">
        <v>503363588</v>
      </c>
      <c r="M27" s="31"/>
      <c r="N27" s="31"/>
      <c r="O27" s="31"/>
      <c r="P27" s="31"/>
      <c r="Q27" s="70"/>
      <c r="R27" s="71"/>
    </row>
    <row r="28" spans="1:18" s="72" customFormat="1" ht="48" customHeight="1" outlineLevel="1">
      <c r="A28" s="30" t="s">
        <v>125</v>
      </c>
      <c r="B28" s="31">
        <f t="shared" si="0"/>
        <v>561488063</v>
      </c>
      <c r="C28" s="31"/>
      <c r="D28" s="31"/>
      <c r="E28" s="31"/>
      <c r="F28" s="31"/>
      <c r="G28" s="31"/>
      <c r="H28" s="31"/>
      <c r="I28" s="31"/>
      <c r="J28" s="31"/>
      <c r="K28" s="31"/>
      <c r="L28" s="31">
        <v>561488063</v>
      </c>
      <c r="M28" s="31"/>
      <c r="N28" s="31"/>
      <c r="O28" s="31"/>
      <c r="P28" s="31"/>
      <c r="Q28" s="70"/>
      <c r="R28" s="71"/>
    </row>
    <row r="29" spans="1:18" s="72" customFormat="1" ht="64.5" customHeight="1" outlineLevel="1">
      <c r="A29" s="30" t="s">
        <v>126</v>
      </c>
      <c r="B29" s="31">
        <f t="shared" si="0"/>
        <v>561488063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>
        <v>561488063</v>
      </c>
      <c r="P29" s="31"/>
      <c r="Q29" s="70"/>
      <c r="R29" s="71"/>
    </row>
    <row r="30" spans="1:18" s="72" customFormat="1" ht="48" customHeight="1" outlineLevel="1">
      <c r="A30" s="30" t="s">
        <v>127</v>
      </c>
      <c r="B30" s="31">
        <f t="shared" si="0"/>
        <v>380660190</v>
      </c>
      <c r="C30" s="31"/>
      <c r="D30" s="31"/>
      <c r="E30" s="31"/>
      <c r="F30" s="31"/>
      <c r="G30" s="31"/>
      <c r="H30" s="31"/>
      <c r="I30" s="31"/>
      <c r="J30" s="31"/>
      <c r="K30" s="31"/>
      <c r="L30" s="31">
        <v>380660190</v>
      </c>
      <c r="M30" s="31"/>
      <c r="N30" s="31"/>
      <c r="O30" s="31"/>
      <c r="P30" s="31"/>
      <c r="Q30" s="70"/>
      <c r="R30" s="71"/>
    </row>
    <row r="31" spans="1:18" s="72" customFormat="1" ht="48" customHeight="1" outlineLevel="1">
      <c r="A31" s="30" t="s">
        <v>128</v>
      </c>
      <c r="B31" s="31">
        <f t="shared" si="0"/>
        <v>503363588</v>
      </c>
      <c r="C31" s="31"/>
      <c r="D31" s="31"/>
      <c r="E31" s="31"/>
      <c r="F31" s="31"/>
      <c r="G31" s="31"/>
      <c r="H31" s="31"/>
      <c r="I31" s="31">
        <v>503363588</v>
      </c>
      <c r="J31" s="31"/>
      <c r="K31" s="31"/>
      <c r="L31" s="31"/>
      <c r="M31" s="31"/>
      <c r="N31" s="31"/>
      <c r="O31" s="31"/>
      <c r="P31" s="31"/>
      <c r="Q31" s="70"/>
      <c r="R31" s="71"/>
    </row>
    <row r="32" spans="1:18" s="72" customFormat="1" ht="48" customHeight="1" outlineLevel="1">
      <c r="A32" s="30" t="s">
        <v>129</v>
      </c>
      <c r="B32" s="31">
        <f t="shared" si="0"/>
        <v>149889158</v>
      </c>
      <c r="C32" s="31"/>
      <c r="D32" s="31"/>
      <c r="E32" s="31"/>
      <c r="F32" s="31"/>
      <c r="G32" s="31"/>
      <c r="H32" s="31"/>
      <c r="I32" s="31"/>
      <c r="J32" s="31">
        <v>149889158</v>
      </c>
      <c r="K32" s="31"/>
      <c r="L32" s="31"/>
      <c r="M32" s="31"/>
      <c r="N32" s="31"/>
      <c r="O32" s="31"/>
      <c r="P32" s="31"/>
      <c r="Q32" s="70"/>
      <c r="R32" s="71"/>
    </row>
    <row r="33" spans="1:18" s="72" customFormat="1" ht="69" customHeight="1" outlineLevel="1">
      <c r="A33" s="30" t="s">
        <v>130</v>
      </c>
      <c r="B33" s="31">
        <f t="shared" si="0"/>
        <v>442857149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70"/>
      <c r="R33" s="31">
        <v>442857149</v>
      </c>
    </row>
    <row r="34" spans="1:18" s="72" customFormat="1" ht="48" customHeight="1" outlineLevel="1">
      <c r="A34" s="30" t="s">
        <v>131</v>
      </c>
      <c r="B34" s="31">
        <f t="shared" si="0"/>
        <v>276222445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70"/>
      <c r="R34" s="31">
        <v>276222445</v>
      </c>
    </row>
    <row r="35" spans="1:18" s="72" customFormat="1" ht="48" customHeight="1" outlineLevel="1">
      <c r="A35" s="30" t="s">
        <v>132</v>
      </c>
      <c r="B35" s="31">
        <f t="shared" si="0"/>
        <v>314984185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70"/>
      <c r="R35" s="31">
        <v>314984185</v>
      </c>
    </row>
    <row r="36" spans="1:18" s="72" customFormat="1" ht="48" customHeight="1" outlineLevel="1">
      <c r="A36" s="30" t="s">
        <v>133</v>
      </c>
      <c r="B36" s="31">
        <f t="shared" si="0"/>
        <v>503363588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70"/>
      <c r="R36" s="31">
        <v>503363588</v>
      </c>
    </row>
    <row r="37" spans="1:18" s="72" customFormat="1" ht="48" customHeight="1" outlineLevel="1">
      <c r="A37" s="30" t="s">
        <v>134</v>
      </c>
      <c r="B37" s="31">
        <f t="shared" si="0"/>
        <v>561488063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70"/>
      <c r="R37" s="31">
        <v>561488063</v>
      </c>
    </row>
    <row r="38" spans="1:18" s="72" customFormat="1" ht="48" customHeight="1" outlineLevel="1">
      <c r="A38" s="30" t="s">
        <v>135</v>
      </c>
      <c r="B38" s="31">
        <f t="shared" si="0"/>
        <v>593573095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70"/>
      <c r="R38" s="31">
        <v>593573095</v>
      </c>
    </row>
    <row r="39" spans="1:18" s="72" customFormat="1" ht="48" customHeight="1" outlineLevel="1">
      <c r="A39" s="30" t="s">
        <v>136</v>
      </c>
      <c r="B39" s="31">
        <f t="shared" si="0"/>
        <v>561488063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70"/>
      <c r="R39" s="31">
        <v>561488063</v>
      </c>
    </row>
    <row r="40" spans="1:18" s="72" customFormat="1" ht="48" customHeight="1" outlineLevel="1">
      <c r="A40" s="30" t="s">
        <v>137</v>
      </c>
      <c r="B40" s="31">
        <f t="shared" si="0"/>
        <v>36466134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70"/>
      <c r="R40" s="31">
        <v>36466134</v>
      </c>
    </row>
    <row r="41" spans="1:18" s="72" customFormat="1" ht="48" customHeight="1" outlineLevel="1">
      <c r="A41" s="30" t="s">
        <v>138</v>
      </c>
      <c r="B41" s="31">
        <f t="shared" si="0"/>
        <v>393986592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70"/>
      <c r="R41" s="31">
        <v>393986592</v>
      </c>
    </row>
    <row r="42" spans="1:18" s="72" customFormat="1" ht="48" customHeight="1" outlineLevel="1">
      <c r="A42" s="30" t="s">
        <v>139</v>
      </c>
      <c r="B42" s="31">
        <f t="shared" si="0"/>
        <v>503363588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70"/>
      <c r="R42" s="31">
        <v>503363588</v>
      </c>
    </row>
    <row r="43" spans="1:18" s="72" customFormat="1" ht="48" customHeight="1" outlineLevel="1">
      <c r="A43" s="30" t="s">
        <v>140</v>
      </c>
      <c r="B43" s="31">
        <f t="shared" si="0"/>
        <v>503363588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70"/>
      <c r="R43" s="31">
        <v>503363588</v>
      </c>
    </row>
    <row r="44" spans="1:18" s="72" customFormat="1" ht="48" customHeight="1" outlineLevel="1">
      <c r="A44" s="30" t="s">
        <v>141</v>
      </c>
      <c r="B44" s="31">
        <f t="shared" si="0"/>
        <v>503363588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70"/>
      <c r="R44" s="31">
        <v>503363588</v>
      </c>
    </row>
    <row r="45" spans="1:18" s="72" customFormat="1" ht="48" customHeight="1" outlineLevel="1">
      <c r="A45" s="30" t="s">
        <v>142</v>
      </c>
      <c r="B45" s="31">
        <f t="shared" si="0"/>
        <v>376853588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70"/>
      <c r="R45" s="31">
        <v>376853588</v>
      </c>
    </row>
    <row r="46" spans="1:18" s="72" customFormat="1" ht="48" customHeight="1" outlineLevel="1">
      <c r="A46" s="30" t="s">
        <v>143</v>
      </c>
      <c r="B46" s="31">
        <f t="shared" si="0"/>
        <v>442857149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70"/>
      <c r="R46" s="31">
        <v>442857149</v>
      </c>
    </row>
    <row r="47" spans="1:18" s="72" customFormat="1" ht="48" customHeight="1" outlineLevel="1">
      <c r="A47" s="30" t="s">
        <v>144</v>
      </c>
      <c r="B47" s="31">
        <f t="shared" si="0"/>
        <v>460571435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70"/>
      <c r="R47" s="31">
        <v>460571435</v>
      </c>
    </row>
    <row r="48" spans="1:18" s="72" customFormat="1" ht="48" customHeight="1" outlineLevel="1">
      <c r="A48" s="30" t="s">
        <v>145</v>
      </c>
      <c r="B48" s="31">
        <f t="shared" si="0"/>
        <v>503363588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70"/>
      <c r="R48" s="31">
        <v>503363588</v>
      </c>
    </row>
    <row r="49" spans="1:18" s="72" customFormat="1" ht="48" customHeight="1" outlineLevel="1">
      <c r="A49" s="30" t="s">
        <v>146</v>
      </c>
      <c r="B49" s="31">
        <f t="shared" si="0"/>
        <v>503363588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70"/>
      <c r="R49" s="31">
        <v>503363588</v>
      </c>
    </row>
    <row r="50" spans="1:18" s="72" customFormat="1" ht="48" customHeight="1" outlineLevel="1">
      <c r="A50" s="30" t="s">
        <v>147</v>
      </c>
      <c r="B50" s="31">
        <f t="shared" si="0"/>
        <v>503363588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70"/>
      <c r="R50" s="31">
        <v>503363588</v>
      </c>
    </row>
    <row r="51" spans="1:18" s="72" customFormat="1" ht="48" customHeight="1" outlineLevel="1">
      <c r="A51" s="30" t="s">
        <v>148</v>
      </c>
      <c r="B51" s="31">
        <f t="shared" si="0"/>
        <v>442857149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70"/>
      <c r="R51" s="31">
        <v>442857149</v>
      </c>
    </row>
    <row r="52" spans="1:18" s="72" customFormat="1" ht="48" customHeight="1" outlineLevel="1">
      <c r="A52" s="30" t="s">
        <v>128</v>
      </c>
      <c r="B52" s="31">
        <f t="shared" si="0"/>
        <v>503363588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70"/>
      <c r="R52" s="31">
        <v>503363588</v>
      </c>
    </row>
    <row r="53" spans="1:18" s="72" customFormat="1" ht="48" customHeight="1" outlineLevel="1">
      <c r="A53" s="30" t="s">
        <v>149</v>
      </c>
      <c r="B53" s="31">
        <f t="shared" si="0"/>
        <v>561488063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70"/>
      <c r="R53" s="31">
        <v>561488063</v>
      </c>
    </row>
    <row r="54" spans="1:18" s="72" customFormat="1" ht="67.5" customHeight="1" outlineLevel="1">
      <c r="A54" s="30" t="s">
        <v>150</v>
      </c>
      <c r="B54" s="31">
        <f t="shared" si="0"/>
        <v>463382183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70"/>
      <c r="R54" s="31">
        <v>463382183</v>
      </c>
    </row>
    <row r="55" spans="1:18" s="72" customFormat="1" ht="48" customHeight="1" outlineLevel="1">
      <c r="A55" s="30" t="s">
        <v>151</v>
      </c>
      <c r="B55" s="31">
        <f t="shared" si="0"/>
        <v>561488063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70"/>
      <c r="R55" s="31">
        <v>561488063</v>
      </c>
    </row>
    <row r="56" spans="1:18" s="72" customFormat="1" ht="48" customHeight="1" outlineLevel="1">
      <c r="A56" s="30" t="s">
        <v>152</v>
      </c>
      <c r="B56" s="31">
        <f t="shared" si="0"/>
        <v>442857149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70"/>
      <c r="R56" s="31">
        <v>442857149</v>
      </c>
    </row>
    <row r="57" spans="1:18" s="72" customFormat="1" ht="48" customHeight="1" outlineLevel="1">
      <c r="A57" s="30" t="s">
        <v>153</v>
      </c>
      <c r="B57" s="31">
        <f t="shared" si="0"/>
        <v>503363588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70"/>
      <c r="R57" s="31">
        <v>503363588</v>
      </c>
    </row>
    <row r="58" spans="1:18" s="72" customFormat="1" ht="48" customHeight="1" outlineLevel="1">
      <c r="A58" s="30" t="s">
        <v>154</v>
      </c>
      <c r="B58" s="31">
        <f t="shared" si="0"/>
        <v>442857149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70"/>
      <c r="R58" s="31">
        <v>442857149</v>
      </c>
    </row>
    <row r="59" spans="1:18" s="72" customFormat="1" ht="48" customHeight="1" outlineLevel="1">
      <c r="A59" s="30" t="s">
        <v>155</v>
      </c>
      <c r="B59" s="31">
        <f t="shared" si="0"/>
        <v>503363588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70"/>
      <c r="R59" s="31">
        <v>503363588</v>
      </c>
    </row>
    <row r="60" spans="1:18" s="72" customFormat="1" ht="48" customHeight="1" outlineLevel="1">
      <c r="A60" s="30" t="s">
        <v>156</v>
      </c>
      <c r="B60" s="31">
        <f t="shared" si="0"/>
        <v>503363588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70"/>
      <c r="R60" s="31">
        <v>503363588</v>
      </c>
    </row>
    <row r="61" spans="1:18" s="72" customFormat="1" ht="48" customHeight="1" outlineLevel="1">
      <c r="A61" s="30" t="s">
        <v>157</v>
      </c>
      <c r="B61" s="31">
        <f t="shared" si="0"/>
        <v>503363588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70"/>
      <c r="R61" s="31">
        <v>503363588</v>
      </c>
    </row>
    <row r="62" spans="1:18" s="72" customFormat="1" ht="48" customHeight="1" outlineLevel="1">
      <c r="A62" s="30" t="s">
        <v>158</v>
      </c>
      <c r="B62" s="31">
        <f t="shared" si="0"/>
        <v>503363588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70"/>
      <c r="R62" s="31">
        <v>503363588</v>
      </c>
    </row>
    <row r="63" spans="1:18" s="72" customFormat="1" ht="48" customHeight="1" outlineLevel="1">
      <c r="A63" s="30" t="s">
        <v>159</v>
      </c>
      <c r="B63" s="31">
        <f t="shared" si="0"/>
        <v>503363588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70"/>
      <c r="R63" s="31">
        <v>503363588</v>
      </c>
    </row>
    <row r="64" spans="1:18" s="72" customFormat="1" ht="48" customHeight="1" outlineLevel="1">
      <c r="A64" s="30" t="s">
        <v>160</v>
      </c>
      <c r="B64" s="31">
        <f t="shared" si="0"/>
        <v>503363588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70"/>
      <c r="R64" s="31">
        <v>503363588</v>
      </c>
    </row>
    <row r="65" spans="1:18" s="72" customFormat="1" ht="48" customHeight="1" outlineLevel="1">
      <c r="A65" s="30" t="s">
        <v>161</v>
      </c>
      <c r="B65" s="31">
        <f t="shared" si="0"/>
        <v>503363588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70"/>
      <c r="R65" s="31">
        <v>503363588</v>
      </c>
    </row>
    <row r="66" spans="1:18" s="75" customFormat="1" ht="48" customHeight="1" outlineLevel="1">
      <c r="A66" s="73" t="s">
        <v>162</v>
      </c>
      <c r="B66" s="74">
        <f>SUM(B12:B65)</f>
        <v>23653272616</v>
      </c>
      <c r="C66" s="74" t="e">
        <f t="shared" ref="C66:R66" si="1">SUM(C12:C65)</f>
        <v>#REF!</v>
      </c>
      <c r="D66" s="74" t="e">
        <f t="shared" si="1"/>
        <v>#REF!</v>
      </c>
      <c r="E66" s="74">
        <f t="shared" si="1"/>
        <v>0</v>
      </c>
      <c r="F66" s="74">
        <f t="shared" si="1"/>
        <v>1628322876</v>
      </c>
      <c r="G66" s="74">
        <f t="shared" si="1"/>
        <v>503363588</v>
      </c>
      <c r="H66" s="74">
        <f t="shared" si="1"/>
        <v>0</v>
      </c>
      <c r="I66" s="74">
        <f t="shared" si="1"/>
        <v>1154505219</v>
      </c>
      <c r="J66" s="74">
        <f t="shared" si="1"/>
        <v>149889158</v>
      </c>
      <c r="K66" s="74">
        <f t="shared" si="1"/>
        <v>0</v>
      </c>
      <c r="L66" s="74">
        <f t="shared" si="1"/>
        <v>1948875429</v>
      </c>
      <c r="M66" s="74">
        <f t="shared" si="1"/>
        <v>581703063</v>
      </c>
      <c r="N66" s="74">
        <f t="shared" si="1"/>
        <v>430346190</v>
      </c>
      <c r="O66" s="74">
        <f t="shared" si="1"/>
        <v>1826172031</v>
      </c>
      <c r="P66" s="74">
        <f t="shared" si="1"/>
        <v>0</v>
      </c>
      <c r="Q66" s="74">
        <f t="shared" si="1"/>
        <v>0</v>
      </c>
      <c r="R66" s="74">
        <f t="shared" si="1"/>
        <v>15430095062</v>
      </c>
    </row>
    <row r="67" spans="1:18" s="72" customFormat="1" ht="33" customHeight="1" outlineLevel="1">
      <c r="A67" s="110" t="s">
        <v>34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2"/>
    </row>
    <row r="68" spans="1:18" s="72" customFormat="1" ht="72" customHeight="1" outlineLevel="1">
      <c r="A68" s="53" t="s">
        <v>35</v>
      </c>
      <c r="B68" s="47">
        <f>SUM(E68:R68)</f>
        <v>933413040</v>
      </c>
      <c r="C68" s="76"/>
      <c r="D68" s="76"/>
      <c r="E68" s="76"/>
      <c r="F68" s="47">
        <v>466706520</v>
      </c>
      <c r="G68" s="47">
        <v>466706520</v>
      </c>
      <c r="H68" s="77"/>
      <c r="I68" s="77"/>
      <c r="J68" s="77"/>
      <c r="K68" s="77"/>
      <c r="L68" s="77"/>
      <c r="M68" s="76"/>
      <c r="N68" s="76"/>
      <c r="O68" s="76"/>
      <c r="P68" s="76"/>
      <c r="Q68" s="76"/>
      <c r="R68" s="78"/>
    </row>
    <row r="69" spans="1:18" s="72" customFormat="1" ht="67.5" customHeight="1" outlineLevel="1">
      <c r="A69" s="53" t="s">
        <v>37</v>
      </c>
      <c r="B69" s="47">
        <f t="shared" ref="B69:B122" si="2">SUM(E69:R69)</f>
        <v>958469752</v>
      </c>
      <c r="C69" s="76"/>
      <c r="D69" s="76"/>
      <c r="E69" s="76"/>
      <c r="F69" s="47">
        <v>479234876</v>
      </c>
      <c r="G69" s="47">
        <v>479234876</v>
      </c>
      <c r="H69" s="77"/>
      <c r="I69" s="77"/>
      <c r="J69" s="77"/>
      <c r="K69" s="77"/>
      <c r="L69" s="77"/>
      <c r="M69" s="76"/>
      <c r="N69" s="76"/>
      <c r="O69" s="76"/>
      <c r="P69" s="76"/>
      <c r="Q69" s="76"/>
      <c r="R69" s="78"/>
    </row>
    <row r="70" spans="1:18" s="82" customFormat="1" ht="50.25" customHeight="1" outlineLevel="1">
      <c r="A70" s="30" t="s">
        <v>163</v>
      </c>
      <c r="B70" s="47">
        <f t="shared" si="2"/>
        <v>571785011</v>
      </c>
      <c r="C70" s="79"/>
      <c r="D70" s="79"/>
      <c r="E70" s="31"/>
      <c r="F70" s="31"/>
      <c r="G70" s="31">
        <v>571785011</v>
      </c>
      <c r="H70" s="31"/>
      <c r="I70" s="31"/>
      <c r="J70" s="31"/>
      <c r="K70" s="31"/>
      <c r="L70" s="31"/>
      <c r="M70" s="79"/>
      <c r="N70" s="79"/>
      <c r="O70" s="79"/>
      <c r="P70" s="79"/>
      <c r="Q70" s="80"/>
      <c r="R70" s="81"/>
    </row>
    <row r="71" spans="1:18" s="82" customFormat="1" ht="64.5" customHeight="1" outlineLevel="1">
      <c r="A71" s="30" t="s">
        <v>43</v>
      </c>
      <c r="B71" s="47">
        <f t="shared" si="2"/>
        <v>1797378795</v>
      </c>
      <c r="C71" s="79" t="e">
        <f>#REF!+#REF!</f>
        <v>#REF!</v>
      </c>
      <c r="D71" s="79" t="e">
        <f>#REF!+#REF!</f>
        <v>#REF!</v>
      </c>
      <c r="E71" s="31">
        <v>599126265</v>
      </c>
      <c r="F71" s="31">
        <v>599126265</v>
      </c>
      <c r="G71" s="31">
        <v>599126265</v>
      </c>
      <c r="H71" s="31"/>
      <c r="I71" s="31"/>
      <c r="J71" s="31"/>
      <c r="K71" s="31"/>
      <c r="L71" s="31"/>
      <c r="M71" s="79"/>
      <c r="N71" s="79"/>
      <c r="O71" s="79"/>
      <c r="P71" s="79"/>
      <c r="Q71" s="80"/>
      <c r="R71" s="81"/>
    </row>
    <row r="72" spans="1:18" s="82" customFormat="1" ht="66" customHeight="1" outlineLevel="1">
      <c r="A72" s="30" t="s">
        <v>44</v>
      </c>
      <c r="B72" s="47">
        <f t="shared" si="2"/>
        <v>1797378795</v>
      </c>
      <c r="C72" s="79" t="e">
        <f>#REF!+#REF!</f>
        <v>#REF!</v>
      </c>
      <c r="D72" s="79" t="e">
        <f>#REF!+#REF!</f>
        <v>#REF!</v>
      </c>
      <c r="E72" s="31">
        <v>599126265</v>
      </c>
      <c r="F72" s="31">
        <v>599126265</v>
      </c>
      <c r="G72" s="31">
        <v>599126265</v>
      </c>
      <c r="H72" s="31"/>
      <c r="I72" s="31"/>
      <c r="J72" s="31"/>
      <c r="K72" s="31"/>
      <c r="L72" s="31"/>
      <c r="M72" s="79"/>
      <c r="N72" s="79"/>
      <c r="O72" s="79"/>
      <c r="P72" s="79"/>
      <c r="Q72" s="80"/>
      <c r="R72" s="81"/>
    </row>
    <row r="73" spans="1:18" s="82" customFormat="1" ht="85.5" customHeight="1" outlineLevel="1">
      <c r="A73" s="30" t="s">
        <v>45</v>
      </c>
      <c r="B73" s="47">
        <f t="shared" si="2"/>
        <v>1412476281</v>
      </c>
      <c r="C73" s="79" t="e">
        <f>#REF!+#REF!</f>
        <v>#REF!</v>
      </c>
      <c r="D73" s="79" t="e">
        <f>#REF!+#REF!</f>
        <v>#REF!</v>
      </c>
      <c r="E73" s="31">
        <v>470825427</v>
      </c>
      <c r="F73" s="31">
        <v>470825427</v>
      </c>
      <c r="G73" s="31">
        <v>470825427</v>
      </c>
      <c r="H73" s="31"/>
      <c r="I73" s="31"/>
      <c r="J73" s="31"/>
      <c r="K73" s="31"/>
      <c r="L73" s="31"/>
      <c r="M73" s="79"/>
      <c r="N73" s="79"/>
      <c r="O73" s="79"/>
      <c r="P73" s="79"/>
      <c r="Q73" s="80"/>
      <c r="R73" s="81"/>
    </row>
    <row r="74" spans="1:18" s="82" customFormat="1" ht="72" customHeight="1" outlineLevel="1">
      <c r="A74" s="38" t="s">
        <v>46</v>
      </c>
      <c r="B74" s="47">
        <f t="shared" si="2"/>
        <v>1186270005</v>
      </c>
      <c r="C74" s="79" t="e">
        <f>#REF!+#REF!</f>
        <v>#REF!</v>
      </c>
      <c r="D74" s="79" t="e">
        <f>#REF!+#REF!</f>
        <v>#REF!</v>
      </c>
      <c r="E74" s="31">
        <v>395423335</v>
      </c>
      <c r="F74" s="31">
        <v>395423335</v>
      </c>
      <c r="G74" s="31">
        <v>395423335</v>
      </c>
      <c r="H74" s="31"/>
      <c r="I74" s="31"/>
      <c r="J74" s="31"/>
      <c r="K74" s="31"/>
      <c r="L74" s="31"/>
      <c r="M74" s="79"/>
      <c r="N74" s="79"/>
      <c r="O74" s="79"/>
      <c r="P74" s="79"/>
      <c r="Q74" s="80"/>
      <c r="R74" s="81"/>
    </row>
    <row r="75" spans="1:18" s="82" customFormat="1" ht="69" customHeight="1" outlineLevel="1">
      <c r="A75" s="30" t="s">
        <v>47</v>
      </c>
      <c r="B75" s="47">
        <f t="shared" si="2"/>
        <v>2338569549</v>
      </c>
      <c r="C75" s="79" t="e">
        <f>#REF!+#REF!</f>
        <v>#REF!</v>
      </c>
      <c r="D75" s="79" t="e">
        <f>#REF!+#REF!</f>
        <v>#REF!</v>
      </c>
      <c r="E75" s="31">
        <v>779523183</v>
      </c>
      <c r="F75" s="31">
        <v>779523183</v>
      </c>
      <c r="G75" s="31">
        <v>779523183</v>
      </c>
      <c r="H75" s="31"/>
      <c r="I75" s="31"/>
      <c r="J75" s="31"/>
      <c r="K75" s="31"/>
      <c r="L75" s="31"/>
      <c r="M75" s="79"/>
      <c r="N75" s="79"/>
      <c r="O75" s="79"/>
      <c r="P75" s="79"/>
      <c r="Q75" s="80"/>
      <c r="R75" s="81"/>
    </row>
    <row r="76" spans="1:18" s="82" customFormat="1" ht="69" customHeight="1" outlineLevel="1">
      <c r="A76" s="30" t="s">
        <v>48</v>
      </c>
      <c r="B76" s="47">
        <f t="shared" si="2"/>
        <v>1797378795</v>
      </c>
      <c r="C76" s="79" t="e">
        <f>#REF!+#REF!</f>
        <v>#REF!</v>
      </c>
      <c r="D76" s="79" t="e">
        <f>#REF!+#REF!</f>
        <v>#REF!</v>
      </c>
      <c r="E76" s="31">
        <v>599126265</v>
      </c>
      <c r="F76" s="31">
        <v>599126265</v>
      </c>
      <c r="G76" s="31">
        <v>599126265</v>
      </c>
      <c r="H76" s="31"/>
      <c r="I76" s="31"/>
      <c r="J76" s="31"/>
      <c r="K76" s="31"/>
      <c r="L76" s="31"/>
      <c r="M76" s="79"/>
      <c r="N76" s="79"/>
      <c r="O76" s="79"/>
      <c r="P76" s="79"/>
      <c r="Q76" s="80"/>
      <c r="R76" s="81"/>
    </row>
    <row r="77" spans="1:18" s="82" customFormat="1" ht="67.5" customHeight="1" outlineLevel="1">
      <c r="A77" s="30" t="s">
        <v>49</v>
      </c>
      <c r="B77" s="47">
        <f t="shared" si="2"/>
        <v>1085601630</v>
      </c>
      <c r="C77" s="79" t="e">
        <f>#REF!+#REF!</f>
        <v>#REF!</v>
      </c>
      <c r="D77" s="79" t="e">
        <f>#REF!+#REF!</f>
        <v>#REF!</v>
      </c>
      <c r="E77" s="31">
        <v>361867210</v>
      </c>
      <c r="F77" s="31">
        <v>361867210</v>
      </c>
      <c r="G77" s="31">
        <v>361867210</v>
      </c>
      <c r="H77" s="31"/>
      <c r="I77" s="31"/>
      <c r="J77" s="31"/>
      <c r="K77" s="31"/>
      <c r="L77" s="31"/>
      <c r="M77" s="79"/>
      <c r="N77" s="79"/>
      <c r="O77" s="79"/>
      <c r="P77" s="79"/>
      <c r="Q77" s="80"/>
      <c r="R77" s="81"/>
    </row>
    <row r="78" spans="1:18" s="82" customFormat="1" ht="52.5" customHeight="1" outlineLevel="1">
      <c r="A78" s="30" t="s">
        <v>50</v>
      </c>
      <c r="B78" s="47">
        <f t="shared" si="2"/>
        <v>954034653</v>
      </c>
      <c r="C78" s="79" t="e">
        <f>#REF!+#REF!</f>
        <v>#REF!</v>
      </c>
      <c r="D78" s="79" t="e">
        <f>#REF!+#REF!</f>
        <v>#REF!</v>
      </c>
      <c r="E78" s="31">
        <v>318011551</v>
      </c>
      <c r="F78" s="31">
        <v>318011551</v>
      </c>
      <c r="G78" s="31">
        <v>318011551</v>
      </c>
      <c r="H78" s="31"/>
      <c r="I78" s="31"/>
      <c r="J78" s="31"/>
      <c r="K78" s="31"/>
      <c r="L78" s="31"/>
      <c r="M78" s="79"/>
      <c r="N78" s="79"/>
      <c r="O78" s="79"/>
      <c r="P78" s="79"/>
      <c r="Q78" s="80"/>
      <c r="R78" s="81"/>
    </row>
    <row r="79" spans="1:18" s="82" customFormat="1" ht="64.5" customHeight="1" outlineLevel="1">
      <c r="A79" s="30" t="s">
        <v>164</v>
      </c>
      <c r="B79" s="47">
        <f t="shared" si="2"/>
        <v>2338569549</v>
      </c>
      <c r="C79" s="79"/>
      <c r="D79" s="79"/>
      <c r="E79" s="31"/>
      <c r="F79" s="31">
        <v>779523183</v>
      </c>
      <c r="G79" s="31">
        <v>779523183</v>
      </c>
      <c r="H79" s="31">
        <v>779523183</v>
      </c>
      <c r="I79" s="31"/>
      <c r="J79" s="31"/>
      <c r="K79" s="31"/>
      <c r="L79" s="31"/>
      <c r="M79" s="79"/>
      <c r="N79" s="79"/>
      <c r="O79" s="79"/>
      <c r="P79" s="79"/>
      <c r="Q79" s="80"/>
      <c r="R79" s="81"/>
    </row>
    <row r="80" spans="1:18" s="82" customFormat="1" ht="72" customHeight="1" outlineLevel="1">
      <c r="A80" s="30" t="s">
        <v>165</v>
      </c>
      <c r="B80" s="47">
        <f t="shared" si="2"/>
        <v>1186270005</v>
      </c>
      <c r="C80" s="79" t="e">
        <f>#REF!+#REF!</f>
        <v>#REF!</v>
      </c>
      <c r="D80" s="79" t="e">
        <f>#REF!+#REF!</f>
        <v>#REF!</v>
      </c>
      <c r="E80" s="31"/>
      <c r="F80" s="31">
        <v>395423335</v>
      </c>
      <c r="G80" s="31">
        <v>395423335</v>
      </c>
      <c r="H80" s="31">
        <v>395423335</v>
      </c>
      <c r="I80" s="31"/>
      <c r="J80" s="31"/>
      <c r="K80" s="31"/>
      <c r="L80" s="31"/>
      <c r="M80" s="79"/>
      <c r="N80" s="79"/>
      <c r="O80" s="79"/>
      <c r="P80" s="79"/>
      <c r="Q80" s="80"/>
      <c r="R80" s="81"/>
    </row>
    <row r="81" spans="1:18" s="82" customFormat="1" ht="67.5" customHeight="1" outlineLevel="1">
      <c r="A81" s="30" t="s">
        <v>166</v>
      </c>
      <c r="B81" s="47">
        <f t="shared" si="2"/>
        <v>1797378795</v>
      </c>
      <c r="C81" s="79"/>
      <c r="D81" s="79"/>
      <c r="E81" s="31"/>
      <c r="F81" s="31">
        <v>599126265</v>
      </c>
      <c r="G81" s="31">
        <v>599126265</v>
      </c>
      <c r="H81" s="31">
        <v>599126265</v>
      </c>
      <c r="I81" s="31"/>
      <c r="J81" s="31"/>
      <c r="K81" s="31"/>
      <c r="L81" s="31"/>
      <c r="M81" s="79"/>
      <c r="N81" s="79"/>
      <c r="O81" s="79"/>
      <c r="P81" s="79"/>
      <c r="Q81" s="80"/>
      <c r="R81" s="81"/>
    </row>
    <row r="82" spans="1:18" s="82" customFormat="1" ht="67.5" customHeight="1" outlineLevel="1">
      <c r="A82" s="30" t="s">
        <v>167</v>
      </c>
      <c r="B82" s="47">
        <f t="shared" si="2"/>
        <v>2338569549</v>
      </c>
      <c r="C82" s="79"/>
      <c r="D82" s="79"/>
      <c r="E82" s="31"/>
      <c r="F82" s="31"/>
      <c r="G82" s="31">
        <v>779523183</v>
      </c>
      <c r="H82" s="31">
        <v>779523183</v>
      </c>
      <c r="I82" s="31">
        <v>779523183</v>
      </c>
      <c r="J82" s="31"/>
      <c r="K82" s="31"/>
      <c r="L82" s="31"/>
      <c r="M82" s="79"/>
      <c r="N82" s="79"/>
      <c r="O82" s="79"/>
      <c r="P82" s="79"/>
      <c r="Q82" s="80"/>
      <c r="R82" s="81"/>
    </row>
    <row r="83" spans="1:18" s="82" customFormat="1" ht="73.5" customHeight="1" outlineLevel="1">
      <c r="A83" s="30" t="s">
        <v>168</v>
      </c>
      <c r="B83" s="47">
        <f t="shared" si="2"/>
        <v>1186270005</v>
      </c>
      <c r="C83" s="79"/>
      <c r="D83" s="79"/>
      <c r="E83" s="31"/>
      <c r="F83" s="31"/>
      <c r="G83" s="31">
        <v>395423335</v>
      </c>
      <c r="H83" s="31">
        <v>395423335</v>
      </c>
      <c r="I83" s="31">
        <v>395423335</v>
      </c>
      <c r="J83" s="31"/>
      <c r="K83" s="31"/>
      <c r="L83" s="31"/>
      <c r="M83" s="79"/>
      <c r="N83" s="79"/>
      <c r="O83" s="79"/>
      <c r="P83" s="79"/>
      <c r="Q83" s="80"/>
      <c r="R83" s="81"/>
    </row>
    <row r="84" spans="1:18" s="82" customFormat="1" ht="73.5" customHeight="1" outlineLevel="1">
      <c r="A84" s="30" t="s">
        <v>169</v>
      </c>
      <c r="B84" s="47">
        <f t="shared" si="2"/>
        <v>1153351260</v>
      </c>
      <c r="C84" s="79"/>
      <c r="D84" s="79"/>
      <c r="E84" s="31"/>
      <c r="F84" s="31"/>
      <c r="G84" s="31">
        <v>384450420</v>
      </c>
      <c r="H84" s="31">
        <v>384450420</v>
      </c>
      <c r="I84" s="31">
        <v>384450420</v>
      </c>
      <c r="J84" s="31"/>
      <c r="K84" s="31"/>
      <c r="L84" s="31"/>
      <c r="M84" s="79"/>
      <c r="N84" s="79"/>
      <c r="O84" s="79"/>
      <c r="P84" s="79"/>
      <c r="Q84" s="80"/>
      <c r="R84" s="81"/>
    </row>
    <row r="85" spans="1:18" s="82" customFormat="1" ht="69" customHeight="1" outlineLevel="1">
      <c r="A85" s="30" t="s">
        <v>170</v>
      </c>
      <c r="B85" s="47">
        <f t="shared" si="2"/>
        <v>2338569549</v>
      </c>
      <c r="C85" s="79"/>
      <c r="D85" s="79"/>
      <c r="E85" s="31"/>
      <c r="F85" s="31"/>
      <c r="G85" s="31"/>
      <c r="H85" s="31">
        <v>779523183</v>
      </c>
      <c r="I85" s="31">
        <v>779523183</v>
      </c>
      <c r="J85" s="31">
        <v>779523183</v>
      </c>
      <c r="K85" s="31"/>
      <c r="L85" s="31"/>
      <c r="M85" s="79"/>
      <c r="N85" s="79"/>
      <c r="O85" s="79"/>
      <c r="P85" s="79"/>
      <c r="Q85" s="80"/>
      <c r="R85" s="81"/>
    </row>
    <row r="86" spans="1:18" s="82" customFormat="1" ht="63" customHeight="1" outlineLevel="1">
      <c r="A86" s="30" t="s">
        <v>171</v>
      </c>
      <c r="B86" s="47">
        <f t="shared" si="2"/>
        <v>1816364697</v>
      </c>
      <c r="C86" s="79"/>
      <c r="D86" s="79"/>
      <c r="E86" s="31"/>
      <c r="F86" s="31"/>
      <c r="G86" s="31"/>
      <c r="H86" s="31">
        <v>605454899</v>
      </c>
      <c r="I86" s="31">
        <v>605454899</v>
      </c>
      <c r="J86" s="31">
        <v>605454899</v>
      </c>
      <c r="K86" s="31"/>
      <c r="L86" s="31"/>
      <c r="M86" s="79"/>
      <c r="N86" s="79"/>
      <c r="O86" s="79"/>
      <c r="P86" s="79"/>
      <c r="Q86" s="80"/>
      <c r="R86" s="81"/>
    </row>
    <row r="87" spans="1:18" s="82" customFormat="1" ht="63" customHeight="1" outlineLevel="1">
      <c r="A87" s="30" t="s">
        <v>172</v>
      </c>
      <c r="B87" s="47">
        <f t="shared" si="2"/>
        <v>1066594818</v>
      </c>
      <c r="C87" s="79"/>
      <c r="D87" s="79"/>
      <c r="E87" s="31"/>
      <c r="F87" s="31"/>
      <c r="G87" s="31"/>
      <c r="H87" s="31"/>
      <c r="I87" s="31">
        <v>355531606</v>
      </c>
      <c r="J87" s="31">
        <v>355531606</v>
      </c>
      <c r="K87" s="31">
        <v>355531606</v>
      </c>
      <c r="L87" s="31"/>
      <c r="M87" s="79"/>
      <c r="N87" s="79"/>
      <c r="O87" s="79"/>
      <c r="P87" s="79"/>
      <c r="Q87" s="80"/>
      <c r="R87" s="81"/>
    </row>
    <row r="88" spans="1:18" s="82" customFormat="1" ht="66" customHeight="1" outlineLevel="1">
      <c r="A88" s="30" t="s">
        <v>173</v>
      </c>
      <c r="B88" s="47">
        <f t="shared" si="2"/>
        <v>1967728422</v>
      </c>
      <c r="C88" s="79"/>
      <c r="D88" s="79"/>
      <c r="E88" s="31"/>
      <c r="F88" s="31"/>
      <c r="G88" s="31"/>
      <c r="H88" s="31"/>
      <c r="I88" s="31">
        <v>655909474</v>
      </c>
      <c r="J88" s="31">
        <v>655909474</v>
      </c>
      <c r="K88" s="31">
        <v>655909474</v>
      </c>
      <c r="L88" s="31"/>
      <c r="M88" s="79"/>
      <c r="N88" s="79"/>
      <c r="O88" s="79"/>
      <c r="P88" s="79"/>
      <c r="Q88" s="80"/>
      <c r="R88" s="81"/>
    </row>
    <row r="89" spans="1:18" s="82" customFormat="1" ht="49.5" customHeight="1" outlineLevel="1">
      <c r="A89" s="30" t="s">
        <v>174</v>
      </c>
      <c r="B89" s="47">
        <f t="shared" si="2"/>
        <v>744983496</v>
      </c>
      <c r="C89" s="79"/>
      <c r="D89" s="79"/>
      <c r="E89" s="31"/>
      <c r="F89" s="31"/>
      <c r="G89" s="31"/>
      <c r="H89" s="31"/>
      <c r="I89" s="31">
        <v>248327832</v>
      </c>
      <c r="J89" s="31">
        <v>248327832</v>
      </c>
      <c r="K89" s="31">
        <v>248327832</v>
      </c>
      <c r="L89" s="31"/>
      <c r="M89" s="79"/>
      <c r="N89" s="79"/>
      <c r="O89" s="79"/>
      <c r="P89" s="79"/>
      <c r="Q89" s="80"/>
      <c r="R89" s="81"/>
    </row>
    <row r="90" spans="1:18" s="83" customFormat="1" ht="63.75" customHeight="1" outlineLevel="1">
      <c r="A90" s="30" t="s">
        <v>51</v>
      </c>
      <c r="B90" s="47">
        <f t="shared" si="2"/>
        <v>734564435</v>
      </c>
      <c r="C90" s="79" t="e">
        <f>#REF!+#REF!</f>
        <v>#REF!</v>
      </c>
      <c r="D90" s="79" t="e">
        <f>#REF!+#REF!</f>
        <v>#REF!</v>
      </c>
      <c r="E90" s="31">
        <v>734564435</v>
      </c>
      <c r="F90" s="31"/>
      <c r="G90" s="31"/>
      <c r="H90" s="31"/>
      <c r="I90" s="31"/>
      <c r="J90" s="31"/>
      <c r="K90" s="31"/>
      <c r="L90" s="31"/>
      <c r="M90" s="79"/>
      <c r="N90" s="79"/>
      <c r="O90" s="79"/>
      <c r="P90" s="79"/>
      <c r="Q90" s="80"/>
      <c r="R90" s="81"/>
    </row>
    <row r="91" spans="1:18" s="83" customFormat="1" ht="53.25" customHeight="1" outlineLevel="1">
      <c r="A91" s="30" t="s">
        <v>52</v>
      </c>
      <c r="B91" s="47">
        <f t="shared" si="2"/>
        <v>535158220</v>
      </c>
      <c r="C91" s="79" t="e">
        <f>#REF!</f>
        <v>#REF!</v>
      </c>
      <c r="D91" s="79" t="e">
        <f>#REF!</f>
        <v>#REF!</v>
      </c>
      <c r="E91" s="31">
        <v>12758296</v>
      </c>
      <c r="F91" s="31">
        <v>522399924</v>
      </c>
      <c r="G91" s="31"/>
      <c r="H91" s="31"/>
      <c r="I91" s="31"/>
      <c r="J91" s="31"/>
      <c r="K91" s="31"/>
      <c r="L91" s="31"/>
      <c r="M91" s="79"/>
      <c r="N91" s="79"/>
      <c r="O91" s="79"/>
      <c r="P91" s="79"/>
      <c r="Q91" s="80"/>
      <c r="R91" s="81"/>
    </row>
    <row r="92" spans="1:18" s="83" customFormat="1" ht="150" customHeight="1" outlineLevel="1">
      <c r="A92" s="30" t="s">
        <v>175</v>
      </c>
      <c r="B92" s="47">
        <f t="shared" si="2"/>
        <v>1872262537</v>
      </c>
      <c r="C92" s="79"/>
      <c r="D92" s="79"/>
      <c r="E92" s="31"/>
      <c r="F92" s="31"/>
      <c r="G92" s="31">
        <v>20161012</v>
      </c>
      <c r="H92" s="31">
        <v>617367175</v>
      </c>
      <c r="I92" s="31">
        <v>617367175</v>
      </c>
      <c r="J92" s="31">
        <v>617367175</v>
      </c>
      <c r="K92" s="31"/>
      <c r="L92" s="31"/>
      <c r="M92" s="79"/>
      <c r="N92" s="79"/>
      <c r="O92" s="79"/>
      <c r="P92" s="79"/>
      <c r="Q92" s="80"/>
      <c r="R92" s="81"/>
    </row>
    <row r="93" spans="1:18" s="83" customFormat="1" ht="66" customHeight="1" outlineLevel="1">
      <c r="A93" s="30" t="s">
        <v>176</v>
      </c>
      <c r="B93" s="47">
        <f t="shared" si="2"/>
        <v>689004981</v>
      </c>
      <c r="C93" s="79"/>
      <c r="D93" s="79"/>
      <c r="E93" s="31"/>
      <c r="F93" s="31"/>
      <c r="G93" s="31"/>
      <c r="H93" s="31"/>
      <c r="I93" s="31"/>
      <c r="J93" s="31">
        <v>689004981</v>
      </c>
      <c r="K93" s="31"/>
      <c r="L93" s="31"/>
      <c r="M93" s="79"/>
      <c r="N93" s="79"/>
      <c r="O93" s="79"/>
      <c r="P93" s="79"/>
      <c r="Q93" s="80"/>
      <c r="R93" s="81"/>
    </row>
    <row r="94" spans="1:18" s="83" customFormat="1" ht="66" customHeight="1" outlineLevel="1">
      <c r="A94" s="30" t="s">
        <v>177</v>
      </c>
      <c r="B94" s="47">
        <f t="shared" si="2"/>
        <v>90782690</v>
      </c>
      <c r="C94" s="79"/>
      <c r="D94" s="79"/>
      <c r="E94" s="31"/>
      <c r="F94" s="31"/>
      <c r="G94" s="31"/>
      <c r="H94" s="31"/>
      <c r="I94" s="31">
        <v>90782690</v>
      </c>
      <c r="J94" s="31"/>
      <c r="K94" s="31"/>
      <c r="L94" s="31"/>
      <c r="M94" s="79"/>
      <c r="N94" s="79"/>
      <c r="O94" s="79"/>
      <c r="P94" s="79"/>
      <c r="Q94" s="80"/>
      <c r="R94" s="81"/>
    </row>
    <row r="95" spans="1:18" s="83" customFormat="1" ht="66" customHeight="1" outlineLevel="1">
      <c r="A95" s="30" t="s">
        <v>178</v>
      </c>
      <c r="B95" s="47">
        <f t="shared" si="2"/>
        <v>2249922710</v>
      </c>
      <c r="C95" s="79"/>
      <c r="D95" s="79"/>
      <c r="E95" s="31"/>
      <c r="F95" s="31"/>
      <c r="G95" s="31"/>
      <c r="H95" s="31"/>
      <c r="I95" s="31"/>
      <c r="J95" s="31"/>
      <c r="K95" s="31"/>
      <c r="L95" s="31"/>
      <c r="M95" s="79"/>
      <c r="N95" s="79">
        <v>2249922709.98</v>
      </c>
      <c r="O95" s="79"/>
      <c r="P95" s="79"/>
      <c r="Q95" s="80"/>
      <c r="R95" s="81"/>
    </row>
    <row r="96" spans="1:18" s="83" customFormat="1" ht="66" customHeight="1" outlineLevel="1">
      <c r="A96" s="30" t="s">
        <v>179</v>
      </c>
      <c r="B96" s="47">
        <f t="shared" si="2"/>
        <v>1745027955</v>
      </c>
      <c r="C96" s="79"/>
      <c r="D96" s="79"/>
      <c r="E96" s="31"/>
      <c r="F96" s="31"/>
      <c r="G96" s="31"/>
      <c r="H96" s="31"/>
      <c r="I96" s="31"/>
      <c r="J96" s="31"/>
      <c r="K96" s="31"/>
      <c r="L96" s="31"/>
      <c r="M96" s="79"/>
      <c r="N96" s="79"/>
      <c r="O96" s="79">
        <v>1745027955</v>
      </c>
      <c r="P96" s="79"/>
      <c r="Q96" s="80"/>
      <c r="R96" s="81"/>
    </row>
    <row r="97" spans="1:18" s="83" customFormat="1" ht="66" customHeight="1" outlineLevel="1">
      <c r="A97" s="30" t="s">
        <v>180</v>
      </c>
      <c r="B97" s="47">
        <f t="shared" si="2"/>
        <v>1686860357</v>
      </c>
      <c r="C97" s="79"/>
      <c r="D97" s="79"/>
      <c r="E97" s="31"/>
      <c r="F97" s="31"/>
      <c r="G97" s="31"/>
      <c r="H97" s="31"/>
      <c r="I97" s="31">
        <v>1686860357</v>
      </c>
      <c r="J97" s="31"/>
      <c r="K97" s="31"/>
      <c r="L97" s="31"/>
      <c r="M97" s="79"/>
      <c r="N97" s="79"/>
      <c r="O97" s="79"/>
      <c r="P97" s="79"/>
      <c r="Q97" s="80"/>
      <c r="R97" s="81"/>
    </row>
    <row r="98" spans="1:18" s="83" customFormat="1" ht="66" customHeight="1" outlineLevel="1">
      <c r="A98" s="30" t="s">
        <v>181</v>
      </c>
      <c r="B98" s="47">
        <f t="shared" si="2"/>
        <v>986000000</v>
      </c>
      <c r="C98" s="79"/>
      <c r="D98" s="79"/>
      <c r="E98" s="31"/>
      <c r="F98" s="31">
        <v>986000000</v>
      </c>
      <c r="G98" s="31"/>
      <c r="H98" s="31"/>
      <c r="I98" s="31"/>
      <c r="J98" s="31"/>
      <c r="K98" s="31"/>
      <c r="L98" s="31"/>
      <c r="M98" s="79"/>
      <c r="N98" s="79"/>
      <c r="O98" s="79"/>
      <c r="P98" s="79"/>
      <c r="Q98" s="80"/>
      <c r="R98" s="81"/>
    </row>
    <row r="99" spans="1:18" s="83" customFormat="1" ht="66" customHeight="1" outlineLevel="1">
      <c r="A99" s="30" t="s">
        <v>182</v>
      </c>
      <c r="B99" s="47">
        <f t="shared" si="2"/>
        <v>1186270004</v>
      </c>
      <c r="C99" s="79"/>
      <c r="D99" s="79"/>
      <c r="E99" s="31"/>
      <c r="F99" s="31"/>
      <c r="G99" s="31"/>
      <c r="H99" s="31"/>
      <c r="I99" s="31"/>
      <c r="J99" s="31"/>
      <c r="K99" s="31">
        <v>1186270004</v>
      </c>
      <c r="L99" s="31"/>
      <c r="M99" s="79"/>
      <c r="N99" s="79"/>
      <c r="O99" s="79"/>
      <c r="P99" s="79"/>
      <c r="Q99" s="80"/>
      <c r="R99" s="81"/>
    </row>
    <row r="100" spans="1:18" s="83" customFormat="1" ht="66" customHeight="1" outlineLevel="1">
      <c r="A100" s="30" t="s">
        <v>183</v>
      </c>
      <c r="B100" s="47">
        <f t="shared" si="2"/>
        <v>1186270004</v>
      </c>
      <c r="C100" s="79"/>
      <c r="D100" s="79"/>
      <c r="E100" s="31"/>
      <c r="F100" s="31"/>
      <c r="G100" s="31"/>
      <c r="H100" s="31"/>
      <c r="I100" s="31"/>
      <c r="J100" s="31"/>
      <c r="K100" s="31">
        <v>1186270004</v>
      </c>
      <c r="L100" s="31"/>
      <c r="M100" s="79"/>
      <c r="N100" s="79"/>
      <c r="O100" s="79"/>
      <c r="P100" s="79"/>
      <c r="Q100" s="80"/>
      <c r="R100" s="81"/>
    </row>
    <row r="101" spans="1:18" s="83" customFormat="1" ht="66" customHeight="1" outlineLevel="1">
      <c r="A101" s="30" t="s">
        <v>184</v>
      </c>
      <c r="B101" s="47">
        <f t="shared" si="2"/>
        <v>442926053</v>
      </c>
      <c r="C101" s="79"/>
      <c r="D101" s="79"/>
      <c r="E101" s="31"/>
      <c r="F101" s="31"/>
      <c r="G101" s="31"/>
      <c r="H101" s="31"/>
      <c r="I101" s="31"/>
      <c r="J101" s="31"/>
      <c r="K101" s="31"/>
      <c r="L101" s="31">
        <v>442926053</v>
      </c>
      <c r="M101" s="79"/>
      <c r="N101" s="79"/>
      <c r="O101" s="79"/>
      <c r="P101" s="79"/>
      <c r="Q101" s="80"/>
      <c r="R101" s="81"/>
    </row>
    <row r="102" spans="1:18" s="83" customFormat="1" ht="64.5" customHeight="1" outlineLevel="1">
      <c r="A102" s="30" t="s">
        <v>185</v>
      </c>
      <c r="B102" s="47">
        <f t="shared" si="2"/>
        <v>1198252529</v>
      </c>
      <c r="C102" s="79"/>
      <c r="D102" s="79"/>
      <c r="E102" s="31"/>
      <c r="F102" s="31"/>
      <c r="G102" s="31"/>
      <c r="H102" s="31"/>
      <c r="I102" s="31"/>
      <c r="J102" s="31"/>
      <c r="K102" s="31"/>
      <c r="L102" s="31"/>
      <c r="M102" s="79"/>
      <c r="N102" s="79"/>
      <c r="O102" s="79"/>
      <c r="P102" s="79"/>
      <c r="Q102" s="80"/>
      <c r="R102" s="31">
        <v>1198252529</v>
      </c>
    </row>
    <row r="103" spans="1:18" s="83" customFormat="1" ht="67.5" customHeight="1" outlineLevel="1">
      <c r="A103" s="30" t="s">
        <v>186</v>
      </c>
      <c r="B103" s="47">
        <f t="shared" si="2"/>
        <v>1279687167</v>
      </c>
      <c r="C103" s="79"/>
      <c r="D103" s="79"/>
      <c r="E103" s="31"/>
      <c r="F103" s="31"/>
      <c r="G103" s="31"/>
      <c r="H103" s="31"/>
      <c r="I103" s="31"/>
      <c r="J103" s="31"/>
      <c r="K103" s="31"/>
      <c r="L103" s="31"/>
      <c r="M103" s="79"/>
      <c r="N103" s="79"/>
      <c r="O103" s="79"/>
      <c r="P103" s="79"/>
      <c r="Q103" s="80"/>
      <c r="R103" s="31">
        <v>1279687167</v>
      </c>
    </row>
    <row r="104" spans="1:18" s="83" customFormat="1" ht="67.5" customHeight="1" outlineLevel="1">
      <c r="A104" s="30" t="s">
        <v>187</v>
      </c>
      <c r="B104" s="47">
        <f t="shared" si="2"/>
        <v>1250603368</v>
      </c>
      <c r="C104" s="79"/>
      <c r="D104" s="79"/>
      <c r="E104" s="31"/>
      <c r="F104" s="31"/>
      <c r="G104" s="31"/>
      <c r="H104" s="31"/>
      <c r="I104" s="31"/>
      <c r="J104" s="31"/>
      <c r="K104" s="31"/>
      <c r="L104" s="31"/>
      <c r="M104" s="79"/>
      <c r="N104" s="79"/>
      <c r="O104" s="79"/>
      <c r="P104" s="79"/>
      <c r="Q104" s="80"/>
      <c r="R104" s="31">
        <v>1250603368</v>
      </c>
    </row>
    <row r="105" spans="1:18" s="83" customFormat="1" ht="70.5" customHeight="1" outlineLevel="1">
      <c r="A105" s="30" t="s">
        <v>188</v>
      </c>
      <c r="B105" s="47">
        <f t="shared" si="2"/>
        <v>1250603368</v>
      </c>
      <c r="C105" s="79"/>
      <c r="D105" s="79"/>
      <c r="E105" s="31"/>
      <c r="F105" s="31"/>
      <c r="G105" s="31"/>
      <c r="H105" s="31"/>
      <c r="I105" s="31"/>
      <c r="J105" s="31"/>
      <c r="K105" s="31"/>
      <c r="L105" s="31"/>
      <c r="M105" s="79"/>
      <c r="N105" s="79"/>
      <c r="O105" s="79"/>
      <c r="P105" s="79"/>
      <c r="Q105" s="80"/>
      <c r="R105" s="31">
        <v>1250603368</v>
      </c>
    </row>
    <row r="106" spans="1:18" s="83" customFormat="1" ht="64.5" customHeight="1" outlineLevel="1">
      <c r="A106" s="30" t="s">
        <v>189</v>
      </c>
      <c r="B106" s="47">
        <f t="shared" si="2"/>
        <v>913498347</v>
      </c>
      <c r="C106" s="79"/>
      <c r="D106" s="79"/>
      <c r="E106" s="31"/>
      <c r="F106" s="31"/>
      <c r="G106" s="31"/>
      <c r="H106" s="31"/>
      <c r="I106" s="31"/>
      <c r="J106" s="31"/>
      <c r="K106" s="31"/>
      <c r="L106" s="31"/>
      <c r="M106" s="79"/>
      <c r="N106" s="79"/>
      <c r="O106" s="79"/>
      <c r="P106" s="79"/>
      <c r="Q106" s="80"/>
      <c r="R106" s="31">
        <v>913498347</v>
      </c>
    </row>
    <row r="107" spans="1:18" s="83" customFormat="1" ht="72" customHeight="1" outlineLevel="1">
      <c r="A107" s="30" t="s">
        <v>190</v>
      </c>
      <c r="B107" s="47">
        <f t="shared" si="2"/>
        <v>1797378794</v>
      </c>
      <c r="C107" s="79"/>
      <c r="D107" s="79"/>
      <c r="E107" s="31"/>
      <c r="F107" s="31"/>
      <c r="G107" s="31"/>
      <c r="H107" s="31"/>
      <c r="I107" s="31"/>
      <c r="J107" s="31"/>
      <c r="K107" s="31"/>
      <c r="L107" s="31"/>
      <c r="M107" s="79"/>
      <c r="N107" s="79"/>
      <c r="O107" s="79"/>
      <c r="P107" s="79"/>
      <c r="Q107" s="80"/>
      <c r="R107" s="31">
        <v>1797378794</v>
      </c>
    </row>
    <row r="108" spans="1:18" s="83" customFormat="1" ht="64.5" customHeight="1" outlineLevel="1">
      <c r="A108" s="30" t="s">
        <v>191</v>
      </c>
      <c r="B108" s="47">
        <f t="shared" si="2"/>
        <v>258452860</v>
      </c>
      <c r="C108" s="79"/>
      <c r="D108" s="79"/>
      <c r="E108" s="31"/>
      <c r="F108" s="31"/>
      <c r="G108" s="31"/>
      <c r="H108" s="31"/>
      <c r="I108" s="31"/>
      <c r="J108" s="31"/>
      <c r="K108" s="31"/>
      <c r="L108" s="31"/>
      <c r="M108" s="79"/>
      <c r="N108" s="79"/>
      <c r="O108" s="79"/>
      <c r="P108" s="79"/>
      <c r="Q108" s="80"/>
      <c r="R108" s="31">
        <v>258452860</v>
      </c>
    </row>
    <row r="109" spans="1:18" s="83" customFormat="1" ht="70.5" customHeight="1" outlineLevel="1">
      <c r="A109" s="30" t="s">
        <v>192</v>
      </c>
      <c r="B109" s="47">
        <f t="shared" si="2"/>
        <v>1797378794</v>
      </c>
      <c r="C109" s="79"/>
      <c r="D109" s="79"/>
      <c r="E109" s="31"/>
      <c r="F109" s="31"/>
      <c r="G109" s="31"/>
      <c r="H109" s="31"/>
      <c r="I109" s="31"/>
      <c r="J109" s="31"/>
      <c r="K109" s="31"/>
      <c r="L109" s="31"/>
      <c r="M109" s="79"/>
      <c r="N109" s="79"/>
      <c r="O109" s="79"/>
      <c r="P109" s="79"/>
      <c r="Q109" s="80"/>
      <c r="R109" s="31">
        <v>1797378794</v>
      </c>
    </row>
    <row r="110" spans="1:18" s="83" customFormat="1" ht="69" customHeight="1" outlineLevel="1">
      <c r="A110" s="30" t="s">
        <v>193</v>
      </c>
      <c r="B110" s="47">
        <f t="shared" si="2"/>
        <v>1797378794</v>
      </c>
      <c r="C110" s="79"/>
      <c r="D110" s="79"/>
      <c r="E110" s="31"/>
      <c r="F110" s="31"/>
      <c r="G110" s="31"/>
      <c r="H110" s="31"/>
      <c r="I110" s="31"/>
      <c r="J110" s="31"/>
      <c r="K110" s="31"/>
      <c r="L110" s="31"/>
      <c r="M110" s="79"/>
      <c r="N110" s="79"/>
      <c r="O110" s="79"/>
      <c r="P110" s="79"/>
      <c r="Q110" s="80"/>
      <c r="R110" s="31">
        <v>1797378794</v>
      </c>
    </row>
    <row r="111" spans="1:18" s="83" customFormat="1" ht="67.5" customHeight="1" outlineLevel="1">
      <c r="A111" s="30" t="s">
        <v>194</v>
      </c>
      <c r="B111" s="47">
        <f t="shared" si="2"/>
        <v>1279687167</v>
      </c>
      <c r="C111" s="79"/>
      <c r="D111" s="79"/>
      <c r="E111" s="31"/>
      <c r="F111" s="31"/>
      <c r="G111" s="31"/>
      <c r="H111" s="31"/>
      <c r="I111" s="31"/>
      <c r="J111" s="31"/>
      <c r="K111" s="31"/>
      <c r="L111" s="31"/>
      <c r="M111" s="79"/>
      <c r="N111" s="79"/>
      <c r="O111" s="79"/>
      <c r="P111" s="79"/>
      <c r="Q111" s="80"/>
      <c r="R111" s="31">
        <v>1279687167</v>
      </c>
    </row>
    <row r="112" spans="1:18" s="83" customFormat="1" ht="67.5" customHeight="1" outlineLevel="1">
      <c r="A112" s="30" t="s">
        <v>195</v>
      </c>
      <c r="B112" s="47">
        <f t="shared" si="2"/>
        <v>342700465</v>
      </c>
      <c r="C112" s="79"/>
      <c r="D112" s="79"/>
      <c r="E112" s="31"/>
      <c r="F112" s="31"/>
      <c r="G112" s="31"/>
      <c r="H112" s="31"/>
      <c r="I112" s="31"/>
      <c r="J112" s="31"/>
      <c r="K112" s="31"/>
      <c r="L112" s="31"/>
      <c r="M112" s="79"/>
      <c r="N112" s="79"/>
      <c r="O112" s="79"/>
      <c r="P112" s="79"/>
      <c r="Q112" s="80"/>
      <c r="R112" s="31">
        <v>342700465</v>
      </c>
    </row>
    <row r="113" spans="1:18" s="83" customFormat="1" ht="67.5" customHeight="1" outlineLevel="1">
      <c r="A113" s="30" t="s">
        <v>196</v>
      </c>
      <c r="B113" s="47">
        <f t="shared" si="2"/>
        <v>612888829</v>
      </c>
      <c r="C113" s="79"/>
      <c r="D113" s="79"/>
      <c r="E113" s="31"/>
      <c r="F113" s="31"/>
      <c r="G113" s="31"/>
      <c r="H113" s="31"/>
      <c r="I113" s="31"/>
      <c r="J113" s="31"/>
      <c r="K113" s="31"/>
      <c r="L113" s="31"/>
      <c r="M113" s="79"/>
      <c r="N113" s="79"/>
      <c r="O113" s="79"/>
      <c r="P113" s="79"/>
      <c r="Q113" s="80"/>
      <c r="R113" s="31">
        <v>612888829</v>
      </c>
    </row>
    <row r="114" spans="1:18" s="83" customFormat="1" ht="90" customHeight="1" outlineLevel="1">
      <c r="A114" s="30" t="s">
        <v>197</v>
      </c>
      <c r="B114" s="47">
        <f t="shared" si="2"/>
        <v>612888829</v>
      </c>
      <c r="C114" s="79"/>
      <c r="D114" s="79"/>
      <c r="E114" s="31"/>
      <c r="F114" s="31"/>
      <c r="G114" s="31"/>
      <c r="H114" s="31"/>
      <c r="I114" s="31"/>
      <c r="J114" s="31"/>
      <c r="K114" s="31"/>
      <c r="L114" s="31"/>
      <c r="M114" s="79"/>
      <c r="N114" s="79"/>
      <c r="O114" s="79"/>
      <c r="P114" s="79"/>
      <c r="Q114" s="80"/>
      <c r="R114" s="31">
        <v>612888829</v>
      </c>
    </row>
    <row r="115" spans="1:18" s="83" customFormat="1" ht="67.5" customHeight="1" outlineLevel="1">
      <c r="A115" s="30" t="s">
        <v>198</v>
      </c>
      <c r="B115" s="47">
        <f t="shared" si="2"/>
        <v>1396022364</v>
      </c>
      <c r="C115" s="79"/>
      <c r="D115" s="79"/>
      <c r="E115" s="31"/>
      <c r="F115" s="31"/>
      <c r="G115" s="31"/>
      <c r="H115" s="31"/>
      <c r="I115" s="31"/>
      <c r="J115" s="31"/>
      <c r="K115" s="31"/>
      <c r="L115" s="31"/>
      <c r="M115" s="79"/>
      <c r="N115" s="79"/>
      <c r="O115" s="79"/>
      <c r="P115" s="79"/>
      <c r="Q115" s="80"/>
      <c r="R115" s="31">
        <v>1396022364</v>
      </c>
    </row>
    <row r="116" spans="1:18" s="83" customFormat="1" ht="67.5" customHeight="1" outlineLevel="1">
      <c r="A116" s="30" t="s">
        <v>199</v>
      </c>
      <c r="B116" s="47">
        <f t="shared" si="2"/>
        <v>1198252529</v>
      </c>
      <c r="C116" s="79"/>
      <c r="D116" s="79"/>
      <c r="E116" s="31"/>
      <c r="F116" s="31"/>
      <c r="G116" s="31"/>
      <c r="H116" s="31"/>
      <c r="I116" s="31"/>
      <c r="J116" s="31"/>
      <c r="K116" s="31"/>
      <c r="L116" s="31"/>
      <c r="M116" s="79"/>
      <c r="N116" s="79"/>
      <c r="O116" s="79"/>
      <c r="P116" s="79"/>
      <c r="Q116" s="80"/>
      <c r="R116" s="31">
        <v>1198252529</v>
      </c>
    </row>
    <row r="117" spans="1:18" s="83" customFormat="1" ht="67.5" customHeight="1" outlineLevel="1">
      <c r="A117" s="30" t="s">
        <v>200</v>
      </c>
      <c r="B117" s="47">
        <f t="shared" si="2"/>
        <v>1198252529</v>
      </c>
      <c r="C117" s="79"/>
      <c r="D117" s="79"/>
      <c r="E117" s="31"/>
      <c r="F117" s="31"/>
      <c r="G117" s="31"/>
      <c r="H117" s="31"/>
      <c r="I117" s="31"/>
      <c r="J117" s="31"/>
      <c r="K117" s="31"/>
      <c r="L117" s="31"/>
      <c r="M117" s="79"/>
      <c r="N117" s="79"/>
      <c r="O117" s="79"/>
      <c r="P117" s="79"/>
      <c r="Q117" s="80"/>
      <c r="R117" s="31">
        <v>1198252529</v>
      </c>
    </row>
    <row r="118" spans="1:18" s="83" customFormat="1" ht="67.5" customHeight="1" outlineLevel="1">
      <c r="A118" s="30" t="s">
        <v>201</v>
      </c>
      <c r="B118" s="47">
        <f t="shared" si="2"/>
        <v>1279687167</v>
      </c>
      <c r="C118" s="79"/>
      <c r="D118" s="79"/>
      <c r="E118" s="31"/>
      <c r="F118" s="31"/>
      <c r="G118" s="31"/>
      <c r="H118" s="31"/>
      <c r="I118" s="31"/>
      <c r="J118" s="31"/>
      <c r="K118" s="31"/>
      <c r="L118" s="31"/>
      <c r="M118" s="79"/>
      <c r="N118" s="79"/>
      <c r="O118" s="79"/>
      <c r="P118" s="79"/>
      <c r="Q118" s="80"/>
      <c r="R118" s="31">
        <v>1279687167</v>
      </c>
    </row>
    <row r="119" spans="1:18" s="83" customFormat="1" ht="67.5" customHeight="1" outlineLevel="1">
      <c r="A119" s="30" t="s">
        <v>202</v>
      </c>
      <c r="B119" s="47">
        <f t="shared" si="2"/>
        <v>1396022364</v>
      </c>
      <c r="C119" s="79"/>
      <c r="D119" s="79"/>
      <c r="E119" s="31"/>
      <c r="F119" s="31"/>
      <c r="G119" s="31"/>
      <c r="H119" s="31"/>
      <c r="I119" s="31"/>
      <c r="J119" s="31"/>
      <c r="K119" s="31"/>
      <c r="L119" s="31"/>
      <c r="M119" s="79"/>
      <c r="N119" s="79"/>
      <c r="O119" s="79"/>
      <c r="P119" s="79"/>
      <c r="Q119" s="80"/>
      <c r="R119" s="31">
        <v>1396022364</v>
      </c>
    </row>
    <row r="120" spans="1:18" s="83" customFormat="1" ht="67.5" customHeight="1" outlineLevel="1">
      <c r="A120" s="30" t="s">
        <v>203</v>
      </c>
      <c r="B120" s="47">
        <f t="shared" si="2"/>
        <v>1797378794</v>
      </c>
      <c r="C120" s="79"/>
      <c r="D120" s="79"/>
      <c r="E120" s="31"/>
      <c r="F120" s="31"/>
      <c r="G120" s="31"/>
      <c r="H120" s="31"/>
      <c r="I120" s="31"/>
      <c r="J120" s="31"/>
      <c r="K120" s="31"/>
      <c r="L120" s="31"/>
      <c r="M120" s="79"/>
      <c r="N120" s="79"/>
      <c r="O120" s="79"/>
      <c r="P120" s="79"/>
      <c r="Q120" s="80"/>
      <c r="R120" s="31">
        <v>1797378794</v>
      </c>
    </row>
    <row r="121" spans="1:18" s="83" customFormat="1" ht="67.5" customHeight="1" outlineLevel="1">
      <c r="A121" s="30" t="s">
        <v>204</v>
      </c>
      <c r="B121" s="47">
        <f t="shared" si="2"/>
        <v>1279687167</v>
      </c>
      <c r="C121" s="79"/>
      <c r="D121" s="79"/>
      <c r="E121" s="31"/>
      <c r="F121" s="31"/>
      <c r="G121" s="31"/>
      <c r="H121" s="31"/>
      <c r="I121" s="31"/>
      <c r="J121" s="31"/>
      <c r="K121" s="31"/>
      <c r="L121" s="31"/>
      <c r="M121" s="79"/>
      <c r="N121" s="79"/>
      <c r="O121" s="79"/>
      <c r="P121" s="79"/>
      <c r="Q121" s="80"/>
      <c r="R121" s="31">
        <v>1279687167</v>
      </c>
    </row>
    <row r="122" spans="1:18" s="83" customFormat="1" ht="67.5" customHeight="1" outlineLevel="1">
      <c r="A122" s="30" t="s">
        <v>205</v>
      </c>
      <c r="B122" s="47">
        <f t="shared" si="2"/>
        <v>1797378794</v>
      </c>
      <c r="C122" s="79"/>
      <c r="D122" s="79"/>
      <c r="E122" s="31"/>
      <c r="F122" s="31"/>
      <c r="G122" s="31"/>
      <c r="H122" s="31"/>
      <c r="I122" s="31"/>
      <c r="J122" s="31"/>
      <c r="K122" s="31"/>
      <c r="L122" s="31"/>
      <c r="M122" s="79"/>
      <c r="N122" s="79"/>
      <c r="O122" s="79"/>
      <c r="P122" s="79"/>
      <c r="Q122" s="80"/>
      <c r="R122" s="31">
        <v>1797378794</v>
      </c>
    </row>
    <row r="123" spans="1:18" s="83" customFormat="1" ht="55.5" customHeight="1" outlineLevel="1">
      <c r="A123" s="73" t="s">
        <v>206</v>
      </c>
      <c r="B123" s="74">
        <f>SUM(B68:B122)</f>
        <v>71906537416</v>
      </c>
      <c r="C123" s="74" t="e">
        <f t="shared" ref="C123:R123" si="3">SUM(C68:C122)</f>
        <v>#REF!</v>
      </c>
      <c r="D123" s="74" t="e">
        <f t="shared" si="3"/>
        <v>#REF!</v>
      </c>
      <c r="E123" s="74">
        <f t="shared" si="3"/>
        <v>4870352232</v>
      </c>
      <c r="F123" s="74">
        <f t="shared" si="3"/>
        <v>8351443604</v>
      </c>
      <c r="G123" s="74">
        <f t="shared" si="3"/>
        <v>8994386641</v>
      </c>
      <c r="H123" s="74">
        <f t="shared" si="3"/>
        <v>5335814978</v>
      </c>
      <c r="I123" s="74">
        <f t="shared" si="3"/>
        <v>6599154154</v>
      </c>
      <c r="J123" s="74">
        <f t="shared" si="3"/>
        <v>3951119150</v>
      </c>
      <c r="K123" s="74">
        <f t="shared" si="3"/>
        <v>3632308920</v>
      </c>
      <c r="L123" s="74">
        <f t="shared" si="3"/>
        <v>442926053</v>
      </c>
      <c r="M123" s="74">
        <f t="shared" si="3"/>
        <v>0</v>
      </c>
      <c r="N123" s="74">
        <f t="shared" si="3"/>
        <v>2249922710</v>
      </c>
      <c r="O123" s="74">
        <f t="shared" si="3"/>
        <v>1745027955</v>
      </c>
      <c r="P123" s="74">
        <f t="shared" si="3"/>
        <v>0</v>
      </c>
      <c r="Q123" s="74">
        <f t="shared" si="3"/>
        <v>0</v>
      </c>
      <c r="R123" s="74">
        <f t="shared" si="3"/>
        <v>25734081019</v>
      </c>
    </row>
    <row r="124" spans="1:18" s="83" customFormat="1" ht="34.5" customHeight="1" outlineLevel="1">
      <c r="A124" s="110" t="s">
        <v>38</v>
      </c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2"/>
    </row>
    <row r="125" spans="1:18" s="83" customFormat="1" ht="68.25" customHeight="1" outlineLevel="1">
      <c r="A125" s="30" t="s">
        <v>207</v>
      </c>
      <c r="B125" s="31">
        <f>SUM(E125:R125)</f>
        <v>129806724</v>
      </c>
      <c r="C125" s="79"/>
      <c r="D125" s="79"/>
      <c r="E125" s="31"/>
      <c r="F125" s="31">
        <v>129806724</v>
      </c>
      <c r="G125" s="31"/>
      <c r="H125" s="31"/>
      <c r="I125" s="31"/>
      <c r="J125" s="31"/>
      <c r="K125" s="31"/>
      <c r="L125" s="31"/>
      <c r="M125" s="31"/>
      <c r="N125" s="31"/>
      <c r="O125" s="79"/>
      <c r="P125" s="79"/>
      <c r="Q125" s="80"/>
      <c r="R125" s="81"/>
    </row>
    <row r="126" spans="1:18" s="83" customFormat="1" ht="45.75" customHeight="1" outlineLevel="1">
      <c r="A126" s="30" t="s">
        <v>208</v>
      </c>
      <c r="B126" s="31">
        <f t="shared" ref="B126:B133" si="4">SUM(E126:R126)</f>
        <v>130069310</v>
      </c>
      <c r="C126" s="79"/>
      <c r="D126" s="79"/>
      <c r="E126" s="31"/>
      <c r="F126" s="31">
        <v>3045670</v>
      </c>
      <c r="G126" s="31">
        <v>127023640</v>
      </c>
      <c r="H126" s="31"/>
      <c r="I126" s="31"/>
      <c r="J126" s="31"/>
      <c r="K126" s="31"/>
      <c r="L126" s="31"/>
      <c r="M126" s="31"/>
      <c r="N126" s="31"/>
      <c r="O126" s="79"/>
      <c r="P126" s="79"/>
      <c r="Q126" s="80"/>
      <c r="R126" s="81"/>
    </row>
    <row r="127" spans="1:18" s="83" customFormat="1" ht="50.25" customHeight="1" outlineLevel="1">
      <c r="A127" s="30" t="s">
        <v>209</v>
      </c>
      <c r="B127" s="31">
        <f t="shared" si="4"/>
        <v>127475000</v>
      </c>
      <c r="C127" s="79"/>
      <c r="D127" s="79"/>
      <c r="E127" s="31"/>
      <c r="F127" s="31">
        <v>2815310</v>
      </c>
      <c r="G127" s="31">
        <v>124659690</v>
      </c>
      <c r="H127" s="31"/>
      <c r="I127" s="31"/>
      <c r="J127" s="31"/>
      <c r="K127" s="31"/>
      <c r="L127" s="31"/>
      <c r="M127" s="31"/>
      <c r="N127" s="31"/>
      <c r="O127" s="79"/>
      <c r="P127" s="79"/>
      <c r="Q127" s="80"/>
      <c r="R127" s="81"/>
    </row>
    <row r="128" spans="1:18" s="83" customFormat="1" ht="49.5" customHeight="1" outlineLevel="1">
      <c r="A128" s="30" t="s">
        <v>210</v>
      </c>
      <c r="B128" s="31">
        <f t="shared" si="4"/>
        <v>127475000</v>
      </c>
      <c r="C128" s="79"/>
      <c r="D128" s="79"/>
      <c r="E128" s="31"/>
      <c r="F128" s="31"/>
      <c r="G128" s="31">
        <v>2815310</v>
      </c>
      <c r="H128" s="31">
        <v>124659690</v>
      </c>
      <c r="I128" s="31"/>
      <c r="J128" s="31"/>
      <c r="K128" s="31"/>
      <c r="L128" s="31"/>
      <c r="M128" s="31"/>
      <c r="N128" s="31"/>
      <c r="O128" s="79"/>
      <c r="P128" s="79"/>
      <c r="Q128" s="80"/>
      <c r="R128" s="81"/>
    </row>
    <row r="129" spans="1:18" s="83" customFormat="1" ht="48" customHeight="1" outlineLevel="1">
      <c r="A129" s="30" t="s">
        <v>211</v>
      </c>
      <c r="B129" s="31">
        <f t="shared" si="4"/>
        <v>127475000</v>
      </c>
      <c r="C129" s="79"/>
      <c r="D129" s="79"/>
      <c r="E129" s="31"/>
      <c r="F129" s="31"/>
      <c r="G129" s="31">
        <v>2815310</v>
      </c>
      <c r="H129" s="31">
        <v>124659690</v>
      </c>
      <c r="I129" s="31"/>
      <c r="J129" s="31"/>
      <c r="K129" s="31"/>
      <c r="L129" s="31"/>
      <c r="M129" s="31"/>
      <c r="N129" s="31"/>
      <c r="O129" s="79"/>
      <c r="P129" s="79"/>
      <c r="Q129" s="80"/>
      <c r="R129" s="81"/>
    </row>
    <row r="130" spans="1:18" s="83" customFormat="1" ht="48" customHeight="1" outlineLevel="1">
      <c r="A130" s="30" t="s">
        <v>212</v>
      </c>
      <c r="B130" s="31">
        <f t="shared" si="4"/>
        <v>127475000</v>
      </c>
      <c r="C130" s="79"/>
      <c r="D130" s="79"/>
      <c r="E130" s="31"/>
      <c r="F130" s="31"/>
      <c r="G130" s="31"/>
      <c r="H130" s="31">
        <v>2815310</v>
      </c>
      <c r="I130" s="31">
        <v>124659690</v>
      </c>
      <c r="J130" s="31"/>
      <c r="K130" s="31"/>
      <c r="L130" s="31"/>
      <c r="M130" s="31"/>
      <c r="N130" s="31"/>
      <c r="O130" s="79"/>
      <c r="P130" s="79"/>
      <c r="Q130" s="80"/>
      <c r="R130" s="81"/>
    </row>
    <row r="131" spans="1:18" s="83" customFormat="1" ht="67.5" customHeight="1" outlineLevel="1">
      <c r="A131" s="30" t="s">
        <v>213</v>
      </c>
      <c r="B131" s="31">
        <f t="shared" si="4"/>
        <v>127475000</v>
      </c>
      <c r="C131" s="79"/>
      <c r="D131" s="79"/>
      <c r="E131" s="31"/>
      <c r="F131" s="31"/>
      <c r="G131" s="31"/>
      <c r="H131" s="31">
        <v>2815310</v>
      </c>
      <c r="I131" s="31">
        <v>124659690</v>
      </c>
      <c r="J131" s="31"/>
      <c r="K131" s="31"/>
      <c r="L131" s="31"/>
      <c r="M131" s="31"/>
      <c r="N131" s="31"/>
      <c r="O131" s="79"/>
      <c r="P131" s="79"/>
      <c r="Q131" s="80"/>
      <c r="R131" s="81"/>
    </row>
    <row r="132" spans="1:18" s="83" customFormat="1" ht="46.5" customHeight="1" outlineLevel="1">
      <c r="A132" s="30" t="s">
        <v>214</v>
      </c>
      <c r="B132" s="31">
        <f t="shared" si="4"/>
        <v>127475000</v>
      </c>
      <c r="C132" s="79"/>
      <c r="D132" s="79"/>
      <c r="E132" s="31"/>
      <c r="F132" s="31"/>
      <c r="G132" s="31"/>
      <c r="H132" s="31"/>
      <c r="I132" s="31">
        <v>2815310</v>
      </c>
      <c r="J132" s="31">
        <v>124659690</v>
      </c>
      <c r="K132" s="31"/>
      <c r="L132" s="31"/>
      <c r="M132" s="31"/>
      <c r="N132" s="31"/>
      <c r="O132" s="79"/>
      <c r="P132" s="79"/>
      <c r="Q132" s="80"/>
      <c r="R132" s="81"/>
    </row>
    <row r="133" spans="1:18" s="83" customFormat="1" ht="51" customHeight="1" outlineLevel="1">
      <c r="A133" s="30" t="s">
        <v>215</v>
      </c>
      <c r="B133" s="31">
        <f t="shared" si="4"/>
        <v>127475000</v>
      </c>
      <c r="C133" s="79"/>
      <c r="D133" s="79"/>
      <c r="E133" s="31"/>
      <c r="F133" s="31"/>
      <c r="G133" s="31"/>
      <c r="H133" s="31"/>
      <c r="I133" s="31">
        <v>2815310</v>
      </c>
      <c r="J133" s="31">
        <v>124659690</v>
      </c>
      <c r="K133" s="31"/>
      <c r="L133" s="31"/>
      <c r="M133" s="31"/>
      <c r="N133" s="31"/>
      <c r="O133" s="79"/>
      <c r="P133" s="79"/>
      <c r="Q133" s="80"/>
      <c r="R133" s="81"/>
    </row>
    <row r="134" spans="1:18" s="83" customFormat="1" ht="82.5" customHeight="1" outlineLevel="1">
      <c r="A134" s="73" t="s">
        <v>216</v>
      </c>
      <c r="B134" s="74">
        <f>SUM(B125:B133)</f>
        <v>1152201034</v>
      </c>
      <c r="C134" s="74">
        <f t="shared" ref="C134:R134" si="5">SUM(C125:C133)</f>
        <v>0</v>
      </c>
      <c r="D134" s="74">
        <f t="shared" si="5"/>
        <v>0</v>
      </c>
      <c r="E134" s="74">
        <f t="shared" si="5"/>
        <v>0</v>
      </c>
      <c r="F134" s="74">
        <f t="shared" si="5"/>
        <v>135667704</v>
      </c>
      <c r="G134" s="74">
        <f t="shared" si="5"/>
        <v>257313950</v>
      </c>
      <c r="H134" s="74">
        <f t="shared" si="5"/>
        <v>254950000</v>
      </c>
      <c r="I134" s="74">
        <f t="shared" si="5"/>
        <v>254950000</v>
      </c>
      <c r="J134" s="74">
        <f t="shared" si="5"/>
        <v>249319380</v>
      </c>
      <c r="K134" s="74">
        <f t="shared" si="5"/>
        <v>0</v>
      </c>
      <c r="L134" s="74">
        <f t="shared" si="5"/>
        <v>0</v>
      </c>
      <c r="M134" s="74">
        <f t="shared" si="5"/>
        <v>0</v>
      </c>
      <c r="N134" s="74">
        <f t="shared" si="5"/>
        <v>0</v>
      </c>
      <c r="O134" s="74">
        <f t="shared" si="5"/>
        <v>0</v>
      </c>
      <c r="P134" s="74">
        <f t="shared" si="5"/>
        <v>0</v>
      </c>
      <c r="Q134" s="74">
        <f t="shared" si="5"/>
        <v>0</v>
      </c>
      <c r="R134" s="74">
        <f t="shared" si="5"/>
        <v>0</v>
      </c>
    </row>
    <row r="135" spans="1:18" s="83" customFormat="1" ht="37.5" customHeight="1" outlineLevel="1">
      <c r="A135" s="110" t="s">
        <v>40</v>
      </c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2"/>
    </row>
    <row r="136" spans="1:18" s="83" customFormat="1" ht="49.5" customHeight="1" outlineLevel="1">
      <c r="A136" s="46" t="s">
        <v>41</v>
      </c>
      <c r="B136" s="47">
        <f>SUM(E136:R136)</f>
        <v>151578600</v>
      </c>
      <c r="C136" s="77"/>
      <c r="D136" s="77"/>
      <c r="E136" s="47">
        <v>151578600</v>
      </c>
      <c r="F136" s="77"/>
      <c r="G136" s="77"/>
      <c r="H136" s="77"/>
      <c r="I136" s="77"/>
      <c r="J136" s="77"/>
      <c r="K136" s="77"/>
      <c r="L136" s="76"/>
      <c r="M136" s="76"/>
      <c r="N136" s="76"/>
      <c r="O136" s="76"/>
      <c r="P136" s="76"/>
      <c r="Q136" s="76"/>
      <c r="R136" s="81"/>
    </row>
    <row r="137" spans="1:18" s="83" customFormat="1" ht="50.25" customHeight="1" outlineLevel="1">
      <c r="A137" s="53" t="s">
        <v>42</v>
      </c>
      <c r="B137" s="47">
        <f>SUM(E137:R137)</f>
        <v>1353263073</v>
      </c>
      <c r="C137" s="31" t="e">
        <f>#REF!+#REF!</f>
        <v>#REF!</v>
      </c>
      <c r="D137" s="31" t="e">
        <f>#REF!+#REF!</f>
        <v>#REF!</v>
      </c>
      <c r="E137" s="31">
        <v>451087691</v>
      </c>
      <c r="F137" s="31">
        <v>451087691</v>
      </c>
      <c r="G137" s="31">
        <v>451087691</v>
      </c>
      <c r="H137" s="31"/>
      <c r="I137" s="31"/>
      <c r="J137" s="31"/>
      <c r="K137" s="31"/>
      <c r="L137" s="79"/>
      <c r="M137" s="79"/>
      <c r="N137" s="79"/>
      <c r="O137" s="79"/>
      <c r="P137" s="79"/>
      <c r="Q137" s="80"/>
      <c r="R137" s="81"/>
    </row>
    <row r="138" spans="1:18" s="83" customFormat="1" ht="50.25" customHeight="1" outlineLevel="1">
      <c r="A138" s="53" t="s">
        <v>217</v>
      </c>
      <c r="B138" s="47">
        <f>SUM(E138:R138)</f>
        <v>204358000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79"/>
      <c r="M138" s="79"/>
      <c r="N138" s="79"/>
      <c r="O138" s="79"/>
      <c r="P138" s="79">
        <v>204358000</v>
      </c>
      <c r="Q138" s="80"/>
      <c r="R138" s="81"/>
    </row>
    <row r="139" spans="1:18" s="83" customFormat="1" ht="65.25" customHeight="1" outlineLevel="1">
      <c r="A139" s="84" t="s">
        <v>218</v>
      </c>
      <c r="B139" s="74">
        <f>SUM(B136:B138)</f>
        <v>1709199673</v>
      </c>
      <c r="C139" s="74" t="e">
        <f t="shared" ref="C139:R139" si="6">SUM(C136:C137)</f>
        <v>#REF!</v>
      </c>
      <c r="D139" s="74" t="e">
        <f t="shared" si="6"/>
        <v>#REF!</v>
      </c>
      <c r="E139" s="74">
        <f t="shared" si="6"/>
        <v>602666291</v>
      </c>
      <c r="F139" s="74">
        <f t="shared" si="6"/>
        <v>451087691</v>
      </c>
      <c r="G139" s="74">
        <f t="shared" si="6"/>
        <v>451087691</v>
      </c>
      <c r="H139" s="74">
        <f t="shared" si="6"/>
        <v>0</v>
      </c>
      <c r="I139" s="74">
        <f t="shared" si="6"/>
        <v>0</v>
      </c>
      <c r="J139" s="74">
        <f t="shared" si="6"/>
        <v>0</v>
      </c>
      <c r="K139" s="74">
        <f t="shared" si="6"/>
        <v>0</v>
      </c>
      <c r="L139" s="74">
        <f t="shared" si="6"/>
        <v>0</v>
      </c>
      <c r="M139" s="74">
        <f t="shared" si="6"/>
        <v>0</v>
      </c>
      <c r="N139" s="74">
        <f t="shared" si="6"/>
        <v>0</v>
      </c>
      <c r="O139" s="74">
        <f t="shared" si="6"/>
        <v>0</v>
      </c>
      <c r="P139" s="74">
        <f t="shared" si="6"/>
        <v>0</v>
      </c>
      <c r="Q139" s="74">
        <f t="shared" si="6"/>
        <v>0</v>
      </c>
      <c r="R139" s="74">
        <f t="shared" si="6"/>
        <v>0</v>
      </c>
    </row>
    <row r="140" spans="1:18" s="87" customFormat="1" ht="50.25" customHeight="1">
      <c r="A140" s="85" t="s">
        <v>219</v>
      </c>
      <c r="B140" s="86">
        <f>B139+B134+B123+B66</f>
        <v>98421210739</v>
      </c>
      <c r="C140" s="86" t="e">
        <f t="shared" ref="C140:R140" si="7">C139+C134+C123+C66</f>
        <v>#REF!</v>
      </c>
      <c r="D140" s="86" t="e">
        <f t="shared" si="7"/>
        <v>#REF!</v>
      </c>
      <c r="E140" s="86">
        <f t="shared" si="7"/>
        <v>5473018523</v>
      </c>
      <c r="F140" s="86">
        <f t="shared" si="7"/>
        <v>10566521875</v>
      </c>
      <c r="G140" s="86">
        <f t="shared" si="7"/>
        <v>10206151870</v>
      </c>
      <c r="H140" s="86">
        <f t="shared" si="7"/>
        <v>5590764978</v>
      </c>
      <c r="I140" s="86">
        <f t="shared" si="7"/>
        <v>8008609373</v>
      </c>
      <c r="J140" s="86">
        <f t="shared" si="7"/>
        <v>4350327688</v>
      </c>
      <c r="K140" s="86">
        <f t="shared" si="7"/>
        <v>3632308920</v>
      </c>
      <c r="L140" s="86">
        <f t="shared" si="7"/>
        <v>2391801482</v>
      </c>
      <c r="M140" s="86">
        <f t="shared" si="7"/>
        <v>581703063</v>
      </c>
      <c r="N140" s="86">
        <f t="shared" si="7"/>
        <v>2680268900</v>
      </c>
      <c r="O140" s="86">
        <f t="shared" si="7"/>
        <v>3571199986</v>
      </c>
      <c r="P140" s="86">
        <f>P136+P137+P138</f>
        <v>204358000</v>
      </c>
      <c r="Q140" s="86">
        <f t="shared" si="7"/>
        <v>0</v>
      </c>
      <c r="R140" s="86">
        <f t="shared" si="7"/>
        <v>41164176081</v>
      </c>
    </row>
    <row r="141" spans="1:18" s="87" customFormat="1" ht="50.25" customHeight="1">
      <c r="A141" s="116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8"/>
    </row>
    <row r="142" spans="1:18" ht="37.5" customHeight="1">
      <c r="A142" s="113" t="s">
        <v>53</v>
      </c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5"/>
    </row>
    <row r="143" spans="1:18" ht="32.25" customHeight="1">
      <c r="A143" s="110" t="s">
        <v>54</v>
      </c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2"/>
    </row>
    <row r="144" spans="1:18" ht="49.5" customHeight="1">
      <c r="A144" s="43" t="s">
        <v>55</v>
      </c>
      <c r="B144" s="31">
        <f t="shared" ref="B144:B149" si="8">SUM(E144:R144)</f>
        <v>2535000</v>
      </c>
      <c r="C144" s="31" t="e">
        <f>#REF!</f>
        <v>#REF!</v>
      </c>
      <c r="D144" s="31" t="e">
        <f>#REF!</f>
        <v>#REF!</v>
      </c>
      <c r="E144" s="31">
        <v>2535000</v>
      </c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70"/>
      <c r="R144" s="71"/>
    </row>
    <row r="145" spans="1:18" ht="56.25">
      <c r="A145" s="30" t="s">
        <v>56</v>
      </c>
      <c r="B145" s="31">
        <f t="shared" si="8"/>
        <v>2535000</v>
      </c>
      <c r="C145" s="31" t="e">
        <f>#REF!</f>
        <v>#REF!</v>
      </c>
      <c r="D145" s="31" t="e">
        <f>#REF!</f>
        <v>#REF!</v>
      </c>
      <c r="E145" s="31">
        <v>2535000</v>
      </c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70"/>
      <c r="R145" s="71"/>
    </row>
    <row r="146" spans="1:18" ht="56.25">
      <c r="A146" s="30" t="s">
        <v>220</v>
      </c>
      <c r="B146" s="31">
        <f t="shared" si="8"/>
        <v>2535000</v>
      </c>
      <c r="C146" s="31" t="e">
        <f>#REF!+#REF!</f>
        <v>#REF!</v>
      </c>
      <c r="D146" s="31" t="e">
        <f>#REF!+#REF!</f>
        <v>#REF!</v>
      </c>
      <c r="E146" s="31"/>
      <c r="F146" s="31">
        <v>2535000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70"/>
      <c r="R146" s="71"/>
    </row>
    <row r="147" spans="1:18" ht="56.25">
      <c r="A147" s="30" t="s">
        <v>221</v>
      </c>
      <c r="B147" s="31">
        <f t="shared" si="8"/>
        <v>2535000</v>
      </c>
      <c r="C147" s="31" t="e">
        <f>#REF!+#REF!</f>
        <v>#REF!</v>
      </c>
      <c r="D147" s="31" t="e">
        <f>#REF!+#REF!</f>
        <v>#REF!</v>
      </c>
      <c r="E147" s="31"/>
      <c r="F147" s="31"/>
      <c r="G147" s="31"/>
      <c r="H147" s="31">
        <v>2535000</v>
      </c>
      <c r="I147" s="31"/>
      <c r="J147" s="31"/>
      <c r="K147" s="31"/>
      <c r="L147" s="31"/>
      <c r="M147" s="31"/>
      <c r="N147" s="31"/>
      <c r="O147" s="31"/>
      <c r="P147" s="31"/>
      <c r="Q147" s="70"/>
      <c r="R147" s="71"/>
    </row>
    <row r="148" spans="1:18" ht="75">
      <c r="A148" s="30" t="s">
        <v>222</v>
      </c>
      <c r="B148" s="31">
        <f t="shared" si="8"/>
        <v>2535000</v>
      </c>
      <c r="C148" s="31"/>
      <c r="D148" s="31"/>
      <c r="E148" s="31"/>
      <c r="F148" s="31"/>
      <c r="G148" s="31"/>
      <c r="H148" s="31"/>
      <c r="I148" s="31">
        <v>2535000</v>
      </c>
      <c r="J148" s="31"/>
      <c r="K148" s="31"/>
      <c r="L148" s="31"/>
      <c r="M148" s="31"/>
      <c r="N148" s="31"/>
      <c r="O148" s="31"/>
      <c r="P148" s="31"/>
      <c r="Q148" s="70"/>
      <c r="R148" s="71"/>
    </row>
    <row r="149" spans="1:18" ht="56.25">
      <c r="A149" s="30" t="s">
        <v>223</v>
      </c>
      <c r="B149" s="31">
        <f t="shared" si="8"/>
        <v>2536000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70"/>
      <c r="R149" s="31">
        <v>2536000</v>
      </c>
    </row>
    <row r="150" spans="1:18" ht="62.25" customHeight="1">
      <c r="A150" s="73" t="s">
        <v>224</v>
      </c>
      <c r="B150" s="74">
        <f>SUM(B144:B149)</f>
        <v>15211000</v>
      </c>
      <c r="C150" s="74" t="e">
        <f t="shared" ref="C150:R150" si="9">SUM(C144:C149)</f>
        <v>#REF!</v>
      </c>
      <c r="D150" s="74" t="e">
        <f t="shared" si="9"/>
        <v>#REF!</v>
      </c>
      <c r="E150" s="74">
        <f t="shared" si="9"/>
        <v>5070000</v>
      </c>
      <c r="F150" s="74">
        <f t="shared" si="9"/>
        <v>2535000</v>
      </c>
      <c r="G150" s="74">
        <f t="shared" si="9"/>
        <v>0</v>
      </c>
      <c r="H150" s="74">
        <f t="shared" si="9"/>
        <v>2535000</v>
      </c>
      <c r="I150" s="74">
        <f t="shared" si="9"/>
        <v>2535000</v>
      </c>
      <c r="J150" s="74">
        <f t="shared" si="9"/>
        <v>0</v>
      </c>
      <c r="K150" s="74">
        <f t="shared" si="9"/>
        <v>0</v>
      </c>
      <c r="L150" s="74">
        <f t="shared" si="9"/>
        <v>0</v>
      </c>
      <c r="M150" s="74">
        <f t="shared" si="9"/>
        <v>0</v>
      </c>
      <c r="N150" s="74">
        <f t="shared" si="9"/>
        <v>0</v>
      </c>
      <c r="O150" s="74">
        <f t="shared" si="9"/>
        <v>0</v>
      </c>
      <c r="P150" s="74">
        <f t="shared" si="9"/>
        <v>0</v>
      </c>
      <c r="Q150" s="74">
        <f t="shared" si="9"/>
        <v>0</v>
      </c>
      <c r="R150" s="74">
        <f t="shared" si="9"/>
        <v>2536000</v>
      </c>
    </row>
    <row r="151" spans="1:18" ht="41.25" customHeight="1">
      <c r="A151" s="110" t="s">
        <v>57</v>
      </c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2"/>
    </row>
    <row r="152" spans="1:18" ht="56.25">
      <c r="A152" s="53" t="s">
        <v>225</v>
      </c>
      <c r="B152" s="47">
        <f>SUM(E152:R152)</f>
        <v>1000000000</v>
      </c>
      <c r="C152" s="76"/>
      <c r="D152" s="76"/>
      <c r="E152" s="76"/>
      <c r="F152" s="47"/>
      <c r="G152" s="47"/>
      <c r="H152" s="77"/>
      <c r="I152" s="77"/>
      <c r="J152" s="77"/>
      <c r="K152" s="77"/>
      <c r="L152" s="47">
        <v>1000000000</v>
      </c>
      <c r="M152" s="76"/>
      <c r="N152" s="76"/>
      <c r="O152" s="76"/>
      <c r="P152" s="76"/>
      <c r="Q152" s="76"/>
      <c r="R152" s="78"/>
    </row>
    <row r="153" spans="1:18" ht="42" customHeight="1">
      <c r="A153" s="53" t="s">
        <v>226</v>
      </c>
      <c r="B153" s="47">
        <f>SUM(E153:R153)</f>
        <v>303000000</v>
      </c>
      <c r="C153" s="76"/>
      <c r="D153" s="76"/>
      <c r="E153" s="76"/>
      <c r="F153" s="47"/>
      <c r="G153" s="47"/>
      <c r="H153" s="77"/>
      <c r="I153" s="77"/>
      <c r="J153" s="77"/>
      <c r="K153" s="47">
        <v>303000000</v>
      </c>
      <c r="L153" s="77"/>
      <c r="M153" s="76"/>
      <c r="N153" s="76"/>
      <c r="O153" s="76"/>
      <c r="P153" s="76"/>
      <c r="Q153" s="76"/>
      <c r="R153" s="78"/>
    </row>
    <row r="154" spans="1:18" ht="52.5" customHeight="1">
      <c r="A154" s="30" t="s">
        <v>227</v>
      </c>
      <c r="B154" s="47">
        <f>SUM(E154:R154)</f>
        <v>1424100000</v>
      </c>
      <c r="C154" s="79"/>
      <c r="D154" s="79"/>
      <c r="E154" s="31"/>
      <c r="F154" s="31"/>
      <c r="G154" s="31"/>
      <c r="H154" s="31"/>
      <c r="I154" s="31"/>
      <c r="J154" s="31"/>
      <c r="K154" s="31"/>
      <c r="L154" s="31"/>
      <c r="M154" s="79"/>
      <c r="N154" s="31">
        <v>424100000</v>
      </c>
      <c r="O154" s="79"/>
      <c r="P154" s="79"/>
      <c r="Q154" s="47">
        <v>1000000000</v>
      </c>
      <c r="R154" s="81"/>
    </row>
    <row r="155" spans="1:18" ht="93.75">
      <c r="A155" s="30" t="s">
        <v>58</v>
      </c>
      <c r="B155" s="47">
        <f>SUM(E155:R155)</f>
        <v>1797378795</v>
      </c>
      <c r="C155" s="79" t="e">
        <f>#REF!+#REF!</f>
        <v>#REF!</v>
      </c>
      <c r="D155" s="79" t="e">
        <f>#REF!+#REF!</f>
        <v>#REF!</v>
      </c>
      <c r="E155" s="31">
        <v>599126265</v>
      </c>
      <c r="F155" s="31">
        <v>599126265</v>
      </c>
      <c r="G155" s="31">
        <v>599126265</v>
      </c>
      <c r="H155" s="31"/>
      <c r="I155" s="31"/>
      <c r="J155" s="31"/>
      <c r="K155" s="31"/>
      <c r="L155" s="31"/>
      <c r="M155" s="79"/>
      <c r="N155" s="79"/>
      <c r="O155" s="79"/>
      <c r="P155" s="79"/>
      <c r="Q155" s="80"/>
      <c r="R155" s="81"/>
    </row>
    <row r="156" spans="1:18" ht="45" customHeight="1">
      <c r="A156" s="53" t="s">
        <v>228</v>
      </c>
      <c r="B156" s="31">
        <f>SUM(E156:R156)</f>
        <v>4000000000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>
        <v>4000000000</v>
      </c>
    </row>
    <row r="157" spans="1:18" ht="62.25" customHeight="1">
      <c r="A157" s="73" t="s">
        <v>229</v>
      </c>
      <c r="B157" s="74">
        <f>SUM(B152:B156)</f>
        <v>8524478795</v>
      </c>
      <c r="C157" s="74" t="e">
        <f t="shared" ref="C157:R157" si="10">SUM(C152:C156)</f>
        <v>#REF!</v>
      </c>
      <c r="D157" s="74" t="e">
        <f t="shared" si="10"/>
        <v>#REF!</v>
      </c>
      <c r="E157" s="74">
        <f t="shared" si="10"/>
        <v>599126265</v>
      </c>
      <c r="F157" s="74">
        <f t="shared" si="10"/>
        <v>599126265</v>
      </c>
      <c r="G157" s="74">
        <f t="shared" si="10"/>
        <v>599126265</v>
      </c>
      <c r="H157" s="74">
        <f t="shared" si="10"/>
        <v>0</v>
      </c>
      <c r="I157" s="74">
        <f t="shared" si="10"/>
        <v>0</v>
      </c>
      <c r="J157" s="74">
        <f t="shared" si="10"/>
        <v>0</v>
      </c>
      <c r="K157" s="74">
        <f t="shared" si="10"/>
        <v>303000000</v>
      </c>
      <c r="L157" s="74">
        <f t="shared" si="10"/>
        <v>1000000000</v>
      </c>
      <c r="M157" s="74">
        <f t="shared" si="10"/>
        <v>0</v>
      </c>
      <c r="N157" s="74">
        <f t="shared" si="10"/>
        <v>424100000</v>
      </c>
      <c r="O157" s="74">
        <f t="shared" si="10"/>
        <v>0</v>
      </c>
      <c r="P157" s="74">
        <f t="shared" si="10"/>
        <v>0</v>
      </c>
      <c r="Q157" s="74">
        <f t="shared" si="10"/>
        <v>1000000000</v>
      </c>
      <c r="R157" s="74">
        <f t="shared" si="10"/>
        <v>4000000000</v>
      </c>
    </row>
    <row r="158" spans="1:18" ht="36.75" customHeight="1">
      <c r="A158" s="110" t="s">
        <v>230</v>
      </c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2"/>
    </row>
    <row r="159" spans="1:18" ht="93.75">
      <c r="A159" s="30" t="s">
        <v>231</v>
      </c>
      <c r="B159" s="31">
        <f>SUM(E159:R159)</f>
        <v>142591310</v>
      </c>
      <c r="C159" s="79"/>
      <c r="D159" s="79"/>
      <c r="E159" s="31"/>
      <c r="F159" s="31">
        <v>142591310</v>
      </c>
      <c r="G159" s="31"/>
      <c r="H159" s="31"/>
      <c r="I159" s="31"/>
      <c r="J159" s="31"/>
      <c r="K159" s="31"/>
      <c r="L159" s="31"/>
      <c r="M159" s="31"/>
      <c r="N159" s="31"/>
      <c r="O159" s="79"/>
      <c r="P159" s="79"/>
      <c r="Q159" s="80"/>
      <c r="R159" s="81"/>
    </row>
    <row r="160" spans="1:18" ht="72.75" customHeight="1">
      <c r="A160" s="30" t="s">
        <v>232</v>
      </c>
      <c r="B160" s="31">
        <f t="shared" ref="B160:B173" si="11">SUM(E160:R160)</f>
        <v>98900000</v>
      </c>
      <c r="C160" s="79"/>
      <c r="D160" s="79"/>
      <c r="E160" s="31"/>
      <c r="F160" s="31"/>
      <c r="G160" s="31"/>
      <c r="H160" s="31"/>
      <c r="I160" s="31">
        <v>98900000</v>
      </c>
      <c r="J160" s="31"/>
      <c r="K160" s="31"/>
      <c r="L160" s="31"/>
      <c r="M160" s="31"/>
      <c r="N160" s="31"/>
      <c r="O160" s="79"/>
      <c r="P160" s="79"/>
      <c r="Q160" s="80"/>
      <c r="R160" s="81"/>
    </row>
    <row r="161" spans="1:18" ht="65.25" customHeight="1">
      <c r="A161" s="30" t="s">
        <v>233</v>
      </c>
      <c r="B161" s="31">
        <f t="shared" si="11"/>
        <v>196100000</v>
      </c>
      <c r="C161" s="79"/>
      <c r="D161" s="79"/>
      <c r="E161" s="31"/>
      <c r="F161" s="31"/>
      <c r="G161" s="31"/>
      <c r="H161" s="31"/>
      <c r="I161" s="31"/>
      <c r="J161" s="31">
        <v>196100000</v>
      </c>
      <c r="K161" s="31"/>
      <c r="L161" s="31"/>
      <c r="M161" s="31"/>
      <c r="N161" s="31"/>
      <c r="O161" s="79"/>
      <c r="P161" s="79"/>
      <c r="Q161" s="80"/>
      <c r="R161" s="81"/>
    </row>
    <row r="162" spans="1:18" ht="62.25" customHeight="1">
      <c r="A162" s="30" t="s">
        <v>234</v>
      </c>
      <c r="B162" s="31">
        <f t="shared" si="11"/>
        <v>89500000</v>
      </c>
      <c r="C162" s="79"/>
      <c r="D162" s="79"/>
      <c r="E162" s="31"/>
      <c r="F162" s="31"/>
      <c r="G162" s="31"/>
      <c r="H162" s="31"/>
      <c r="I162" s="31"/>
      <c r="J162" s="31">
        <v>89500000</v>
      </c>
      <c r="K162" s="31"/>
      <c r="L162" s="31"/>
      <c r="M162" s="31"/>
      <c r="N162" s="31"/>
      <c r="O162" s="79"/>
      <c r="P162" s="79"/>
      <c r="Q162" s="80"/>
      <c r="R162" s="81"/>
    </row>
    <row r="163" spans="1:18" ht="62.25" customHeight="1">
      <c r="A163" s="30" t="s">
        <v>235</v>
      </c>
      <c r="B163" s="31">
        <f t="shared" si="11"/>
        <v>207400000</v>
      </c>
      <c r="C163" s="79"/>
      <c r="D163" s="79"/>
      <c r="E163" s="31"/>
      <c r="F163" s="31"/>
      <c r="G163" s="31"/>
      <c r="H163" s="31"/>
      <c r="I163" s="31"/>
      <c r="J163" s="31"/>
      <c r="K163" s="31"/>
      <c r="L163" s="31"/>
      <c r="M163" s="31">
        <v>207400000</v>
      </c>
      <c r="N163" s="31"/>
      <c r="O163" s="79"/>
      <c r="P163" s="79"/>
      <c r="Q163" s="80"/>
      <c r="R163" s="81"/>
    </row>
    <row r="164" spans="1:18" ht="69.75" customHeight="1">
      <c r="A164" s="30" t="s">
        <v>236</v>
      </c>
      <c r="B164" s="31">
        <f t="shared" si="11"/>
        <v>174800000</v>
      </c>
      <c r="C164" s="79"/>
      <c r="D164" s="79"/>
      <c r="E164" s="31"/>
      <c r="F164" s="31"/>
      <c r="G164" s="31"/>
      <c r="H164" s="31"/>
      <c r="I164" s="31"/>
      <c r="J164" s="31"/>
      <c r="K164" s="31"/>
      <c r="L164" s="31"/>
      <c r="M164" s="31"/>
      <c r="N164" s="31">
        <v>174800000</v>
      </c>
      <c r="O164" s="79"/>
      <c r="P164" s="79"/>
      <c r="Q164" s="80"/>
      <c r="R164" s="81"/>
    </row>
    <row r="165" spans="1:18" ht="56.25">
      <c r="A165" s="30" t="s">
        <v>237</v>
      </c>
      <c r="B165" s="31">
        <f t="shared" si="11"/>
        <v>176237000</v>
      </c>
      <c r="C165" s="79"/>
      <c r="D165" s="79"/>
      <c r="E165" s="31"/>
      <c r="F165" s="31">
        <v>176237000</v>
      </c>
      <c r="G165" s="31"/>
      <c r="H165" s="31"/>
      <c r="I165" s="31"/>
      <c r="J165" s="31"/>
      <c r="K165" s="31"/>
      <c r="L165" s="31"/>
      <c r="M165" s="31"/>
      <c r="N165" s="31"/>
      <c r="O165" s="79"/>
      <c r="P165" s="79"/>
      <c r="Q165" s="80"/>
      <c r="R165" s="81"/>
    </row>
    <row r="166" spans="1:18" ht="72.75" customHeight="1">
      <c r="A166" s="30" t="s">
        <v>238</v>
      </c>
      <c r="B166" s="31">
        <f t="shared" si="11"/>
        <v>746800000</v>
      </c>
      <c r="C166" s="79"/>
      <c r="D166" s="79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>
        <v>746800000</v>
      </c>
      <c r="P166" s="79"/>
      <c r="Q166" s="80"/>
      <c r="R166" s="81"/>
    </row>
    <row r="167" spans="1:18" ht="71.25" customHeight="1">
      <c r="A167" s="30" t="s">
        <v>239</v>
      </c>
      <c r="B167" s="31">
        <f t="shared" si="11"/>
        <v>239300000</v>
      </c>
      <c r="C167" s="79"/>
      <c r="D167" s="79"/>
      <c r="E167" s="31"/>
      <c r="F167" s="31"/>
      <c r="G167" s="31"/>
      <c r="H167" s="31"/>
      <c r="I167" s="31"/>
      <c r="J167" s="31"/>
      <c r="K167" s="31"/>
      <c r="L167" s="31"/>
      <c r="M167" s="31"/>
      <c r="N167" s="31">
        <v>239300000</v>
      </c>
      <c r="O167" s="79"/>
      <c r="P167" s="79"/>
      <c r="Q167" s="80"/>
      <c r="R167" s="81"/>
    </row>
    <row r="168" spans="1:18" ht="71.25" customHeight="1">
      <c r="A168" s="30" t="s">
        <v>240</v>
      </c>
      <c r="B168" s="31">
        <f t="shared" si="11"/>
        <v>67100000</v>
      </c>
      <c r="C168" s="79"/>
      <c r="D168" s="79"/>
      <c r="E168" s="31"/>
      <c r="F168" s="31"/>
      <c r="G168" s="31"/>
      <c r="H168" s="31"/>
      <c r="I168" s="31"/>
      <c r="J168" s="31"/>
      <c r="K168" s="31"/>
      <c r="L168" s="31"/>
      <c r="M168" s="31">
        <v>67100000</v>
      </c>
      <c r="N168" s="31"/>
      <c r="O168" s="79"/>
      <c r="P168" s="79"/>
      <c r="Q168" s="80"/>
      <c r="R168" s="81"/>
    </row>
    <row r="169" spans="1:18" ht="71.25" customHeight="1">
      <c r="A169" s="30" t="s">
        <v>241</v>
      </c>
      <c r="B169" s="31">
        <f t="shared" si="11"/>
        <v>504300000</v>
      </c>
      <c r="C169" s="79"/>
      <c r="D169" s="79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79"/>
      <c r="P169" s="31">
        <v>504300000</v>
      </c>
      <c r="Q169" s="80"/>
      <c r="R169" s="81"/>
    </row>
    <row r="170" spans="1:18" ht="71.25" customHeight="1">
      <c r="A170" s="30" t="s">
        <v>242</v>
      </c>
      <c r="B170" s="31">
        <f t="shared" si="11"/>
        <v>83900000</v>
      </c>
      <c r="C170" s="79"/>
      <c r="D170" s="79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79"/>
      <c r="P170" s="31">
        <v>83900000</v>
      </c>
      <c r="Q170" s="80"/>
      <c r="R170" s="81"/>
    </row>
    <row r="171" spans="1:18" ht="71.25" customHeight="1">
      <c r="A171" s="30" t="s">
        <v>243</v>
      </c>
      <c r="B171" s="31">
        <f t="shared" si="11"/>
        <v>72700000</v>
      </c>
      <c r="C171" s="79"/>
      <c r="D171" s="79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79"/>
      <c r="P171" s="31">
        <v>72700000</v>
      </c>
      <c r="Q171" s="80"/>
      <c r="R171" s="81"/>
    </row>
    <row r="172" spans="1:18" ht="71.25" customHeight="1">
      <c r="A172" s="30" t="s">
        <v>244</v>
      </c>
      <c r="B172" s="31">
        <f t="shared" si="11"/>
        <v>207400000</v>
      </c>
      <c r="C172" s="79"/>
      <c r="D172" s="79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79"/>
      <c r="P172" s="31">
        <v>207400000</v>
      </c>
      <c r="Q172" s="80"/>
      <c r="R172" s="81"/>
    </row>
    <row r="173" spans="1:18" ht="71.25" customHeight="1">
      <c r="A173" s="30" t="s">
        <v>245</v>
      </c>
      <c r="B173" s="31">
        <f t="shared" si="11"/>
        <v>83900000</v>
      </c>
      <c r="C173" s="79"/>
      <c r="D173" s="79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79"/>
      <c r="P173" s="79"/>
      <c r="Q173" s="80"/>
      <c r="R173" s="31">
        <v>83900000</v>
      </c>
    </row>
    <row r="174" spans="1:18" ht="71.25" customHeight="1">
      <c r="A174" s="53" t="s">
        <v>246</v>
      </c>
      <c r="B174" s="47">
        <f>SUM(E174:R174)</f>
        <v>207100000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79"/>
      <c r="M174" s="79"/>
      <c r="N174" s="79"/>
      <c r="O174" s="79"/>
      <c r="P174" s="79"/>
      <c r="Q174" s="80"/>
      <c r="R174" s="31">
        <v>207100000</v>
      </c>
    </row>
    <row r="175" spans="1:18" ht="71.25" customHeight="1">
      <c r="A175" s="53" t="s">
        <v>247</v>
      </c>
      <c r="B175" s="47">
        <f>SUM(E175:R175)</f>
        <v>146800000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79"/>
      <c r="M175" s="79"/>
      <c r="N175" s="79"/>
      <c r="O175" s="79"/>
      <c r="P175" s="31">
        <v>146800000</v>
      </c>
      <c r="Q175" s="80"/>
      <c r="R175" s="81"/>
    </row>
    <row r="176" spans="1:18" ht="71.25" customHeight="1">
      <c r="A176" s="53" t="s">
        <v>248</v>
      </c>
      <c r="B176" s="47">
        <f>SUM(E176:R176)</f>
        <v>67100000</v>
      </c>
      <c r="C176" s="31"/>
      <c r="D176" s="31"/>
      <c r="E176" s="31"/>
      <c r="F176" s="31"/>
      <c r="G176" s="31"/>
      <c r="H176" s="31"/>
      <c r="I176" s="31"/>
      <c r="J176" s="31">
        <v>67100000</v>
      </c>
      <c r="K176" s="31"/>
      <c r="L176" s="79"/>
      <c r="M176" s="79"/>
      <c r="N176" s="79"/>
      <c r="O176" s="79"/>
      <c r="P176" s="31"/>
      <c r="Q176" s="80"/>
      <c r="R176" s="81"/>
    </row>
    <row r="177" spans="1:18" ht="61.5" customHeight="1">
      <c r="A177" s="73" t="s">
        <v>249</v>
      </c>
      <c r="B177" s="74">
        <f>SUM(B159:B176)</f>
        <v>3511928310</v>
      </c>
      <c r="C177" s="74">
        <f t="shared" ref="C177:R177" si="12">SUM(C159:C176)</f>
        <v>0</v>
      </c>
      <c r="D177" s="74">
        <f t="shared" si="12"/>
        <v>0</v>
      </c>
      <c r="E177" s="74">
        <f t="shared" si="12"/>
        <v>0</v>
      </c>
      <c r="F177" s="74">
        <f t="shared" si="12"/>
        <v>318828310</v>
      </c>
      <c r="G177" s="74">
        <f t="shared" si="12"/>
        <v>0</v>
      </c>
      <c r="H177" s="74">
        <f t="shared" si="12"/>
        <v>0</v>
      </c>
      <c r="I177" s="74">
        <f t="shared" si="12"/>
        <v>98900000</v>
      </c>
      <c r="J177" s="74">
        <f t="shared" si="12"/>
        <v>352700000</v>
      </c>
      <c r="K177" s="74">
        <f t="shared" si="12"/>
        <v>0</v>
      </c>
      <c r="L177" s="74">
        <f t="shared" si="12"/>
        <v>0</v>
      </c>
      <c r="M177" s="74">
        <f t="shared" si="12"/>
        <v>274500000</v>
      </c>
      <c r="N177" s="74">
        <f t="shared" si="12"/>
        <v>414100000</v>
      </c>
      <c r="O177" s="74">
        <f t="shared" si="12"/>
        <v>746800000</v>
      </c>
      <c r="P177" s="74">
        <f t="shared" si="12"/>
        <v>1015100000</v>
      </c>
      <c r="Q177" s="74">
        <f t="shared" si="12"/>
        <v>0</v>
      </c>
      <c r="R177" s="74">
        <f t="shared" si="12"/>
        <v>291000000</v>
      </c>
    </row>
    <row r="178" spans="1:18" ht="30.75" customHeight="1">
      <c r="A178" s="110" t="s">
        <v>59</v>
      </c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2"/>
    </row>
    <row r="179" spans="1:18" ht="73.5" customHeight="1">
      <c r="A179" s="46" t="s">
        <v>60</v>
      </c>
      <c r="B179" s="47">
        <f t="shared" ref="B179:B188" si="13">SUM(E179:R179)</f>
        <v>531283000</v>
      </c>
      <c r="C179" s="77"/>
      <c r="D179" s="77"/>
      <c r="E179" s="47">
        <v>531283000</v>
      </c>
      <c r="F179" s="77"/>
      <c r="G179" s="77"/>
      <c r="H179" s="77"/>
      <c r="I179" s="77"/>
      <c r="J179" s="77"/>
      <c r="K179" s="77"/>
      <c r="L179" s="76"/>
      <c r="M179" s="76"/>
      <c r="N179" s="76"/>
      <c r="O179" s="76"/>
      <c r="P179" s="76"/>
      <c r="Q179" s="76"/>
      <c r="R179" s="81"/>
    </row>
    <row r="180" spans="1:18" ht="79.5" customHeight="1">
      <c r="A180" s="53" t="s">
        <v>250</v>
      </c>
      <c r="B180" s="47">
        <f t="shared" si="13"/>
        <v>306000000</v>
      </c>
      <c r="C180" s="47">
        <f>SUM(F180:S180)</f>
        <v>306000000</v>
      </c>
      <c r="D180" s="47">
        <f>SUM(G180:T180)</f>
        <v>306000000</v>
      </c>
      <c r="E180" s="31"/>
      <c r="F180" s="31"/>
      <c r="G180" s="31">
        <v>306000000</v>
      </c>
      <c r="H180" s="31"/>
      <c r="I180" s="31"/>
      <c r="J180" s="31"/>
      <c r="K180" s="31"/>
      <c r="L180" s="79"/>
      <c r="M180" s="79"/>
      <c r="N180" s="79"/>
      <c r="O180" s="79"/>
      <c r="P180" s="79"/>
      <c r="Q180" s="80"/>
      <c r="R180" s="81"/>
    </row>
    <row r="181" spans="1:18" ht="63" customHeight="1">
      <c r="A181" s="53" t="s">
        <v>251</v>
      </c>
      <c r="B181" s="47">
        <f t="shared" si="13"/>
        <v>315900000</v>
      </c>
      <c r="C181" s="31"/>
      <c r="D181" s="31"/>
      <c r="E181" s="31"/>
      <c r="F181" s="31"/>
      <c r="G181" s="31"/>
      <c r="H181" s="31"/>
      <c r="I181" s="31"/>
      <c r="J181" s="31"/>
      <c r="K181" s="31">
        <v>315900000</v>
      </c>
      <c r="L181" s="79"/>
      <c r="M181" s="79"/>
      <c r="N181" s="79"/>
      <c r="O181" s="79"/>
      <c r="P181" s="79"/>
      <c r="Q181" s="80"/>
      <c r="R181" s="81"/>
    </row>
    <row r="182" spans="1:18" ht="85.5" customHeight="1">
      <c r="A182" s="53" t="s">
        <v>252</v>
      </c>
      <c r="B182" s="47">
        <f t="shared" si="13"/>
        <v>180600000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79"/>
      <c r="M182" s="79"/>
      <c r="N182" s="31">
        <v>180600000</v>
      </c>
      <c r="O182" s="79"/>
      <c r="P182" s="79"/>
      <c r="Q182" s="80"/>
      <c r="R182" s="81"/>
    </row>
    <row r="183" spans="1:18" ht="60" customHeight="1">
      <c r="A183" s="53" t="s">
        <v>253</v>
      </c>
      <c r="B183" s="47">
        <f t="shared" si="13"/>
        <v>129000000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79"/>
      <c r="M183" s="79"/>
      <c r="N183" s="79"/>
      <c r="O183" s="31">
        <v>129000000</v>
      </c>
      <c r="P183" s="79"/>
      <c r="Q183" s="80"/>
      <c r="R183" s="81"/>
    </row>
    <row r="184" spans="1:18" ht="87" customHeight="1">
      <c r="A184" s="53" t="s">
        <v>254</v>
      </c>
      <c r="B184" s="47">
        <f t="shared" si="13"/>
        <v>364800000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79"/>
      <c r="M184" s="79"/>
      <c r="N184" s="79"/>
      <c r="O184" s="31">
        <v>364800000</v>
      </c>
      <c r="P184" s="79"/>
      <c r="Q184" s="80"/>
      <c r="R184" s="81"/>
    </row>
    <row r="185" spans="1:18" ht="90" customHeight="1">
      <c r="A185" s="53" t="s">
        <v>255</v>
      </c>
      <c r="B185" s="47">
        <f t="shared" si="13"/>
        <v>315900000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79"/>
      <c r="M185" s="79"/>
      <c r="N185" s="79"/>
      <c r="O185" s="79"/>
      <c r="P185" s="31">
        <v>315900000</v>
      </c>
      <c r="Q185" s="80"/>
      <c r="R185" s="81"/>
    </row>
    <row r="186" spans="1:18" ht="90" customHeight="1">
      <c r="A186" s="53" t="s">
        <v>256</v>
      </c>
      <c r="B186" s="47">
        <f t="shared" si="13"/>
        <v>172000000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79"/>
      <c r="M186" s="31">
        <v>172000000</v>
      </c>
      <c r="N186" s="79"/>
      <c r="O186" s="79"/>
      <c r="P186" s="31"/>
      <c r="Q186" s="80"/>
      <c r="R186" s="81"/>
    </row>
    <row r="187" spans="1:18" ht="54" customHeight="1">
      <c r="A187" s="53" t="s">
        <v>257</v>
      </c>
      <c r="B187" s="47">
        <f t="shared" si="13"/>
        <v>315900000</v>
      </c>
      <c r="C187" s="47">
        <f>SUM(F187:S187)</f>
        <v>315900000</v>
      </c>
      <c r="D187" s="47">
        <f>SUM(G187:T187)</f>
        <v>315900000</v>
      </c>
      <c r="E187" s="31"/>
      <c r="F187" s="31"/>
      <c r="G187" s="31"/>
      <c r="H187" s="31"/>
      <c r="I187" s="31"/>
      <c r="J187" s="31"/>
      <c r="K187" s="31"/>
      <c r="L187" s="79"/>
      <c r="M187" s="79"/>
      <c r="N187" s="79"/>
      <c r="O187" s="79"/>
      <c r="P187" s="79"/>
      <c r="Q187" s="80"/>
      <c r="R187" s="31">
        <v>315900000</v>
      </c>
    </row>
    <row r="188" spans="1:18" ht="54" customHeight="1">
      <c r="A188" s="53" t="s">
        <v>258</v>
      </c>
      <c r="B188" s="47">
        <f t="shared" si="13"/>
        <v>175700000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79"/>
      <c r="M188" s="79"/>
      <c r="N188" s="79"/>
      <c r="O188" s="79"/>
      <c r="P188" s="79"/>
      <c r="Q188" s="80"/>
      <c r="R188" s="31">
        <v>175700000</v>
      </c>
    </row>
    <row r="189" spans="1:18" ht="65.25" customHeight="1">
      <c r="A189" s="84" t="s">
        <v>259</v>
      </c>
      <c r="B189" s="74">
        <f>SUM(B179:B188)</f>
        <v>2807083000</v>
      </c>
      <c r="C189" s="74">
        <f t="shared" ref="C189:R189" si="14">SUM(C179:C188)</f>
        <v>621900000</v>
      </c>
      <c r="D189" s="74">
        <f t="shared" si="14"/>
        <v>621900000</v>
      </c>
      <c r="E189" s="74">
        <f t="shared" si="14"/>
        <v>531283000</v>
      </c>
      <c r="F189" s="74">
        <f t="shared" si="14"/>
        <v>0</v>
      </c>
      <c r="G189" s="74">
        <f t="shared" si="14"/>
        <v>306000000</v>
      </c>
      <c r="H189" s="74">
        <f t="shared" si="14"/>
        <v>0</v>
      </c>
      <c r="I189" s="74">
        <f t="shared" si="14"/>
        <v>0</v>
      </c>
      <c r="J189" s="74">
        <f t="shared" si="14"/>
        <v>0</v>
      </c>
      <c r="K189" s="74">
        <f t="shared" si="14"/>
        <v>315900000</v>
      </c>
      <c r="L189" s="74">
        <f t="shared" si="14"/>
        <v>0</v>
      </c>
      <c r="M189" s="74">
        <f t="shared" si="14"/>
        <v>172000000</v>
      </c>
      <c r="N189" s="74">
        <f t="shared" si="14"/>
        <v>180600000</v>
      </c>
      <c r="O189" s="74">
        <f t="shared" si="14"/>
        <v>493800000</v>
      </c>
      <c r="P189" s="74">
        <f t="shared" si="14"/>
        <v>315900000</v>
      </c>
      <c r="Q189" s="74">
        <f t="shared" si="14"/>
        <v>0</v>
      </c>
      <c r="R189" s="74">
        <f t="shared" si="14"/>
        <v>491600000</v>
      </c>
    </row>
    <row r="190" spans="1:18" ht="35.25" customHeight="1">
      <c r="A190" s="110" t="s">
        <v>260</v>
      </c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2"/>
    </row>
    <row r="191" spans="1:18" ht="65.25" customHeight="1">
      <c r="A191" s="53" t="s">
        <v>261</v>
      </c>
      <c r="B191" s="31">
        <f>SUM(E191:R191)</f>
        <v>175000000</v>
      </c>
      <c r="C191" s="31"/>
      <c r="D191" s="31"/>
      <c r="E191" s="31"/>
      <c r="F191" s="31"/>
      <c r="G191" s="31"/>
      <c r="H191" s="31">
        <v>175000000</v>
      </c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65.25" customHeight="1">
      <c r="A192" s="53" t="s">
        <v>262</v>
      </c>
      <c r="B192" s="31">
        <f>SUM(E192:R192)</f>
        <v>194000000</v>
      </c>
      <c r="C192" s="31"/>
      <c r="D192" s="31"/>
      <c r="E192" s="31"/>
      <c r="F192" s="31"/>
      <c r="G192" s="31"/>
      <c r="H192" s="31"/>
      <c r="I192" s="31"/>
      <c r="J192" s="31"/>
      <c r="K192" s="31">
        <v>194000000</v>
      </c>
      <c r="L192" s="31"/>
      <c r="M192" s="31"/>
      <c r="N192" s="31"/>
      <c r="O192" s="31"/>
      <c r="P192" s="31"/>
      <c r="Q192" s="31"/>
      <c r="R192" s="31"/>
    </row>
    <row r="193" spans="1:18" ht="65.25" customHeight="1">
      <c r="A193" s="53" t="s">
        <v>263</v>
      </c>
      <c r="B193" s="31">
        <f>SUM(E193:R193)</f>
        <v>466344700</v>
      </c>
      <c r="C193" s="31"/>
      <c r="D193" s="31"/>
      <c r="E193" s="31"/>
      <c r="F193" s="31"/>
      <c r="G193" s="31"/>
      <c r="H193" s="31"/>
      <c r="I193" s="31"/>
      <c r="J193" s="31">
        <v>466344700</v>
      </c>
      <c r="K193" s="31"/>
      <c r="L193" s="31"/>
      <c r="M193" s="31"/>
      <c r="N193" s="31"/>
      <c r="O193" s="31"/>
      <c r="P193" s="31"/>
      <c r="Q193" s="31"/>
      <c r="R193" s="31"/>
    </row>
    <row r="194" spans="1:18" ht="65.25" customHeight="1">
      <c r="A194" s="84" t="s">
        <v>264</v>
      </c>
      <c r="B194" s="74">
        <f>SUM(B191:B193)</f>
        <v>835344700</v>
      </c>
      <c r="C194" s="74">
        <f t="shared" ref="C194:R194" si="15">SUM(C191:C193)</f>
        <v>0</v>
      </c>
      <c r="D194" s="74">
        <f t="shared" si="15"/>
        <v>0</v>
      </c>
      <c r="E194" s="74">
        <f t="shared" si="15"/>
        <v>0</v>
      </c>
      <c r="F194" s="74">
        <f t="shared" si="15"/>
        <v>0</v>
      </c>
      <c r="G194" s="74">
        <f t="shared" si="15"/>
        <v>0</v>
      </c>
      <c r="H194" s="74">
        <f t="shared" si="15"/>
        <v>175000000</v>
      </c>
      <c r="I194" s="74">
        <f t="shared" si="15"/>
        <v>0</v>
      </c>
      <c r="J194" s="74">
        <f t="shared" si="15"/>
        <v>466344700</v>
      </c>
      <c r="K194" s="74">
        <f t="shared" si="15"/>
        <v>194000000</v>
      </c>
      <c r="L194" s="74">
        <f t="shared" si="15"/>
        <v>0</v>
      </c>
      <c r="M194" s="74">
        <f t="shared" si="15"/>
        <v>0</v>
      </c>
      <c r="N194" s="74">
        <f t="shared" si="15"/>
        <v>0</v>
      </c>
      <c r="O194" s="74">
        <f t="shared" si="15"/>
        <v>0</v>
      </c>
      <c r="P194" s="74">
        <f t="shared" si="15"/>
        <v>0</v>
      </c>
      <c r="Q194" s="74">
        <f t="shared" si="15"/>
        <v>0</v>
      </c>
      <c r="R194" s="74">
        <f t="shared" si="15"/>
        <v>0</v>
      </c>
    </row>
    <row r="195" spans="1:18" ht="36.75" customHeight="1">
      <c r="A195" s="110" t="s">
        <v>61</v>
      </c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2"/>
    </row>
    <row r="196" spans="1:18" ht="65.25" customHeight="1">
      <c r="A196" s="53" t="s">
        <v>62</v>
      </c>
      <c r="B196" s="31">
        <f>SUM(E196:R196)</f>
        <v>853740</v>
      </c>
      <c r="C196" s="31"/>
      <c r="D196" s="31"/>
      <c r="E196" s="31">
        <v>853740</v>
      </c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65.25" customHeight="1">
      <c r="A197" s="53" t="s">
        <v>63</v>
      </c>
      <c r="B197" s="31">
        <f>SUM(E197:R197)</f>
        <v>200000000</v>
      </c>
      <c r="C197" s="31"/>
      <c r="D197" s="31"/>
      <c r="E197" s="31">
        <v>200000000</v>
      </c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65.25" customHeight="1">
      <c r="A198" s="53" t="s">
        <v>265</v>
      </c>
      <c r="B198" s="31">
        <f>SUM(E198:R198)</f>
        <v>300000000</v>
      </c>
      <c r="C198" s="31"/>
      <c r="D198" s="31"/>
      <c r="E198" s="31"/>
      <c r="F198" s="31"/>
      <c r="G198" s="31"/>
      <c r="H198" s="31"/>
      <c r="I198" s="31"/>
      <c r="J198" s="31">
        <v>300000000</v>
      </c>
      <c r="K198" s="31"/>
      <c r="L198" s="31"/>
      <c r="M198" s="31"/>
      <c r="N198" s="31"/>
      <c r="O198" s="31"/>
      <c r="P198" s="31"/>
      <c r="Q198" s="31"/>
      <c r="R198" s="31"/>
    </row>
    <row r="199" spans="1:18" ht="65.25" customHeight="1">
      <c r="A199" s="53" t="s">
        <v>266</v>
      </c>
      <c r="B199" s="31">
        <f>SUM(E199:R199)</f>
        <v>201400000</v>
      </c>
      <c r="C199" s="31"/>
      <c r="D199" s="31"/>
      <c r="E199" s="31"/>
      <c r="F199" s="31"/>
      <c r="G199" s="31"/>
      <c r="H199" s="31"/>
      <c r="I199" s="31"/>
      <c r="J199" s="31"/>
      <c r="K199" s="31">
        <v>201400000</v>
      </c>
      <c r="L199" s="31"/>
      <c r="M199" s="31"/>
      <c r="N199" s="31"/>
      <c r="O199" s="31"/>
      <c r="P199" s="31"/>
      <c r="Q199" s="31"/>
      <c r="R199" s="31"/>
    </row>
    <row r="200" spans="1:18" ht="65.25" customHeight="1">
      <c r="A200" s="53" t="s">
        <v>267</v>
      </c>
      <c r="B200" s="31">
        <f>SUM(E200:R200)</f>
        <v>2000000000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>
        <v>2000000000</v>
      </c>
    </row>
    <row r="201" spans="1:18" ht="65.25" customHeight="1">
      <c r="A201" s="84" t="s">
        <v>268</v>
      </c>
      <c r="B201" s="74">
        <f>SUM(B196:B200)</f>
        <v>2702253740</v>
      </c>
      <c r="C201" s="74">
        <f t="shared" ref="C201:R201" si="16">SUM(C196:C200)</f>
        <v>0</v>
      </c>
      <c r="D201" s="74">
        <f t="shared" si="16"/>
        <v>0</v>
      </c>
      <c r="E201" s="74">
        <f t="shared" si="16"/>
        <v>200853740</v>
      </c>
      <c r="F201" s="74">
        <f t="shared" si="16"/>
        <v>0</v>
      </c>
      <c r="G201" s="74">
        <f t="shared" si="16"/>
        <v>0</v>
      </c>
      <c r="H201" s="74">
        <f t="shared" si="16"/>
        <v>0</v>
      </c>
      <c r="I201" s="74">
        <f t="shared" si="16"/>
        <v>0</v>
      </c>
      <c r="J201" s="74">
        <f t="shared" si="16"/>
        <v>300000000</v>
      </c>
      <c r="K201" s="74">
        <f t="shared" si="16"/>
        <v>201400000</v>
      </c>
      <c r="L201" s="74">
        <f t="shared" si="16"/>
        <v>0</v>
      </c>
      <c r="M201" s="74">
        <f t="shared" si="16"/>
        <v>0</v>
      </c>
      <c r="N201" s="74">
        <f t="shared" si="16"/>
        <v>0</v>
      </c>
      <c r="O201" s="74">
        <f t="shared" si="16"/>
        <v>0</v>
      </c>
      <c r="P201" s="74">
        <f t="shared" si="16"/>
        <v>0</v>
      </c>
      <c r="Q201" s="74">
        <f t="shared" si="16"/>
        <v>0</v>
      </c>
      <c r="R201" s="74">
        <f t="shared" si="16"/>
        <v>2000000000</v>
      </c>
    </row>
    <row r="202" spans="1:18" ht="36.75" customHeight="1">
      <c r="A202" s="110" t="s">
        <v>64</v>
      </c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2"/>
    </row>
    <row r="203" spans="1:18" ht="83.25" customHeight="1">
      <c r="A203" s="53" t="s">
        <v>65</v>
      </c>
      <c r="B203" s="31">
        <f>SUM(E203:R203)</f>
        <v>250778961</v>
      </c>
      <c r="C203" s="31"/>
      <c r="D203" s="31"/>
      <c r="E203" s="31">
        <v>122222200</v>
      </c>
      <c r="F203" s="31">
        <v>128556761</v>
      </c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92.25" customHeight="1">
      <c r="A204" s="84" t="s">
        <v>269</v>
      </c>
      <c r="B204" s="74">
        <f>SUM(B203)</f>
        <v>250778961</v>
      </c>
      <c r="C204" s="74">
        <f t="shared" ref="C204:R204" si="17">SUM(C203)</f>
        <v>0</v>
      </c>
      <c r="D204" s="74">
        <f t="shared" si="17"/>
        <v>0</v>
      </c>
      <c r="E204" s="74">
        <f t="shared" si="17"/>
        <v>122222200</v>
      </c>
      <c r="F204" s="74">
        <f t="shared" si="17"/>
        <v>128556761</v>
      </c>
      <c r="G204" s="74">
        <f t="shared" si="17"/>
        <v>0</v>
      </c>
      <c r="H204" s="74">
        <f t="shared" si="17"/>
        <v>0</v>
      </c>
      <c r="I204" s="74">
        <f t="shared" si="17"/>
        <v>0</v>
      </c>
      <c r="J204" s="74">
        <f t="shared" si="17"/>
        <v>0</v>
      </c>
      <c r="K204" s="74">
        <f t="shared" si="17"/>
        <v>0</v>
      </c>
      <c r="L204" s="74">
        <f t="shared" si="17"/>
        <v>0</v>
      </c>
      <c r="M204" s="74">
        <f t="shared" si="17"/>
        <v>0</v>
      </c>
      <c r="N204" s="74">
        <f t="shared" si="17"/>
        <v>0</v>
      </c>
      <c r="O204" s="74">
        <f t="shared" si="17"/>
        <v>0</v>
      </c>
      <c r="P204" s="74">
        <f t="shared" si="17"/>
        <v>0</v>
      </c>
      <c r="Q204" s="74">
        <f t="shared" si="17"/>
        <v>0</v>
      </c>
      <c r="R204" s="74">
        <f t="shared" si="17"/>
        <v>0</v>
      </c>
    </row>
    <row r="205" spans="1:18" ht="70.5" customHeight="1">
      <c r="A205" s="85" t="s">
        <v>270</v>
      </c>
      <c r="B205" s="86">
        <f>B204+B201+B194+B189+B177+B157+B150</f>
        <v>18647078506</v>
      </c>
      <c r="C205" s="86" t="e">
        <f t="shared" ref="C205:R205" si="18">C204+C201+C194+C189+C177+C157+C150</f>
        <v>#REF!</v>
      </c>
      <c r="D205" s="86" t="e">
        <f t="shared" si="18"/>
        <v>#REF!</v>
      </c>
      <c r="E205" s="86">
        <f t="shared" si="18"/>
        <v>1458555205</v>
      </c>
      <c r="F205" s="86">
        <f t="shared" si="18"/>
        <v>1049046336</v>
      </c>
      <c r="G205" s="86">
        <f t="shared" si="18"/>
        <v>905126265</v>
      </c>
      <c r="H205" s="86">
        <f t="shared" si="18"/>
        <v>177535000</v>
      </c>
      <c r="I205" s="86">
        <f t="shared" si="18"/>
        <v>101435000</v>
      </c>
      <c r="J205" s="86">
        <f t="shared" si="18"/>
        <v>1119044700</v>
      </c>
      <c r="K205" s="86">
        <f t="shared" si="18"/>
        <v>1014300000</v>
      </c>
      <c r="L205" s="86">
        <f t="shared" si="18"/>
        <v>1000000000</v>
      </c>
      <c r="M205" s="86">
        <f t="shared" si="18"/>
        <v>446500000</v>
      </c>
      <c r="N205" s="86">
        <f t="shared" si="18"/>
        <v>1018800000</v>
      </c>
      <c r="O205" s="86">
        <f t="shared" si="18"/>
        <v>1240600000</v>
      </c>
      <c r="P205" s="86">
        <f t="shared" si="18"/>
        <v>1331000000</v>
      </c>
      <c r="Q205" s="86">
        <f t="shared" si="18"/>
        <v>1000000000</v>
      </c>
      <c r="R205" s="86">
        <f t="shared" si="18"/>
        <v>6785136000</v>
      </c>
    </row>
    <row r="207" spans="1:18" ht="33" customHeight="1">
      <c r="A207" s="113" t="s">
        <v>66</v>
      </c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5"/>
    </row>
    <row r="208" spans="1:18" ht="32.25" customHeight="1">
      <c r="A208" s="110" t="s">
        <v>69</v>
      </c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2"/>
    </row>
    <row r="209" spans="1:18">
      <c r="A209" s="43" t="s">
        <v>271</v>
      </c>
      <c r="B209" s="31">
        <f>SUM(E209:R209)</f>
        <v>1158552090</v>
      </c>
      <c r="C209" s="31" t="e">
        <f>#REF!</f>
        <v>#REF!</v>
      </c>
      <c r="D209" s="31" t="e">
        <f>#REF!</f>
        <v>#REF!</v>
      </c>
      <c r="E209" s="31"/>
      <c r="F209" s="31">
        <v>145832000</v>
      </c>
      <c r="G209" s="31">
        <v>218747400</v>
      </c>
      <c r="H209" s="31">
        <v>18268660</v>
      </c>
      <c r="I209" s="31">
        <v>775704030</v>
      </c>
      <c r="J209" s="31"/>
      <c r="K209" s="31"/>
      <c r="L209" s="31"/>
      <c r="M209" s="31"/>
      <c r="N209" s="31"/>
      <c r="O209" s="31"/>
      <c r="P209" s="31"/>
      <c r="Q209" s="70"/>
      <c r="R209" s="71"/>
    </row>
    <row r="210" spans="1:18" ht="56.25">
      <c r="A210" s="30" t="s">
        <v>67</v>
      </c>
      <c r="B210" s="31">
        <f t="shared" ref="B210:B216" si="19">SUM(E210:R210)</f>
        <v>70600000</v>
      </c>
      <c r="C210" s="31" t="e">
        <f>#REF!</f>
        <v>#REF!</v>
      </c>
      <c r="D210" s="31" t="e">
        <f>#REF!</f>
        <v>#REF!</v>
      </c>
      <c r="E210" s="31">
        <v>70600000</v>
      </c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70"/>
      <c r="R210" s="71"/>
    </row>
    <row r="211" spans="1:18" ht="56.25">
      <c r="A211" s="30" t="s">
        <v>68</v>
      </c>
      <c r="B211" s="31">
        <f t="shared" si="19"/>
        <v>44100000</v>
      </c>
      <c r="C211" s="31" t="e">
        <f>#REF!+#REF!</f>
        <v>#REF!</v>
      </c>
      <c r="D211" s="31" t="e">
        <f>#REF!+#REF!</f>
        <v>#REF!</v>
      </c>
      <c r="E211" s="31">
        <v>44100000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70"/>
      <c r="R211" s="71"/>
    </row>
    <row r="212" spans="1:18" ht="56.25">
      <c r="A212" s="30" t="s">
        <v>272</v>
      </c>
      <c r="B212" s="31">
        <f t="shared" si="19"/>
        <v>65400000</v>
      </c>
      <c r="C212" s="31" t="e">
        <f>#REF!+#REF!</f>
        <v>#REF!</v>
      </c>
      <c r="D212" s="31" t="e">
        <f>#REF!+#REF!</f>
        <v>#REF!</v>
      </c>
      <c r="E212" s="31"/>
      <c r="F212" s="31"/>
      <c r="G212" s="31"/>
      <c r="H212" s="31"/>
      <c r="I212" s="31"/>
      <c r="J212" s="31"/>
      <c r="K212" s="31">
        <v>65400000</v>
      </c>
      <c r="L212" s="31"/>
      <c r="M212" s="31"/>
      <c r="N212" s="31"/>
      <c r="O212" s="31"/>
      <c r="P212" s="31"/>
      <c r="Q212" s="70"/>
      <c r="R212" s="71"/>
    </row>
    <row r="213" spans="1:18" ht="56.25">
      <c r="A213" s="30" t="s">
        <v>273</v>
      </c>
      <c r="B213" s="31">
        <f t="shared" si="19"/>
        <v>214000000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>
        <v>100000000</v>
      </c>
      <c r="M213" s="31">
        <v>114000000</v>
      </c>
      <c r="N213" s="31"/>
      <c r="O213" s="31"/>
      <c r="P213" s="31"/>
      <c r="Q213" s="70"/>
      <c r="R213" s="71"/>
    </row>
    <row r="214" spans="1:18" ht="37.5">
      <c r="A214" s="30" t="s">
        <v>274</v>
      </c>
      <c r="B214" s="31">
        <f t="shared" si="19"/>
        <v>148800000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>
        <v>148800000</v>
      </c>
      <c r="M214" s="31"/>
      <c r="N214" s="31"/>
      <c r="O214" s="31"/>
      <c r="P214" s="31"/>
      <c r="Q214" s="70"/>
      <c r="R214" s="31"/>
    </row>
    <row r="215" spans="1:18" ht="56.25">
      <c r="A215" s="30" t="s">
        <v>275</v>
      </c>
      <c r="B215" s="31">
        <f t="shared" si="19"/>
        <v>2287300000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70"/>
      <c r="R215" s="31">
        <v>2287300000</v>
      </c>
    </row>
    <row r="216" spans="1:18" ht="57" customHeight="1">
      <c r="A216" s="30" t="s">
        <v>276</v>
      </c>
      <c r="B216" s="31">
        <f t="shared" si="19"/>
        <v>65400000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70"/>
      <c r="R216" s="31">
        <v>65400000</v>
      </c>
    </row>
    <row r="217" spans="1:18" ht="60.75" customHeight="1">
      <c r="A217" s="73" t="s">
        <v>277</v>
      </c>
      <c r="B217" s="74">
        <f>SUM(B209:B216)</f>
        <v>4054152090</v>
      </c>
      <c r="C217" s="74" t="e">
        <f t="shared" ref="C217:R217" si="20">SUM(C209:C216)</f>
        <v>#REF!</v>
      </c>
      <c r="D217" s="74" t="e">
        <f t="shared" si="20"/>
        <v>#REF!</v>
      </c>
      <c r="E217" s="74">
        <f t="shared" si="20"/>
        <v>114700000</v>
      </c>
      <c r="F217" s="74">
        <f t="shared" si="20"/>
        <v>145832000</v>
      </c>
      <c r="G217" s="74">
        <f t="shared" si="20"/>
        <v>218747400</v>
      </c>
      <c r="H217" s="74">
        <f t="shared" si="20"/>
        <v>18268660</v>
      </c>
      <c r="I217" s="74">
        <f t="shared" si="20"/>
        <v>775704030</v>
      </c>
      <c r="J217" s="74">
        <f t="shared" si="20"/>
        <v>0</v>
      </c>
      <c r="K217" s="74">
        <f t="shared" si="20"/>
        <v>65400000</v>
      </c>
      <c r="L217" s="74">
        <f t="shared" si="20"/>
        <v>248800000</v>
      </c>
      <c r="M217" s="74">
        <f t="shared" si="20"/>
        <v>114000000</v>
      </c>
      <c r="N217" s="74">
        <f t="shared" si="20"/>
        <v>0</v>
      </c>
      <c r="O217" s="74">
        <f t="shared" si="20"/>
        <v>0</v>
      </c>
      <c r="P217" s="74">
        <f t="shared" si="20"/>
        <v>0</v>
      </c>
      <c r="Q217" s="74">
        <f t="shared" si="20"/>
        <v>0</v>
      </c>
      <c r="R217" s="74">
        <f t="shared" si="20"/>
        <v>2352700000</v>
      </c>
    </row>
    <row r="218" spans="1:18" ht="38.25" customHeight="1">
      <c r="A218" s="110" t="s">
        <v>64</v>
      </c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2"/>
    </row>
    <row r="219" spans="1:18" ht="123" customHeight="1">
      <c r="A219" s="53" t="s">
        <v>71</v>
      </c>
      <c r="B219" s="31">
        <f>SUM(E219:R219)</f>
        <v>384609887</v>
      </c>
      <c r="C219" s="31"/>
      <c r="D219" s="31"/>
      <c r="E219" s="31">
        <v>188888900</v>
      </c>
      <c r="F219" s="31">
        <v>195720987</v>
      </c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91.5" customHeight="1">
      <c r="A220" s="84" t="s">
        <v>269</v>
      </c>
      <c r="B220" s="74">
        <f t="shared" ref="B220:R220" si="21">SUM(B219)</f>
        <v>384609887</v>
      </c>
      <c r="C220" s="74">
        <f t="shared" si="21"/>
        <v>0</v>
      </c>
      <c r="D220" s="74">
        <f t="shared" si="21"/>
        <v>0</v>
      </c>
      <c r="E220" s="74">
        <f t="shared" si="21"/>
        <v>188888900</v>
      </c>
      <c r="F220" s="74">
        <f t="shared" si="21"/>
        <v>195720987</v>
      </c>
      <c r="G220" s="74">
        <f t="shared" si="21"/>
        <v>0</v>
      </c>
      <c r="H220" s="74">
        <f t="shared" si="21"/>
        <v>0</v>
      </c>
      <c r="I220" s="74">
        <f t="shared" si="21"/>
        <v>0</v>
      </c>
      <c r="J220" s="74">
        <f t="shared" si="21"/>
        <v>0</v>
      </c>
      <c r="K220" s="74">
        <f t="shared" si="21"/>
        <v>0</v>
      </c>
      <c r="L220" s="74">
        <f t="shared" si="21"/>
        <v>0</v>
      </c>
      <c r="M220" s="74">
        <f t="shared" si="21"/>
        <v>0</v>
      </c>
      <c r="N220" s="74">
        <f t="shared" si="21"/>
        <v>0</v>
      </c>
      <c r="O220" s="74">
        <f t="shared" si="21"/>
        <v>0</v>
      </c>
      <c r="P220" s="74">
        <f t="shared" si="21"/>
        <v>0</v>
      </c>
      <c r="Q220" s="74">
        <f t="shared" si="21"/>
        <v>0</v>
      </c>
      <c r="R220" s="74">
        <f t="shared" si="21"/>
        <v>0</v>
      </c>
    </row>
    <row r="221" spans="1:18" ht="71.25" customHeight="1">
      <c r="A221" s="85" t="s">
        <v>270</v>
      </c>
      <c r="B221" s="86">
        <f>B220+B217</f>
        <v>4438761977</v>
      </c>
      <c r="C221" s="86" t="e">
        <f t="shared" ref="C221:R221" si="22">C220+C217</f>
        <v>#REF!</v>
      </c>
      <c r="D221" s="86" t="e">
        <f t="shared" si="22"/>
        <v>#REF!</v>
      </c>
      <c r="E221" s="86">
        <f t="shared" si="22"/>
        <v>303588900</v>
      </c>
      <c r="F221" s="86">
        <f t="shared" si="22"/>
        <v>341552987</v>
      </c>
      <c r="G221" s="86">
        <f t="shared" si="22"/>
        <v>218747400</v>
      </c>
      <c r="H221" s="86">
        <f t="shared" si="22"/>
        <v>18268660</v>
      </c>
      <c r="I221" s="86">
        <f t="shared" si="22"/>
        <v>775704030</v>
      </c>
      <c r="J221" s="86">
        <f t="shared" si="22"/>
        <v>0</v>
      </c>
      <c r="K221" s="86">
        <f t="shared" si="22"/>
        <v>65400000</v>
      </c>
      <c r="L221" s="86">
        <f t="shared" si="22"/>
        <v>248800000</v>
      </c>
      <c r="M221" s="86">
        <f t="shared" si="22"/>
        <v>114000000</v>
      </c>
      <c r="N221" s="86">
        <f t="shared" si="22"/>
        <v>0</v>
      </c>
      <c r="O221" s="86">
        <f t="shared" si="22"/>
        <v>0</v>
      </c>
      <c r="P221" s="86">
        <f t="shared" si="22"/>
        <v>0</v>
      </c>
      <c r="Q221" s="86">
        <f t="shared" si="22"/>
        <v>0</v>
      </c>
      <c r="R221" s="86">
        <f t="shared" si="22"/>
        <v>2352700000</v>
      </c>
    </row>
    <row r="223" spans="1:18" ht="39" customHeight="1">
      <c r="A223" s="113" t="s">
        <v>72</v>
      </c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5"/>
    </row>
    <row r="224" spans="1:18" ht="33.75" customHeight="1">
      <c r="A224" s="110" t="s">
        <v>73</v>
      </c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2"/>
    </row>
    <row r="225" spans="1:18" ht="54" customHeight="1">
      <c r="A225" s="43" t="s">
        <v>278</v>
      </c>
      <c r="B225" s="31">
        <f>SUM(E225:R225)</f>
        <v>145000000</v>
      </c>
      <c r="C225" s="31" t="e">
        <f>#REF!</f>
        <v>#REF!</v>
      </c>
      <c r="D225" s="31" t="e">
        <f>#REF!</f>
        <v>#REF!</v>
      </c>
      <c r="E225" s="31"/>
      <c r="F225" s="31"/>
      <c r="G225" s="31"/>
      <c r="H225" s="31"/>
      <c r="I225" s="31"/>
      <c r="J225" s="31">
        <v>145000000</v>
      </c>
      <c r="K225" s="31"/>
      <c r="L225" s="31"/>
      <c r="M225" s="31"/>
      <c r="N225" s="31"/>
      <c r="O225" s="31"/>
      <c r="P225" s="31"/>
      <c r="Q225" s="70"/>
      <c r="R225" s="71"/>
    </row>
    <row r="226" spans="1:18" ht="45" customHeight="1">
      <c r="A226" s="30" t="s">
        <v>279</v>
      </c>
      <c r="B226" s="31">
        <f t="shared" ref="B226:B278" si="23">SUM(E226:R226)</f>
        <v>277477000</v>
      </c>
      <c r="C226" s="31" t="e">
        <f>#REF!</f>
        <v>#REF!</v>
      </c>
      <c r="D226" s="31" t="e">
        <f>#REF!</f>
        <v>#REF!</v>
      </c>
      <c r="E226" s="31"/>
      <c r="F226" s="31"/>
      <c r="G226" s="31">
        <v>277477000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70"/>
      <c r="R226" s="71"/>
    </row>
    <row r="227" spans="1:18" ht="45" customHeight="1">
      <c r="A227" s="30" t="s">
        <v>280</v>
      </c>
      <c r="B227" s="31">
        <f t="shared" si="23"/>
        <v>145000000</v>
      </c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>
        <v>145000000</v>
      </c>
      <c r="N227" s="31"/>
      <c r="O227" s="31"/>
      <c r="P227" s="31"/>
      <c r="Q227" s="70"/>
      <c r="R227" s="71"/>
    </row>
    <row r="228" spans="1:18" ht="75">
      <c r="A228" s="30" t="s">
        <v>281</v>
      </c>
      <c r="B228" s="31">
        <f t="shared" si="23"/>
        <v>420022000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>
        <v>420022000</v>
      </c>
      <c r="Q228" s="70"/>
      <c r="R228" s="71"/>
    </row>
    <row r="229" spans="1:18" ht="46.5" customHeight="1">
      <c r="A229" s="30" t="s">
        <v>282</v>
      </c>
      <c r="B229" s="31">
        <f t="shared" si="23"/>
        <v>277477000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>
        <v>277477000</v>
      </c>
      <c r="O229" s="31"/>
      <c r="P229" s="31"/>
      <c r="Q229" s="70"/>
      <c r="R229" s="71"/>
    </row>
    <row r="230" spans="1:18" ht="121.5" customHeight="1">
      <c r="A230" s="30" t="s">
        <v>283</v>
      </c>
      <c r="B230" s="31">
        <f t="shared" si="23"/>
        <v>560000000</v>
      </c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70">
        <v>560000000</v>
      </c>
      <c r="R230" s="71"/>
    </row>
    <row r="231" spans="1:18" ht="24.75" customHeight="1">
      <c r="A231" s="30" t="s">
        <v>284</v>
      </c>
      <c r="B231" s="31">
        <f t="shared" si="23"/>
        <v>277491000</v>
      </c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>
        <v>277491000</v>
      </c>
      <c r="Q231" s="70"/>
      <c r="R231" s="71"/>
    </row>
    <row r="232" spans="1:18" ht="63" customHeight="1">
      <c r="A232" s="30" t="s">
        <v>285</v>
      </c>
      <c r="B232" s="31">
        <f t="shared" si="23"/>
        <v>173259699</v>
      </c>
      <c r="C232" s="31"/>
      <c r="D232" s="31"/>
      <c r="E232" s="31"/>
      <c r="F232" s="31">
        <v>173259699</v>
      </c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70"/>
      <c r="R232" s="71"/>
    </row>
    <row r="233" spans="1:18" ht="49.5" customHeight="1">
      <c r="A233" s="30" t="s">
        <v>286</v>
      </c>
      <c r="B233" s="31">
        <f t="shared" si="23"/>
        <v>277477000</v>
      </c>
      <c r="C233" s="31"/>
      <c r="D233" s="31"/>
      <c r="E233" s="31"/>
      <c r="F233" s="31"/>
      <c r="G233" s="31">
        <v>277477000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70"/>
      <c r="R233" s="71"/>
    </row>
    <row r="234" spans="1:18" ht="26.25" customHeight="1">
      <c r="A234" s="30" t="s">
        <v>287</v>
      </c>
      <c r="B234" s="31">
        <f t="shared" si="23"/>
        <v>125000000</v>
      </c>
      <c r="C234" s="31"/>
      <c r="D234" s="31"/>
      <c r="E234" s="31"/>
      <c r="F234" s="31">
        <v>125000000</v>
      </c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70"/>
      <c r="R234" s="71"/>
    </row>
    <row r="235" spans="1:18" ht="56.25">
      <c r="A235" s="30" t="s">
        <v>288</v>
      </c>
      <c r="B235" s="31">
        <f t="shared" si="23"/>
        <v>75889680</v>
      </c>
      <c r="C235" s="31"/>
      <c r="D235" s="31"/>
      <c r="E235" s="31"/>
      <c r="F235" s="31">
        <v>75889680</v>
      </c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70"/>
      <c r="R235" s="71"/>
    </row>
    <row r="236" spans="1:18" ht="37.5">
      <c r="A236" s="30" t="s">
        <v>289</v>
      </c>
      <c r="B236" s="31">
        <f t="shared" si="23"/>
        <v>288000000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>
        <v>288000000</v>
      </c>
      <c r="M236" s="31"/>
      <c r="N236" s="31"/>
      <c r="O236" s="31"/>
      <c r="P236" s="31"/>
      <c r="Q236" s="70"/>
      <c r="R236" s="71"/>
    </row>
    <row r="237" spans="1:18" ht="37.5">
      <c r="A237" s="30" t="s">
        <v>290</v>
      </c>
      <c r="B237" s="31">
        <f t="shared" si="23"/>
        <v>226800000</v>
      </c>
      <c r="C237" s="31"/>
      <c r="D237" s="31"/>
      <c r="E237" s="31"/>
      <c r="F237" s="31"/>
      <c r="G237" s="31"/>
      <c r="H237" s="31"/>
      <c r="I237" s="31"/>
      <c r="J237" s="31"/>
      <c r="K237" s="31">
        <v>226800000</v>
      </c>
      <c r="L237" s="31"/>
      <c r="M237" s="31"/>
      <c r="N237" s="31"/>
      <c r="O237" s="31"/>
      <c r="P237" s="31"/>
      <c r="Q237" s="70"/>
      <c r="R237" s="71"/>
    </row>
    <row r="238" spans="1:18" ht="75">
      <c r="A238" s="30" t="s">
        <v>291</v>
      </c>
      <c r="B238" s="31">
        <f t="shared" si="23"/>
        <v>358000000</v>
      </c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>
        <v>358000000</v>
      </c>
      <c r="N238" s="31"/>
      <c r="O238" s="31"/>
      <c r="P238" s="31"/>
      <c r="Q238" s="70"/>
      <c r="R238" s="71"/>
    </row>
    <row r="239" spans="1:18" ht="56.25">
      <c r="A239" s="30" t="s">
        <v>292</v>
      </c>
      <c r="B239" s="31">
        <f t="shared" si="23"/>
        <v>1337600002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70">
        <v>1337600002</v>
      </c>
      <c r="R239" s="71"/>
    </row>
    <row r="240" spans="1:18" ht="49.5" customHeight="1">
      <c r="A240" s="30" t="s">
        <v>293</v>
      </c>
      <c r="B240" s="31">
        <f t="shared" si="23"/>
        <v>68119000</v>
      </c>
      <c r="C240" s="31"/>
      <c r="D240" s="31"/>
      <c r="E240" s="31"/>
      <c r="F240" s="31">
        <v>68119000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70"/>
      <c r="R240" s="71"/>
    </row>
    <row r="241" spans="1:18" ht="32.25" customHeight="1">
      <c r="A241" s="30" t="s">
        <v>294</v>
      </c>
      <c r="B241" s="31">
        <f t="shared" si="23"/>
        <v>779070430</v>
      </c>
      <c r="C241" s="31"/>
      <c r="D241" s="31"/>
      <c r="E241" s="31"/>
      <c r="F241" s="31"/>
      <c r="G241" s="31">
        <v>779070430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70"/>
      <c r="R241" s="71"/>
    </row>
    <row r="242" spans="1:18" ht="45" customHeight="1">
      <c r="A242" s="30" t="s">
        <v>295</v>
      </c>
      <c r="B242" s="31">
        <f t="shared" si="23"/>
        <v>506833292</v>
      </c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70">
        <v>506833292</v>
      </c>
      <c r="R242" s="71"/>
    </row>
    <row r="243" spans="1:18" ht="108.75" customHeight="1">
      <c r="A243" s="30" t="s">
        <v>296</v>
      </c>
      <c r="B243" s="31">
        <f t="shared" si="23"/>
        <v>25000000</v>
      </c>
      <c r="C243" s="31"/>
      <c r="D243" s="31"/>
      <c r="E243" s="31"/>
      <c r="F243" s="31">
        <v>25000000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70"/>
      <c r="R243" s="71"/>
    </row>
    <row r="244" spans="1:18" ht="48" customHeight="1">
      <c r="A244" s="30" t="s">
        <v>297</v>
      </c>
      <c r="B244" s="31">
        <f t="shared" si="23"/>
        <v>54646264</v>
      </c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70">
        <v>54646264</v>
      </c>
      <c r="R244" s="71"/>
    </row>
    <row r="245" spans="1:18" ht="40.5" customHeight="1">
      <c r="A245" s="30" t="s">
        <v>298</v>
      </c>
      <c r="B245" s="31">
        <f t="shared" si="23"/>
        <v>141238600</v>
      </c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>
        <v>141238600</v>
      </c>
      <c r="N245" s="31"/>
      <c r="O245" s="31"/>
      <c r="P245" s="31"/>
      <c r="Q245" s="70"/>
      <c r="R245" s="71"/>
    </row>
    <row r="246" spans="1:18" ht="37.5">
      <c r="A246" s="30" t="s">
        <v>299</v>
      </c>
      <c r="B246" s="31">
        <f t="shared" si="23"/>
        <v>156044000</v>
      </c>
      <c r="C246" s="31"/>
      <c r="D246" s="31"/>
      <c r="E246" s="31"/>
      <c r="F246" s="31"/>
      <c r="G246" s="31">
        <v>156044000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70"/>
      <c r="R246" s="71"/>
    </row>
    <row r="247" spans="1:18" ht="37.5">
      <c r="A247" s="30" t="s">
        <v>300</v>
      </c>
      <c r="B247" s="31">
        <f t="shared" si="23"/>
        <v>277489631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>
        <v>277489631</v>
      </c>
      <c r="Q247" s="70"/>
      <c r="R247" s="71"/>
    </row>
    <row r="248" spans="1:18" ht="37.5">
      <c r="A248" s="30" t="s">
        <v>301</v>
      </c>
      <c r="B248" s="31">
        <f t="shared" si="23"/>
        <v>446622000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>
        <v>446622000</v>
      </c>
      <c r="Q248" s="70"/>
      <c r="R248" s="71"/>
    </row>
    <row r="249" spans="1:18" ht="37.5">
      <c r="A249" s="30" t="s">
        <v>302</v>
      </c>
      <c r="B249" s="31">
        <f t="shared" si="23"/>
        <v>292661000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>
        <v>292661000</v>
      </c>
      <c r="Q249" s="70"/>
      <c r="R249" s="71"/>
    </row>
    <row r="250" spans="1:18" ht="37.5">
      <c r="A250" s="30" t="s">
        <v>303</v>
      </c>
      <c r="B250" s="31">
        <f t="shared" si="23"/>
        <v>141239000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>
        <v>141239000</v>
      </c>
      <c r="O250" s="31"/>
      <c r="P250" s="31"/>
      <c r="Q250" s="70"/>
      <c r="R250" s="71"/>
    </row>
    <row r="251" spans="1:18" ht="30.75" customHeight="1">
      <c r="A251" s="30" t="s">
        <v>304</v>
      </c>
      <c r="B251" s="31">
        <f t="shared" si="23"/>
        <v>519007601</v>
      </c>
      <c r="C251" s="31"/>
      <c r="D251" s="31"/>
      <c r="E251" s="31"/>
      <c r="F251" s="31"/>
      <c r="G251" s="31"/>
      <c r="H251" s="31"/>
      <c r="I251" s="31">
        <v>519007601</v>
      </c>
      <c r="J251" s="31"/>
      <c r="K251" s="31"/>
      <c r="L251" s="31"/>
      <c r="M251" s="31"/>
      <c r="N251" s="31"/>
      <c r="O251" s="31"/>
      <c r="P251" s="31"/>
      <c r="Q251" s="70"/>
      <c r="R251" s="71"/>
    </row>
    <row r="252" spans="1:18" ht="59.25" customHeight="1">
      <c r="A252" s="30" t="s">
        <v>305</v>
      </c>
      <c r="B252" s="31">
        <f t="shared" si="23"/>
        <v>274000000</v>
      </c>
      <c r="C252" s="31"/>
      <c r="D252" s="31"/>
      <c r="E252" s="31"/>
      <c r="F252" s="31"/>
      <c r="G252" s="31"/>
      <c r="H252" s="31"/>
      <c r="I252" s="31"/>
      <c r="J252" s="31"/>
      <c r="K252" s="31">
        <v>274000000</v>
      </c>
      <c r="L252" s="31"/>
      <c r="M252" s="31"/>
      <c r="N252" s="31"/>
      <c r="O252" s="31"/>
      <c r="P252" s="31"/>
      <c r="Q252" s="70"/>
      <c r="R252" s="71"/>
    </row>
    <row r="253" spans="1:18" ht="56.25">
      <c r="A253" s="30" t="s">
        <v>305</v>
      </c>
      <c r="B253" s="31">
        <f t="shared" si="23"/>
        <v>760443999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>
        <v>760443999</v>
      </c>
      <c r="P253" s="31"/>
      <c r="Q253" s="70"/>
      <c r="R253" s="71"/>
    </row>
    <row r="254" spans="1:18" ht="37.5">
      <c r="A254" s="30" t="s">
        <v>306</v>
      </c>
      <c r="B254" s="31">
        <f t="shared" si="23"/>
        <v>696194010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>
        <v>696194010</v>
      </c>
      <c r="Q254" s="70"/>
      <c r="R254" s="71"/>
    </row>
    <row r="255" spans="1:18" ht="75">
      <c r="A255" s="30" t="s">
        <v>307</v>
      </c>
      <c r="B255" s="31">
        <f t="shared" si="23"/>
        <v>568300000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>
        <v>568300000</v>
      </c>
      <c r="Q255" s="70"/>
      <c r="R255" s="71"/>
    </row>
    <row r="256" spans="1:18" ht="37.5">
      <c r="A256" s="30" t="s">
        <v>308</v>
      </c>
      <c r="B256" s="31">
        <f t="shared" si="23"/>
        <v>446622000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>
        <v>446622000</v>
      </c>
      <c r="N256" s="31"/>
      <c r="O256" s="31"/>
      <c r="P256" s="31"/>
      <c r="Q256" s="70"/>
      <c r="R256" s="71"/>
    </row>
    <row r="257" spans="1:18" ht="37.5">
      <c r="A257" s="30" t="s">
        <v>309</v>
      </c>
      <c r="B257" s="31">
        <f t="shared" si="23"/>
        <v>214600000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>
        <v>214600000</v>
      </c>
      <c r="O257" s="31"/>
      <c r="P257" s="31"/>
      <c r="Q257" s="70"/>
      <c r="R257" s="71"/>
    </row>
    <row r="258" spans="1:18" ht="37.5">
      <c r="A258" s="30" t="s">
        <v>310</v>
      </c>
      <c r="B258" s="31">
        <f t="shared" si="23"/>
        <v>280477000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70">
        <v>280477000</v>
      </c>
      <c r="R258" s="71"/>
    </row>
    <row r="259" spans="1:18" ht="37.5">
      <c r="A259" s="30" t="s">
        <v>311</v>
      </c>
      <c r="B259" s="31">
        <f t="shared" si="23"/>
        <v>420022000</v>
      </c>
      <c r="C259" s="31" t="e">
        <f>#REF!+#REF!</f>
        <v>#REF!</v>
      </c>
      <c r="D259" s="31" t="e">
        <f>#REF!+#REF!</f>
        <v>#REF!</v>
      </c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>
        <v>420022000</v>
      </c>
      <c r="P259" s="31"/>
      <c r="Q259" s="70"/>
      <c r="R259" s="71"/>
    </row>
    <row r="260" spans="1:18" ht="37.5">
      <c r="A260" s="30" t="s">
        <v>312</v>
      </c>
      <c r="B260" s="31">
        <f t="shared" si="23"/>
        <v>145000000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>
        <v>145000000</v>
      </c>
      <c r="Q260" s="70"/>
      <c r="R260" s="71"/>
    </row>
    <row r="261" spans="1:18" ht="37.5">
      <c r="A261" s="30" t="s">
        <v>313</v>
      </c>
      <c r="B261" s="31">
        <f t="shared" si="23"/>
        <v>209358000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>
        <v>209358000</v>
      </c>
      <c r="P261" s="31"/>
      <c r="Q261" s="70"/>
      <c r="R261" s="71"/>
    </row>
    <row r="262" spans="1:18" ht="37.5">
      <c r="A262" s="30" t="s">
        <v>313</v>
      </c>
      <c r="B262" s="31">
        <f t="shared" si="23"/>
        <v>282477000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70">
        <v>282477000</v>
      </c>
      <c r="R262" s="71"/>
    </row>
    <row r="263" spans="1:18" ht="37.5">
      <c r="A263" s="30" t="s">
        <v>314</v>
      </c>
      <c r="B263" s="31">
        <f t="shared" si="23"/>
        <v>211700000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70"/>
      <c r="R263" s="31">
        <v>211700000</v>
      </c>
    </row>
    <row r="264" spans="1:18" ht="37.5">
      <c r="A264" s="30" t="s">
        <v>315</v>
      </c>
      <c r="B264" s="31">
        <f t="shared" si="23"/>
        <v>34110000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70"/>
      <c r="R264" s="31">
        <v>34110000</v>
      </c>
    </row>
    <row r="265" spans="1:18" ht="37.5">
      <c r="A265" s="30" t="s">
        <v>316</v>
      </c>
      <c r="B265" s="31">
        <f t="shared" si="23"/>
        <v>151044000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70"/>
      <c r="R265" s="31">
        <v>151044000</v>
      </c>
    </row>
    <row r="266" spans="1:18" ht="37.5">
      <c r="A266" s="30" t="s">
        <v>317</v>
      </c>
      <c r="B266" s="31">
        <f t="shared" si="23"/>
        <v>506833160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70"/>
      <c r="R266" s="31">
        <v>506833160</v>
      </c>
    </row>
    <row r="267" spans="1:18" ht="37.5">
      <c r="A267" s="30" t="s">
        <v>318</v>
      </c>
      <c r="B267" s="31">
        <f t="shared" si="23"/>
        <v>299300000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70"/>
      <c r="R267" s="31">
        <v>299300000</v>
      </c>
    </row>
    <row r="268" spans="1:18" ht="37.5">
      <c r="A268" s="30" t="s">
        <v>319</v>
      </c>
      <c r="B268" s="31">
        <f t="shared" si="23"/>
        <v>272477000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70"/>
      <c r="R268" s="31">
        <v>272477000</v>
      </c>
    </row>
    <row r="269" spans="1:18" ht="37.5">
      <c r="A269" s="30" t="s">
        <v>320</v>
      </c>
      <c r="B269" s="31">
        <f t="shared" si="23"/>
        <v>145000000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70"/>
      <c r="R269" s="31">
        <v>145000000</v>
      </c>
    </row>
    <row r="270" spans="1:18" ht="37.5">
      <c r="A270" s="30" t="s">
        <v>321</v>
      </c>
      <c r="B270" s="31">
        <f t="shared" si="23"/>
        <v>199761000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70"/>
      <c r="R270" s="31">
        <v>199761000</v>
      </c>
    </row>
    <row r="271" spans="1:18" ht="37.5">
      <c r="A271" s="30" t="s">
        <v>322</v>
      </c>
      <c r="B271" s="31">
        <f t="shared" si="23"/>
        <v>410022000</v>
      </c>
      <c r="C271" s="31" t="e">
        <f>#REF!+#REF!</f>
        <v>#REF!</v>
      </c>
      <c r="D271" s="31" t="e">
        <f>#REF!+#REF!</f>
        <v>#REF!</v>
      </c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70"/>
      <c r="R271" s="31">
        <v>410022000</v>
      </c>
    </row>
    <row r="272" spans="1:18" ht="37.5">
      <c r="A272" s="30" t="s">
        <v>323</v>
      </c>
      <c r="B272" s="31">
        <f t="shared" si="23"/>
        <v>323200000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70"/>
      <c r="R272" s="31">
        <v>323200000</v>
      </c>
    </row>
    <row r="273" spans="1:18" ht="37.5">
      <c r="A273" s="30" t="s">
        <v>324</v>
      </c>
      <c r="B273" s="31">
        <f t="shared" si="23"/>
        <v>340597000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70"/>
      <c r="R273" s="31">
        <v>340597000</v>
      </c>
    </row>
    <row r="274" spans="1:18" ht="37.5">
      <c r="A274" s="30" t="s">
        <v>325</v>
      </c>
      <c r="B274" s="31">
        <f t="shared" si="23"/>
        <v>272477000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70"/>
      <c r="R274" s="31">
        <v>272477000</v>
      </c>
    </row>
    <row r="275" spans="1:18" ht="37.5">
      <c r="A275" s="30" t="s">
        <v>326</v>
      </c>
      <c r="B275" s="31">
        <f t="shared" si="23"/>
        <v>272477000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70"/>
      <c r="R275" s="31">
        <v>272477000</v>
      </c>
    </row>
    <row r="276" spans="1:18" ht="37.5">
      <c r="A276" s="30" t="s">
        <v>327</v>
      </c>
      <c r="B276" s="31">
        <f t="shared" si="23"/>
        <v>272477000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70"/>
      <c r="R276" s="31">
        <v>272477000</v>
      </c>
    </row>
    <row r="277" spans="1:18" ht="37.5">
      <c r="A277" s="30" t="s">
        <v>328</v>
      </c>
      <c r="B277" s="31">
        <f t="shared" si="23"/>
        <v>145000000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70"/>
      <c r="R277" s="31">
        <v>145000000</v>
      </c>
    </row>
    <row r="278" spans="1:18" ht="37.5">
      <c r="A278" s="30" t="s">
        <v>329</v>
      </c>
      <c r="B278" s="31">
        <f t="shared" si="23"/>
        <v>850000000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70"/>
      <c r="R278" s="31">
        <v>850000000</v>
      </c>
    </row>
    <row r="279" spans="1:18" ht="75">
      <c r="A279" s="73" t="s">
        <v>330</v>
      </c>
      <c r="B279" s="74">
        <f>SUM(B225:B278)</f>
        <v>17376433368</v>
      </c>
      <c r="C279" s="74" t="e">
        <f t="shared" ref="C279:R279" si="24">SUM(C225:C278)</f>
        <v>#REF!</v>
      </c>
      <c r="D279" s="74" t="e">
        <f t="shared" si="24"/>
        <v>#REF!</v>
      </c>
      <c r="E279" s="74">
        <f t="shared" si="24"/>
        <v>0</v>
      </c>
      <c r="F279" s="74">
        <f t="shared" si="24"/>
        <v>467268379</v>
      </c>
      <c r="G279" s="74">
        <f t="shared" si="24"/>
        <v>1490068430</v>
      </c>
      <c r="H279" s="74">
        <f t="shared" si="24"/>
        <v>0</v>
      </c>
      <c r="I279" s="74">
        <f t="shared" si="24"/>
        <v>519007601</v>
      </c>
      <c r="J279" s="74">
        <f t="shared" si="24"/>
        <v>145000000</v>
      </c>
      <c r="K279" s="74">
        <f t="shared" si="24"/>
        <v>500800000</v>
      </c>
      <c r="L279" s="74">
        <f t="shared" si="24"/>
        <v>288000000</v>
      </c>
      <c r="M279" s="74">
        <f t="shared" si="24"/>
        <v>1090860600</v>
      </c>
      <c r="N279" s="74">
        <f t="shared" si="24"/>
        <v>633316000</v>
      </c>
      <c r="O279" s="74">
        <f t="shared" si="24"/>
        <v>1389823999</v>
      </c>
      <c r="P279" s="74">
        <f t="shared" si="24"/>
        <v>3123779641</v>
      </c>
      <c r="Q279" s="74">
        <f t="shared" si="24"/>
        <v>3022033558</v>
      </c>
      <c r="R279" s="74">
        <f t="shared" si="24"/>
        <v>4706475160</v>
      </c>
    </row>
    <row r="280" spans="1:18" ht="27.75" customHeight="1">
      <c r="A280" s="110" t="s">
        <v>74</v>
      </c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2"/>
    </row>
    <row r="281" spans="1:18" ht="56.25">
      <c r="A281" s="53" t="s">
        <v>331</v>
      </c>
      <c r="B281" s="47">
        <f>SUM(E281:R281)</f>
        <v>53000000</v>
      </c>
      <c r="C281" s="76"/>
      <c r="D281" s="76"/>
      <c r="E281" s="76"/>
      <c r="F281" s="47">
        <v>53000000</v>
      </c>
      <c r="G281" s="47"/>
      <c r="H281" s="77"/>
      <c r="I281" s="77"/>
      <c r="J281" s="77"/>
      <c r="K281" s="77"/>
      <c r="L281" s="47"/>
      <c r="M281" s="76"/>
      <c r="N281" s="76"/>
      <c r="O281" s="76"/>
      <c r="P281" s="76"/>
      <c r="Q281" s="76"/>
      <c r="R281" s="78"/>
    </row>
    <row r="282" spans="1:18" ht="49.5" customHeight="1">
      <c r="A282" s="53" t="s">
        <v>332</v>
      </c>
      <c r="B282" s="47">
        <f>SUM(E282:R282)</f>
        <v>346034901</v>
      </c>
      <c r="C282" s="76"/>
      <c r="D282" s="76"/>
      <c r="E282" s="76"/>
      <c r="F282" s="47">
        <v>346034901</v>
      </c>
      <c r="G282" s="47"/>
      <c r="H282" s="77"/>
      <c r="I282" s="77"/>
      <c r="J282" s="77"/>
      <c r="K282" s="47"/>
      <c r="L282" s="77"/>
      <c r="M282" s="76"/>
      <c r="N282" s="76"/>
      <c r="O282" s="76"/>
      <c r="P282" s="76"/>
      <c r="Q282" s="76"/>
      <c r="R282" s="78"/>
    </row>
    <row r="283" spans="1:18" ht="56.25">
      <c r="A283" s="30" t="s">
        <v>75</v>
      </c>
      <c r="B283" s="47">
        <f>SUM(E283:R283)</f>
        <v>20000000</v>
      </c>
      <c r="C283" s="79"/>
      <c r="D283" s="79"/>
      <c r="E283" s="31">
        <v>20000000</v>
      </c>
      <c r="F283" s="31"/>
      <c r="G283" s="31"/>
      <c r="H283" s="31"/>
      <c r="I283" s="31"/>
      <c r="J283" s="31"/>
      <c r="K283" s="31"/>
      <c r="L283" s="31"/>
      <c r="M283" s="79"/>
      <c r="N283" s="31"/>
      <c r="O283" s="79"/>
      <c r="P283" s="79"/>
      <c r="Q283" s="47"/>
      <c r="R283" s="81"/>
    </row>
    <row r="284" spans="1:18" ht="37.5">
      <c r="A284" s="30" t="s">
        <v>333</v>
      </c>
      <c r="B284" s="47">
        <f>SUM(E284:R284)</f>
        <v>1520000000</v>
      </c>
      <c r="C284" s="79" t="e">
        <f>#REF!+#REF!</f>
        <v>#REF!</v>
      </c>
      <c r="D284" s="79" t="e">
        <f>#REF!+#REF!</f>
        <v>#REF!</v>
      </c>
      <c r="E284" s="31"/>
      <c r="F284" s="31"/>
      <c r="G284" s="31"/>
      <c r="H284" s="31"/>
      <c r="I284" s="31"/>
      <c r="J284" s="31"/>
      <c r="K284" s="31"/>
      <c r="L284" s="31"/>
      <c r="M284" s="79"/>
      <c r="N284" s="79"/>
      <c r="O284" s="79"/>
      <c r="P284" s="79"/>
      <c r="Q284" s="70">
        <v>1520000000</v>
      </c>
      <c r="R284" s="81"/>
    </row>
    <row r="285" spans="1:18">
      <c r="A285" s="53"/>
      <c r="B285" s="31">
        <f>SUM(E285:R285)</f>
        <v>0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</row>
    <row r="286" spans="1:18" ht="75">
      <c r="A286" s="73" t="s">
        <v>334</v>
      </c>
      <c r="B286" s="74">
        <f t="shared" ref="B286:R286" si="25">SUM(B281:B285)</f>
        <v>1939034901</v>
      </c>
      <c r="C286" s="74" t="e">
        <f t="shared" si="25"/>
        <v>#REF!</v>
      </c>
      <c r="D286" s="74" t="e">
        <f t="shared" si="25"/>
        <v>#REF!</v>
      </c>
      <c r="E286" s="74">
        <f t="shared" si="25"/>
        <v>20000000</v>
      </c>
      <c r="F286" s="74">
        <f t="shared" si="25"/>
        <v>399034901</v>
      </c>
      <c r="G286" s="74">
        <f t="shared" si="25"/>
        <v>0</v>
      </c>
      <c r="H286" s="74">
        <f t="shared" si="25"/>
        <v>0</v>
      </c>
      <c r="I286" s="74">
        <f t="shared" si="25"/>
        <v>0</v>
      </c>
      <c r="J286" s="74">
        <f t="shared" si="25"/>
        <v>0</v>
      </c>
      <c r="K286" s="74">
        <f t="shared" si="25"/>
        <v>0</v>
      </c>
      <c r="L286" s="74">
        <f t="shared" si="25"/>
        <v>0</v>
      </c>
      <c r="M286" s="74">
        <f t="shared" si="25"/>
        <v>0</v>
      </c>
      <c r="N286" s="74">
        <f t="shared" si="25"/>
        <v>0</v>
      </c>
      <c r="O286" s="74">
        <f t="shared" si="25"/>
        <v>0</v>
      </c>
      <c r="P286" s="74">
        <f t="shared" si="25"/>
        <v>0</v>
      </c>
      <c r="Q286" s="74">
        <f t="shared" si="25"/>
        <v>1520000000</v>
      </c>
      <c r="R286" s="74">
        <f t="shared" si="25"/>
        <v>0</v>
      </c>
    </row>
    <row r="287" spans="1:18" ht="72" customHeight="1">
      <c r="A287" s="85" t="s">
        <v>335</v>
      </c>
      <c r="B287" s="86">
        <f>B286+B279</f>
        <v>19315468269</v>
      </c>
      <c r="C287" s="86" t="e">
        <f t="shared" ref="C287:R287" si="26">C286+C279</f>
        <v>#REF!</v>
      </c>
      <c r="D287" s="86" t="e">
        <f t="shared" si="26"/>
        <v>#REF!</v>
      </c>
      <c r="E287" s="86">
        <f t="shared" si="26"/>
        <v>20000000</v>
      </c>
      <c r="F287" s="86">
        <f t="shared" si="26"/>
        <v>866303280</v>
      </c>
      <c r="G287" s="86">
        <f t="shared" si="26"/>
        <v>1490068430</v>
      </c>
      <c r="H287" s="86">
        <f t="shared" si="26"/>
        <v>0</v>
      </c>
      <c r="I287" s="86">
        <f t="shared" si="26"/>
        <v>519007601</v>
      </c>
      <c r="J287" s="86">
        <f t="shared" si="26"/>
        <v>145000000</v>
      </c>
      <c r="K287" s="86">
        <f t="shared" si="26"/>
        <v>500800000</v>
      </c>
      <c r="L287" s="86">
        <f t="shared" si="26"/>
        <v>288000000</v>
      </c>
      <c r="M287" s="86">
        <f t="shared" si="26"/>
        <v>1090860600</v>
      </c>
      <c r="N287" s="86">
        <f t="shared" si="26"/>
        <v>633316000</v>
      </c>
      <c r="O287" s="86">
        <f t="shared" si="26"/>
        <v>1389823999</v>
      </c>
      <c r="P287" s="86">
        <f t="shared" si="26"/>
        <v>3123779641</v>
      </c>
      <c r="Q287" s="86">
        <f t="shared" si="26"/>
        <v>4542033558</v>
      </c>
      <c r="R287" s="86">
        <f t="shared" si="26"/>
        <v>4706475160</v>
      </c>
    </row>
    <row r="288" spans="1:18" s="91" customFormat="1" ht="47.25" customHeight="1">
      <c r="A288" s="89" t="s">
        <v>336</v>
      </c>
      <c r="B288" s="90">
        <f t="shared" ref="B288:R288" si="27">B287+B221+B205+B140</f>
        <v>140822519491</v>
      </c>
      <c r="C288" s="90" t="e">
        <f t="shared" si="27"/>
        <v>#REF!</v>
      </c>
      <c r="D288" s="90" t="e">
        <f t="shared" si="27"/>
        <v>#REF!</v>
      </c>
      <c r="E288" s="90">
        <f t="shared" si="27"/>
        <v>7255162628</v>
      </c>
      <c r="F288" s="90">
        <f t="shared" si="27"/>
        <v>12823424478</v>
      </c>
      <c r="G288" s="90">
        <f t="shared" si="27"/>
        <v>12820093965</v>
      </c>
      <c r="H288" s="90">
        <f t="shared" si="27"/>
        <v>5786568638</v>
      </c>
      <c r="I288" s="90">
        <f t="shared" si="27"/>
        <v>9404756004</v>
      </c>
      <c r="J288" s="90">
        <f t="shared" si="27"/>
        <v>5614372388</v>
      </c>
      <c r="K288" s="90">
        <f t="shared" si="27"/>
        <v>5212808920</v>
      </c>
      <c r="L288" s="90">
        <f t="shared" si="27"/>
        <v>3928601482</v>
      </c>
      <c r="M288" s="90">
        <f t="shared" si="27"/>
        <v>2233063663</v>
      </c>
      <c r="N288" s="90">
        <f t="shared" si="27"/>
        <v>4332384900</v>
      </c>
      <c r="O288" s="90">
        <f t="shared" si="27"/>
        <v>6201623985</v>
      </c>
      <c r="P288" s="90">
        <f t="shared" si="27"/>
        <v>4659137641</v>
      </c>
      <c r="Q288" s="90">
        <f t="shared" si="27"/>
        <v>5542033558</v>
      </c>
      <c r="R288" s="90">
        <f t="shared" si="27"/>
        <v>55008487241</v>
      </c>
    </row>
  </sheetData>
  <mergeCells count="42">
    <mergeCell ref="Q2:R2"/>
    <mergeCell ref="B4:O4"/>
    <mergeCell ref="A5:Q5"/>
    <mergeCell ref="A7:A9"/>
    <mergeCell ref="B7:B9"/>
    <mergeCell ref="C7:Q7"/>
    <mergeCell ref="C8:C9"/>
    <mergeCell ref="D8:D9"/>
    <mergeCell ref="E8:E9"/>
    <mergeCell ref="F8:F9"/>
    <mergeCell ref="R8:R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A190:R190"/>
    <mergeCell ref="A10:R10"/>
    <mergeCell ref="A11:R11"/>
    <mergeCell ref="A67:R67"/>
    <mergeCell ref="A124:R124"/>
    <mergeCell ref="A135:R135"/>
    <mergeCell ref="A141:R141"/>
    <mergeCell ref="A142:R142"/>
    <mergeCell ref="A143:R143"/>
    <mergeCell ref="A151:R151"/>
    <mergeCell ref="A158:R158"/>
    <mergeCell ref="A178:R178"/>
    <mergeCell ref="A224:R224"/>
    <mergeCell ref="A280:R280"/>
    <mergeCell ref="A195:R195"/>
    <mergeCell ref="A202:R202"/>
    <mergeCell ref="A207:R207"/>
    <mergeCell ref="A208:R208"/>
    <mergeCell ref="A218:R218"/>
    <mergeCell ref="A223:R2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Отчёт 2018</vt:lpstr>
      <vt:lpstr>ПКР СИ</vt:lpstr>
      <vt:lpstr>'Отчёт 2018'!Заголовки_для_печати</vt:lpstr>
      <vt:lpstr>'Отчёт 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Суржко Елена </cp:lastModifiedBy>
  <cp:lastPrinted>2014-03-20T05:04:52Z</cp:lastPrinted>
  <dcterms:created xsi:type="dcterms:W3CDTF">1996-10-08T23:32:33Z</dcterms:created>
  <dcterms:modified xsi:type="dcterms:W3CDTF">2019-02-28T12:47:50Z</dcterms:modified>
</cp:coreProperties>
</file>