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807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вариант'!$A$1:$L$46</definedName>
    <definedName name="Z_01819407_0A74_4173_A481_566DF8ED0395_.wvu.PrintTitles" localSheetId="0" hidden="1">'последний вариант'!$7:$8</definedName>
    <definedName name="Z_1E26D208_F040_4D33_B95D_1DCB22A8EC4E_.wvu.PrintArea" localSheetId="0" hidden="1">'последний вариант'!$A$1:$L$47</definedName>
    <definedName name="Z_1FFD0719_1599_4775_A030_2CFDA6530D64_.wvu.PrintArea" localSheetId="0" hidden="1">'последний вариант'!$A$1:$J$46</definedName>
    <definedName name="Z_1FFD0719_1599_4775_A030_2CFDA6530D64_.wvu.PrintTitles" localSheetId="0" hidden="1">'последний вариант'!$7:$8</definedName>
    <definedName name="Z_2430C539_AC3B_42B5_AB2B_7569E7DC79B9_.wvu.PrintArea" localSheetId="0" hidden="1">'последний вариант'!$A$1:$L$46</definedName>
    <definedName name="Z_2430C539_AC3B_42B5_AB2B_7569E7DC79B9_.wvu.PrintTitles" localSheetId="0" hidden="1">'последний вариант'!$7:$8</definedName>
    <definedName name="Z_50EAB5D8_E157_43B2_BA39_4C41746FD6A6_.wvu.PrintArea" localSheetId="0" hidden="1">'последний вариант'!$A$1:$N$46</definedName>
    <definedName name="Z_50EAB5D8_E157_43B2_BA39_4C41746FD6A6_.wvu.PrintTitles" localSheetId="0" hidden="1">'последний вариант'!$7:$8</definedName>
    <definedName name="Z_532B5F43_AB51_488B_AAFB_A8CBD88B63BC_.wvu.PrintArea" localSheetId="0" hidden="1">'последний вариант'!$A$1:$L$47</definedName>
    <definedName name="Z_532B5F43_AB51_488B_AAFB_A8CBD88B63BC_.wvu.Rows" localSheetId="0" hidden="1">'последний вариант'!#REF!</definedName>
    <definedName name="Z_576918AB_5083_4613_8CD7_9D3633655F6F_.wvu.PrintArea" localSheetId="0" hidden="1">'последний вариант'!$A$1:$J$46</definedName>
    <definedName name="Z_576918AB_5083_4613_8CD7_9D3633655F6F_.wvu.PrintTitles" localSheetId="0" hidden="1">'последний вариант'!$7:$8</definedName>
    <definedName name="Z_60102900_E3F1_4329_AC30_2A63305E6794_.wvu.PrintArea" localSheetId="0" hidden="1">'последний вариант'!$A$1:$L$51</definedName>
    <definedName name="Z_A4EA716F_6D74_47BD_B999_F239E1DBAF92_.wvu.PrintArea" localSheetId="0" hidden="1">'последний вариант'!$A$1:$N$46</definedName>
    <definedName name="Z_A4EA716F_6D74_47BD_B999_F239E1DBAF92_.wvu.PrintTitles" localSheetId="0" hidden="1">'последний вариант'!$7:$8</definedName>
    <definedName name="Z_A745643F_D1E0_48E0_8F50_AB8E28F37E8F_.wvu.PrintArea" localSheetId="0" hidden="1">'последний вариант'!$A$1:$L$51</definedName>
    <definedName name="Z_A745643F_D1E0_48E0_8F50_AB8E28F37E8F_.wvu.Rows" localSheetId="0" hidden="1">'последний вариант'!#REF!</definedName>
    <definedName name="Z_AB3EDB28_6B13_460F_A9FE_DBEAED627A09_.wvu.PrintArea" localSheetId="0" hidden="1">'последний вариант'!$A$1:$N$46</definedName>
    <definedName name="Z_AB3EDB28_6B13_460F_A9FE_DBEAED627A09_.wvu.PrintTitles" localSheetId="0" hidden="1">'последний вариант'!$7:$8</definedName>
    <definedName name="Z_ADC4D2E4_6742_4893_B8AD_8C91AE46A66B_.wvu.PrintArea" localSheetId="0" hidden="1">'последний вариант'!$A$1:$L$51</definedName>
    <definedName name="Z_ADC4D2E4_6742_4893_B8AD_8C91AE46A66B_.wvu.Rows" localSheetId="0" hidden="1">'последний вариант'!#REF!</definedName>
    <definedName name="Z_B78F36EF_63A0_4B89_8873_E24A5004F567_.wvu.PrintArea" localSheetId="0" hidden="1">'последний вариант'!$A$1:$L$48</definedName>
    <definedName name="Z_B78F36EF_63A0_4B89_8873_E24A5004F567_.wvu.PrintTitles" localSheetId="0" hidden="1">'последний вариант'!$7:$8</definedName>
    <definedName name="Z_B78F36EF_63A0_4B89_8873_E24A5004F567_.wvu.Rows" localSheetId="0" hidden="1">'последний вариант'!#REF!</definedName>
    <definedName name="Z_BE8EC065_5C38_42C7_ADC8_B065896A8878_.wvu.PrintArea" localSheetId="0" hidden="1">'последний вариант'!$A$1:$L$47</definedName>
    <definedName name="Z_CD209D3A_4E6A_4E5F_A583_CDCA6DE5B823_.wvu.PrintArea" localSheetId="0" hidden="1">'последний вариант'!$A$1:$J$46</definedName>
    <definedName name="Z_CD209D3A_4E6A_4E5F_A583_CDCA6DE5B823_.wvu.PrintTitles" localSheetId="0" hidden="1">'последний вариант'!$7:$8</definedName>
    <definedName name="Z_DE4DCB25_AC87_4D66_B6D3_9EEA95521BD9_.wvu.PrintArea" localSheetId="0" hidden="1">'последний вариант'!$A$1:$J$46</definedName>
    <definedName name="Z_DE4DCB25_AC87_4D66_B6D3_9EEA95521BD9_.wvu.PrintTitles" localSheetId="0" hidden="1">'последний вариант'!$7:$8</definedName>
    <definedName name="Z_E379F379_F9C6_4D1E_B70E_5A072C5DE947_.wvu.PrintArea" localSheetId="0" hidden="1">'последний вариант'!$A$1:$L$47</definedName>
    <definedName name="_xlnm.Print_Titles" localSheetId="0">'последний вариант'!$7:$8</definedName>
    <definedName name="_xlnm.Print_Area" localSheetId="0">'последний вариант'!$A$1:$M$51</definedName>
  </definedNames>
  <calcPr calcId="144525"/>
  <customWorkbookViews>
    <customWorkbookView name="Шпилева Юлия Михайловна - Личное представление" guid="{60102900-E3F1-4329-AC30-2A63305E6794}" mergeInterval="0" personalView="1" maximized="1" xWindow="-8" yWindow="-8" windowWidth="1936" windowHeight="1056" activeSheetId="1"/>
    <customWorkbookView name="Недорезова Ирина Юрьевна - Личное представление" guid="{ADC4D2E4-6742-4893-B8AD-8C91AE46A66B}" mergeInterval="0" personalView="1" maximized="1" xWindow="-8" yWindow="-8" windowWidth="1936" windowHeight="1056" activeSheetId="1"/>
    <customWorkbookView name="Рудакова Ирина Ивановна - Личное представление" guid="{B78F36EF-63A0-4B89-8873-E24A5004F567}" mergeInterval="0" personalView="1" maximized="1" xWindow="-8" yWindow="-8" windowWidth="1936" windowHeight="1056" activeSheetId="1"/>
    <customWorkbookView name="Минакова Оксана Сергеевна - Личное представление" guid="{A4EA716F-6D74-47BD-B999-F239E1DBAF92}" mergeInterval="0" personalView="1" maximized="1" xWindow="-8" yWindow="-8" windowWidth="1936" windowHeight="1056" activeSheetId="1"/>
    <customWorkbookView name="Евсеева Анна Михайловна - Личное представление" guid="{BE8EC065-5C38-42C7-ADC8-B065896A8878}" mergeInterval="0" personalView="1" maximized="1" xWindow="-8" yWindow="-8" windowWidth="1936" windowHeight="1035" activeSheetId="1"/>
    <customWorkbookView name="Вафина Виктория Васимовна - Личное представление" guid="{2430C539-AC3B-42B5-AB2B-7569E7DC79B9}" mergeInterval="0" personalView="1" maximized="1" xWindow="-8" yWindow="-8" windowWidth="1296" windowHeight="1000" activeSheetId="1"/>
    <customWorkbookView name="Фаткулина Альфия Анваровна - Личное представление" guid="{AB3EDB28-6B13-460F-A9FE-DBEAED627A09}" mergeInterval="0" personalView="1" maximized="1" xWindow="-8" yWindow="-8" windowWidth="1616" windowHeight="876" activeSheetId="1"/>
    <customWorkbookView name="Литвинчук Екатерина Николаевна - Личное представление" guid="{6BF6DDE6-925A-4329-8861-0B60B4DBF723}" mergeInterval="0" personalView="1" maximized="1" xWindow="-8" yWindow="-8" windowWidth="1296" windowHeight="1000" activeSheetId="1"/>
    <customWorkbookView name="hea - Личное представление" guid="{1FFD0719-1599-4775-A030-2CFDA6530D64}" mergeInterval="0" personalView="1" maximized="1" xWindow="1" yWindow="1" windowWidth="1280" windowHeight="499" activeSheetId="1"/>
    <customWorkbookView name="Пуцилло Павел Александрович - Личное представление" guid="{DE4DCB25-AC87-4D66-B6D3-9EEA95521BD9}" mergeInterval="0" personalView="1" maximized="1" windowWidth="1276" windowHeight="799" activeSheetId="1"/>
    <customWorkbookView name="Денисова Евгения Юрьевна - Личное представление" guid="{BAE1EEA8-A272-4700-897C-AF4B1FD5F525}" mergeInterval="0" personalView="1" maximized="1" windowWidth="1261" windowHeight="797" activeSheetId="1"/>
    <customWorkbookView name="Ватагина Анна Анатольевна - Личное представление" guid="{CD209D3A-4E6A-4E5F-A583-CDCA6DE5B823}" mergeInterval="0" personalView="1" maximized="1" xWindow="1" yWindow="1" windowWidth="1280" windowHeight="803" tabRatio="580" activeSheetId="1"/>
    <customWorkbookView name="Мигда Татьяна Юрьевна - Личное представление" guid="{576918AB-5083-4613-8CD7-9D3633655F6F}" mergeInterval="0" personalView="1" maximized="1" xWindow="-8" yWindow="-8" windowWidth="1296" windowHeight="1000" activeSheetId="1"/>
    <customWorkbookView name="Каплунская Анна Александровна - Личное представление" guid="{50EAB5D8-E157-43B2-BA39-4C41746FD6A6}" mergeInterval="0" personalView="1" maximized="1" xWindow="-8" yWindow="-8" windowWidth="1296" windowHeight="1000" activeSheetId="1"/>
    <customWorkbookView name="Головлева Елена Николаевна - Личное представление" guid="{1A553F59-89C3-4B7B-A3DE-BF3CA47E6D90}" mergeInterval="0" personalView="1" yWindow="40" windowWidth="1280" windowHeight="984" activeSheetId="1"/>
    <customWorkbookView name="Юшкевич Татьяна Ивановна - Личное представление" guid="{E379F379-F9C6-4D1E-B70E-5A072C5DE947}" mergeInterval="0" personalView="1" maximized="1" xWindow="-8" yWindow="-8" windowWidth="1296" windowHeight="1000" activeSheetId="1"/>
    <customWorkbookView name="Зайцева Ирина Ивановна - Личное представление" guid="{01819407-0A74-4173-A481-566DF8ED0395}" mergeInterval="0" personalView="1" maximized="1" xWindow="-8" yWindow="-8" windowWidth="1936" windowHeight="1056" activeSheetId="1"/>
    <customWorkbookView name="Рогожина Ольга Сергеевна - Личное представление" guid="{353CCF9C-00F7-49C6-8E4D-D582B2AC8B80}" mergeInterval="0" personalView="1" maximized="1" windowWidth="1276" windowHeight="735" activeSheetId="1"/>
    <customWorkbookView name="Шулепова Ольга Анатольевна - Личное представление" guid="{1E26D208-F040-4D33-B95D-1DCB22A8EC4E}" mergeInterval="0" personalView="1" maximized="1" xWindow="-8" yWindow="-8" windowWidth="1936" windowHeight="1056" activeSheetId="1"/>
    <customWorkbookView name="Хрусталёва Елена Анатольевна - Личное представление" guid="{532B5F43-AB51-488B-AAFB-A8CBD88B63BC}" mergeInterval="0" personalView="1" maximized="1" xWindow="-8" yWindow="-8" windowWidth="1936" windowHeight="1056" activeSheetId="1"/>
    <customWorkbookView name="Маркова Инесса Владимировна - Личное представление" guid="{A745643F-D1E0-48E0-8F50-AB8E28F37E8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40" i="1" l="1"/>
  <c r="L37" i="1" l="1"/>
  <c r="K34" i="1" l="1"/>
  <c r="K10" i="1" s="1"/>
  <c r="M43" i="1" l="1"/>
  <c r="J27" i="1" l="1"/>
  <c r="J10" i="1" s="1"/>
  <c r="J40" i="1" l="1"/>
  <c r="I40" i="1"/>
  <c r="H40" i="1"/>
  <c r="G40" i="1"/>
  <c r="J37" i="1" l="1"/>
  <c r="K37" i="1"/>
  <c r="J43" i="1"/>
  <c r="K43" i="1"/>
  <c r="L43" i="1"/>
</calcChain>
</file>

<file path=xl/sharedStrings.xml><?xml version="1.0" encoding="utf-8"?>
<sst xmlns="http://schemas.openxmlformats.org/spreadsheetml/2006/main" count="289" uniqueCount="185">
  <si>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</si>
  <si>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</si>
  <si>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</si>
  <si>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</si>
  <si>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</si>
  <si>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</si>
  <si>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</si>
  <si>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</si>
  <si>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</si>
  <si>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Целевой показатель</t>
  </si>
  <si>
    <t>Значение целевого показателя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</si>
  <si>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</si>
  <si>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</si>
  <si>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</si>
  <si>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</si>
  <si>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</si>
  <si>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</si>
  <si>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</si>
  <si>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</si>
  <si>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</si>
  <si>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ежегодно</t>
  </si>
  <si>
    <t>Обеспечить привлечение средств в бюджет города от реализации муниципального имущества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</si>
  <si>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</si>
  <si>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Бюджетный эффект от реализации мероприятий, 
тыс. рублей</t>
  </si>
  <si>
    <t>не менее 1</t>
  </si>
  <si>
    <t>не менее 10</t>
  </si>
  <si>
    <t>ежегодно не позднее 01 июня</t>
  </si>
  <si>
    <t>не менее 100</t>
  </si>
  <si>
    <t>1</t>
  </si>
  <si>
    <t>ежеквартально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</si>
  <si>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</si>
  <si>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</si>
  <si>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</si>
  <si>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</si>
  <si>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</si>
  <si>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департамент архитектуры и градостроительства, МКУ "Управление капитального строительства"</t>
  </si>
  <si>
    <t>Количество заключенных учреждением контрактов/договоров, ед.</t>
  </si>
  <si>
    <t>комиссия 
по мобилизации дополнительных доходов в местный бюджет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</si>
  <si>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</si>
  <si>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1.1.</t>
  </si>
  <si>
    <t>1.2.</t>
  </si>
  <si>
    <t>1.3.</t>
  </si>
  <si>
    <t>1.4.</t>
  </si>
  <si>
    <t>1.5.</t>
  </si>
  <si>
    <t>1.6.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</si>
  <si>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</si>
  <si>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</si>
  <si>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</si>
  <si>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</si>
  <si>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</si>
  <si>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</si>
  <si>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</si>
  <si>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</si>
  <si>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</si>
  <si>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</si>
  <si>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</si>
  <si>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1.10.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</si>
  <si>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</si>
  <si>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</si>
  <si>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</si>
  <si>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</si>
  <si>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</si>
  <si>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1.11.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</si>
  <si>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</si>
  <si>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</si>
  <si>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</si>
  <si>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</si>
  <si>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</si>
  <si>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</si>
  <si>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2022 год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</si>
  <si>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</si>
  <si>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</si>
  <si>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</si>
  <si>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</si>
  <si>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Процент исполнения налогов на совокупный доход (отношение фактических поступлений к первоначальным плановым показателям), % *</t>
  </si>
  <si>
    <t>Доля доходов от реализации муниципального имущества в общем объеме неналоговых доходов, %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</si>
  <si>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</si>
  <si>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Замена  люминесцентных светильников с металлогалогеновыми лампами на светодиодные светильники в учреждении (всего 110 ламп)</t>
  </si>
  <si>
    <t>Количество муниципальных учреждений, реорганизуемых в форме присоединения, ед.</t>
  </si>
  <si>
    <t xml:space="preserve"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 </t>
  </si>
  <si>
    <t>Принять меры, направленные на снижение дебиторской задолженности по доходам бюджета городского округа город Сургут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</si>
  <si>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</si>
  <si>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2023 год</t>
  </si>
  <si>
    <t>1.7.</t>
  </si>
  <si>
    <t>1.9.</t>
  </si>
  <si>
    <t xml:space="preserve">департамент образования </t>
  </si>
  <si>
    <t>1. Направления мобилизации доходов бюджета городского округа  Сургут</t>
  </si>
  <si>
    <t>Примечание : * - показатель оценивается по итогам года.</t>
  </si>
  <si>
    <t>2024 год</t>
  </si>
  <si>
    <t>протоколы заседаний комиссии по мобилизации дополнительных доходов в местный бюджет</t>
  </si>
  <si>
    <t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</si>
  <si>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 xml:space="preserve">Обеспечить нахождение муниципального долга на безопасном уровне при формировании и исполнении бюджета города </t>
  </si>
  <si>
    <t>2.      Направления оптимизации расходов бюджета городского округа Сургут</t>
  </si>
  <si>
    <t>2022-2024 годы</t>
  </si>
  <si>
    <t xml:space="preserve"> -</t>
  </si>
  <si>
    <t>не более 32</t>
  </si>
  <si>
    <t>не более 31</t>
  </si>
  <si>
    <t>не более 30</t>
  </si>
  <si>
    <t>не более 10</t>
  </si>
  <si>
    <t>не более 9</t>
  </si>
  <si>
    <t>не более 8</t>
  </si>
  <si>
    <t>не более 4,5</t>
  </si>
  <si>
    <t>не более 4,0</t>
  </si>
  <si>
    <t>не более 3,5</t>
  </si>
  <si>
    <t>департамент имущественных и земельных отношений, Администрация города, департамент образования</t>
  </si>
  <si>
    <t>не менее 7</t>
  </si>
  <si>
    <t>Увеличение размера платы за пользование муниципальными жилыми помещениями на условиях коммерческого найма, % *</t>
  </si>
  <si>
    <t>не менее 3</t>
  </si>
  <si>
    <t>департамент имущественных и земельных отношений</t>
  </si>
  <si>
    <t>Доля взысканной дебиторской задолженности в общем объеме дебиторской задолженности, прогнозируемой в бюджете города на 2022 ‒ 2024 годы, % *</t>
  </si>
  <si>
    <t>департамент имущественных и земельных отношений,
департамент финансов</t>
  </si>
  <si>
    <t>1000</t>
  </si>
  <si>
    <t>2000</t>
  </si>
  <si>
    <t>управление инвестиций, развития предпринимательства и туризма</t>
  </si>
  <si>
    <t>2022-2024годы</t>
  </si>
  <si>
    <t>управление муниципальных закупок, управление по труду,
 департамент имущественных и земельных отношений</t>
  </si>
  <si>
    <t xml:space="preserve">Адмнистрация города, департамент архитектуры и градостроительства, департамент имущественных и земельных отношений
</t>
  </si>
  <si>
    <t>Администрация города, департамент имущественных и земельных отношений</t>
  </si>
  <si>
    <t>Составление актов обследований по итогам проведения проведения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</t>
  </si>
  <si>
    <t>Размещение на официальном портале Администрации города информации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год,  да/нет</t>
  </si>
  <si>
    <t>департамент финансов, управление массовых коммуникаций, 
(структурные подразделения Администрации города, муниципальные организации города)</t>
  </si>
  <si>
    <t>Проведение анализа поступлений в бюджет города сумм земельного налога в отношении земельных участков, ранее находящихся в муниципальной собственности и перешедших в собственность юридических и физических лиц на основании заключенных с Администрацией города Сургута договоров купли-продажи (за 3 последних отчетных периода) для последующего включения в налоговый оборот земельных участков, в отношении которых установлен факт неисчисления (неуплаты) сумм земельного налога
да/нет</t>
  </si>
  <si>
    <t xml:space="preserve">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налогообложения, департамент финансов</t>
  </si>
  <si>
    <t>Проведение анализа поступлений в бюджет города земельного налога, налога на имущество физических лиц в отношении ранее учтенных объектов недвижимости по которым сведения о выявленных правообладателях направлены для внесения в Единый государственный реестр недвижимости
да/нет</t>
  </si>
  <si>
    <t>2022-2024</t>
  </si>
  <si>
    <t>комитет культуры, управление физической культуры и спорта</t>
  </si>
  <si>
    <t>5</t>
  </si>
  <si>
    <t xml:space="preserve">- </t>
  </si>
  <si>
    <t>Организация совместно с инспекцией ФНС России по г. Сургуту Ханты-Мансийского автономного округа - Югры информационной кампании о необходимости, порядке и сроках уплаты имущественных налогов (транспортного, земельного налога и налога на имущество физических лиц).
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налогах.
да/нет</t>
  </si>
  <si>
    <t>акты обследования зданий, строений, сооружений и помещений</t>
  </si>
  <si>
    <t>главные администраторы доходов бюджета</t>
  </si>
  <si>
    <t>контрольное управление, департамент имущественных и земельных отношений, департамент архитектуры и градостроительства, Администрация города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</si>
  <si>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города:</t>
  </si>
  <si>
    <t xml:space="preserve"> - проводить  обследование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Югры;</t>
  </si>
  <si>
    <t xml:space="preserve">- осуществлять мероприятия по повышению собираемости имущественных налогов и информированию налогоплательщиков </t>
  </si>
  <si>
    <t>не менее 6</t>
  </si>
  <si>
    <t>Количество объектов недвижимости, в отношении которых выявлены правообладатели,  ранее учтенных объектов недвижимости,ед.</t>
  </si>
  <si>
    <t xml:space="preserve"> - осуществлять мероприятия, направленные на увеличение налоговой базы по земельному налогу и налогу на имущество физических лиц;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</si>
  <si>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35% </t>
    </r>
    <r>
      <rPr>
        <sz val="8.4"/>
        <color indexed="56"/>
        <rFont val="Times New Roman"/>
        <family val="1"/>
        <charset val="204"/>
      </rPr>
      <t/>
    </r>
  </si>
  <si>
    <t xml:space="preserve"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 </t>
  </si>
  <si>
    <t xml:space="preserve">Отношение количества случаев нарушений за использование земельных участков и муниципального имущества  (в том числе для установки и эксплуатации рекламных конструкций) при отсутствии правовых оснований по которым ведется претензионная работа к общему количеству выявленных нарушений,   %*. </t>
  </si>
  <si>
    <t>Отношение количества случаев нарушений неисполнения или ненадлежащее исполнение поставщиками (подрядчиками, исполнителями) обязательств, предусмотренных муниципальными контрактами по которым ведется претензионная работа, к общему количеству выявленных нарушений,  %.</t>
  </si>
  <si>
    <t>департамент имущественных и земельных отношений, департамент финансов</t>
  </si>
  <si>
    <t>Проведение адресной работы с физическими лицами-сотрудниками Администрации города и работниками муниципальных организаций города, имеющих задолженность по имущественным налогам
да/нет</t>
  </si>
  <si>
    <t xml:space="preserve"> - о заключенных муниципальных контрактах с иногородними поставщиками (исполнителями, подрядчиками)</t>
  </si>
  <si>
    <t xml:space="preserve">Доля бюджетных ассигнований и лимитов бюджетных обязательств, перераспределенных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</si>
  <si>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 Бюджетной комиссии при Главе города</t>
  </si>
  <si>
    <t>Осуществлять перераспределение бюджетных ассигнований и лимитов бюджетных обязательств на сумму экономии, сложившейся свыше 400 тысяч рублей по одной закупке по результатам конкурентных закупок товаров, работ, услуг в части средств местного бюджета до 01 сентября текущего года, по результатам рассмотрения направлений использования экономии на заседании Бюджетной комиссии при Главе города</t>
  </si>
  <si>
    <t>3.      Направления по сокращению объема муниципального долга бюджета городского округа город Сургут и расходов на его обслуживание</t>
  </si>
  <si>
    <t>департамент городского хозяйства</t>
  </si>
  <si>
    <t>Полученный бюджетный эффект от реализации мероприятий на отчетную дату, 
тыс. рублей</t>
  </si>
  <si>
    <t>Значение целевого показателя на отчетную дату</t>
  </si>
  <si>
    <t>Обоснование неисполнения мероприятия</t>
  </si>
  <si>
    <t>Дата: 02.02.2022</t>
  </si>
  <si>
    <t>№ 163</t>
  </si>
  <si>
    <t>Наименование «О мерах по реализации решения Думы города от 22.12.2021 № 51-VII ДГ «О бюджете городского округа Сургут Ханты-Мансийского автономного округа – Югры на 2022 год и плановый период 2023 ‒ 2024 годов»</t>
  </si>
  <si>
    <t>Реквизиты муниципального правового акта, утвердившего план мероприятий:</t>
  </si>
  <si>
    <t>В отчетном периоде  обращений Департамента финансов ХМАО-Югры о проведении обследования объектов недвижимости не поступало</t>
  </si>
  <si>
    <t>нет</t>
  </si>
  <si>
    <t>в 1 квартале направлена информация по 170 контрактам</t>
  </si>
  <si>
    <t>Проведение адресной работы с физическими лицами-сотрудниками Администрации города и работниками муниципальных организаций города, имеющих задолженность по имущественным налогам будет осуществляться в последующие периоды по мере поступлений сведений о задолженности по налогам от инспекции ФНС России по г. Сургуту Ханты-Мансийского автономного округа - Югры</t>
  </si>
  <si>
    <t>Показатель оценивается по итогам года</t>
  </si>
  <si>
    <t>Дивиденды от чистой прибыли акционерных обществ ожидаются к поступлению во 2-3 квартале.</t>
  </si>
  <si>
    <t>В отчетном периоде информационные материалы ("Предоставление сведений из ЕГРЮЛ/ЕГРИП", Декларационная кампания 2022", "Личный кабинет налогоплательщика для физических лиц", "Ответственность за неуплату налогов", "Как подать декларацию 3-НДФЛ через личный кабинет налогоплательщика на сайте ФНС России " и др.), направленные  инспекцией ФНС России по г. Сургуту ХМАО - Югры  в рамках проводимых информационных кампаний:
 - размещены на официальном портале Администрации города в разделе "Налоговая сообщает", на странице департамента финансов в разделе "Новости";
 - доведены до сведения сотрудников Администрации города и сотрудников муниципальных организаций города.</t>
  </si>
  <si>
    <t>в 1 квартале  направлена информация о 2 иногородних работодателях, подавших заявки о потребности в работниках.</t>
  </si>
  <si>
    <t xml:space="preserve"> - осуществлять мероприятия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Единый государственный реестр недвижимости</t>
  </si>
  <si>
    <t xml:space="preserve">В отчетном периоде поступили средства в размере 37,7 тыс.руб. по договорам, заключенным ранее на оказание услуг по осуществлению строительного контроля (по факту выполненных работ). </t>
  </si>
  <si>
    <t>За отчетный период Администрацией города обеспечено привлечение средств от реализации муниципального имущества в объеме 42 501,5 тыс.руб.</t>
  </si>
  <si>
    <t xml:space="preserve">Муниципальными учреждениями города заключено 5 энергосервисных договоров (контрактов). Запланированный бюджетный эффект будет достигнут до конца текущего года. </t>
  </si>
  <si>
    <t xml:space="preserve">в 1 квартале направлена информация по 4 иногородним  организациям, заключившим договоры аренды (купли-продажи) земельных участков  </t>
  </si>
  <si>
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4 арендатора муниципального имущества. По результатам заседаний  поступило 643,1 тыс. руб.;
-    направлено  233 претензии о погашении задолженности на общую сумму 122,304,7 тыс.  руб., из них погашено 6 260,3 тыс. руб.
 - передано в правовое управление Администрации города для взыскания в судебном порядке 20 пакетов документов на общую сумму 8 043,0 тыс. руб. </t>
  </si>
  <si>
    <t>В 1 квартале проведено 1 заседание  комиссии: приглашены 35 налогоплательщиков, имеющих задолженность по налогам, объем погашенной (урегулированной) задолженности на отчетную дату составил 2 585,2 тыс. рублей.</t>
  </si>
  <si>
    <t>За 1 квартал 2022 года зарегистрировано право собственности на 37 объектов капитального строительства</t>
  </si>
  <si>
    <t>Проведение данного мероприятия будет осуществлено во 2-3 кварталах 2022 года</t>
  </si>
  <si>
    <t>За отчетный период 2022 года: 
- контрольным управлением были проведены 211 обследований земельных участков на выявление нарушений земельного законодательства.
Поступило по неосновательному обогащению в бюджет города в текущем периоде (в том числе по претензиям прошлых лет) – 6 384,4 тыс. руб.
Направлено землепользователям в текущем периоде – 28 претензии на сумму 17 452,0 тыс.руб. 
Правовым управлением подготовлено и направлено в суд исковых заявлений на взыскание неосновательного обогащения в количестве 18 шт. на общую сумму 16 809,4 тыс.руб.
Кроме того, в 1 квартале 2022 года  был произведен возврат ошибочно перечисленных денежных средств, поступивших  в декабре 2021 года в бюджет города в виде платы за фактическое пользование  земельными участками, без надлежаще оформленных документов в сумме 3 088,9 тыс. руб.</t>
  </si>
  <si>
    <t xml:space="preserve">За отчетный период ответственными исполнителями выставлено 57 требований по уплате неустоек (штрафов, пеней) за неисполнение или ненадлежащее исполнение поставщиками (подрядчиками, исполнителями) обязательств на общую сумму 630,4 тыс. руб.
</t>
  </si>
  <si>
    <t>Информирование налогоплательщиков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год, будет осуществляться в 3-4 кварталах текущего года после направления Перечня Департаментом финансов ХМАО-Югры.</t>
  </si>
  <si>
    <t>Проведение анализа  поступлений в бюджет города земельного налога, налога на имущество физических лиц будет осуществлено в 3-4 кварталах 2022</t>
  </si>
  <si>
    <t>В 1 квартале 2022 года продолжена работа по выявлению и снижению неформальной занятости населения в городе Сургуте. 11.03.2022 проведено заседание рабочей группы по снижению неформальной занятости и ликвидации задолженности по заработной плате  с участием представителей контрольно-надзорных органов, а также работодателей с признаками теневой занятости (всего 11 организаций). По итогам рабочей группы направлены письма в адрес работодателей о недопустимости нарушений законодательства Российской Федерации.</t>
  </si>
  <si>
    <t xml:space="preserve">В рамках реализации основного мероприятия «Популяризация предпринимательства» муниципальной программы «Развитие малого и среднего предпринимательства в городе Сургуте на период до 2030 года»  осуществляется еженедельное консультирование и информирование субъектов малого и среднего предпринимательства (далее – МСП) о формах поддержки. Так, за 1 квартал 2022 года информационно-консультационная поддержка оказана более чем 210 субъектам МСП. Также принято участие в серии вебинаров, проведенных Депэкономики ХМАО – Югры и Фондом поддержки предпринимательства Югры «Мой бизнес». Еженедельно по пятницам проводятся единые консультационные дни  в формате «горячей линии» с привлечением структурных подразделений Администрации города. На постоянной основе проводится информационная работа по популяризации образа самозанятого – в газете «Сургутские ведомости» ежеквартально публикуются соответствующие информационные статьи.
В целях реализации национального проекта «Малое и среднее предпринимательство и поддержка индивидуальной предпринимательской инициативы» субъектам МСП предоставляется финансовая поддержка.  </t>
  </si>
  <si>
    <t xml:space="preserve">Решением Думы города от 30.06.2021 № 769-VI ДГ на 2022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
Срок уплаты части прибыли, остающейся после уплаты налогов и иных обязательных платежей СГМУП - 2 квартал 2022 года. </t>
  </si>
  <si>
    <t>Сумма экономии, сложившейся  по результатам проведения конкурентных закупок, в размере 36759,0 тыс руб. используется для финансового обеспечения безотлагательных расходов на основании решений Бюджетной комиссии при Главе города.</t>
  </si>
  <si>
    <t>В соответствии с планом мероприятий, утвержденным распоряжением Администрации города от 13.01.2022 № 27, реорганизацию муниципального бюджетного учреждения планируется осуществить до 05.05.2022. Бюджетный эффект будете оценен по итогам 2 квартала текущего года.</t>
  </si>
  <si>
    <t>Замена люминесцентных светильников с металлогалогеновыми лампами на светодиодные светильники планируется во 2 квартале 2022 года. Бюджетный эффект от реализации мероприятия будет рассчитан в конце года.</t>
  </si>
  <si>
    <t>Информация по исполнению плана мероприятий по мобилизации доходов, оптимизации расходов и сокращению муниципального долга бюджета городского округа  Сургут Ханты-Мансийского автономного округа - Югры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</si>
</sst>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8.4"/>
      <color indexed="5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83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justify" wrapText="1"/>
    </xf>
    <xf numFmtId="0" fontId="4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9" fontId="4" fillId="3" borderId="0" xfId="0" applyNumberFormat="1" applyFont="1" applyFill="1" applyAlignment="1">
      <alignment horizontal="justify" vertical="top" wrapText="1"/>
    </xf>
    <xf numFmtId="49" fontId="3" fillId="3" borderId="0" xfId="0" applyNumberFormat="1" applyFont="1" applyFill="1" applyAlignment="1">
      <alignment horizontal="justify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justify" vertical="top" wrapText="1"/>
    </xf>
    <xf numFmtId="165" fontId="4" fillId="0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justify"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justify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justify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49" fontId="2" fillId="3" borderId="0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justify"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justify" vertical="top" wrapText="1"/>
    </xf>
    <xf numFmtId="0" fontId="2" fillId="3" borderId="14" xfId="0" applyFont="1" applyFill="1" applyBorder="1" applyAlignment="1">
      <alignment vertical="top" wrapText="1"/>
    </xf>
    <xf numFmtId="49" fontId="2" fillId="3" borderId="11" xfId="0" applyNumberFormat="1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5" fillId="3" borderId="0" xfId="0" applyFont="1" applyFill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horizontal="justify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justify" vertical="top" wrapText="1"/>
    </xf>
    <xf numFmtId="49" fontId="4" fillId="3" borderId="2" xfId="0" applyNumberFormat="1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justify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justify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vertical="top" wrapText="1"/>
    </xf>
    <xf numFmtId="0" fontId="4" fillId="3" borderId="7" xfId="0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165" fontId="0" fillId="0" borderId="7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" borderId="11" xfId="0" applyFont="1" applyFill="1" applyBorder="1" applyAlignment="1">
      <alignment horizontal="justify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3" borderId="6" xfId="0" applyFont="1" applyFill="1" applyBorder="1" applyAlignment="1">
      <alignment horizontal="justify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165" fontId="4" fillId="3" borderId="6" xfId="0" applyNumberFormat="1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left" vertical="top" wrapText="1"/>
    </xf>
    <xf numFmtId="165" fontId="4" fillId="3" borderId="5" xfId="0" applyNumberFormat="1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justify" vertical="top" wrapText="1"/>
    </xf>
    <xf numFmtId="165" fontId="4" fillId="3" borderId="4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165" fontId="4" fillId="3" borderId="7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top" wrapText="1"/>
    </xf>
    <xf numFmtId="165" fontId="4" fillId="3" borderId="8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justify" vertical="top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wrapText="1"/>
    </xf>
    <xf numFmtId="165" fontId="4" fillId="3" borderId="4" xfId="0" applyNumberFormat="1" applyFont="1" applyFill="1" applyBorder="1" applyAlignment="1">
      <alignment horizontal="justify" vertical="top" wrapText="1"/>
    </xf>
    <xf numFmtId="3" fontId="4" fillId="3" borderId="5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9" fontId="4" fillId="0" borderId="2" xfId="1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2" fontId="2" fillId="3" borderId="5" xfId="0" applyNumberFormat="1" applyFont="1" applyFill="1" applyBorder="1" applyAlignment="1">
      <alignment horizontal="justify" vertical="top" wrapText="1"/>
    </xf>
    <xf numFmtId="2" fontId="2" fillId="3" borderId="4" xfId="0" applyNumberFormat="1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justify" vertical="top" wrapText="1"/>
    </xf>
    <xf numFmtId="2" fontId="4" fillId="3" borderId="4" xfId="0" applyNumberFormat="1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view="pageBreakPreview" topLeftCell="A43" zoomScale="75" zoomScaleNormal="75" zoomScaleSheetLayoutView="75" workbookViewId="0">
      <selection activeCell="A10" sqref="A10:G10"/>
    </sheetView>
  </sheetViews>
  <sheetFormatPr defaultRowHeight="18.75" x14ac:dyDescent="0.3"/>
  <cols>
    <col min="1" max="1" width="14.42578125" style="6" bestFit="1" customWidth="1"/>
    <col min="2" max="2" width="53.7109375" style="12" customWidth="1"/>
    <col min="3" max="3" width="25.85546875" style="3" customWidth="1"/>
    <col min="4" max="4" width="21.85546875" style="3" customWidth="1"/>
    <col min="5" max="5" width="40.28515625" style="3" customWidth="1"/>
    <col min="6" max="6" width="52.5703125" style="5" customWidth="1"/>
    <col min="7" max="7" width="18.7109375" style="6" customWidth="1"/>
    <col min="8" max="8" width="17.85546875" style="6" hidden="1" customWidth="1"/>
    <col min="9" max="9" width="16.140625" style="6" hidden="1" customWidth="1"/>
    <col min="10" max="10" width="17" style="6" customWidth="1"/>
    <col min="11" max="11" width="18.140625" style="6" customWidth="1"/>
    <col min="12" max="12" width="16.140625" style="6" customWidth="1"/>
    <col min="13" max="13" width="64" style="6" customWidth="1"/>
    <col min="14" max="14" width="32.7109375" style="4" customWidth="1"/>
    <col min="15" max="27" width="9.140625" style="4"/>
    <col min="28" max="16384" width="9.140625" style="1"/>
  </cols>
  <sheetData>
    <row r="1" spans="1:27" s="4" customFormat="1" ht="22.5" customHeight="1" x14ac:dyDescent="0.3">
      <c r="A1" s="6"/>
      <c r="B1" s="11"/>
      <c r="C1" s="3"/>
      <c r="D1" s="3"/>
      <c r="E1" s="3"/>
      <c r="F1" s="5"/>
      <c r="G1" s="60"/>
      <c r="H1" s="60"/>
      <c r="I1" s="60"/>
      <c r="J1" s="65"/>
      <c r="K1" s="65"/>
      <c r="L1" s="65"/>
      <c r="M1" s="65"/>
    </row>
    <row r="2" spans="1:27" s="4" customFormat="1" ht="57" customHeight="1" x14ac:dyDescent="0.3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7" s="4" customFormat="1" ht="19.5" customHeight="1" x14ac:dyDescent="0.3">
      <c r="A3" s="175" t="s">
        <v>156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59"/>
      <c r="O3" s="59"/>
      <c r="P3" s="59"/>
      <c r="Q3" s="59"/>
    </row>
    <row r="4" spans="1:27" s="4" customFormat="1" ht="19.5" customHeight="1" x14ac:dyDescent="0.3">
      <c r="A4" s="175" t="s">
        <v>153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59"/>
      <c r="O4" s="59"/>
      <c r="P4" s="59"/>
      <c r="Q4" s="59"/>
    </row>
    <row r="5" spans="1:27" s="4" customFormat="1" ht="19.5" customHeight="1" x14ac:dyDescent="0.3">
      <c r="A5" s="175" t="s">
        <v>154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59"/>
      <c r="O5" s="59"/>
      <c r="P5" s="59"/>
      <c r="Q5" s="59"/>
    </row>
    <row r="6" spans="1:27" s="4" customFormat="1" ht="19.5" customHeight="1" x14ac:dyDescent="0.3">
      <c r="A6" s="181" t="s">
        <v>155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27" s="6" customFormat="1" ht="166.5" customHeight="1" x14ac:dyDescent="0.25">
      <c r="A7" s="165" t="s">
        <v>11</v>
      </c>
      <c r="B7" s="177" t="s">
        <v>0</v>
      </c>
      <c r="C7" s="165" t="s">
        <v>5</v>
      </c>
      <c r="D7" s="165" t="s">
        <v>16</v>
      </c>
      <c r="E7" s="165" t="s">
        <v>1</v>
      </c>
      <c r="F7" s="165" t="s">
        <v>9</v>
      </c>
      <c r="G7" s="178" t="s">
        <v>10</v>
      </c>
      <c r="H7" s="179"/>
      <c r="I7" s="180"/>
      <c r="J7" s="63" t="s">
        <v>23</v>
      </c>
      <c r="K7" s="63" t="s">
        <v>150</v>
      </c>
      <c r="L7" s="63" t="s">
        <v>151</v>
      </c>
      <c r="M7" s="63" t="s">
        <v>152</v>
      </c>
    </row>
    <row r="8" spans="1:27" s="6" customFormat="1" ht="34.5" customHeight="1" x14ac:dyDescent="0.25">
      <c r="A8" s="165"/>
      <c r="B8" s="177"/>
      <c r="C8" s="165"/>
      <c r="D8" s="165"/>
      <c r="E8" s="165"/>
      <c r="F8" s="165"/>
      <c r="G8" s="63" t="s">
        <v>69</v>
      </c>
      <c r="H8" s="63" t="s">
        <v>82</v>
      </c>
      <c r="I8" s="63" t="s">
        <v>88</v>
      </c>
      <c r="J8" s="63" t="s">
        <v>69</v>
      </c>
      <c r="K8" s="63" t="s">
        <v>69</v>
      </c>
      <c r="L8" s="63" t="s">
        <v>69</v>
      </c>
      <c r="M8" s="63"/>
    </row>
    <row r="9" spans="1:27" s="4" customFormat="1" ht="23.25" customHeight="1" x14ac:dyDescent="0.3">
      <c r="A9" s="166" t="s">
        <v>86</v>
      </c>
      <c r="B9" s="166"/>
      <c r="C9" s="166"/>
      <c r="D9" s="166"/>
      <c r="E9" s="166"/>
      <c r="F9" s="166"/>
      <c r="G9" s="166"/>
      <c r="H9" s="166"/>
      <c r="I9" s="166"/>
      <c r="J9" s="166"/>
      <c r="K9" s="13"/>
      <c r="L9" s="14"/>
      <c r="M9" s="14"/>
    </row>
    <row r="10" spans="1:27" s="7" customFormat="1" ht="24" customHeight="1" x14ac:dyDescent="0.3">
      <c r="A10" s="166" t="s">
        <v>18</v>
      </c>
      <c r="B10" s="166"/>
      <c r="C10" s="166"/>
      <c r="D10" s="166"/>
      <c r="E10" s="166"/>
      <c r="F10" s="166"/>
      <c r="G10" s="166"/>
      <c r="H10" s="37"/>
      <c r="I10" s="37"/>
      <c r="J10" s="25">
        <f>J11+J27+J29+J31+J32+J33+J34+J35+J30</f>
        <v>221570.20000000004</v>
      </c>
      <c r="K10" s="25">
        <f>K11+K27+K29+K31+K32+K33+K34+K35+K30</f>
        <v>70477.3</v>
      </c>
      <c r="L10" s="25"/>
      <c r="M10" s="67"/>
    </row>
    <row r="11" spans="1:27" s="9" customFormat="1" ht="133.5" customHeight="1" x14ac:dyDescent="0.25">
      <c r="A11" s="30" t="s">
        <v>39</v>
      </c>
      <c r="B11" s="31" t="s">
        <v>48</v>
      </c>
      <c r="C11" s="68" t="s">
        <v>37</v>
      </c>
      <c r="D11" s="68" t="s">
        <v>33</v>
      </c>
      <c r="E11" s="69" t="s">
        <v>89</v>
      </c>
      <c r="F11" s="69" t="s">
        <v>13</v>
      </c>
      <c r="G11" s="70" t="s">
        <v>34</v>
      </c>
      <c r="H11" s="70" t="s">
        <v>34</v>
      </c>
      <c r="I11" s="70" t="s">
        <v>34</v>
      </c>
      <c r="J11" s="71">
        <v>15000</v>
      </c>
      <c r="K11" s="71">
        <v>2585.1999999999998</v>
      </c>
      <c r="L11" s="140">
        <v>1</v>
      </c>
      <c r="M11" s="72" t="s">
        <v>171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9" customFormat="1" ht="173.25" customHeight="1" x14ac:dyDescent="0.25">
      <c r="A12" s="23" t="s">
        <v>40</v>
      </c>
      <c r="B12" s="26" t="s">
        <v>38</v>
      </c>
      <c r="C12" s="68" t="s">
        <v>37</v>
      </c>
      <c r="D12" s="68" t="s">
        <v>33</v>
      </c>
      <c r="E12" s="73" t="s">
        <v>89</v>
      </c>
      <c r="F12" s="73" t="s">
        <v>13</v>
      </c>
      <c r="G12" s="37" t="s">
        <v>34</v>
      </c>
      <c r="H12" s="37" t="s">
        <v>34</v>
      </c>
      <c r="I12" s="37" t="s">
        <v>34</v>
      </c>
      <c r="J12" s="25" t="s">
        <v>2</v>
      </c>
      <c r="K12" s="25" t="s">
        <v>2</v>
      </c>
      <c r="L12" s="25" t="s">
        <v>2</v>
      </c>
      <c r="M12" s="25" t="s">
        <v>2</v>
      </c>
      <c r="N12" s="1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8" customFormat="1" ht="86.25" customHeight="1" x14ac:dyDescent="0.25">
      <c r="A13" s="171" t="s">
        <v>41</v>
      </c>
      <c r="B13" s="50" t="s">
        <v>132</v>
      </c>
      <c r="C13" s="142"/>
      <c r="D13" s="74"/>
      <c r="E13" s="75"/>
      <c r="F13" s="76"/>
      <c r="G13" s="77"/>
      <c r="H13" s="78"/>
      <c r="I13" s="79"/>
      <c r="J13" s="71"/>
      <c r="K13" s="80"/>
      <c r="L13" s="71"/>
      <c r="M13" s="7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27" s="8" customFormat="1" ht="183" customHeight="1" x14ac:dyDescent="0.25">
      <c r="A14" s="169"/>
      <c r="B14" s="52" t="s">
        <v>133</v>
      </c>
      <c r="C14" s="173" t="s">
        <v>122</v>
      </c>
      <c r="D14" s="82" t="s">
        <v>124</v>
      </c>
      <c r="E14" s="82" t="s">
        <v>129</v>
      </c>
      <c r="F14" s="84" t="s">
        <v>118</v>
      </c>
      <c r="G14" s="85" t="s">
        <v>12</v>
      </c>
      <c r="H14" s="83" t="s">
        <v>12</v>
      </c>
      <c r="I14" s="83" t="s">
        <v>12</v>
      </c>
      <c r="J14" s="86"/>
      <c r="K14" s="86"/>
      <c r="L14" s="87" t="s">
        <v>158</v>
      </c>
      <c r="M14" s="88" t="s">
        <v>157</v>
      </c>
      <c r="N14" s="89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spans="1:27" s="8" customFormat="1" ht="162" customHeight="1" x14ac:dyDescent="0.25">
      <c r="A15" s="172"/>
      <c r="B15" s="43"/>
      <c r="C15" s="174"/>
      <c r="D15" s="90"/>
      <c r="E15" s="90"/>
      <c r="F15" s="91" t="s">
        <v>119</v>
      </c>
      <c r="G15" s="92" t="s">
        <v>12</v>
      </c>
      <c r="H15" s="92" t="s">
        <v>12</v>
      </c>
      <c r="I15" s="92" t="s">
        <v>12</v>
      </c>
      <c r="J15" s="93"/>
      <c r="K15" s="93"/>
      <c r="L15" s="94" t="s">
        <v>158</v>
      </c>
      <c r="M15" s="95" t="s">
        <v>176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s="8" customFormat="1" ht="274.5" customHeight="1" x14ac:dyDescent="0.25">
      <c r="A16" s="57"/>
      <c r="B16" s="58" t="s">
        <v>137</v>
      </c>
      <c r="C16" s="96" t="s">
        <v>110</v>
      </c>
      <c r="D16" s="74" t="s">
        <v>93</v>
      </c>
      <c r="E16" s="74"/>
      <c r="F16" s="97" t="s">
        <v>121</v>
      </c>
      <c r="G16" s="98" t="s">
        <v>12</v>
      </c>
      <c r="H16" s="98" t="s">
        <v>12</v>
      </c>
      <c r="I16" s="98" t="s">
        <v>12</v>
      </c>
      <c r="J16" s="99"/>
      <c r="K16" s="99"/>
      <c r="L16" s="71" t="s">
        <v>158</v>
      </c>
      <c r="M16" s="141" t="s">
        <v>173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7" s="8" customFormat="1" ht="116.25" customHeight="1" x14ac:dyDescent="0.25">
      <c r="A17" s="49"/>
      <c r="B17" s="42" t="s">
        <v>165</v>
      </c>
      <c r="C17" s="100" t="s">
        <v>142</v>
      </c>
      <c r="D17" s="82" t="s">
        <v>93</v>
      </c>
      <c r="E17" s="82"/>
      <c r="F17" s="101" t="s">
        <v>136</v>
      </c>
      <c r="G17" s="83" t="s">
        <v>111</v>
      </c>
      <c r="H17" s="83" t="s">
        <v>112</v>
      </c>
      <c r="I17" s="83" t="s">
        <v>112</v>
      </c>
      <c r="J17" s="102"/>
      <c r="K17" s="102"/>
      <c r="L17" s="139">
        <v>37</v>
      </c>
      <c r="M17" s="88" t="s">
        <v>172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1:27" s="8" customFormat="1" ht="177" customHeight="1" x14ac:dyDescent="0.25">
      <c r="A18" s="55"/>
      <c r="B18" s="42"/>
      <c r="C18" s="100"/>
      <c r="D18" s="82"/>
      <c r="E18" s="82"/>
      <c r="F18" s="101" t="s">
        <v>123</v>
      </c>
      <c r="G18" s="83" t="s">
        <v>12</v>
      </c>
      <c r="H18" s="83" t="s">
        <v>12</v>
      </c>
      <c r="I18" s="83" t="s">
        <v>12</v>
      </c>
      <c r="J18" s="102"/>
      <c r="K18" s="102"/>
      <c r="L18" s="87" t="s">
        <v>158</v>
      </c>
      <c r="M18" s="88" t="s">
        <v>177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1:27" s="8" customFormat="1" ht="376.5" customHeight="1" x14ac:dyDescent="0.25">
      <c r="A19" s="169"/>
      <c r="B19" s="44" t="s">
        <v>134</v>
      </c>
      <c r="C19" s="100" t="s">
        <v>120</v>
      </c>
      <c r="D19" s="82" t="s">
        <v>93</v>
      </c>
      <c r="E19" s="82"/>
      <c r="F19" s="101" t="s">
        <v>128</v>
      </c>
      <c r="G19" s="83" t="s">
        <v>12</v>
      </c>
      <c r="H19" s="83" t="s">
        <v>12</v>
      </c>
      <c r="I19" s="83" t="s">
        <v>12</v>
      </c>
      <c r="J19" s="102"/>
      <c r="K19" s="102"/>
      <c r="L19" s="87" t="s">
        <v>12</v>
      </c>
      <c r="M19" s="88" t="s">
        <v>163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1:27" s="8" customFormat="1" ht="194.25" customHeight="1" x14ac:dyDescent="0.25">
      <c r="A20" s="170"/>
      <c r="B20" s="51"/>
      <c r="C20" s="103"/>
      <c r="D20" s="90"/>
      <c r="E20" s="90"/>
      <c r="F20" s="91" t="s">
        <v>143</v>
      </c>
      <c r="G20" s="92" t="s">
        <v>12</v>
      </c>
      <c r="H20" s="92" t="s">
        <v>12</v>
      </c>
      <c r="I20" s="92" t="s">
        <v>12</v>
      </c>
      <c r="J20" s="93"/>
      <c r="K20" s="93"/>
      <c r="L20" s="94" t="s">
        <v>158</v>
      </c>
      <c r="M20" s="95" t="s">
        <v>160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s="8" customFormat="1" ht="246.75" customHeight="1" x14ac:dyDescent="0.25">
      <c r="A21" s="36" t="s">
        <v>42</v>
      </c>
      <c r="B21" s="48" t="s">
        <v>76</v>
      </c>
      <c r="C21" s="74" t="s">
        <v>51</v>
      </c>
      <c r="D21" s="74" t="s">
        <v>93</v>
      </c>
      <c r="E21" s="68" t="s">
        <v>63</v>
      </c>
      <c r="F21" s="104" t="s">
        <v>73</v>
      </c>
      <c r="G21" s="105" t="s">
        <v>12</v>
      </c>
      <c r="H21" s="105" t="s">
        <v>12</v>
      </c>
      <c r="I21" s="38" t="s">
        <v>12</v>
      </c>
      <c r="J21" s="106" t="s">
        <v>2</v>
      </c>
      <c r="K21" s="25" t="s">
        <v>2</v>
      </c>
      <c r="L21" s="25" t="s">
        <v>2</v>
      </c>
      <c r="M21" s="107" t="s">
        <v>178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s="10" customFormat="1" ht="186" customHeight="1" x14ac:dyDescent="0.25">
      <c r="A22" s="46" t="s">
        <v>43</v>
      </c>
      <c r="B22" s="47" t="s">
        <v>49</v>
      </c>
      <c r="C22" s="148" t="s">
        <v>115</v>
      </c>
      <c r="D22" s="148" t="s">
        <v>29</v>
      </c>
      <c r="E22" s="150" t="s">
        <v>68</v>
      </c>
      <c r="F22" s="84"/>
      <c r="G22" s="61"/>
      <c r="H22" s="108"/>
      <c r="I22" s="108"/>
      <c r="J22" s="109" t="s">
        <v>2</v>
      </c>
      <c r="K22" s="109" t="s">
        <v>2</v>
      </c>
      <c r="L22" s="109" t="s">
        <v>2</v>
      </c>
      <c r="M22" s="109" t="s">
        <v>2</v>
      </c>
      <c r="N22" s="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10" customFormat="1" ht="180.75" customHeight="1" x14ac:dyDescent="0.25">
      <c r="A23" s="34"/>
      <c r="B23" s="35" t="s">
        <v>144</v>
      </c>
      <c r="C23" s="149"/>
      <c r="D23" s="149"/>
      <c r="E23" s="149"/>
      <c r="F23" s="84" t="s">
        <v>59</v>
      </c>
      <c r="G23" s="108">
        <v>100</v>
      </c>
      <c r="H23" s="108">
        <v>100</v>
      </c>
      <c r="I23" s="108">
        <v>100</v>
      </c>
      <c r="J23" s="110"/>
      <c r="K23" s="110"/>
      <c r="L23" s="136">
        <v>100</v>
      </c>
      <c r="M23" s="111" t="s">
        <v>159</v>
      </c>
      <c r="N23" s="6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0" customFormat="1" ht="219.75" customHeight="1" x14ac:dyDescent="0.25">
      <c r="A24" s="34"/>
      <c r="B24" s="35" t="s">
        <v>3</v>
      </c>
      <c r="C24" s="149"/>
      <c r="D24" s="149"/>
      <c r="E24" s="149"/>
      <c r="F24" s="84" t="s">
        <v>58</v>
      </c>
      <c r="G24" s="108">
        <v>100</v>
      </c>
      <c r="H24" s="108">
        <v>100</v>
      </c>
      <c r="I24" s="108">
        <v>100</v>
      </c>
      <c r="J24" s="110"/>
      <c r="K24" s="110"/>
      <c r="L24" s="136">
        <v>100</v>
      </c>
      <c r="M24" s="112" t="s">
        <v>164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0" customFormat="1" ht="228" customHeight="1" x14ac:dyDescent="0.25">
      <c r="A25" s="54"/>
      <c r="B25" s="56" t="s">
        <v>60</v>
      </c>
      <c r="C25" s="113"/>
      <c r="D25" s="113"/>
      <c r="E25" s="113"/>
      <c r="F25" s="114" t="s">
        <v>50</v>
      </c>
      <c r="G25" s="62">
        <v>100</v>
      </c>
      <c r="H25" s="62">
        <v>100</v>
      </c>
      <c r="I25" s="62">
        <v>100</v>
      </c>
      <c r="J25" s="115"/>
      <c r="K25" s="115"/>
      <c r="L25" s="137">
        <v>100</v>
      </c>
      <c r="M25" s="135" t="s">
        <v>169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0" customFormat="1" ht="409.6" customHeight="1" x14ac:dyDescent="0.25">
      <c r="A26" s="23" t="s">
        <v>44</v>
      </c>
      <c r="B26" s="24" t="s">
        <v>90</v>
      </c>
      <c r="C26" s="68" t="s">
        <v>113</v>
      </c>
      <c r="D26" s="68" t="s">
        <v>114</v>
      </c>
      <c r="E26" s="68" t="s">
        <v>2</v>
      </c>
      <c r="F26" s="21" t="s">
        <v>74</v>
      </c>
      <c r="G26" s="37" t="s">
        <v>27</v>
      </c>
      <c r="H26" s="37" t="s">
        <v>27</v>
      </c>
      <c r="I26" s="37" t="s">
        <v>27</v>
      </c>
      <c r="J26" s="25" t="s">
        <v>2</v>
      </c>
      <c r="K26" s="25" t="s">
        <v>2</v>
      </c>
      <c r="L26" s="25" t="s">
        <v>2</v>
      </c>
      <c r="M26" s="118" t="s">
        <v>179</v>
      </c>
      <c r="N26" s="6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358.5" customHeight="1" x14ac:dyDescent="0.25">
      <c r="A27" s="167" t="s">
        <v>83</v>
      </c>
      <c r="B27" s="161" t="s">
        <v>80</v>
      </c>
      <c r="C27" s="149" t="s">
        <v>116</v>
      </c>
      <c r="D27" s="149" t="s">
        <v>93</v>
      </c>
      <c r="E27" s="149" t="s">
        <v>2</v>
      </c>
      <c r="F27" s="97" t="s">
        <v>53</v>
      </c>
      <c r="G27" s="116" t="s">
        <v>54</v>
      </c>
      <c r="H27" s="116" t="s">
        <v>55</v>
      </c>
      <c r="I27" s="116" t="s">
        <v>55</v>
      </c>
      <c r="J27" s="117">
        <f>48838.6+1153.9+1080.3+4511.3</f>
        <v>55584.100000000006</v>
      </c>
      <c r="K27" s="117">
        <v>20851.900000000001</v>
      </c>
      <c r="L27" s="117" t="s">
        <v>12</v>
      </c>
      <c r="M27" s="118" t="s">
        <v>170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2" customFormat="1" ht="80.25" customHeight="1" x14ac:dyDescent="0.25">
      <c r="A28" s="168"/>
      <c r="B28" s="162"/>
      <c r="C28" s="150"/>
      <c r="D28" s="150"/>
      <c r="E28" s="150"/>
      <c r="F28" s="91" t="s">
        <v>109</v>
      </c>
      <c r="G28" s="119" t="s">
        <v>27</v>
      </c>
      <c r="H28" s="119" t="s">
        <v>27</v>
      </c>
      <c r="I28" s="119" t="s">
        <v>27</v>
      </c>
      <c r="J28" s="120" t="s">
        <v>2</v>
      </c>
      <c r="K28" s="120" t="s">
        <v>2</v>
      </c>
      <c r="L28" s="120" t="s">
        <v>2</v>
      </c>
      <c r="M28" s="144" t="s">
        <v>161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2" customFormat="1" ht="102.75" customHeight="1" x14ac:dyDescent="0.25">
      <c r="A29" s="53" t="s">
        <v>52</v>
      </c>
      <c r="B29" s="26" t="s">
        <v>79</v>
      </c>
      <c r="C29" s="68" t="s">
        <v>108</v>
      </c>
      <c r="D29" s="68" t="s">
        <v>93</v>
      </c>
      <c r="E29" s="68" t="s">
        <v>65</v>
      </c>
      <c r="F29" s="21" t="s">
        <v>138</v>
      </c>
      <c r="G29" s="37" t="s">
        <v>34</v>
      </c>
      <c r="H29" s="37" t="s">
        <v>34</v>
      </c>
      <c r="I29" s="37" t="s">
        <v>34</v>
      </c>
      <c r="J29" s="25">
        <v>11668.3</v>
      </c>
      <c r="K29" s="25">
        <v>0</v>
      </c>
      <c r="L29" s="25">
        <v>2</v>
      </c>
      <c r="M29" s="121" t="s">
        <v>162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9" customFormat="1" ht="154.5" customHeight="1" x14ac:dyDescent="0.25">
      <c r="A30" s="28" t="s">
        <v>84</v>
      </c>
      <c r="B30" s="45" t="s">
        <v>139</v>
      </c>
      <c r="C30" s="122" t="s">
        <v>149</v>
      </c>
      <c r="D30" s="122" t="s">
        <v>93</v>
      </c>
      <c r="E30" s="122" t="s">
        <v>2</v>
      </c>
      <c r="F30" s="122" t="s">
        <v>106</v>
      </c>
      <c r="G30" s="123" t="s">
        <v>107</v>
      </c>
      <c r="H30" s="123" t="s">
        <v>107</v>
      </c>
      <c r="I30" s="123" t="s">
        <v>107</v>
      </c>
      <c r="J30" s="124">
        <v>54.6</v>
      </c>
      <c r="K30" s="124">
        <v>0</v>
      </c>
      <c r="L30" s="124">
        <v>0</v>
      </c>
      <c r="M30" s="138" t="s">
        <v>161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16" customFormat="1" ht="183" customHeight="1" x14ac:dyDescent="0.25">
      <c r="A31" s="28" t="s">
        <v>56</v>
      </c>
      <c r="B31" s="29" t="s">
        <v>22</v>
      </c>
      <c r="C31" s="122" t="s">
        <v>104</v>
      </c>
      <c r="D31" s="122" t="s">
        <v>26</v>
      </c>
      <c r="E31" s="122" t="s">
        <v>19</v>
      </c>
      <c r="F31" s="125" t="s">
        <v>17</v>
      </c>
      <c r="G31" s="123" t="s">
        <v>105</v>
      </c>
      <c r="H31" s="123" t="s">
        <v>105</v>
      </c>
      <c r="I31" s="123" t="s">
        <v>135</v>
      </c>
      <c r="J31" s="124">
        <v>7594.8</v>
      </c>
      <c r="K31" s="124">
        <v>0</v>
      </c>
      <c r="L31" s="124">
        <v>7</v>
      </c>
      <c r="M31" s="126" t="s">
        <v>180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1:27" s="9" customFormat="1" ht="74.25" customHeight="1" x14ac:dyDescent="0.25">
      <c r="A32" s="28" t="s">
        <v>62</v>
      </c>
      <c r="B32" s="29" t="s">
        <v>21</v>
      </c>
      <c r="C32" s="122" t="s">
        <v>117</v>
      </c>
      <c r="D32" s="122" t="s">
        <v>93</v>
      </c>
      <c r="E32" s="122" t="s">
        <v>2</v>
      </c>
      <c r="F32" s="125" t="s">
        <v>75</v>
      </c>
      <c r="G32" s="123" t="s">
        <v>25</v>
      </c>
      <c r="H32" s="123" t="s">
        <v>25</v>
      </c>
      <c r="I32" s="123" t="s">
        <v>25</v>
      </c>
      <c r="J32" s="124">
        <v>102863.7</v>
      </c>
      <c r="K32" s="124">
        <v>42501.5</v>
      </c>
      <c r="L32" s="124">
        <v>23.9</v>
      </c>
      <c r="M32" s="126" t="s">
        <v>167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9" customFormat="1" ht="364.5" customHeight="1" x14ac:dyDescent="0.25">
      <c r="A33" s="32" t="s">
        <v>45</v>
      </c>
      <c r="B33" s="33" t="s">
        <v>81</v>
      </c>
      <c r="C33" s="128" t="s">
        <v>131</v>
      </c>
      <c r="D33" s="128" t="s">
        <v>93</v>
      </c>
      <c r="E33" s="128" t="s">
        <v>2</v>
      </c>
      <c r="F33" s="129" t="s">
        <v>140</v>
      </c>
      <c r="G33" s="130">
        <v>100</v>
      </c>
      <c r="H33" s="130">
        <v>100</v>
      </c>
      <c r="I33" s="130">
        <v>100</v>
      </c>
      <c r="J33" s="131">
        <v>20706.7</v>
      </c>
      <c r="K33" s="131">
        <v>3355.8</v>
      </c>
      <c r="L33" s="131" t="s">
        <v>2</v>
      </c>
      <c r="M33" s="126" t="s">
        <v>174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" customFormat="1" ht="151.5" customHeight="1" x14ac:dyDescent="0.25">
      <c r="A34" s="32" t="s">
        <v>46</v>
      </c>
      <c r="B34" s="33" t="s">
        <v>61</v>
      </c>
      <c r="C34" s="128" t="s">
        <v>130</v>
      </c>
      <c r="D34" s="128" t="s">
        <v>93</v>
      </c>
      <c r="E34" s="128" t="s">
        <v>2</v>
      </c>
      <c r="F34" s="129" t="s">
        <v>141</v>
      </c>
      <c r="G34" s="130">
        <v>100</v>
      </c>
      <c r="H34" s="130">
        <v>100</v>
      </c>
      <c r="I34" s="130">
        <v>100</v>
      </c>
      <c r="J34" s="131">
        <v>6798</v>
      </c>
      <c r="K34" s="131">
        <f>194.7+17+925.6+7.9</f>
        <v>1145.2</v>
      </c>
      <c r="L34" s="143">
        <v>0.52</v>
      </c>
      <c r="M34" s="107" t="s">
        <v>175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16" customFormat="1" ht="139.5" customHeight="1" x14ac:dyDescent="0.25">
      <c r="A35" s="32" t="s">
        <v>47</v>
      </c>
      <c r="B35" s="33" t="s">
        <v>57</v>
      </c>
      <c r="C35" s="128" t="s">
        <v>35</v>
      </c>
      <c r="D35" s="128" t="s">
        <v>93</v>
      </c>
      <c r="E35" s="128" t="s">
        <v>2</v>
      </c>
      <c r="F35" s="129" t="s">
        <v>36</v>
      </c>
      <c r="G35" s="130" t="s">
        <v>24</v>
      </c>
      <c r="H35" s="130" t="s">
        <v>24</v>
      </c>
      <c r="I35" s="130" t="s">
        <v>24</v>
      </c>
      <c r="J35" s="131">
        <v>1300</v>
      </c>
      <c r="K35" s="131">
        <v>37.700000000000003</v>
      </c>
      <c r="L35" s="131" t="s">
        <v>2</v>
      </c>
      <c r="M35" s="107" t="s">
        <v>166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1:27" s="6" customFormat="1" ht="29.25" customHeight="1" x14ac:dyDescent="0.25">
      <c r="A36" s="154" t="s">
        <v>92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6"/>
      <c r="M36" s="64"/>
    </row>
    <row r="37" spans="1:27" s="6" customFormat="1" ht="31.5" customHeight="1" x14ac:dyDescent="0.25">
      <c r="A37" s="17"/>
      <c r="B37" s="27" t="s">
        <v>7</v>
      </c>
      <c r="C37" s="20"/>
      <c r="D37" s="20"/>
      <c r="E37" s="20"/>
      <c r="F37" s="20"/>
      <c r="G37" s="37"/>
      <c r="H37" s="37"/>
      <c r="I37" s="37"/>
      <c r="J37" s="25">
        <f>J38+J39+J40+J41</f>
        <v>109547.6</v>
      </c>
      <c r="K37" s="25">
        <f>K38+K39+K40+K41</f>
        <v>36897</v>
      </c>
      <c r="L37" s="25">
        <f>L38+L39+L40+L41</f>
        <v>5.7</v>
      </c>
      <c r="M37" s="25"/>
    </row>
    <row r="38" spans="1:27" s="2" customFormat="1" ht="213.75" customHeight="1" x14ac:dyDescent="0.25">
      <c r="A38" s="23" t="s">
        <v>31</v>
      </c>
      <c r="B38" s="24" t="s">
        <v>147</v>
      </c>
      <c r="C38" s="20" t="s">
        <v>8</v>
      </c>
      <c r="D38" s="20" t="s">
        <v>93</v>
      </c>
      <c r="E38" s="20" t="s">
        <v>146</v>
      </c>
      <c r="F38" s="21" t="s">
        <v>145</v>
      </c>
      <c r="G38" s="37" t="s">
        <v>34</v>
      </c>
      <c r="H38" s="37" t="s">
        <v>34</v>
      </c>
      <c r="I38" s="37" t="s">
        <v>34</v>
      </c>
      <c r="J38" s="25">
        <v>102957.8</v>
      </c>
      <c r="K38" s="25">
        <v>36759</v>
      </c>
      <c r="L38" s="25">
        <v>0.7</v>
      </c>
      <c r="M38" s="145" t="s">
        <v>181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2" customFormat="1" ht="120.75" customHeight="1" x14ac:dyDescent="0.25">
      <c r="A39" s="18" t="s">
        <v>32</v>
      </c>
      <c r="B39" s="19" t="s">
        <v>64</v>
      </c>
      <c r="C39" s="20" t="s">
        <v>85</v>
      </c>
      <c r="D39" s="20" t="s">
        <v>93</v>
      </c>
      <c r="E39" s="20" t="s">
        <v>30</v>
      </c>
      <c r="F39" s="21" t="s">
        <v>78</v>
      </c>
      <c r="G39" s="38" t="s">
        <v>28</v>
      </c>
      <c r="H39" s="38" t="s">
        <v>28</v>
      </c>
      <c r="I39" s="38" t="s">
        <v>94</v>
      </c>
      <c r="J39" s="22">
        <v>4603.1000000000004</v>
      </c>
      <c r="K39" s="22">
        <v>0</v>
      </c>
      <c r="L39" s="22">
        <v>0</v>
      </c>
      <c r="M39" s="145" t="s">
        <v>182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9" customFormat="1" ht="77.25" customHeight="1" x14ac:dyDescent="0.25">
      <c r="A40" s="163" t="s">
        <v>4</v>
      </c>
      <c r="B40" s="158" t="s">
        <v>66</v>
      </c>
      <c r="C40" s="66" t="s">
        <v>125</v>
      </c>
      <c r="D40" s="20" t="s">
        <v>93</v>
      </c>
      <c r="E40" s="20"/>
      <c r="F40" s="21" t="s">
        <v>67</v>
      </c>
      <c r="G40" s="37">
        <f>3+3</f>
        <v>6</v>
      </c>
      <c r="H40" s="37">
        <f>3+1</f>
        <v>4</v>
      </c>
      <c r="I40" s="37">
        <f>3+0</f>
        <v>3</v>
      </c>
      <c r="J40" s="25">
        <f>383+1546.3</f>
        <v>1929.3</v>
      </c>
      <c r="K40" s="25">
        <f>138</f>
        <v>138</v>
      </c>
      <c r="L40" s="25">
        <v>5</v>
      </c>
      <c r="M40" s="145" t="s">
        <v>168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9" customFormat="1" ht="133.5" customHeight="1" x14ac:dyDescent="0.25">
      <c r="A41" s="164"/>
      <c r="B41" s="159"/>
      <c r="C41" s="66" t="s">
        <v>108</v>
      </c>
      <c r="D41" s="20" t="s">
        <v>93</v>
      </c>
      <c r="E41" s="39"/>
      <c r="F41" s="40" t="s">
        <v>77</v>
      </c>
      <c r="G41" s="38" t="s">
        <v>126</v>
      </c>
      <c r="H41" s="38" t="s">
        <v>127</v>
      </c>
      <c r="I41" s="38" t="s">
        <v>94</v>
      </c>
      <c r="J41" s="41">
        <v>57.4</v>
      </c>
      <c r="K41" s="37">
        <v>0</v>
      </c>
      <c r="L41" s="37">
        <v>0</v>
      </c>
      <c r="M41" s="145" t="s">
        <v>183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8" customFormat="1" ht="32.25" customHeight="1" x14ac:dyDescent="0.25">
      <c r="A42" s="154" t="s">
        <v>148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64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1:27" s="9" customFormat="1" ht="21.75" customHeight="1" x14ac:dyDescent="0.25">
      <c r="A43" s="23"/>
      <c r="B43" s="26" t="s">
        <v>15</v>
      </c>
      <c r="C43" s="37"/>
      <c r="D43" s="37"/>
      <c r="E43" s="37"/>
      <c r="F43" s="21"/>
      <c r="G43" s="37"/>
      <c r="H43" s="37"/>
      <c r="I43" s="37"/>
      <c r="J43" s="25">
        <f>SUM(J44:J46)</f>
        <v>0</v>
      </c>
      <c r="K43" s="25">
        <f>SUM(K44:K46)</f>
        <v>0</v>
      </c>
      <c r="L43" s="25">
        <f>SUM(L44:L46)</f>
        <v>0</v>
      </c>
      <c r="M43" s="25">
        <f>SUM(M44:M46)</f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9" customFormat="1" ht="116.25" customHeight="1" x14ac:dyDescent="0.3">
      <c r="A44" s="160" t="s">
        <v>14</v>
      </c>
      <c r="B44" s="151" t="s">
        <v>91</v>
      </c>
      <c r="C44" s="148" t="s">
        <v>6</v>
      </c>
      <c r="D44" s="148" t="s">
        <v>20</v>
      </c>
      <c r="E44" s="148"/>
      <c r="F44" s="21" t="s">
        <v>70</v>
      </c>
      <c r="G44" s="37" t="s">
        <v>95</v>
      </c>
      <c r="H44" s="37" t="s">
        <v>96</v>
      </c>
      <c r="I44" s="37" t="s">
        <v>97</v>
      </c>
      <c r="J44" s="132">
        <v>0</v>
      </c>
      <c r="K44" s="132">
        <v>0</v>
      </c>
      <c r="L44" s="133">
        <v>0</v>
      </c>
      <c r="M44" s="133" t="s">
        <v>161</v>
      </c>
      <c r="N44" s="134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9" customFormat="1" ht="250.5" customHeight="1" x14ac:dyDescent="0.3">
      <c r="A45" s="160"/>
      <c r="B45" s="152"/>
      <c r="C45" s="148"/>
      <c r="D45" s="148"/>
      <c r="E45" s="148"/>
      <c r="F45" s="21" t="s">
        <v>72</v>
      </c>
      <c r="G45" s="37" t="s">
        <v>98</v>
      </c>
      <c r="H45" s="37" t="s">
        <v>99</v>
      </c>
      <c r="I45" s="37" t="s">
        <v>100</v>
      </c>
      <c r="J45" s="132">
        <v>0</v>
      </c>
      <c r="K45" s="132">
        <v>0</v>
      </c>
      <c r="L45" s="133">
        <v>0</v>
      </c>
      <c r="M45" s="133" t="s">
        <v>161</v>
      </c>
      <c r="N45" s="134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s="15" customFormat="1" ht="93" customHeight="1" x14ac:dyDescent="0.3">
      <c r="A46" s="160"/>
      <c r="B46" s="153"/>
      <c r="C46" s="148"/>
      <c r="D46" s="148"/>
      <c r="E46" s="148"/>
      <c r="F46" s="21" t="s">
        <v>71</v>
      </c>
      <c r="G46" s="37" t="s">
        <v>101</v>
      </c>
      <c r="H46" s="37" t="s">
        <v>102</v>
      </c>
      <c r="I46" s="37" t="s">
        <v>103</v>
      </c>
      <c r="J46" s="132">
        <v>0</v>
      </c>
      <c r="K46" s="132">
        <v>0</v>
      </c>
      <c r="L46" s="133">
        <v>0</v>
      </c>
      <c r="M46" s="133" t="s">
        <v>161</v>
      </c>
      <c r="N46" s="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2" customFormat="1" ht="23.25" customHeight="1" x14ac:dyDescent="0.3">
      <c r="A47" s="157" t="s">
        <v>87</v>
      </c>
      <c r="B47" s="157"/>
      <c r="C47" s="3"/>
      <c r="D47" s="3"/>
      <c r="E47" s="3"/>
      <c r="F47" s="5"/>
      <c r="G47" s="6"/>
      <c r="H47" s="6"/>
      <c r="I47" s="6"/>
      <c r="J47" s="6"/>
      <c r="K47" s="6"/>
      <c r="L47" s="6"/>
      <c r="M47" s="6"/>
      <c r="N47" s="4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3">
      <c r="A48" s="1"/>
      <c r="B48" s="1"/>
    </row>
    <row r="49" spans="4:4" x14ac:dyDescent="0.3">
      <c r="D49" s="147"/>
    </row>
    <row r="50" spans="4:4" x14ac:dyDescent="0.3">
      <c r="D50" s="147"/>
    </row>
    <row r="51" spans="4:4" x14ac:dyDescent="0.3">
      <c r="D51" s="147"/>
    </row>
  </sheetData>
  <customSheetViews>
    <customSheetView guid="{60102900-E3F1-4329-AC30-2A63305E6794}" scale="75" showPageBreaks="1" fitToPage="1" printArea="1" view="pageBreakPreview" topLeftCell="A4">
      <selection activeCell="B34" sqref="B34"/>
      <rowBreaks count="5" manualBreakCount="5"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8" scale="45" fitToHeight="0" orientation="landscape" r:id="rId1"/>
    </customSheetView>
    <customSheetView guid="{ADC4D2E4-6742-4893-B8AD-8C91AE46A66B}" scale="75" showPageBreaks="1" fitToPage="1" printArea="1" hiddenRows="1" view="pageBreakPreview" topLeftCell="A35">
      <selection activeCell="F37" sqref="F37"/>
      <rowBreaks count="6" manualBreakCount="6">
        <brk id="13" max="11" man="1"/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2"/>
    </customSheetView>
    <customSheetView guid="{B78F36EF-63A0-4B89-8873-E24A5004F567}" scale="75" fitToPage="1" printArea="1" hiddenRows="1" topLeftCell="A35">
      <selection activeCell="J37" sqref="J37"/>
      <rowBreaks count="6" manualBreakCount="6">
        <brk id="8" max="11" man="1"/>
        <brk id="14" max="11" man="1"/>
        <brk id="15" max="11" man="1"/>
        <brk id="24" max="11" man="1"/>
        <brk id="29" max="11" man="1"/>
        <brk id="36" max="11" man="1"/>
      </rowBreaks>
      <pageMargins left="1.1811023622047245" right="0.39370078740157483" top="0.78740157480314965" bottom="0.39370078740157483" header="0.31496062992125984" footer="0.31496062992125984"/>
      <pageSetup paperSize="8" scale="60" firstPageNumber="7" fitToHeight="10" orientation="landscape" useFirstPageNumber="1" r:id="rId3"/>
      <headerFooter scaleWithDoc="0">
        <oddHeader>&amp;C&amp;P</oddHeader>
      </headerFooter>
    </customSheetView>
    <customSheetView guid="{A4EA716F-6D74-47BD-B999-F239E1DBAF92}" scale="75" showPageBreaks="1" fitToPage="1" printArea="1" view="pageBreakPreview">
      <selection activeCell="A2" sqref="A2:IV2"/>
      <rowBreaks count="7" manualBreakCount="7">
        <brk id="12" max="12" man="1"/>
        <brk id="18" max="12" man="1"/>
        <brk id="19" max="12" man="1"/>
        <brk id="25" max="12" man="1"/>
        <brk id="31" max="12" man="1"/>
        <brk id="41" max="12" man="1"/>
        <brk id="48" max="12" man="1"/>
      </rowBreaks>
      <pageMargins left="0.31496062992125984" right="0" top="0.55118110236220474" bottom="0" header="0.31496062992125984" footer="0.31496062992125984"/>
      <pageSetup paperSize="8" scale="44" fitToHeight="0" orientation="landscape" r:id="rId4"/>
    </customSheetView>
    <customSheetView guid="{BE8EC065-5C38-42C7-ADC8-B065896A8878}" scale="75" showPageBreaks="1" fitToPage="1" printArea="1" view="pageBreakPreview" topLeftCell="A5">
      <pane ySplit="2" topLeftCell="A7" activePane="bottomLeft" state="frozen"/>
      <selection pane="bottomLeft" activeCell="A5" sqref="A5:A6"/>
      <rowBreaks count="4" manualBreakCount="4">
        <brk id="12" max="11" man="1"/>
        <brk id="20" max="11" man="1"/>
        <brk id="27" max="11" man="1"/>
        <brk id="48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5"/>
    </customSheetView>
    <customSheetView guid="{2430C539-AC3B-42B5-AB2B-7569E7DC79B9}" scale="75" showPageBreaks="1" fitToPage="1" printArea="1" view="pageBreakPreview" topLeftCell="A6">
      <selection activeCell="D9" sqref="D9"/>
      <pageMargins left="0.31496062992125984" right="0" top="0.55118110236220474" bottom="0" header="0.31496062992125984" footer="0.31496062992125984"/>
      <pageSetup paperSize="256" scale="43" fitToHeight="0" orientation="landscape" r:id="rId6"/>
    </customSheetView>
    <customSheetView guid="{AB3EDB28-6B13-460F-A9FE-DBEAED627A09}" scale="50" showPageBreaks="1" fitToPage="1" printArea="1" view="pageBreakPreview" topLeftCell="A5">
      <pane ySplit="2" topLeftCell="A43" activePane="bottomLeft" state="frozen"/>
      <selection pane="bottomLeft" activeCell="S44" sqref="S44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7"/>
    </customSheetView>
    <customSheetView guid="{6BF6DDE6-925A-4329-8861-0B60B4DBF723}" scale="46" showPageBreaks="1" fitToPage="1" view="pageBreakPreview" topLeftCell="A34">
      <selection activeCell="E42" sqref="E42"/>
      <pageMargins left="0.31496062992125984" right="0" top="0.55118110236220474" bottom="0" header="0.31496062992125984" footer="0.31496062992125984"/>
      <pageSetup paperSize="9" scale="10" fitToHeight="0" orientation="landscape" r:id="rId8"/>
    </customSheetView>
    <customSheetView guid="{1FFD0719-1599-4775-A030-2CFDA6530D64}" scale="60" showPageBreaks="1" fitToPage="1" printArea="1" view="pageBreakPreview" topLeftCell="A59">
      <selection activeCell="K62" sqref="K62"/>
      <pageMargins left="0.31496062992125984" right="0" top="0.55118110236220474" bottom="0" header="0.31496062992125984" footer="0.31496062992125984"/>
      <pageSetup paperSize="9" scale="51" fitToHeight="0" orientation="landscape" r:id="rId9"/>
    </customSheetView>
    <customSheetView guid="{DE4DCB25-AC87-4D66-B6D3-9EEA95521BD9}" scale="60" showPageBreaks="1" fitToPage="1" printArea="1" view="pageBreakPreview" topLeftCell="A58">
      <selection activeCell="G60" sqref="G60:I62"/>
      <pageMargins left="0.31496062992125984" right="0" top="0.55118110236220474" bottom="0" header="0.31496062992125984" footer="0.31496062992125984"/>
      <pageSetup paperSize="9" scale="46" fitToHeight="0" orientation="landscape" r:id="rId10"/>
    </customSheetView>
    <customSheetView guid="{CD209D3A-4E6A-4E5F-A583-CDCA6DE5B823}" scale="60" showPageBreaks="1" fitToPage="1" printArea="1" view="pageBreakPreview" topLeftCell="A34">
      <selection activeCell="C39" sqref="C39"/>
      <pageMargins left="0.31496062992125984" right="0" top="0.55118110236220474" bottom="0" header="0.31496062992125984" footer="0.31496062992125984"/>
      <pageSetup paperSize="256" scale="32" fitToHeight="0" orientation="landscape" r:id="rId11"/>
    </customSheetView>
    <customSheetView guid="{576918AB-5083-4613-8CD7-9D3633655F6F}" scale="60" showPageBreaks="1" fitToPage="1" printArea="1" view="pageBreakPreview" topLeftCell="A43">
      <selection activeCell="A50" sqref="A50:L50"/>
      <pageMargins left="0.31496062992125984" right="0" top="0.55118110236220474" bottom="0" header="0.31496062992125984" footer="0.31496062992125984"/>
      <pageSetup paperSize="9" scale="51" fitToHeight="0" orientation="landscape" r:id="rId12"/>
    </customSheetView>
    <customSheetView guid="{50EAB5D8-E157-43B2-BA39-4C41746FD6A6}" scale="50" showPageBreaks="1" fitToPage="1" printArea="1" view="pageBreakPreview" topLeftCell="A5">
      <pane ySplit="2" topLeftCell="A38" activePane="bottomLeft" state="frozen"/>
      <selection pane="bottomLeft" activeCell="D41" sqref="D41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13"/>
    </customSheetView>
    <customSheetView guid="{1A553F59-89C3-4B7B-A3DE-BF3CA47E6D90}" scale="50" showPageBreaks="1" fitToPage="1" view="pageBreakPreview" topLeftCell="A19">
      <selection activeCell="F22" sqref="F22"/>
      <pageMargins left="0.31496062992125984" right="0" top="0.55118110236220474" bottom="0" header="0.31496062992125984" footer="0.31496062992125984"/>
      <pageSetup paperSize="256" scale="41" fitToHeight="0" orientation="landscape" r:id="rId14"/>
    </customSheetView>
    <customSheetView guid="{E379F379-F9C6-4D1E-B70E-5A072C5DE947}" scale="50" showPageBreaks="1" fitToPage="1" printArea="1" view="pageBreakPreview" topLeftCell="A5">
      <pane ySplit="2" topLeftCell="A46" activePane="bottomLeft" state="frozen"/>
      <selection pane="bottomLeft" activeCell="F50" sqref="F50"/>
      <rowBreaks count="7" manualBreakCount="7">
        <brk id="12" max="11" man="1"/>
        <brk id="18" max="11" man="1"/>
        <brk id="19" max="11" man="1"/>
        <brk id="25" max="11" man="1"/>
        <brk id="31" max="11" man="1"/>
        <brk id="39" max="11" man="1"/>
        <brk id="46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15"/>
    </customSheetView>
    <customSheetView guid="{01819407-0A74-4173-A481-566DF8ED0395}" scale="75" showPageBreaks="1" fitToPage="1" printArea="1" view="pageBreakPreview" topLeftCell="A11">
      <selection activeCell="G16" sqref="G16"/>
      <rowBreaks count="9" manualBreakCount="9">
        <brk id="12" max="11" man="1"/>
        <brk id="17" max="11" man="1"/>
        <brk id="18" max="11" man="1"/>
        <brk id="25" max="11" man="1"/>
        <brk id="26" max="11" man="1"/>
        <brk id="32" max="11" man="1"/>
        <brk id="41" max="11" man="1"/>
        <brk id="42" max="11" man="1"/>
        <brk id="48" max="11" man="1"/>
      </rowBreaks>
      <pageMargins left="0.31496062992125984" right="0" top="0.55118110236220474" bottom="0" header="0.31496062992125984" footer="0.31496062992125984"/>
      <pageSetup paperSize="256" scale="45" fitToHeight="0" orientation="landscape" r:id="rId16"/>
    </customSheetView>
    <customSheetView guid="{353CCF9C-00F7-49C6-8E4D-D582B2AC8B80}" scale="75" showPageBreaks="1" fitToPage="1" view="pageBreakPreview" topLeftCell="A5">
      <pane xSplit="2" ySplit="4" topLeftCell="F42" activePane="bottomRight" state="frozen"/>
      <selection pane="bottomRight" activeCell="J44" sqref="J44"/>
      <rowBreaks count="8" manualBreakCount="8">
        <brk id="12" max="12" man="1"/>
        <brk id="13" max="11" man="1"/>
        <brk id="18" max="11" man="1"/>
        <brk id="23" max="11" man="1"/>
        <brk id="29" max="11" man="1"/>
        <brk id="37" max="11" man="1"/>
        <brk id="48" max="11" man="1"/>
        <brk id="55" max="11" man="1"/>
      </rowBreaks>
      <pageMargins left="0.31496062992125984" right="0" top="0.55118110236220474" bottom="0" header="0.31496062992125984" footer="0.31496062992125984"/>
      <pageSetup paperSize="9" scale="44" fitToHeight="0" orientation="landscape" r:id="rId17"/>
    </customSheetView>
    <customSheetView guid="{1E26D208-F040-4D33-B95D-1DCB22A8EC4E}" scale="75" showPageBreaks="1" fitToPage="1" printArea="1" view="pageBreakPreview" topLeftCell="A5">
      <pane ySplit="2" topLeftCell="A41" activePane="bottomLeft" state="frozen"/>
      <selection pane="bottomLeft" activeCell="K44" sqref="K44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18"/>
    </customSheetView>
    <customSheetView guid="{532B5F43-AB51-488B-AAFB-A8CBD88B63BC}" scale="75" showPageBreaks="1" fitToPage="1" printArea="1" hiddenRows="1" view="pageBreakPreview" topLeftCell="A5">
      <pane ySplit="2" topLeftCell="A7" activePane="bottomLeft" state="frozen"/>
      <selection pane="bottomLeft" activeCell="K49" sqref="K49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19"/>
    </customSheetView>
    <customSheetView guid="{A745643F-D1E0-48E0-8F50-AB8E28F37E8F}" scale="75" showPageBreaks="1" fitToPage="1" printArea="1" hiddenRows="1" view="pageBreakPreview" topLeftCell="A16">
      <selection activeCell="C16" sqref="C16"/>
      <rowBreaks count="6" manualBreakCount="6">
        <brk id="13" max="11" man="1"/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20"/>
    </customSheetView>
  </customSheetViews>
  <mergeCells count="36">
    <mergeCell ref="A3:M3"/>
    <mergeCell ref="A4:M4"/>
    <mergeCell ref="F7:F8"/>
    <mergeCell ref="E7:E8"/>
    <mergeCell ref="C7:C8"/>
    <mergeCell ref="B7:B8"/>
    <mergeCell ref="G7:I7"/>
    <mergeCell ref="A5:M5"/>
    <mergeCell ref="A6:M6"/>
    <mergeCell ref="A40:A41"/>
    <mergeCell ref="A7:A8"/>
    <mergeCell ref="D7:D8"/>
    <mergeCell ref="A9:J9"/>
    <mergeCell ref="C27:C28"/>
    <mergeCell ref="E27:E28"/>
    <mergeCell ref="A10:G10"/>
    <mergeCell ref="A27:A28"/>
    <mergeCell ref="A19:A20"/>
    <mergeCell ref="A13:A15"/>
    <mergeCell ref="C14:C15"/>
    <mergeCell ref="A2:M2"/>
    <mergeCell ref="D49:D51"/>
    <mergeCell ref="E44:E46"/>
    <mergeCell ref="C22:C24"/>
    <mergeCell ref="D27:D28"/>
    <mergeCell ref="B44:B46"/>
    <mergeCell ref="C44:C46"/>
    <mergeCell ref="A42:L42"/>
    <mergeCell ref="A36:L36"/>
    <mergeCell ref="A47:B47"/>
    <mergeCell ref="B40:B41"/>
    <mergeCell ref="D44:D46"/>
    <mergeCell ref="A44:A46"/>
    <mergeCell ref="D22:D24"/>
    <mergeCell ref="B27:B28"/>
    <mergeCell ref="E22:E24"/>
  </mergeCells>
  <phoneticPr fontId="0" type="noConversion"/>
  <pageMargins left="1.1811023622047245" right="0.39370078740157483" top="0.78740157480314965" bottom="0.39370078740157483" header="0.31496062992125984" footer="0.31496062992125984"/>
  <pageSetup paperSize="8" scale="55" firstPageNumber="2" fitToHeight="0" orientation="landscape" useFirstPageNumber="1" r:id="rId21"/>
  <headerFooter>
    <oddHeader>&amp;C&amp;P</oddHead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последний вариант</vt:lpstr>
      <vt:lpstr>'последний вариант'!Заголовки_для_печати</vt:lpstr>
      <vt:lpstr>'последний вариант'!Область_печати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Шулепова Ольга Анатольевна</dc:creator>
  <cp:lastModifiedBy>Вершинина Мария Игоревна</cp:lastModifiedBy>
  <cp:lastPrinted>2022-03-14T09:22:11Z</cp:lastPrinted>
  <dcterms:created xsi:type="dcterms:W3CDTF">2006-09-16T00:00:00Z</dcterms:created>
  <dcterms:modified xsi:type="dcterms:W3CDTF">2022-04-22T08:19:29Z</dcterms:modified>
</cp:coreProperties>
</file>