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12330"/>
  </bookViews>
  <sheets>
    <sheet name="Лист1" sheetId="1" r:id="rId1"/>
  </sheets>
  <definedNames>
    <definedName name="_xlnm._FilterDatabase" localSheetId="0" hidden="1">Лист1!$A$5:$T$321</definedName>
    <definedName name="Z_03D0F229_5B44_4EF7_8233_1E6683620CE1_.wvu.FilterData" localSheetId="0" hidden="1">Лист1!$A$5:$T$321</definedName>
    <definedName name="Z_05A84ED4_D867_4B80_960F_7964D9968179_.wvu.FilterData" localSheetId="0" hidden="1">Лист1!$A$5:$T$321</definedName>
    <definedName name="Z_0616F9B5_CA49_47E0_8D84_8F6E20DE3CC3_.wvu.FilterData" localSheetId="0" hidden="1">Лист1!$A$5:$T$321</definedName>
    <definedName name="Z_06507ED1_29D2_4E3F_9058_103CC3AB4C20_.wvu.FilterData" localSheetId="0" hidden="1">Лист1!$A$5:$T$321</definedName>
    <definedName name="Z_0736BFC9_806A_44C9_933B_EC28E66E53AC_.wvu.FilterData" localSheetId="0" hidden="1">Лист1!$A$5:$T$321</definedName>
    <definedName name="Z_07CABE69_00E1_41AC_99B5_C56B4727D230_.wvu.FilterData" localSheetId="0" hidden="1">Лист1!$A$5:$T$321</definedName>
    <definedName name="Z_07E2483A_243D_4C83_AF6E_D6FE8EFCD46A_.wvu.FilterData" localSheetId="0" hidden="1">Лист1!$A$5:$T$321</definedName>
    <definedName name="Z_07E632CC_BF9B_4B78_BFE4_F49D984FE910_.wvu.FilterData" localSheetId="0" hidden="1">Лист1!$A$5:$T$321</definedName>
    <definedName name="Z_08F987D9_A91D_40CA_BE4E_9E17A47FD815_.wvu.FilterData" localSheetId="0" hidden="1">Лист1!$A$5:$T$321</definedName>
    <definedName name="Z_0AD9DE37_003F_4CE5_BDA9_E8A3AFB57FA8_.wvu.FilterData" localSheetId="0" hidden="1">Лист1!$A$5:$T$321</definedName>
    <definedName name="Z_0DA194A2_A9C0_4F52_AD2E_3B051071E413_.wvu.FilterData" localSheetId="0" hidden="1">Лист1!$A$5:$T$321</definedName>
    <definedName name="Z_1075C524_5FFA_4FC2_A3E2_ED60C2742E8D_.wvu.FilterData" localSheetId="0" hidden="1">Лист1!$A$5:$T$321</definedName>
    <definedName name="Z_11CDB8B0_6F71_49B7_8665_15A4E58B966C_.wvu.FilterData" localSheetId="0" hidden="1">Лист1!$A$5:$T$321</definedName>
    <definedName name="Z_12BAC0C6_BE89_4C46_8A00_6E29D7541A6F_.wvu.FilterData" localSheetId="0" hidden="1">Лист1!$A$5:$T$321</definedName>
    <definedName name="Z_1454DFB8_20C4_4577_BD93_F93177667704_.wvu.FilterData" localSheetId="0" hidden="1">Лист1!$A$5:$T$321</definedName>
    <definedName name="Z_157F1D86_B693_4F1C_86F4_D4842E08497B_.wvu.FilterData" localSheetId="0" hidden="1">Лист1!$A$5:$T$321</definedName>
    <definedName name="Z_16AC6AB6_3111_4DD6_9B80_F861B0C781CE_.wvu.FilterData" localSheetId="0" hidden="1">Лист1!$A$5:$T$321</definedName>
    <definedName name="Z_18802EF6_4891_48A0_A605_32341CA7E28D_.wvu.FilterData" localSheetId="0" hidden="1">Лист1!$A$5:$T$321</definedName>
    <definedName name="Z_19B35B4E_2F01_498F_8508_E75EEF3B4ACB_.wvu.FilterData" localSheetId="0" hidden="1">Лист1!$A$5:$T$321</definedName>
    <definedName name="Z_19B35B4E_2F01_498F_8508_E75EEF3B4ACB_.wvu.PrintArea" localSheetId="0" hidden="1">Лист1!$A$1:$H$321</definedName>
    <definedName name="Z_19B35B4E_2F01_498F_8508_E75EEF3B4ACB_.wvu.PrintTitles" localSheetId="0" hidden="1">Лист1!$4:$5</definedName>
    <definedName name="Z_1AF9ECA2_689D_4D4B_A4EE_BF04B1C85620_.wvu.FilterData" localSheetId="0" hidden="1">Лист1!$A$5:$T$321</definedName>
    <definedName name="Z_1C60EC37_1D25_467B_BDE6_98496F8A6575_.wvu.FilterData" localSheetId="0" hidden="1">Лист1!$A$5:$T$321</definedName>
    <definedName name="Z_1EA3FA28_58AB_4FFF_8EF0_9B8AAD2F0E21_.wvu.FilterData" localSheetId="0" hidden="1">Лист1!$A$5:$T$321</definedName>
    <definedName name="Z_1EC6F652_0DA3_4CF3_A6C5_9ED9FE6CE754_.wvu.FilterData" localSheetId="0" hidden="1">Лист1!$A$5:$T$321</definedName>
    <definedName name="Z_1FD1D07F_3879_40F9_A352_E8C3A654170E_.wvu.FilterData" localSheetId="0" hidden="1">Лист1!$A$5:$T$321</definedName>
    <definedName name="Z_20A2FDD8_6453_477B_9FC5_69C00786FD5B_.wvu.FilterData" localSheetId="0" hidden="1">Лист1!$A$5:$T$321</definedName>
    <definedName name="Z_26F1EA95_F880_440E_A6F2_B5A1F0E532F1_.wvu.FilterData" localSheetId="0" hidden="1">Лист1!$A$5:$T$321</definedName>
    <definedName name="Z_28ABBDD8_95CF_4497_B6D6_EB60CB92B016_.wvu.FilterData" localSheetId="0" hidden="1">Лист1!$A$5:$T$321</definedName>
    <definedName name="Z_28DB59DC_67BC_4850_9EEE_25417AC630C6_.wvu.FilterData" localSheetId="0" hidden="1">Лист1!$A$5:$T$321</definedName>
    <definedName name="Z_320B9BDF_F695_4C9A_9747_173023142074_.wvu.FilterData" localSheetId="0" hidden="1">Лист1!$A$5:$T$321</definedName>
    <definedName name="Z_346E645A_8E5D_4390_9801_B836827E14C9_.wvu.FilterData" localSheetId="0" hidden="1">Лист1!$A$5:$T$321</definedName>
    <definedName name="Z_3601CABD_0C13_401C_AC50_7829046C42E9_.wvu.FilterData" localSheetId="0" hidden="1">Лист1!$A$5:$T$321</definedName>
    <definedName name="Z_375EC161_F18A_45ED_966D_AB4C96405A11_.wvu.FilterData" localSheetId="0" hidden="1">Лист1!$A$5:$T$321</definedName>
    <definedName name="Z_37B23C5E_BF3E_4373_8E18_A7E41584311A_.wvu.FilterData" localSheetId="0" hidden="1">Лист1!$A$5:$T$321</definedName>
    <definedName name="Z_37FC6304_2027_402C_9AFA_9A4FB1A75A8A_.wvu.FilterData" localSheetId="0" hidden="1">Лист1!$A$5:$T$321</definedName>
    <definedName name="Z_384F4261_1A77_4E04_BAED_44A02FB84D39_.wvu.FilterData" localSheetId="0" hidden="1">Лист1!$A$5:$T$321</definedName>
    <definedName name="Z_387B6E30_7C64_45C3_BC24_C58E0B268A80_.wvu.FilterData" localSheetId="0" hidden="1">Лист1!$A$5:$T$321</definedName>
    <definedName name="Z_38920E2D_79D5_4619_9D3C_56B7018DAFB6_.wvu.FilterData" localSheetId="0" hidden="1">Лист1!$A$5:$T$321</definedName>
    <definedName name="Z_38D7AA16_E2AE_445D_952D_B05FABC0E8A3_.wvu.FilterData" localSheetId="0" hidden="1">Лист1!$A$5:$T$321</definedName>
    <definedName name="Z_38E13D9C_7392_4661_861F_7824256720CC_.wvu.FilterData" localSheetId="0" hidden="1">Лист1!$A$5:$T$321</definedName>
    <definedName name="Z_391FA8E3_9EBA_418B_AD43_1BDD66236893_.wvu.FilterData" localSheetId="0" hidden="1">Лист1!$A$5:$T$321</definedName>
    <definedName name="Z_3AE26AB0_D619_4537_89C6_3BC41A02DA11_.wvu.FilterData" localSheetId="0" hidden="1">Лист1!$A$5:$T$321</definedName>
    <definedName name="Z_3B7C4438_54A5_4EFB_9321_FAC75CDC5302_.wvu.FilterData" localSheetId="0" hidden="1">Лист1!$A$5:$T$321</definedName>
    <definedName name="Z_3C0DF8CD_6321_4B69_AE10_E5C9FC2DB2D8_.wvu.FilterData" localSheetId="0" hidden="1">Лист1!$A$5:$T$321</definedName>
    <definedName name="Z_3FC408DA_D391_4CCB_B9D9_9365942ECAC4_.wvu.FilterData" localSheetId="0" hidden="1">Лист1!$A$5:$T$321</definedName>
    <definedName name="Z_40824DCA_7DCA_4481_A310_750569B24C37_.wvu.FilterData" localSheetId="0" hidden="1">Лист1!$A$5:$T$321</definedName>
    <definedName name="Z_41E64375_D8DA_4F9C_9E3F_52A0F46C1631_.wvu.FilterData" localSheetId="0" hidden="1">Лист1!$A$5:$T$321</definedName>
    <definedName name="Z_45133B59_BD3E_4411_AB5B_D37DF189B289_.wvu.FilterData" localSheetId="0" hidden="1">Лист1!$A$5:$T$321</definedName>
    <definedName name="Z_47A1FB94_2B80_4287_AF7E_017C213B1EAF_.wvu.FilterData" localSheetId="0" hidden="1">Лист1!$A$5:$T$321</definedName>
    <definedName name="Z_48077330_42A2_4586_9B45_7CDD954338B8_.wvu.FilterData" localSheetId="0" hidden="1">Лист1!$A$5:$T$321</definedName>
    <definedName name="Z_4905BDD2_9517_458B_AA9A_1BAAECBD3E86_.wvu.FilterData" localSheetId="0" hidden="1">Лист1!$A$5:$T$321</definedName>
    <definedName name="Z_4B17C852_A91A_4F94_BFBD_DCD2DC2F1FC1_.wvu.FilterData" localSheetId="0" hidden="1">Лист1!$A$5:$T$321</definedName>
    <definedName name="Z_4C30B774_FD38_4550_998A_2321B40BAF21_.wvu.FilterData" localSheetId="0" hidden="1">Лист1!$A$5:$T$321</definedName>
    <definedName name="Z_4DCEBCAC_9872_439E_B76F_42811F6C71D8_.wvu.FilterData" localSheetId="0" hidden="1">Лист1!$A$5:$T$321</definedName>
    <definedName name="Z_4ED8A82B_C56F_4A99_9602_BCDC850328DC_.wvu.FilterData" localSheetId="0" hidden="1">Лист1!$A$5:$T$321</definedName>
    <definedName name="Z_50E5AB65_B0BD_4731_95E0_BF0291C5D3E0_.wvu.FilterData" localSheetId="0" hidden="1">Лист1!$A$5:$T$321</definedName>
    <definedName name="Z_50E5AB65_B0BD_4731_95E0_BF0291C5D3E0_.wvu.PrintTitles" localSheetId="0" hidden="1">Лист1!$4:$5</definedName>
    <definedName name="Z_56D14319_E180_4082_B943_D198D238CBBB_.wvu.FilterData" localSheetId="0" hidden="1">Лист1!$A$5:$T$321</definedName>
    <definedName name="Z_590EE5BF_9035_4760_A2F2_216B4821AFA5_.wvu.FilterData" localSheetId="0" hidden="1">Лист1!$A$5:$T$321</definedName>
    <definedName name="Z_596DAA59_6669_40F3_B579_232330AF688A_.wvu.FilterData" localSheetId="0" hidden="1">Лист1!$A$5:$T$321</definedName>
    <definedName name="Z_5A000C14_CE81_45FD_ABCD_3D8DF3D84788_.wvu.FilterData" localSheetId="0" hidden="1">Лист1!$A$5:$T$321</definedName>
    <definedName name="Z_5BAFADEC_50D9_461E_A123_02F7FABE5112_.wvu.FilterData" localSheetId="0" hidden="1">Лист1!$A$5:$T$321</definedName>
    <definedName name="Z_5BAFADEC_50D9_461E_A123_02F7FABE5112_.wvu.PrintTitles" localSheetId="0" hidden="1">Лист1!$4:$5</definedName>
    <definedName name="Z_5C0E5950_C238_4710_A114_43046DACAEF2_.wvu.FilterData" localSheetId="0" hidden="1">Лист1!$A$5:$T$321</definedName>
    <definedName name="Z_5C79896E_25CD_436E_AE17_2BC2681670DF_.wvu.FilterData" localSheetId="0" hidden="1">Лист1!$A$5:$T$321</definedName>
    <definedName name="Z_5E52099E_B526_4724_BA0F_D84E6628B854_.wvu.FilterData" localSheetId="0" hidden="1">Лист1!$A$5:$T$321</definedName>
    <definedName name="Z_5EC6B43B_0EE4_46BD_B611_84F268F5D413_.wvu.FilterData" localSheetId="0" hidden="1">Лист1!$A$5:$T$321</definedName>
    <definedName name="Z_6017D877_91E8_4F97_A700_25BC8715B30F_.wvu.FilterData" localSheetId="0" hidden="1">Лист1!$A$5:$T$321</definedName>
    <definedName name="Z_61F33200_9843_4976_BBED_1E809C2DD877_.wvu.FilterData" localSheetId="0" hidden="1">Лист1!$A$5:$T$321</definedName>
    <definedName name="Z_640B49B4_5136_42D8_B57B_3E310E254A3E_.wvu.FilterData" localSheetId="0" hidden="1">Лист1!$A$5:$T$321</definedName>
    <definedName name="Z_64E56DBC_BD93_45D5_B27E_D742AD1C1B31_.wvu.FilterData" localSheetId="0" hidden="1">Лист1!$A$5:$T$321</definedName>
    <definedName name="Z_6614DC79_0D87_45FA_A92E_1C817BC7BAA5_.wvu.FilterData" localSheetId="0" hidden="1">Лист1!$A$5:$T$321</definedName>
    <definedName name="Z_69091880_F433_4E87_B560_122721588B78_.wvu.FilterData" localSheetId="0" hidden="1">Лист1!$A$5:$T$321</definedName>
    <definedName name="Z_6AC816C1_A56B_4A9D_AA53_BCE29B29B6C7_.wvu.FilterData" localSheetId="0" hidden="1">Лист1!$A$5:$T$321</definedName>
    <definedName name="Z_6F583D7C_1AB7_4908_A7CC_7B74CDE8220B_.wvu.FilterData" localSheetId="0" hidden="1">Лист1!$A$5:$T$321</definedName>
    <definedName name="Z_70184EAD_65AC_43AB_90A0_9D4A6CD3CDD9_.wvu.FilterData" localSheetId="0" hidden="1">Лист1!$A$5:$T$321</definedName>
    <definedName name="Z_731500BA_A757_4146_9E09_9B78160448EF_.wvu.FilterData" localSheetId="0" hidden="1">Лист1!$A$5:$T$321</definedName>
    <definedName name="Z_74DEEBF1_F524_4908_981B_59761DA79604_.wvu.FilterData" localSheetId="0" hidden="1">Лист1!$A$5:$T$321</definedName>
    <definedName name="Z_7B8AA9ED_2D1D_4F0A_BD40_5A425A51E867_.wvu.FilterData" localSheetId="0" hidden="1">Лист1!$A$5:$T$321</definedName>
    <definedName name="Z_7BCAE8F0_6D9C_4E94_8A91_C6BC8B95369B_.wvu.FilterData" localSheetId="0" hidden="1">Лист1!$A$5:$T$321</definedName>
    <definedName name="Z_7DAF803E_4C0D_4FBD_A6FC_B8FF242DAEB5_.wvu.FilterData" localSheetId="0" hidden="1">Лист1!$A$5:$T$321</definedName>
    <definedName name="Z_7F2D4B67_57E3_414E_8DB5_23468E6DC244_.wvu.FilterData" localSheetId="0" hidden="1">Лист1!$A$5:$T$321</definedName>
    <definedName name="Z_804E5C46_6941_4957_8CC8_2B7B932C628A_.wvu.Cols" localSheetId="0" hidden="1">Лист1!$I:$T</definedName>
    <definedName name="Z_804E5C46_6941_4957_8CC8_2B7B932C628A_.wvu.FilterData" localSheetId="0" hidden="1">Лист1!$A$5:$J$321</definedName>
    <definedName name="Z_804E5C46_6941_4957_8CC8_2B7B932C628A_.wvu.PrintTitles" localSheetId="0" hidden="1">Лист1!$4:$5</definedName>
    <definedName name="Z_8086DD8C_5EE0_4D19_92C3_F5ED053C15B9_.wvu.FilterData" localSheetId="0" hidden="1">Лист1!$A$5:$T$321</definedName>
    <definedName name="Z_82A3B04A_EA26_4922_A3E3_B87F33D189DC_.wvu.FilterData" localSheetId="0" hidden="1">Лист1!$A$5:$T$321</definedName>
    <definedName name="Z_83E20510_549F_4CBB_8A95_7DBF19B89FAA_.wvu.FilterData" localSheetId="0" hidden="1">Лист1!$A$5:$T$321</definedName>
    <definedName name="Z_87C3FF71_716D_49F8_B853_ED3A9ACB016F_.wvu.FilterData" localSheetId="0" hidden="1">Лист1!$A$5:$T$321</definedName>
    <definedName name="Z_8805679A_C80D_4D5D_AEFC_76D363498C0D_.wvu.FilterData" localSheetId="0" hidden="1">Лист1!$A$5:$T$321</definedName>
    <definedName name="Z_88C97A04_AB19_4605_AC91_8D9685BA980B_.wvu.FilterData" localSheetId="0" hidden="1">Лист1!$A$5:$T$321</definedName>
    <definedName name="Z_8903CD75_3F0F_40A5_93B9_9DC4319C1445_.wvu.FilterData" localSheetId="0" hidden="1">Лист1!$A$5:$T$321</definedName>
    <definedName name="Z_89EA539C_5E2B_495F_9367_D5EC488500FA_.wvu.FilterData" localSheetId="0" hidden="1">Лист1!$A$5:$T$321</definedName>
    <definedName name="Z_8BDEACE5_5B5F_4E65_AF39_D79241CA9E25_.wvu.FilterData" localSheetId="0" hidden="1">Лист1!$A$5:$T$321</definedName>
    <definedName name="Z_8C770AB4_A834_4A2E_BBE3_2FBF336DA8A1_.wvu.FilterData" localSheetId="0" hidden="1">Лист1!$A$5:$T$321</definedName>
    <definedName name="Z_8D04FE4E_0C4D_4AE0_868D_7F3A885F8729_.wvu.FilterData" localSheetId="0" hidden="1">Лист1!$A$5:$T$321</definedName>
    <definedName name="Z_9125317F_5683_42F6_8AD9_65E940017652_.wvu.FilterData" localSheetId="0" hidden="1">Лист1!$A$5:$T$321</definedName>
    <definedName name="Z_93A6B5D7_E644_46E1_AB94_F7D4BC4ECA89_.wvu.FilterData" localSheetId="0" hidden="1">Лист1!$A$5:$T$321</definedName>
    <definedName name="Z_94B976D0_15EB_4963_A9DC_93E12E7626DF_.wvu.FilterData" localSheetId="0" hidden="1">Лист1!$A$5:$T$321</definedName>
    <definedName name="Z_9698A6F1_85D9_46E6_9DEE_7786A827B9A9_.wvu.FilterData" localSheetId="0" hidden="1">Лист1!$A$5:$T$321</definedName>
    <definedName name="Z_9A0CA478_DDC6_43B7_97F7_45ABF8171079_.wvu.FilterData" localSheetId="0" hidden="1">Лист1!$A$5:$T$321</definedName>
    <definedName name="Z_9A85ADA2_CDE2_46D8_ABAF_515C5FA954C8_.wvu.FilterData" localSheetId="0" hidden="1">Лист1!$A$5:$T$321</definedName>
    <definedName name="Z_9ADD056C_836F_4A8F_96CE_C56709FEBB4D_.wvu.FilterData" localSheetId="0" hidden="1">Лист1!$A$5:$T$321</definedName>
    <definedName name="Z_9C3CB715_893D_42C4_B13F_018AC5F7B794_.wvu.FilterData" localSheetId="0" hidden="1">Лист1!$A$5:$T$321</definedName>
    <definedName name="Z_9D06CD6B_5FF3_40C0_9A11_6581BFA825BB_.wvu.FilterData" localSheetId="0" hidden="1">Лист1!$A$5:$T$321</definedName>
    <definedName name="Z_9E5B4CDE_55A8_4CB6_9310_7299DF92AB4F_.wvu.FilterData" localSheetId="0" hidden="1">Лист1!$A$5:$T$321</definedName>
    <definedName name="Z_A0F665F1_20D3_4796_BE32_94F11505AF0F_.wvu.FilterData" localSheetId="0" hidden="1">Лист1!$A$5:$T$321</definedName>
    <definedName name="Z_A165D95C_2238_4473_B987_11FFEE542C2C_.wvu.FilterData" localSheetId="0" hidden="1">Лист1!$A$5:$T$321</definedName>
    <definedName name="Z_A173140E_1E1F_401E_B7DC_9AFB6431283D_.wvu.FilterData" localSheetId="0" hidden="1">Лист1!$A$5:$T$321</definedName>
    <definedName name="Z_A1C0D98E_09DA_4057_B060_CF43A04D5E17_.wvu.FilterData" localSheetId="0" hidden="1">Лист1!$A$5:$T$321</definedName>
    <definedName name="Z_A2CBFAA7_821F_4605_BE52_EB981C3F4471_.wvu.FilterData" localSheetId="0" hidden="1">Лист1!$A$5:$T$321</definedName>
    <definedName name="Z_A3ACC74B_A6A1_4EAC_94A0_362C3C7E2B57_.wvu.FilterData" localSheetId="0" hidden="1">Лист1!$A$5:$T$321</definedName>
    <definedName name="Z_A5153B16_C597_4CBE_B63A_38CEDF112854_.wvu.FilterData" localSheetId="0" hidden="1">Лист1!$A$5:$T$321</definedName>
    <definedName name="Z_A638561A_BF3B_4222_A91E_8EFFC9BB989E_.wvu.PrintTitles" localSheetId="0" hidden="1">Лист1!$4:$5</definedName>
    <definedName name="Z_A8EA43B4_F9C0_4C53_B67C_FACE7818901D_.wvu.FilterData" localSheetId="0" hidden="1">Лист1!$A$5:$T$321</definedName>
    <definedName name="Z_ACFF49F4_F937_470C_823E_6820C24AA3CD_.wvu.FilterData" localSheetId="0" hidden="1">Лист1!$A$5:$T$321</definedName>
    <definedName name="Z_AF6B0A08_48B1_46FF_9D3C_C850C2B78F18_.wvu.FilterData" localSheetId="0" hidden="1">Лист1!$A$5:$T$321</definedName>
    <definedName name="Z_B072820E_F940_4960_8FC0_8C2ECB286AA9_.wvu.FilterData" localSheetId="0" hidden="1">Лист1!$A$5:$T$321</definedName>
    <definedName name="Z_B4B9066D_A627_4E4B_A10A_67A94D87F6D2_.wvu.FilterData" localSheetId="0" hidden="1">Лист1!$A$5:$T$321</definedName>
    <definedName name="Z_B5C8CBE0_17A6_4E17_AC18_841776F71566_.wvu.FilterData" localSheetId="0" hidden="1">Лист1!$A$5:$T$321</definedName>
    <definedName name="Z_B6D1323F_EB06_4A4A_83BC_DD6CAA659E61_.wvu.FilterData" localSheetId="0" hidden="1">Лист1!$A$5:$T$321</definedName>
    <definedName name="Z_B6D2537A_B357_47F2_ACC8_997573164889_.wvu.FilterData" localSheetId="0" hidden="1">Лист1!$A$5:$T$321</definedName>
    <definedName name="Z_B9094B34_6AD3_4EEB_9F23_1AE65FB44F58_.wvu.FilterData" localSheetId="0" hidden="1">Лист1!$A$5:$T$321</definedName>
    <definedName name="Z_B92B17D6_5F72_4856_B224_0883D08563BD_.wvu.FilterData" localSheetId="0" hidden="1">Лист1!$A$5:$T$321</definedName>
    <definedName name="Z_BBD7F596_D439_4450_B28C_0D1141B2CD80_.wvu.FilterData" localSheetId="0" hidden="1">Лист1!$A$5:$T$321</definedName>
    <definedName name="Z_BC208AEC_79C2_4E48_AE69_47B1120B4A36_.wvu.FilterData" localSheetId="0" hidden="1">Лист1!$A$5:$T$321</definedName>
    <definedName name="Z_C05AC613_54EA_43DB_A2D4_945F3D2BCDBD_.wvu.FilterData" localSheetId="0" hidden="1">Лист1!$A$5:$T$321</definedName>
    <definedName name="Z_C8087E6B_FD3B_492C_9AE9_A72C49CB5AA9_.wvu.FilterData" localSheetId="0" hidden="1">Лист1!$A$5:$T$321</definedName>
    <definedName name="Z_C9CC2883_AD6E_4AC7_B757_678AF10ED722_.wvu.FilterData" localSheetId="0" hidden="1">Лист1!$A$5:$T$321</definedName>
    <definedName name="Z_CC38DFFD_FBE2_4C94_A342_81AEF89FC601_.wvu.FilterData" localSheetId="0" hidden="1">Лист1!$A$5:$T$321</definedName>
    <definedName name="Z_CCE920F0_251E_4716_940A_CAAEE528F2B7_.wvu.FilterData" localSheetId="0" hidden="1">Лист1!$A$5:$T$321</definedName>
    <definedName name="Z_CF4320B3_1D41_48B7_8599_31113ABD4963_.wvu.FilterData" localSheetId="0" hidden="1">Лист1!$A$5:$T$321</definedName>
    <definedName name="Z_CFE0780F_2C81_4F42_8DA5_2FE827B6986B_.wvu.FilterData" localSheetId="0" hidden="1">Лист1!$A$5:$T$321</definedName>
    <definedName name="Z_D042F009_29BE_4F65_BCC2_B6F85F79DDB5_.wvu.FilterData" localSheetId="0" hidden="1">Лист1!$A$5:$T$321</definedName>
    <definedName name="Z_D232CFCA_AB5F_447C_8F12_83DAE43EDE3C_.wvu.FilterData" localSheetId="0" hidden="1">Лист1!$A$5:$T$321</definedName>
    <definedName name="Z_D409509D_0CA2_483D_A019_95E1AC0380FF_.wvu.FilterData" localSheetId="0" hidden="1">Лист1!$A$5:$T$321</definedName>
    <definedName name="Z_D7E7D009_A45D_4F5D_887C_02FB9B18662B_.wvu.FilterData" localSheetId="0" hidden="1">Лист1!$A$5:$T$321</definedName>
    <definedName name="Z_D8BE88B7_6CD1_4EDC_96C2_7706AEEDF206_.wvu.FilterData" localSheetId="0" hidden="1">Лист1!$A$5:$T$321</definedName>
    <definedName name="Z_D8D0D07D_8EA2_4A28_AD22_73E2822C7EA7_.wvu.FilterData" localSheetId="0" hidden="1">Лист1!$A$5:$T$321</definedName>
    <definedName name="Z_D9B048CF_3189_48BF_A929_AF43C4F7D7CD_.wvu.FilterData" localSheetId="0" hidden="1">Лист1!$A$5:$T$321</definedName>
    <definedName name="Z_D9B29A42_1F75_4E76_8F31_6FB3309C81C0_.wvu.FilterData" localSheetId="0" hidden="1">Лист1!$A$5:$T$321</definedName>
    <definedName name="Z_DB5550C0_0E8E_4BC2_ABE9_2C18B17CD520_.wvu.FilterData" localSheetId="0" hidden="1">Лист1!$A$5:$T$321</definedName>
    <definedName name="Z_DD6ED5F5_0F2F_4DA5_A7C6_58B61B947C42_.wvu.FilterData" localSheetId="0" hidden="1">Лист1!$A$5:$T$321</definedName>
    <definedName name="Z_DDF4E7D3_E894_420B_864D_C495A1F15EBA_.wvu.FilterData" localSheetId="0" hidden="1">Лист1!$A$5:$T$321</definedName>
    <definedName name="Z_E3A2A335_5AE3_484E_A925_3DF78DCB4BFC_.wvu.FilterData" localSheetId="0" hidden="1">Лист1!$A$5:$T$321</definedName>
    <definedName name="Z_E55A2610_0171_483A_8618_0993D135F0D8_.wvu.FilterData" localSheetId="0" hidden="1">Лист1!$A$5:$T$321</definedName>
    <definedName name="Z_E55A2610_0171_483A_8618_0993D135F0D8_.wvu.PrintArea" localSheetId="0" hidden="1">Лист1!$A$1:$H$321</definedName>
    <definedName name="Z_E55A2610_0171_483A_8618_0993D135F0D8_.wvu.PrintTitles" localSheetId="0" hidden="1">Лист1!$4:$5</definedName>
    <definedName name="Z_E77EEF23_22DA_4704_BBDB_A3AB8C6AAE5A_.wvu.FilterData" localSheetId="0" hidden="1">Лист1!$A$5:$T$321</definedName>
    <definedName name="Z_EA476A9C_59EA_457C_89FF_A66451FF48E5_.wvu.FilterData" localSheetId="0" hidden="1">Лист1!$A$5:$T$321</definedName>
    <definedName name="Z_ED14E00B_2976_40E1_857B_ABAF014B534D_.wvu.FilterData" localSheetId="0" hidden="1">Лист1!$A$5:$T$321</definedName>
    <definedName name="Z_EF1D4240_418B_4DBC_8B6C_A4CF3DD17790_.wvu.FilterData" localSheetId="0" hidden="1">Лист1!$A$5:$T$321</definedName>
    <definedName name="Z_F0E26B88_EC7F_4408_8AF5_CCA1E3D4C121_.wvu.FilterData" localSheetId="0" hidden="1">Лист1!$A$5:$T$321</definedName>
    <definedName name="Z_F13DD54E_EAB6_4448_88A2_03C95426F9A2_.wvu.FilterData" localSheetId="0" hidden="1">Лист1!$A$5:$T$321</definedName>
    <definedName name="Z_F42AB7B2_2AFC_4962_B9DD_1328A04F0992_.wvu.FilterData" localSheetId="0" hidden="1">Лист1!$A$5:$T$321</definedName>
    <definedName name="Z_F6AC1AFF_578A_4C34_9A14_C2D09D296E0C_.wvu.FilterData" localSheetId="0" hidden="1">Лист1!$A$5:$T$321</definedName>
    <definedName name="Z_FA4634C8_6842_429A_A061_A0B1629643FA_.wvu.FilterData" localSheetId="0" hidden="1">Лист1!$A$5:$T$321</definedName>
    <definedName name="Z_FB71488C_DB2A_4A89_B1D8_CF6601354C0D_.wvu.FilterData" localSheetId="0" hidden="1">Лист1!$A$5:$T$321</definedName>
    <definedName name="Z_FD365FD7_CE59_46E6_BA88_CDF854AD4B74_.wvu.FilterData" localSheetId="0" hidden="1">Лист1!$A$5:$T$321</definedName>
    <definedName name="Z_FDBB56F8_1A26_4B52_B253_AF21BE398953_.wvu.FilterData" localSheetId="0" hidden="1">Лист1!$A$5:$T$321</definedName>
    <definedName name="Z_FEC320EE_72BD_47B5_A246_1C5E4724490E_.wvu.FilterData" localSheetId="0" hidden="1">Лист1!$A$5:$T$321</definedName>
    <definedName name="Z_FEC320EE_72BD_47B5_A246_1C5E4724490E_.wvu.PrintTitles" localSheetId="0" hidden="1">Лист1!$4:$4</definedName>
    <definedName name="Z_FF2DDC0A_0947_4F66_898B_15FD94B64703_.wvu.FilterData" localSheetId="0" hidden="1">Лист1!$A$5:$T$321</definedName>
    <definedName name="Z_FF44A2C7_312E_48A1_A60E_AE8F33695DB7_.wvu.FilterData" localSheetId="0" hidden="1">Лист1!$A$5:$T$321</definedName>
    <definedName name="Z_FF44A2C7_312E_48A1_A60E_AE8F33695DB7_.wvu.PrintTitles" localSheetId="0" hidden="1">Лист1!$4:$5</definedName>
    <definedName name="_xlnm.Print_Titles" localSheetId="0">Лист1!$4:$5</definedName>
    <definedName name="_xlnm.Print_Area" localSheetId="0">Лист1!$A$1:$H$321</definedName>
  </definedNames>
  <calcPr calcId="162913"/>
  <customWorkbookViews>
    <customWorkbookView name="Астахова Анна Владимировна - Личное представление" guid="{FDBB56F8-1A26-4B52-B253-AF21BE398953}" mergeInterval="0" personalView="1" maximized="1" xWindow="-8" yWindow="-8" windowWidth="1296" windowHeight="1000" activeSheetId="1" showComments="commIndAndComment"/>
    <customWorkbookView name="Крыжановская Анна Александровна - Личное представление" guid="{596DAA59-6669-40F3-B579-232330AF688A}" mergeInterval="0" personalView="1" maximized="1" xWindow="-8" yWindow="-8" windowWidth="1296" windowHeight="1000" activeSheetId="1"/>
    <customWorkbookView name="Козлова Анастасия Сергеевна - Личное представление" guid="{E55A2610-0171-483A-8618-0993D135F0D8}" mergeInterval="0" personalView="1" maximized="1" windowWidth="1276" windowHeight="779" activeSheetId="1"/>
    <customWorkbookView name="Вершинина Мария Игоревна - Личное представление" guid="{19B35B4E-2F01-498F-8508-E75EEF3B4ACB}" mergeInterval="0" personalView="1" maximized="1" windowWidth="1276" windowHeight="759" activeSheetId="1"/>
    <customWorkbookView name="Маганёва Екатерина Николаевна - Личное представление" guid="{5BAFADEC-50D9-461E-A123-02F7FABE5112}" mergeInterval="0" personalView="1" maximized="1" xWindow="-8" yWindow="-8" windowWidth="1296" windowHeight="1000" activeSheetId="1"/>
    <customWorkbookView name="Шулепова Ольга Анатольевна - Личное представление" guid="{FEC320EE-72BD-47B5-A246-1C5E4724490E}" mergeInterval="0" personalView="1" maximized="1" xWindow="-8" yWindow="-8" windowWidth="1936" windowHeight="1056" activeSheetId="1"/>
    <customWorkbookView name="Перевощикова Анна Васильевна - Личное представление" guid="{804E5C46-6941-4957-8CC8-2B7B932C628A}" mergeInterval="0" personalView="1" maximized="1" xWindow="-8" yWindow="-8" windowWidth="1936" windowHeight="1056" activeSheetId="1"/>
    <customWorkbookView name="Маслова Алина Рамазановна - Личное представление" guid="{A638561A-BF3B-4222-A91E-8EFFC9BB989E}" mergeInterval="0" personalView="1" maximized="1" xWindow="-8" yWindow="-8" windowWidth="1936" windowHeight="1056" activeSheetId="1"/>
    <customWorkbookView name="Минакова Оксана Сергеевна - Личное представление" guid="{50E5AB65-B0BD-4731-95E0-BF0291C5D3E0}" mergeInterval="0" personalView="1" maximized="1" xWindow="-8" yWindow="-8" windowWidth="1296" windowHeight="1000" activeSheetId="1"/>
    <customWorkbookView name="Рогожина Ольга Сергеевна - Личное представление" guid="{FF44A2C7-312E-48A1-A60E-AE8F33695DB7}" mergeInterval="0" personalView="1" maximized="1" windowWidth="1276" windowHeight="82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0" i="1" l="1"/>
  <c r="J11" i="1" l="1"/>
  <c r="E212" i="1" l="1"/>
  <c r="E211" i="1"/>
  <c r="E214" i="1"/>
  <c r="F227" i="1"/>
  <c r="D226" i="1"/>
  <c r="E226" i="1"/>
  <c r="E222" i="1"/>
  <c r="F223" i="1"/>
  <c r="F216" i="1"/>
  <c r="F215" i="1"/>
  <c r="C214" i="1"/>
  <c r="F226" i="1" l="1"/>
  <c r="D19" i="1" l="1"/>
  <c r="F291" i="1" l="1"/>
  <c r="F268" i="1" l="1"/>
  <c r="F267" i="1"/>
  <c r="J267" i="1"/>
  <c r="F232" i="1" l="1"/>
  <c r="C264" i="1" l="1"/>
  <c r="C266" i="1"/>
  <c r="F311" i="1" l="1"/>
  <c r="F155" i="1"/>
  <c r="C112" i="1" l="1"/>
  <c r="F116" i="1"/>
  <c r="J13" i="1" l="1"/>
  <c r="C10" i="1"/>
  <c r="D10" i="1"/>
  <c r="E10" i="1"/>
  <c r="J17" i="1"/>
  <c r="C14" i="1"/>
  <c r="D14" i="1"/>
  <c r="E14" i="1"/>
  <c r="F14" i="1" l="1"/>
  <c r="D38" i="1"/>
  <c r="E38" i="1"/>
  <c r="C38" i="1"/>
  <c r="F38" i="1" l="1"/>
  <c r="J227" i="1"/>
  <c r="J226" i="1" l="1"/>
  <c r="J253" i="1" l="1"/>
  <c r="J252" i="1"/>
  <c r="J251" i="1"/>
  <c r="D211" i="1" l="1"/>
  <c r="F220" i="1"/>
  <c r="J271" i="1" l="1"/>
  <c r="J272" i="1"/>
  <c r="J273" i="1"/>
  <c r="J275" i="1"/>
  <c r="J276" i="1"/>
  <c r="J277" i="1"/>
  <c r="D265" i="1"/>
  <c r="E265" i="1"/>
  <c r="C265" i="1"/>
  <c r="D264" i="1"/>
  <c r="E264" i="1"/>
  <c r="D263" i="1"/>
  <c r="E263" i="1"/>
  <c r="C263" i="1"/>
  <c r="D274" i="1"/>
  <c r="E274" i="1"/>
  <c r="C274" i="1"/>
  <c r="D270" i="1"/>
  <c r="E270" i="1"/>
  <c r="C270" i="1"/>
  <c r="C262" i="1" l="1"/>
  <c r="J274" i="1"/>
  <c r="J270" i="1"/>
  <c r="D262" i="1"/>
  <c r="E262" i="1"/>
  <c r="D266" i="1"/>
  <c r="E266" i="1"/>
  <c r="J188" i="1"/>
  <c r="F270" i="1"/>
  <c r="F271" i="1"/>
  <c r="F272" i="1"/>
  <c r="F274" i="1"/>
  <c r="F276" i="1"/>
  <c r="E248" i="1"/>
  <c r="D248" i="1"/>
  <c r="C248" i="1"/>
  <c r="E247" i="1"/>
  <c r="D247" i="1"/>
  <c r="C247" i="1"/>
  <c r="F251" i="1"/>
  <c r="F255" i="1"/>
  <c r="F252" i="1"/>
  <c r="E254" i="1"/>
  <c r="D254" i="1"/>
  <c r="C254" i="1"/>
  <c r="E250" i="1"/>
  <c r="D250" i="1"/>
  <c r="C250" i="1"/>
  <c r="F266" i="1" l="1"/>
  <c r="J254" i="1"/>
  <c r="J250" i="1"/>
  <c r="E246" i="1"/>
  <c r="F254" i="1"/>
  <c r="C246" i="1"/>
  <c r="D246" i="1"/>
  <c r="F248" i="1"/>
  <c r="F250" i="1"/>
  <c r="D230" i="1"/>
  <c r="E230" i="1"/>
  <c r="J230" i="1" l="1"/>
  <c r="E278" i="1"/>
  <c r="D278" i="1"/>
  <c r="C278" i="1"/>
  <c r="J12" i="1" l="1"/>
  <c r="J14" i="1"/>
  <c r="J15" i="1"/>
  <c r="J16" i="1"/>
  <c r="J21" i="1"/>
  <c r="J23" i="1"/>
  <c r="J24" i="1"/>
  <c r="J25" i="1"/>
  <c r="J27" i="1"/>
  <c r="J28" i="1"/>
  <c r="J29" i="1"/>
  <c r="J31" i="1"/>
  <c r="J32" i="1"/>
  <c r="J33" i="1"/>
  <c r="J35" i="1"/>
  <c r="J36" i="1"/>
  <c r="J37" i="1"/>
  <c r="J39" i="1"/>
  <c r="J40" i="1"/>
  <c r="J41" i="1"/>
  <c r="J45" i="1"/>
  <c r="J47" i="1"/>
  <c r="J48" i="1"/>
  <c r="J49" i="1"/>
  <c r="J51" i="1"/>
  <c r="J52" i="1"/>
  <c r="J53" i="1"/>
  <c r="J55" i="1"/>
  <c r="J56" i="1"/>
  <c r="J57" i="1"/>
  <c r="J59" i="1"/>
  <c r="J60" i="1"/>
  <c r="J61" i="1"/>
  <c r="J63" i="1"/>
  <c r="J64" i="1"/>
  <c r="J65" i="1"/>
  <c r="J67" i="1"/>
  <c r="J68" i="1"/>
  <c r="J69" i="1"/>
  <c r="J71" i="1"/>
  <c r="J72" i="1"/>
  <c r="J73" i="1"/>
  <c r="J75" i="1"/>
  <c r="J76" i="1"/>
  <c r="J77" i="1"/>
  <c r="J81" i="1"/>
  <c r="J83" i="1"/>
  <c r="J84" i="1"/>
  <c r="J85" i="1"/>
  <c r="J87" i="1"/>
  <c r="J88" i="1"/>
  <c r="J89" i="1"/>
  <c r="J91" i="1"/>
  <c r="J92" i="1"/>
  <c r="J93" i="1"/>
  <c r="J95" i="1"/>
  <c r="J96" i="1"/>
  <c r="J97" i="1"/>
  <c r="J101" i="1"/>
  <c r="J103" i="1"/>
  <c r="J104" i="1"/>
  <c r="J105" i="1"/>
  <c r="J107" i="1"/>
  <c r="J108" i="1"/>
  <c r="J109" i="1"/>
  <c r="J115" i="1"/>
  <c r="J116" i="1"/>
  <c r="J117" i="1"/>
  <c r="J119" i="1"/>
  <c r="J120" i="1"/>
  <c r="J121" i="1"/>
  <c r="J123" i="1"/>
  <c r="J124" i="1"/>
  <c r="J125" i="1"/>
  <c r="J127" i="1"/>
  <c r="J128" i="1"/>
  <c r="J129" i="1"/>
  <c r="J131" i="1"/>
  <c r="J132" i="1"/>
  <c r="J133" i="1"/>
  <c r="J139" i="1"/>
  <c r="J140" i="1"/>
  <c r="J141" i="1"/>
  <c r="J143" i="1"/>
  <c r="J144" i="1"/>
  <c r="J145" i="1"/>
  <c r="J151" i="1"/>
  <c r="J152" i="1"/>
  <c r="J153" i="1"/>
  <c r="J155" i="1"/>
  <c r="J156" i="1"/>
  <c r="J157" i="1"/>
  <c r="J163" i="1"/>
  <c r="J164" i="1"/>
  <c r="J165" i="1"/>
  <c r="J167" i="1"/>
  <c r="J168" i="1"/>
  <c r="J169" i="1"/>
  <c r="J171" i="1"/>
  <c r="J172" i="1"/>
  <c r="J173" i="1"/>
  <c r="J175" i="1"/>
  <c r="J176" i="1"/>
  <c r="J177" i="1"/>
  <c r="J179" i="1"/>
  <c r="J180" i="1"/>
  <c r="J181" i="1"/>
  <c r="J183" i="1"/>
  <c r="J185" i="1"/>
  <c r="J187" i="1"/>
  <c r="J189" i="1"/>
  <c r="J191" i="1"/>
  <c r="J192" i="1"/>
  <c r="J193" i="1"/>
  <c r="J195" i="1"/>
  <c r="J196" i="1"/>
  <c r="J197" i="1"/>
  <c r="J201" i="1"/>
  <c r="J203" i="1"/>
  <c r="J204" i="1"/>
  <c r="J205" i="1"/>
  <c r="J207" i="1"/>
  <c r="J208" i="1"/>
  <c r="J209" i="1"/>
  <c r="J213" i="1"/>
  <c r="J215" i="1"/>
  <c r="J216" i="1"/>
  <c r="J217" i="1"/>
  <c r="J219" i="1"/>
  <c r="J220" i="1"/>
  <c r="J221" i="1"/>
  <c r="J223" i="1"/>
  <c r="J224" i="1"/>
  <c r="J225" i="1"/>
  <c r="J228" i="1"/>
  <c r="J229" i="1"/>
  <c r="J231" i="1"/>
  <c r="J232" i="1"/>
  <c r="J233" i="1"/>
  <c r="J235" i="1"/>
  <c r="J236" i="1"/>
  <c r="J237" i="1"/>
  <c r="J239" i="1"/>
  <c r="J240" i="1"/>
  <c r="J241" i="1"/>
  <c r="J243" i="1"/>
  <c r="J244" i="1"/>
  <c r="J245" i="1"/>
  <c r="J246" i="1"/>
  <c r="J247" i="1"/>
  <c r="J248" i="1"/>
  <c r="J249" i="1"/>
  <c r="J255" i="1"/>
  <c r="J256" i="1"/>
  <c r="J257" i="1"/>
  <c r="J259" i="1"/>
  <c r="J260" i="1"/>
  <c r="J261" i="1"/>
  <c r="J262" i="1"/>
  <c r="J263" i="1"/>
  <c r="J264" i="1"/>
  <c r="J265" i="1"/>
  <c r="J266" i="1"/>
  <c r="J268" i="1"/>
  <c r="J269" i="1"/>
  <c r="J278" i="1"/>
  <c r="J279" i="1"/>
  <c r="J280" i="1"/>
  <c r="J281" i="1"/>
  <c r="J287" i="1"/>
  <c r="J288" i="1"/>
  <c r="J289" i="1"/>
  <c r="J291" i="1"/>
  <c r="J292" i="1"/>
  <c r="J293" i="1"/>
  <c r="J295" i="1"/>
  <c r="J296" i="1"/>
  <c r="J297" i="1"/>
  <c r="J299" i="1"/>
  <c r="J300" i="1"/>
  <c r="J301" i="1"/>
  <c r="J307" i="1"/>
  <c r="J308" i="1"/>
  <c r="J309" i="1"/>
  <c r="J311" i="1"/>
  <c r="J312" i="1"/>
  <c r="J313" i="1"/>
  <c r="J315" i="1"/>
  <c r="J316" i="1"/>
  <c r="J317" i="1"/>
  <c r="J319" i="1"/>
  <c r="J320" i="1"/>
  <c r="J321" i="1"/>
  <c r="D298" i="1"/>
  <c r="E298" i="1"/>
  <c r="C298" i="1"/>
  <c r="J298" i="1" l="1"/>
  <c r="F297" i="1"/>
  <c r="C211" i="1"/>
  <c r="D214" i="1"/>
  <c r="D212" i="1"/>
  <c r="D210" i="1" s="1"/>
  <c r="C212" i="1"/>
  <c r="C226" i="1"/>
  <c r="D222" i="1"/>
  <c r="F222" i="1" s="1"/>
  <c r="C222" i="1"/>
  <c r="E218" i="1"/>
  <c r="D218" i="1"/>
  <c r="C218" i="1"/>
  <c r="F218" i="1" l="1"/>
  <c r="J218" i="1"/>
  <c r="C210" i="1"/>
  <c r="E210" i="1"/>
  <c r="J211" i="1"/>
  <c r="J222" i="1"/>
  <c r="J212" i="1"/>
  <c r="J214" i="1"/>
  <c r="F288" i="1"/>
  <c r="F292" i="1"/>
  <c r="D290" i="1"/>
  <c r="E290" i="1"/>
  <c r="C290" i="1"/>
  <c r="D286" i="1"/>
  <c r="E286" i="1"/>
  <c r="C286" i="1"/>
  <c r="D285" i="1"/>
  <c r="E285" i="1"/>
  <c r="C285" i="1"/>
  <c r="D284" i="1"/>
  <c r="E284" i="1"/>
  <c r="C284" i="1"/>
  <c r="D283" i="1"/>
  <c r="E283" i="1"/>
  <c r="C283" i="1"/>
  <c r="E199" i="1"/>
  <c r="E200" i="1"/>
  <c r="D200" i="1"/>
  <c r="C200" i="1"/>
  <c r="D199" i="1"/>
  <c r="C199" i="1"/>
  <c r="F208" i="1"/>
  <c r="F207" i="1"/>
  <c r="E206" i="1"/>
  <c r="D206" i="1"/>
  <c r="C206" i="1"/>
  <c r="E202" i="1"/>
  <c r="D202" i="1"/>
  <c r="C202" i="1"/>
  <c r="J210" i="1" l="1"/>
  <c r="J206" i="1"/>
  <c r="J200" i="1"/>
  <c r="J286" i="1"/>
  <c r="C198" i="1"/>
  <c r="F200" i="1"/>
  <c r="J284" i="1"/>
  <c r="J285" i="1"/>
  <c r="J202" i="1"/>
  <c r="D198" i="1"/>
  <c r="J199" i="1"/>
  <c r="E198" i="1"/>
  <c r="J283" i="1"/>
  <c r="J290" i="1"/>
  <c r="F206" i="1"/>
  <c r="F199" i="1"/>
  <c r="F286" i="1"/>
  <c r="F290" i="1"/>
  <c r="D258" i="1"/>
  <c r="E258" i="1"/>
  <c r="C258" i="1"/>
  <c r="D282" i="1"/>
  <c r="E282" i="1"/>
  <c r="C282" i="1"/>
  <c r="J258" i="1" l="1"/>
  <c r="J282" i="1"/>
  <c r="J198" i="1"/>
  <c r="D294" i="1"/>
  <c r="E294" i="1"/>
  <c r="C294" i="1"/>
  <c r="J294" i="1" l="1"/>
  <c r="D242" i="1"/>
  <c r="E242" i="1"/>
  <c r="C242" i="1"/>
  <c r="J242" i="1" l="1"/>
  <c r="I196" i="1"/>
  <c r="I192" i="1"/>
  <c r="E44" i="1"/>
  <c r="D44" i="1"/>
  <c r="C44" i="1"/>
  <c r="E43" i="1"/>
  <c r="D43" i="1"/>
  <c r="C43" i="1"/>
  <c r="F72" i="1"/>
  <c r="F71" i="1"/>
  <c r="E70" i="1"/>
  <c r="D70" i="1"/>
  <c r="C70" i="1"/>
  <c r="F68" i="1"/>
  <c r="E66" i="1"/>
  <c r="D66" i="1"/>
  <c r="C66" i="1"/>
  <c r="E62" i="1"/>
  <c r="D62" i="1"/>
  <c r="C62" i="1"/>
  <c r="F60" i="1"/>
  <c r="F59" i="1"/>
  <c r="E58" i="1"/>
  <c r="D58" i="1"/>
  <c r="C58" i="1"/>
  <c r="F76" i="1"/>
  <c r="E74" i="1"/>
  <c r="D74" i="1"/>
  <c r="C74" i="1"/>
  <c r="F56" i="1"/>
  <c r="F55" i="1"/>
  <c r="E54" i="1"/>
  <c r="D54" i="1"/>
  <c r="C54" i="1"/>
  <c r="F52" i="1"/>
  <c r="F51" i="1"/>
  <c r="E50" i="1"/>
  <c r="D50" i="1"/>
  <c r="C50" i="1"/>
  <c r="E46" i="1"/>
  <c r="D46" i="1"/>
  <c r="C46" i="1"/>
  <c r="E80" i="1"/>
  <c r="D80" i="1"/>
  <c r="C80" i="1"/>
  <c r="E79" i="1"/>
  <c r="D79" i="1"/>
  <c r="C79" i="1"/>
  <c r="F96" i="1"/>
  <c r="E94" i="1"/>
  <c r="D94" i="1"/>
  <c r="C94" i="1"/>
  <c r="F92" i="1"/>
  <c r="E90" i="1"/>
  <c r="D90" i="1"/>
  <c r="C90" i="1"/>
  <c r="F88" i="1"/>
  <c r="F87" i="1"/>
  <c r="E86" i="1"/>
  <c r="D86" i="1"/>
  <c r="C86" i="1"/>
  <c r="E82" i="1"/>
  <c r="D82" i="1"/>
  <c r="C82" i="1"/>
  <c r="C184" i="1"/>
  <c r="C182" i="1" s="1"/>
  <c r="D184" i="1"/>
  <c r="E184" i="1"/>
  <c r="E182" i="1" s="1"/>
  <c r="E194" i="1"/>
  <c r="D194" i="1"/>
  <c r="C194" i="1"/>
  <c r="F196" i="1"/>
  <c r="F192" i="1"/>
  <c r="D190" i="1"/>
  <c r="E190" i="1"/>
  <c r="C190" i="1"/>
  <c r="D186" i="1"/>
  <c r="E186" i="1"/>
  <c r="C186" i="1"/>
  <c r="J194" i="1" l="1"/>
  <c r="J46" i="1"/>
  <c r="J82" i="1"/>
  <c r="J90" i="1"/>
  <c r="J94" i="1"/>
  <c r="J79" i="1"/>
  <c r="J62" i="1"/>
  <c r="J43" i="1"/>
  <c r="J190" i="1"/>
  <c r="J54" i="1"/>
  <c r="J86" i="1"/>
  <c r="J80" i="1"/>
  <c r="J74" i="1"/>
  <c r="J58" i="1"/>
  <c r="J66" i="1"/>
  <c r="J70" i="1"/>
  <c r="J44" i="1"/>
  <c r="J186" i="1"/>
  <c r="D182" i="1"/>
  <c r="J182" i="1" s="1"/>
  <c r="J184" i="1"/>
  <c r="J50" i="1"/>
  <c r="F86" i="1"/>
  <c r="F190" i="1"/>
  <c r="F50" i="1"/>
  <c r="F74" i="1"/>
  <c r="D78" i="1"/>
  <c r="F194" i="1"/>
  <c r="E78" i="1"/>
  <c r="F54" i="1"/>
  <c r="F90" i="1"/>
  <c r="F94" i="1"/>
  <c r="C42" i="1"/>
  <c r="D42" i="1"/>
  <c r="C78" i="1"/>
  <c r="F66" i="1"/>
  <c r="F70" i="1"/>
  <c r="E42" i="1"/>
  <c r="F58" i="1"/>
  <c r="J78" i="1" l="1"/>
  <c r="J42" i="1"/>
  <c r="E100" i="1"/>
  <c r="D100" i="1"/>
  <c r="C100" i="1"/>
  <c r="E99" i="1"/>
  <c r="D99" i="1"/>
  <c r="C99" i="1"/>
  <c r="E106" i="1"/>
  <c r="D106" i="1"/>
  <c r="C106" i="1"/>
  <c r="F108" i="1"/>
  <c r="E102" i="1"/>
  <c r="D102" i="1"/>
  <c r="C102" i="1"/>
  <c r="J102" i="1" l="1"/>
  <c r="J106" i="1"/>
  <c r="J99" i="1"/>
  <c r="J100" i="1"/>
  <c r="D98" i="1"/>
  <c r="C98" i="1"/>
  <c r="E98" i="1"/>
  <c r="F106" i="1"/>
  <c r="J98" i="1" l="1"/>
  <c r="J10" i="1" l="1"/>
  <c r="D20" i="1"/>
  <c r="E20" i="1"/>
  <c r="E19" i="1"/>
  <c r="C20" i="1"/>
  <c r="C19" i="1"/>
  <c r="F40" i="1"/>
  <c r="F39" i="1"/>
  <c r="F36" i="1"/>
  <c r="F35" i="1"/>
  <c r="E34" i="1"/>
  <c r="D34" i="1"/>
  <c r="C34" i="1"/>
  <c r="F32" i="1"/>
  <c r="F31" i="1"/>
  <c r="E30" i="1"/>
  <c r="D30" i="1"/>
  <c r="C30" i="1"/>
  <c r="F28" i="1"/>
  <c r="F27" i="1"/>
  <c r="E26" i="1"/>
  <c r="D26" i="1"/>
  <c r="C26" i="1"/>
  <c r="D22" i="1"/>
  <c r="E22" i="1"/>
  <c r="C22" i="1"/>
  <c r="J34" i="1" l="1"/>
  <c r="J26" i="1"/>
  <c r="J20" i="1"/>
  <c r="J30" i="1"/>
  <c r="J22" i="1"/>
  <c r="J19" i="1"/>
  <c r="J38" i="1"/>
  <c r="E18" i="1"/>
  <c r="D18" i="1"/>
  <c r="F26" i="1"/>
  <c r="F34" i="1"/>
  <c r="C18" i="1"/>
  <c r="F30" i="1"/>
  <c r="D238" i="1"/>
  <c r="E238" i="1"/>
  <c r="C238" i="1"/>
  <c r="D234" i="1"/>
  <c r="E234" i="1"/>
  <c r="C234" i="1"/>
  <c r="J18" i="1" l="1"/>
  <c r="J234" i="1"/>
  <c r="J238" i="1"/>
  <c r="D178" i="1"/>
  <c r="E178" i="1"/>
  <c r="C178" i="1"/>
  <c r="D174" i="1"/>
  <c r="E174" i="1"/>
  <c r="C174" i="1"/>
  <c r="D130" i="1"/>
  <c r="E130" i="1"/>
  <c r="C130" i="1"/>
  <c r="D126" i="1"/>
  <c r="E126" i="1"/>
  <c r="C126" i="1"/>
  <c r="C111" i="1"/>
  <c r="C113" i="1"/>
  <c r="J178" i="1" l="1"/>
  <c r="J174" i="1"/>
  <c r="J130" i="1"/>
  <c r="J126" i="1"/>
  <c r="D318" i="1"/>
  <c r="E318" i="1"/>
  <c r="C318" i="1"/>
  <c r="D314" i="1"/>
  <c r="E314" i="1"/>
  <c r="C314" i="1"/>
  <c r="D310" i="1"/>
  <c r="E310" i="1"/>
  <c r="C310" i="1"/>
  <c r="D306" i="1"/>
  <c r="E306" i="1"/>
  <c r="C306" i="1"/>
  <c r="D305" i="1"/>
  <c r="E305" i="1"/>
  <c r="D304" i="1"/>
  <c r="E304" i="1"/>
  <c r="C305" i="1"/>
  <c r="C304" i="1"/>
  <c r="D303" i="1"/>
  <c r="E303" i="1"/>
  <c r="C303" i="1"/>
  <c r="F320" i="1"/>
  <c r="F319" i="1"/>
  <c r="F316" i="1"/>
  <c r="F312" i="1"/>
  <c r="D161" i="1"/>
  <c r="E161" i="1"/>
  <c r="D160" i="1"/>
  <c r="E160" i="1"/>
  <c r="C160" i="1"/>
  <c r="C161" i="1"/>
  <c r="D159" i="1"/>
  <c r="E159" i="1"/>
  <c r="C159" i="1"/>
  <c r="D170" i="1"/>
  <c r="E170" i="1"/>
  <c r="C170" i="1"/>
  <c r="D166" i="1"/>
  <c r="E166" i="1"/>
  <c r="C166" i="1"/>
  <c r="D162" i="1"/>
  <c r="E162" i="1"/>
  <c r="C162" i="1"/>
  <c r="F168" i="1"/>
  <c r="F171" i="1"/>
  <c r="F172" i="1"/>
  <c r="F156" i="1"/>
  <c r="D154" i="1"/>
  <c r="E154" i="1"/>
  <c r="C154" i="1"/>
  <c r="D150" i="1"/>
  <c r="E150" i="1"/>
  <c r="C150" i="1"/>
  <c r="D149" i="1"/>
  <c r="E149" i="1"/>
  <c r="D148" i="1"/>
  <c r="E148" i="1"/>
  <c r="C148" i="1"/>
  <c r="C149" i="1"/>
  <c r="D147" i="1"/>
  <c r="E147" i="1"/>
  <c r="C147" i="1"/>
  <c r="F144" i="1"/>
  <c r="D137" i="1"/>
  <c r="E137" i="1"/>
  <c r="D136" i="1"/>
  <c r="E136" i="1"/>
  <c r="C136" i="1"/>
  <c r="C137" i="1"/>
  <c r="D135" i="1"/>
  <c r="E135" i="1"/>
  <c r="C135" i="1"/>
  <c r="D138" i="1"/>
  <c r="E138" i="1"/>
  <c r="C138" i="1"/>
  <c r="D142" i="1"/>
  <c r="E142" i="1"/>
  <c r="C142" i="1"/>
  <c r="F119" i="1"/>
  <c r="D122" i="1"/>
  <c r="E122" i="1"/>
  <c r="C122" i="1"/>
  <c r="D118" i="1"/>
  <c r="E118" i="1"/>
  <c r="C118" i="1"/>
  <c r="D114" i="1"/>
  <c r="E114" i="1"/>
  <c r="C114" i="1"/>
  <c r="D113" i="1"/>
  <c r="E113" i="1"/>
  <c r="D112" i="1"/>
  <c r="E112" i="1"/>
  <c r="C110" i="1"/>
  <c r="D111" i="1"/>
  <c r="E111" i="1"/>
  <c r="C7" i="1" l="1"/>
  <c r="J112" i="1"/>
  <c r="J118" i="1"/>
  <c r="J150" i="1"/>
  <c r="J170" i="1"/>
  <c r="J303" i="1"/>
  <c r="J304" i="1"/>
  <c r="J310" i="1"/>
  <c r="J162" i="1"/>
  <c r="J305" i="1"/>
  <c r="J318" i="1"/>
  <c r="J111" i="1"/>
  <c r="J113" i="1"/>
  <c r="J138" i="1"/>
  <c r="J122" i="1"/>
  <c r="J142" i="1"/>
  <c r="J137" i="1"/>
  <c r="J147" i="1"/>
  <c r="J148" i="1"/>
  <c r="J154" i="1"/>
  <c r="J159" i="1"/>
  <c r="J160" i="1"/>
  <c r="J314" i="1"/>
  <c r="J114" i="1"/>
  <c r="J135" i="1"/>
  <c r="J136" i="1"/>
  <c r="J149" i="1"/>
  <c r="J166" i="1"/>
  <c r="J161" i="1"/>
  <c r="J306" i="1"/>
  <c r="D302" i="1"/>
  <c r="F314" i="1"/>
  <c r="F159" i="1"/>
  <c r="C158" i="1"/>
  <c r="D146" i="1"/>
  <c r="F154" i="1"/>
  <c r="C146" i="1"/>
  <c r="C302" i="1"/>
  <c r="E146" i="1"/>
  <c r="F166" i="1"/>
  <c r="F170" i="1"/>
  <c r="F142" i="1"/>
  <c r="E302" i="1"/>
  <c r="F310" i="1"/>
  <c r="F318" i="1"/>
  <c r="F111" i="1"/>
  <c r="F118" i="1"/>
  <c r="D110" i="1"/>
  <c r="E110" i="1"/>
  <c r="E158" i="1"/>
  <c r="D158" i="1"/>
  <c r="C134" i="1"/>
  <c r="E134" i="1"/>
  <c r="D134" i="1"/>
  <c r="D9" i="1"/>
  <c r="E9" i="1"/>
  <c r="D8" i="1"/>
  <c r="E8" i="1"/>
  <c r="D7" i="1"/>
  <c r="E7" i="1"/>
  <c r="C9" i="1"/>
  <c r="C8" i="1"/>
  <c r="F10" i="1"/>
  <c r="F11" i="1"/>
  <c r="F12" i="1"/>
  <c r="F16" i="1"/>
  <c r="F18" i="1"/>
  <c r="F19" i="1"/>
  <c r="F20" i="1"/>
  <c r="F22" i="1"/>
  <c r="F23" i="1"/>
  <c r="F24" i="1"/>
  <c r="F42" i="1"/>
  <c r="F43" i="1"/>
  <c r="F44" i="1"/>
  <c r="F46" i="1"/>
  <c r="F47" i="1"/>
  <c r="F48" i="1"/>
  <c r="F78" i="1"/>
  <c r="F79" i="1"/>
  <c r="F80" i="1"/>
  <c r="F82" i="1"/>
  <c r="F83" i="1"/>
  <c r="F84" i="1"/>
  <c r="F98" i="1"/>
  <c r="F99" i="1"/>
  <c r="F100" i="1"/>
  <c r="F102" i="1"/>
  <c r="F103" i="1"/>
  <c r="F104" i="1"/>
  <c r="F112" i="1"/>
  <c r="F114" i="1"/>
  <c r="F126" i="1"/>
  <c r="F128" i="1"/>
  <c r="F130" i="1"/>
  <c r="F132" i="1"/>
  <c r="F133" i="1"/>
  <c r="F135" i="1"/>
  <c r="F136" i="1"/>
  <c r="F138" i="1"/>
  <c r="F139" i="1"/>
  <c r="F140" i="1"/>
  <c r="F148" i="1"/>
  <c r="F150" i="1"/>
  <c r="F152" i="1"/>
  <c r="F160" i="1"/>
  <c r="F162" i="1"/>
  <c r="F164" i="1"/>
  <c r="F174" i="1"/>
  <c r="F176" i="1"/>
  <c r="F178" i="1"/>
  <c r="F180" i="1"/>
  <c r="F182" i="1"/>
  <c r="F184" i="1"/>
  <c r="F186" i="1"/>
  <c r="F188" i="1"/>
  <c r="F198" i="1"/>
  <c r="F202" i="1"/>
  <c r="F203" i="1"/>
  <c r="F204" i="1"/>
  <c r="F210" i="1"/>
  <c r="F211" i="1"/>
  <c r="F212" i="1"/>
  <c r="F230" i="1"/>
  <c r="F234" i="1"/>
  <c r="F236" i="1"/>
  <c r="F238" i="1"/>
  <c r="F239" i="1"/>
  <c r="F242" i="1"/>
  <c r="F244" i="1"/>
  <c r="F246" i="1"/>
  <c r="F247" i="1"/>
  <c r="F258" i="1"/>
  <c r="F260" i="1"/>
  <c r="F262" i="1"/>
  <c r="F263" i="1"/>
  <c r="F264" i="1"/>
  <c r="F278" i="1"/>
  <c r="F279" i="1"/>
  <c r="F280" i="1"/>
  <c r="F282" i="1"/>
  <c r="F283" i="1"/>
  <c r="F284" i="1"/>
  <c r="F294" i="1"/>
  <c r="F295" i="1"/>
  <c r="F296" i="1"/>
  <c r="F298" i="1"/>
  <c r="F299" i="1"/>
  <c r="F300" i="1"/>
  <c r="F303" i="1"/>
  <c r="F304" i="1"/>
  <c r="F306" i="1"/>
  <c r="F307" i="1"/>
  <c r="F308" i="1"/>
  <c r="J134" i="1" l="1"/>
  <c r="J302" i="1"/>
  <c r="J8" i="1"/>
  <c r="J110" i="1"/>
  <c r="J146" i="1"/>
  <c r="J7" i="1"/>
  <c r="J9" i="1"/>
  <c r="J158" i="1"/>
  <c r="F158" i="1"/>
  <c r="F302" i="1"/>
  <c r="F146" i="1"/>
  <c r="F110" i="1"/>
  <c r="F134" i="1"/>
  <c r="F8" i="1"/>
  <c r="D6" i="1"/>
  <c r="F9" i="1"/>
  <c r="E6" i="1"/>
  <c r="F7" i="1"/>
  <c r="C6" i="1"/>
  <c r="J6" i="1" l="1"/>
  <c r="F6" i="1"/>
</calcChain>
</file>

<file path=xl/sharedStrings.xml><?xml version="1.0" encoding="utf-8"?>
<sst xmlns="http://schemas.openxmlformats.org/spreadsheetml/2006/main" count="530" uniqueCount="296">
  <si>
    <t>Исполнено (кассовый расход)</t>
  </si>
  <si>
    <t>% исполнения от кассового плана</t>
  </si>
  <si>
    <t>Привлеченные средства</t>
  </si>
  <si>
    <t>тыс. руб.</t>
  </si>
  <si>
    <t>Наименование программы/подпрограммы</t>
  </si>
  <si>
    <t>Пояснения причин неисполнения кассового плана</t>
  </si>
  <si>
    <t>Достигнутые результаты (в сравнении с плановыми показателями), а также проблемные моменты, которые могут повлечь неисполнение мероприятий  программы</t>
  </si>
  <si>
    <t>№ п/п</t>
  </si>
  <si>
    <t>1.</t>
  </si>
  <si>
    <t>2.</t>
  </si>
  <si>
    <t>3.</t>
  </si>
  <si>
    <t>4.</t>
  </si>
  <si>
    <t>5.</t>
  </si>
  <si>
    <t>6.</t>
  </si>
  <si>
    <t>7.</t>
  </si>
  <si>
    <t>8.</t>
  </si>
  <si>
    <t>9.</t>
  </si>
  <si>
    <t>10.</t>
  </si>
  <si>
    <t>11.</t>
  </si>
  <si>
    <t>12.</t>
  </si>
  <si>
    <t>3.1.</t>
  </si>
  <si>
    <t>4.1.</t>
  </si>
  <si>
    <t>5.1.</t>
  </si>
  <si>
    <t>6.1.</t>
  </si>
  <si>
    <t>7.1.</t>
  </si>
  <si>
    <t>10.1.</t>
  </si>
  <si>
    <t>11.1.</t>
  </si>
  <si>
    <t>12.1.</t>
  </si>
  <si>
    <t>13.</t>
  </si>
  <si>
    <t>14.</t>
  </si>
  <si>
    <t>15.</t>
  </si>
  <si>
    <t>15.1.</t>
  </si>
  <si>
    <t>16.</t>
  </si>
  <si>
    <t>16.1.</t>
  </si>
  <si>
    <t>17.</t>
  </si>
  <si>
    <t>17.1.</t>
  </si>
  <si>
    <t>18.</t>
  </si>
  <si>
    <t>19.</t>
  </si>
  <si>
    <t>20.</t>
  </si>
  <si>
    <t>21.</t>
  </si>
  <si>
    <t>22.</t>
  </si>
  <si>
    <t>22.1.</t>
  </si>
  <si>
    <t>23.</t>
  </si>
  <si>
    <t>24.</t>
  </si>
  <si>
    <t>24.1.</t>
  </si>
  <si>
    <t>25.</t>
  </si>
  <si>
    <t>26.</t>
  </si>
  <si>
    <t>26.1.</t>
  </si>
  <si>
    <t>27.</t>
  </si>
  <si>
    <t>28.</t>
  </si>
  <si>
    <t>29.</t>
  </si>
  <si>
    <t>29.1.</t>
  </si>
  <si>
    <t>Кассовый план
за отчетный период</t>
  </si>
  <si>
    <t>Уточненный план на 2018 год</t>
  </si>
  <si>
    <t>7.2.</t>
  </si>
  <si>
    <t>7.3.</t>
  </si>
  <si>
    <t>Подпрограмма "Создание условий для обеспечения качественными коммунальными услугами"</t>
  </si>
  <si>
    <t>Подпрограмма "Обеспечение равных прав потребителей на получение энергетических ресурсов"</t>
  </si>
  <si>
    <t>Подпрограмма "Технологические разработки"</t>
  </si>
  <si>
    <t>10.2.</t>
  </si>
  <si>
    <t>Подпрограмма "Дорожное хозяйство"</t>
  </si>
  <si>
    <t>Подпрограмма "Автомобильный транспорт"</t>
  </si>
  <si>
    <t>11.2.</t>
  </si>
  <si>
    <t>Подпрограмма "Ликвидация и расселение приспособленных для проживания строений"</t>
  </si>
  <si>
    <t>Подпрограмма "Обеспечение жилыми помещениями граждан"</t>
  </si>
  <si>
    <t>12.2.</t>
  </si>
  <si>
    <t>12.3.</t>
  </si>
  <si>
    <t>Подпрограмма "Безопасная среда"</t>
  </si>
  <si>
    <t>Подпрограмма "Капитальный ремонт и благоустройство жилищного фонда"</t>
  </si>
  <si>
    <t>Подпрограмма "Обеспечение отлова, содержания и утилизации безнадзорных и бродячих животных"</t>
  </si>
  <si>
    <t>29.2.</t>
  </si>
  <si>
    <t>29.3.</t>
  </si>
  <si>
    <t>29.4.</t>
  </si>
  <si>
    <t>Подпрограмма "Благоустройство общественных территорий"</t>
  </si>
  <si>
    <t>Подпрограмма "Обеспечение благоустройства дворовых территорий многоквартирных домов"</t>
  </si>
  <si>
    <t>Подпрограмма "Организация мероприятий по охране окружающей среды"</t>
  </si>
  <si>
    <t>Подпрограмма "Обустройство, использование, защита и охрана городских лесов"</t>
  </si>
  <si>
    <t>Подпрограмма "Дошкольное образование в образовательных учреждениях, реализующих программу дошкольного образования"</t>
  </si>
  <si>
    <t>Подпрограмма "Общее и дополнительное образование в общеобразовательных учреждениях"</t>
  </si>
  <si>
    <t>Подпрограмма "Дополнительное образование в учреждениях дополнительного образования"</t>
  </si>
  <si>
    <t>Подпрограмма "Организация и обеспечение отдыха и оздоровления детей"</t>
  </si>
  <si>
    <t>Подпрограмма "Функционирование департамента образования"</t>
  </si>
  <si>
    <t>3.2.</t>
  </si>
  <si>
    <t>3.3.</t>
  </si>
  <si>
    <t>3.4.</t>
  </si>
  <si>
    <t>3.5.</t>
  </si>
  <si>
    <t>Подпрограмма "Организация мероприятий по работе с детьми и молодёжью"</t>
  </si>
  <si>
    <t>6.2.</t>
  </si>
  <si>
    <t>Подпрограмма "Обеспечение деятельности отдела молодёжной политики"</t>
  </si>
  <si>
    <t>Подпрограмма "Выполнение аварийно-спасательных работ и подготовка населения в области гражданской обороны"</t>
  </si>
  <si>
    <t>15.2.</t>
  </si>
  <si>
    <t>15.3.</t>
  </si>
  <si>
    <t>Подпрограмма "Обеспечение деятельности управления по делам гражданской обороны и чрезвычайным ситуациям Администрации города"</t>
  </si>
  <si>
    <t xml:space="preserve">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t>
  </si>
  <si>
    <t>Подпрограмма "Организация занятий физической культурой и массовым спортом, внедрение комплекса ГТО"</t>
  </si>
  <si>
    <t>5.2.</t>
  </si>
  <si>
    <t>Подпрограмма "Развитие системы спортивной подготовки"</t>
  </si>
  <si>
    <t>Подпрограмма "Развитие инфраструктуры спорта"</t>
  </si>
  <si>
    <t>5.3.</t>
  </si>
  <si>
    <t>Подпрограмма "Управление отраслью физической культуры и спорта"</t>
  </si>
  <si>
    <t>Подпрограмма "Библиотечное обслуживание населения"</t>
  </si>
  <si>
    <t>4.2.</t>
  </si>
  <si>
    <t>Подпрограмма "Обеспечение населения услугами муниципальных музеев"</t>
  </si>
  <si>
    <t>4.3.</t>
  </si>
  <si>
    <t>Подпрограмма "Дополнительное образование детей в детских школах искусств"</t>
  </si>
  <si>
    <t>4.4.</t>
  </si>
  <si>
    <t>Подпрограмма "Организация культурного досуга на базе учреждений и организаций культуры"</t>
  </si>
  <si>
    <t>4.5.</t>
  </si>
  <si>
    <t>Подпрограмма "Создание условий для развития туризма"</t>
  </si>
  <si>
    <t>4.6.</t>
  </si>
  <si>
    <t>Подпрограмма "Развитие инфраструктуры отрасли культуры"</t>
  </si>
  <si>
    <t>4.7.</t>
  </si>
  <si>
    <t>Подпрограмма "Организация отдыха детей в каникулярное время"</t>
  </si>
  <si>
    <t>4.8.</t>
  </si>
  <si>
    <t>Подпрограмма "Обеспечение деятельности комитета культуры и туризма Администрации города"</t>
  </si>
  <si>
    <t xml:space="preserve"> </t>
  </si>
  <si>
    <t>Подпрограмма "Профилактика правонарушений"</t>
  </si>
  <si>
    <t>16.2.</t>
  </si>
  <si>
    <t>Подпрограмма "Профилактика экстремизма"</t>
  </si>
  <si>
    <t>26.2.</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</si>
  <si>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</si>
  <si>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Подпрограмма "Обеспечение выполнения функций МКУ "УИТС г. Сургута"</t>
  </si>
  <si>
    <t>Подпрограмма "Обеспечение мерами государственной поддержки по улучшению жилищных условий отдельных категорий граждан в городе Сургуте"</t>
  </si>
  <si>
    <t>Подпрограмма "Предоставление субсидий на строительство или приобретение жилья за счёт средств местного бюджета"</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</si>
  <si>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</si>
  <si>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Подпрограмма "Улучшение жилищных условий ветеранов Великой Отечественной войны"</t>
  </si>
  <si>
    <t>17.2.</t>
  </si>
  <si>
    <t>17.3.</t>
  </si>
  <si>
    <t>17.4.</t>
  </si>
  <si>
    <t xml:space="preserve">   
</t>
  </si>
  <si>
    <t>24.2.</t>
  </si>
  <si>
    <t>24.3.</t>
  </si>
  <si>
    <t>Подпрограмма "Осуществление отдельных государственных полномочий по опеке и попечительству на 2014 - 2030 годы"</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</si>
  <si>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</si>
  <si>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22.2.</t>
  </si>
  <si>
    <t xml:space="preserve">
</t>
  </si>
  <si>
    <t>Подпрограмма "Взаимодействие органов местного самоуправления с институтами гражданского общества в решении вопросов местного значения"</t>
  </si>
  <si>
    <t>Подпрограмма "Создание условий для расширения доступа населения к информации о деятельности органов местного самоуправления"</t>
  </si>
  <si>
    <t>Подпрограмма "Поддержка социально ориентированных некоммерческих организаций"</t>
  </si>
  <si>
    <t xml:space="preserve">
</t>
  </si>
  <si>
    <t xml:space="preserve">Обеспечение деятельности отдела молодежной политки  осуществляется в плановом режиме. </t>
  </si>
  <si>
    <t>Муниципальная программа "Обеспечение деятельности Администрации города на 2014 - 2030 годы",  в том числе за счет:</t>
  </si>
  <si>
    <t>средств местного бюджета</t>
  </si>
  <si>
    <t>межбюджетных трансфертов</t>
  </si>
  <si>
    <t>Муниципальная программа "Управление муниципальными финансами города Сургута на 2014 - 2030 годы",  в том числе за счет:</t>
  </si>
  <si>
    <t>Муниципальная программа "Развитие образования города Сургута на 2014 - 2030 годы",  в том числе за счет:</t>
  </si>
  <si>
    <t>Муниципальная программа "Развитие культуры и туризма в городе Сургуте на 2014 - 2030 годы",  в том числе за счет:</t>
  </si>
  <si>
    <t>Муниципальная программа "Развитие физической культуры и спорта в городе Сургуте на 2014 - 2030 годы",  в том числе за счет:</t>
  </si>
  <si>
    <t>Муниципальная программа "Молодёжная политика Сургута на 2014 - 2030 годы",  в том числе за счет:</t>
  </si>
  <si>
    <t>Муниципальная программа "Развитие коммунального комплекса в городе Сургуте на 2014 - 2030 годы",  в том числе за счет:</t>
  </si>
  <si>
    <t>Муниципальная программа "Управление муниципальным имуществом в сфере жилищно-коммунального хозяйства в городе Сургуте на 2014 - 2030 годы",  в том числе за счет:</t>
  </si>
  <si>
    <t>Муниципальная программа "Энергосбережение и повышение энергетической эффективности в городе Сургуте на 2014 - 2030 годы",  в том числе за счет:</t>
  </si>
  <si>
    <t>Муниципальная программа "Развитие транспортной системы города Сургута на 2014 - 2030 годы",  в том числе за счет:</t>
  </si>
  <si>
    <t>Муниципальная программа "Улучшение жилищных условий населения города Сургута на 2014 - 2030 годы",  в том числе за счет:</t>
  </si>
  <si>
    <t>Муниципальная программа "Комфортное проживание в городе Сургуте на 2014 - 2030 годы",  в том числе за счет:</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</si>
  <si>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  в том числе за счет:</t>
  </si>
  <si>
    <t>Муниципальная программа "Организация ритуальных услуг и содержание объектов похоронного обслуживания в городе Сургуте на 2014 - 2030 годы",  в том числе за счет:</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</si>
  <si>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  в том числе за счет:</t>
  </si>
  <si>
    <t>Муниципальная программа "Профилактика правонарушений и экстремизма в городе Сургуте на 2014 - 2030 годы",  в том числе за счет:</t>
  </si>
  <si>
    <t>Муниципальная программа "Обеспечение жильём отдельных категорий граждан, проживающих в городе Сургуте на 2014 - 2030 годы",  в том числе за счет:</t>
  </si>
  <si>
    <t>Муниципальная программа "Обеспечение деятельности департамента архитектуры и градостроительства на 2014 - 2030 годы",  в том числе за счет:</t>
  </si>
  <si>
    <t>Муниципальная программа "Управление муниципальным имуществом и земельными ресурсами в городе Сургуте на 2014 - 2030 годы",  в том числе за счет:</t>
  </si>
  <si>
    <t>Муниципальная программа "Развитие агропромышленного комплекса в городе Сургуте на 2014 - 2030 годы",  в том числе за счет:</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</si>
  <si>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  в том числе за счет:</t>
  </si>
  <si>
    <t>Муниципальная программа "Реализация отдельных государственных полномочий в сфере опеки и попечительства на 2014 - 2030 годы",  в том числе за счет:</t>
  </si>
  <si>
    <t>Муниципальная программа "Развитие муниципальной службы в городе Сургуте на 2014 - 2030 годы",  в том числе за счет:</t>
  </si>
  <si>
    <t>Муниципальная программа "Развитие гражданского общества в городе Сургуте на 2014 - 2030 годы",  в том числе за счет:</t>
  </si>
  <si>
    <t>Муниципальная программа "Проектирование и строительство объектов инженерной инфраструктуры на территории города Сургута в 2014 - 2030 годах",  в том числе за счет:</t>
  </si>
  <si>
    <t>Муниципальная программа "Развитие электронного муниципалитета на 2016 - 2030 годы",  в том числе за счет:</t>
  </si>
  <si>
    <t>Муниципальная программа "Улучшение условий и охраны труда в городе Сургуте на 2016 - 2030 годы",  в том числе за счет:</t>
  </si>
  <si>
    <t>Муниципальная программа "Развитие малого и среднего предпринимательства в городе Сургуте на 2016 - 2030 годы",  в том числе за счет:</t>
  </si>
  <si>
    <t>Муниципальная программа "Формирование комфортной городской среды на 2018 - 2030 годы",  в том числе за счет:</t>
  </si>
  <si>
    <t>Всего по программам муниципального образования город Сургут,   в том числе за счет:</t>
  </si>
  <si>
    <t>Информация о реализации муниципальных программ города Сургута  на 01.10.2018 года</t>
  </si>
  <si>
    <r>
      <rPr>
        <u/>
        <sz val="12"/>
        <rFont val="Times New Roman"/>
        <family val="1"/>
        <charset val="204"/>
      </rPr>
      <t xml:space="preserve">По мероприятиям, реализуемым  управлением по природопользованию и экологии  и МБУ "УЛПХиЭБ":
</t>
    </r>
    <r>
      <rPr>
        <sz val="12"/>
        <rFont val="Times New Roman"/>
        <family val="1"/>
        <charset val="204"/>
      </rPr>
      <t>- выполнена работа по благоустройству объектов озеленения цветников - 28 650 м2;
- организовано цветочное оформление элементов вертикального озеления 417 шт.;
- выполнен комплекс работ по содержанию объектов озеленения на площади 4 512 777,84 м2, объектов монументального искусства - 29 шт, общественных туалетов - 5 ед.;</t>
    </r>
    <r>
      <rPr>
        <sz val="12"/>
        <color rgb="FFFF0000"/>
        <rFont val="Times New Roman"/>
        <family val="1"/>
        <charset val="204"/>
      </rPr>
      <t xml:space="preserve">
</t>
    </r>
    <r>
      <rPr>
        <sz val="12"/>
        <rFont val="Times New Roman"/>
        <family val="1"/>
        <charset val="204"/>
      </rPr>
      <t>- обработаны  озелененные территории общего пользования города Сургута  акарицидной обработкой (3 раза за счет окружного бюджета, 3 раза за счет местного бюджета),  дезинсекционной (ларвицидной) обработкой  470,52 га. (2 раза за счет окружного бюджета, 2 раза за счет местного бюджета); проведена дератизация 409,76 га (2 раза за счет окружного бюджета, 2 раза за счет местного бюджета);
- выполнен контроль эффективности проведенных обработок  на площади 132,88 га (2 раза).</t>
    </r>
    <r>
      <rPr>
        <sz val="12"/>
        <color rgb="FFFF0000"/>
        <rFont val="Times New Roman"/>
        <family val="1"/>
        <charset val="204"/>
      </rPr>
      <t xml:space="preserve">
 </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</si>
  <si>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МКУ "ДДТиЖКК"заключены соглашения с управляющими организациями на благоустройство 16 дворовых территорий.
На 01.10.2018 выполнены  работы по благоустройству объектов:
- по улице 50 лет ВЛКСМ, 7, 11А,13;
- по проспекту Ленина, 50;
- по улице Крылова, 17;
- по улице Майская, 1, 3, 5,7; 
- по проспекту Мира, 7/1;
- пр.Набережный, 64,66,68,70;
- ул.Грибоедова, 4;
- пр.Дружбы, 5.
Ведется приемка исполнительной документации. Направлены две заявки от 20.08.2018, 19.09.2018 на перечисление межбюджетных трансфертов в форме субсидии. 
Заключено соглашение  на выполнение работ по ремонту пешеходной дорожки по ул.Быстринская, 12 в рамках проекта "Бюджет Сургута Online", срок выполнения работ по 31.12.2018 года.</t>
    </r>
  </si>
  <si>
    <t xml:space="preserve">На 2018 год запланировано проведение обучения  234 человек, на 01.10.2018 обучение прошли 156 человек в соответствии с планом-графиком курсов повышения квалификации. </t>
  </si>
  <si>
    <r>
      <rPr>
        <u/>
        <sz val="12"/>
        <rFont val="Times New Roman"/>
        <family val="1"/>
        <charset val="204"/>
      </rPr>
      <t>По мероприятиям, реализуемым управлением по природопользованию и экологии:</t>
    </r>
    <r>
      <rPr>
        <sz val="12"/>
        <rFont val="Times New Roman"/>
        <family val="1"/>
        <charset val="204"/>
      </rPr>
      <t xml:space="preserve">
- исполнение по показателю  "Объем убранных отходов" -7 000 куб.м.; 
- исполнение по показателю  "Площадь очищенных территорий" - 380 817,00 кв.м.;                                                          
- организованы 10 мероприятий природоохранной и экологической направленности;
- исполнение по показателю "Количество человек, привлеченных  к практической природоохранной деятельности" - 11 979 человек; 
- исполнение по показателю «Количество человек, привлеченных к эколого-просветительской деятельности» - 1840 человек.
</t>
    </r>
  </si>
  <si>
    <r>
      <rPr>
        <sz val="12"/>
        <rFont val="Times New Roman"/>
        <family val="1"/>
        <charset val="204"/>
      </rPr>
      <t>Неисполнение кассового плана на сумму  1 818,62 тыс. руб. обусловлено:</t>
    </r>
    <r>
      <rPr>
        <sz val="12"/>
        <color rgb="FFFF0000"/>
        <rFont val="Times New Roman"/>
        <family val="1"/>
        <charset val="204"/>
      </rPr>
      <t xml:space="preserve">
</t>
    </r>
    <r>
      <rPr>
        <sz val="12"/>
        <rFont val="Times New Roman"/>
        <family val="1"/>
        <charset val="204"/>
      </rPr>
      <t>- заявительным характером выплаты пособий и компенсаций по оплате стоимости проезда и провоза багажа к месту использования отпуска (произведены в пределах обращений);
- оплатой по фактическим расходам на основании актов выполненных работ на оказание услуг связи, работ, услуг по содержанию имущества, увеличение стоимости материальных запасов</t>
    </r>
    <r>
      <rPr>
        <sz val="12"/>
        <color rgb="FFFF0000"/>
        <rFont val="Times New Roman"/>
        <family val="1"/>
        <charset val="204"/>
      </rPr>
      <t xml:space="preserve">
 </t>
    </r>
  </si>
  <si>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 проведена работа по государственной регистрации права на объекты недвижимости, включенные в реестр муниципального имущества;
- заключены договоры на оказание коммунальных услуг и на содержание общедомового имущества, оплата производится по факту оказания услуг;
- разработана проектно-сметная документация по капитальному ремонту объекта "Административное здание по ул. Маяковского, 15". Получено положительное заключение достоверности сметной стоимости капитального ремонта объекта №86-1-0214-18 от 25.06.2018;
- проведена проверка целевого использования муниципального имущества согласно графику и количеству, утвержденному приказом комитета по управлению имуществом от 25.01.2018 № 2 (количество проведенных проверок на 01.07.2018 - 82)</t>
    </r>
    <r>
      <rPr>
        <sz val="12"/>
        <color rgb="FFFF0000"/>
        <rFont val="Times New Roman"/>
        <family val="1"/>
        <charset val="204"/>
      </rPr>
      <t xml:space="preserve">
</t>
    </r>
  </si>
  <si>
    <r>
      <rPr>
        <u/>
        <sz val="12"/>
        <rFont val="Times New Roman"/>
        <family val="1"/>
        <charset val="204"/>
      </rPr>
      <t>По мероприятиям, реализуемым комитетом по управлению имуществом:</t>
    </r>
    <r>
      <rPr>
        <sz val="12"/>
        <rFont val="Times New Roman"/>
        <family val="1"/>
        <charset val="204"/>
      </rPr>
      <t xml:space="preserve">
Утверждён перечень получателей субсидий и объем предоставляемых субсидий:
- ООО «Сургутский рыбхоз»;
- ООО «Эко-переработка»;
- крестьянское (фермерское) хозяйство Решетникова В.А.;
- личное подсобное хозяйство Конева В.М.;
Выполняется работа по распределению доведенных в сентябре месяце субвенций и заключению дополнительных соглашений с сельскохозяйственными товаропроизводителями;
Выплачены все субвенции, предназначенные на развитие рыбохозяйственного комплекса.</t>
    </r>
  </si>
  <si>
    <r>
      <rPr>
        <u/>
        <sz val="12"/>
        <rFont val="Times New Roman"/>
        <family val="1"/>
        <charset val="204"/>
      </rPr>
      <t>По мероприятиям, реализуемым департаментом архитектуры и градостроительства:</t>
    </r>
    <r>
      <rPr>
        <sz val="12"/>
        <rFont val="Times New Roman"/>
        <family val="1"/>
        <charset val="204"/>
      </rPr>
      <t xml:space="preserve">
Общая строительная готовность объекта «Улица Киртбая от ул. 1 «З» до ул. 3 «З»  - 56,2%, по сетям  - 88 %,.
По объекту «Улица 5 «З» от Нефтеюганского шоссе до ул. 39 «З» выполнены работы по корректировки сметной документации и оценки достоверности сметной стоимости.
</t>
    </r>
  </si>
  <si>
    <r>
      <rPr>
        <sz val="12"/>
        <rFont val="Times New Roman"/>
        <family val="1"/>
        <charset val="204"/>
      </rPr>
      <t xml:space="preserve">Неисполнение кассового плана на сумму  40 543,95 тыс. руб. обусловлено: 
 - изменениями сроков приёма выполненных работ по строительству (обустройству) объекта "Сквер в мкр-не 31";
- оплатой по фактическим расходам на основании актов выполненных работ на оказание услуг по электроэнергии, услуги связи, работы, услуги по содержанию имущества, увеличение стоимости материальных запасов, выплате заработной платы;
- перенесом сроков размещения муниципального заказа на приобретение авто и спецтехники в связи с уточнением вида приобретаемого транспорта;
-поздним формированием закупки на выполнение проектно-изыскательских работ по объекту "Главная площадь города Сургута" в связи с долгим согласованием технического задания на проектирование.                            </t>
    </r>
    <r>
      <rPr>
        <sz val="12"/>
        <color rgb="FFFF0000"/>
        <rFont val="Times New Roman"/>
        <family val="1"/>
        <charset val="204"/>
      </rPr>
      <t xml:space="preserve"> </t>
    </r>
  </si>
  <si>
    <r>
      <rPr>
        <u/>
        <sz val="12"/>
        <rFont val="Times New Roman"/>
        <family val="1"/>
        <charset val="204"/>
      </rPr>
      <t>По мероприятиям, реализуемым "МКУ "УИТС г. Сургута":</t>
    </r>
    <r>
      <rPr>
        <sz val="12"/>
        <color rgb="FFFF0000"/>
        <rFont val="Times New Roman"/>
        <family val="1"/>
        <charset val="204"/>
      </rPr>
      <t xml:space="preserve">
  </t>
    </r>
    <r>
      <rPr>
        <sz val="12"/>
        <rFont val="Times New Roman"/>
        <family val="1"/>
        <charset val="204"/>
      </rPr>
      <t>- за 9 месяцев модернизированы и внедрены 5 автоматизированных информационных систем;</t>
    </r>
    <r>
      <rPr>
        <sz val="12"/>
        <color rgb="FFFF0000"/>
        <rFont val="Times New Roman"/>
        <family val="1"/>
        <charset val="204"/>
      </rPr>
      <t xml:space="preserve">
 </t>
    </r>
    <r>
      <rPr>
        <sz val="12"/>
        <rFont val="Times New Roman"/>
        <family val="1"/>
        <charset val="204"/>
      </rPr>
      <t xml:space="preserve">- произведено обновление технических средств в органах местного самоуправления в соответствии с утвержденными стандартами; </t>
    </r>
    <r>
      <rPr>
        <sz val="12"/>
        <color rgb="FFFF0000"/>
        <rFont val="Times New Roman"/>
        <family val="1"/>
        <charset val="204"/>
      </rPr>
      <t xml:space="preserve">
</t>
    </r>
    <r>
      <rPr>
        <sz val="12"/>
        <rFont val="Times New Roman"/>
        <family val="1"/>
        <charset val="204"/>
      </rPr>
      <t xml:space="preserve">- заключены договоры на поставку технических средств, оригинальных расходных материалов, сопровождение программных продуктов, услуги по защите информации, лицензионное обслуживание, продление тех.поддержки.
</t>
    </r>
  </si>
  <si>
    <r>
      <rPr>
        <sz val="12"/>
        <rFont val="Times New Roman"/>
        <family val="1"/>
        <charset val="204"/>
      </rPr>
      <t>Неисполнение кассового плана в размере 2 572,08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начислений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оплатой услуг связи, по содержанию имущества, охранно-пожарных сигнализаций, коммунальных, транспортных услуг по фактическим расходам;</t>
    </r>
    <r>
      <rPr>
        <sz val="12"/>
        <color rgb="FFFF0000"/>
        <rFont val="Times New Roman"/>
        <family val="1"/>
        <charset val="204"/>
      </rPr>
      <t xml:space="preserve">
</t>
    </r>
    <r>
      <rPr>
        <sz val="12"/>
        <rFont val="Times New Roman"/>
        <family val="1"/>
        <charset val="204"/>
      </rPr>
      <t xml:space="preserve"> - расторжением  договоров на поставку канцелярских товаров.</t>
    </r>
  </si>
  <si>
    <t>Неисполнение кассового плана на сумму 1 448,46 тыс. руб. обусловлено:  
- экономией расходов по субсидии на капитальный ремонт объектов коммунального комплекса, сложившейся в связи с заключением соглашений на предоставление субсидий по итогам аукциона на выполнение работ, проводимым получателем субсидии</t>
  </si>
  <si>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МКУ "ДДТиЖКК": 
- заключен муниципальный контракт на выполнение проектно-изыскательных работ на реконструкцию инженерных сетей теплоснабжения в поселке Кедровый, срок выполнения работ – 30.11.2018;</t>
    </r>
    <r>
      <rPr>
        <sz val="12"/>
        <color rgb="FFFF0000"/>
        <rFont val="Times New Roman"/>
        <family val="1"/>
        <charset val="204"/>
      </rPr>
      <t xml:space="preserve">
</t>
    </r>
    <r>
      <rPr>
        <sz val="12"/>
        <rFont val="Times New Roman"/>
        <family val="1"/>
        <charset val="204"/>
      </rPr>
      <t xml:space="preserve">- заключено соглашение о предоставлении субсидии из окружного бюджета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срок выполнения работ до 30.11.2018 
МКУ "КГХ: 
- выполнены работы по реконструкции сетей электроснабжения КЛ-10 кВ ПС-11-РП-104;
- выполнены проектно-изыскательские работы по объекту «Реконструкция ТП-541»;
- заключен муниципальный контракт на выполнение проектно-изыскательских работ по реконструкции объекта «Линия электроснабжения кабельная (от ТП -510 до жилого дома по ул. Привокзальная,18/1)»;
- признан не состоявшимся конкурс на реконструкцию объекта «Трансформаторная подстанция № 541»  по причине отсутствия заявок от претендентов. </t>
    </r>
  </si>
  <si>
    <r>
      <rPr>
        <sz val="12"/>
        <rFont val="Times New Roman"/>
        <family val="1"/>
        <charset val="204"/>
      </rPr>
      <t>По мероприятиям, реализуемым департаментом городского хозяйства:  
- заключено соглашение на предоставление субсидии организациям, осуществляющим реализацию населению сжиженного газа по социально ориентированным розничным ценам. Субсидия предоставлена за период январь-июль, частично август 2018.</t>
    </r>
    <r>
      <rPr>
        <sz val="12"/>
        <color rgb="FFFF0000"/>
        <rFont val="Times New Roman"/>
        <family val="1"/>
        <charset val="204"/>
      </rPr>
      <t xml:space="preserve">
</t>
    </r>
  </si>
  <si>
    <r>
      <rPr>
        <sz val="12"/>
        <rFont val="Times New Roman"/>
        <family val="1"/>
        <charset val="204"/>
      </rPr>
      <t xml:space="preserve">Неисполнение кассового плана на сумму  473,32 тыс. руб. обусловлено:
- признанием аукциона на выполнение работ по ремонту АУРТЭ  несостоявшимся из-за отсутствия претендентов;
- поздним заключением контракта на выполнение работ по замене оконных блоков (ул. Энгельса, 8;
- экономией,сложившейся при проверке сметной стоимости работ по замене оконных блоков (ул. Энгельса, 8);
- изменениями в план-графике в части переноса сроков размещения закупки по установке ИПУ ХГВС в нежилых помещениях муниципальной собственности на площадке ЕИС по причине уточнения объемов работ. </t>
    </r>
    <r>
      <rPr>
        <sz val="12"/>
        <color rgb="FFFF0000"/>
        <rFont val="Times New Roman"/>
        <family val="1"/>
        <charset val="204"/>
      </rPr>
      <t xml:space="preserve">
</t>
    </r>
  </si>
  <si>
    <r>
      <rPr>
        <sz val="12"/>
        <rFont val="Times New Roman"/>
        <family val="1"/>
        <charset val="204"/>
      </rPr>
      <t>Неисполнение кассового плана на сумму 2 426,01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оптимизации штатной численности в муниципальных учреждениях;</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работ по текущему  ремонту;                                                   - снижением фактических затрат  на эксплуатацию инженерных систем и уточнением  при размещении закупки периода  технического обслуживания элементов зданий и сооружений  объектов МБУК "СКМ";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бюджетным учреждениям под фактическую потребность.  
</t>
    </r>
  </si>
  <si>
    <r>
      <rPr>
        <sz val="12"/>
        <rFont val="Times New Roman"/>
        <family val="1"/>
        <charset val="204"/>
      </rPr>
      <t>Неисполнение кассового плана на сумму 20 020,06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 и оптимизация штатной численности в муниципальных учреждениях;</t>
    </r>
    <r>
      <rPr>
        <sz val="12"/>
        <color rgb="FFFF0000"/>
        <rFont val="Times New Roman"/>
        <family val="1"/>
        <charset val="204"/>
      </rPr>
      <t xml:space="preserve">
</t>
    </r>
    <r>
      <rPr>
        <sz val="12"/>
        <rFont val="Times New Roman"/>
        <family val="1"/>
        <charset val="204"/>
      </rPr>
      <t xml:space="preserve">- поздним предоставлением счетов на оплату выполненных работ по техническому обслуживанию элементов зданий и сооружений и разовых работ ;
- снижением фактических объемов  по эксплуатации инженерных систем объектов МБУ ДО ДШИ №2 по результатам инвентаризации;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бюджетным и автономным учреждениям под фактическую потребность.                                                                                                                                                         </t>
    </r>
  </si>
  <si>
    <r>
      <rPr>
        <sz val="12"/>
        <rFont val="Times New Roman"/>
        <family val="1"/>
        <charset val="204"/>
      </rPr>
      <t>Неисполнение кассового плана на сумму 6 225,19 тыс.руб. обусловлено:                                                                                                                                                                                                  - снижением фактических затрат на заработную плату и начисления на выплаты по оплате труда</t>
    </r>
    <r>
      <rPr>
        <sz val="12"/>
        <color rgb="FFFF0000"/>
        <rFont val="Times New Roman"/>
        <family val="1"/>
        <charset val="204"/>
      </rPr>
      <t xml:space="preserve"> </t>
    </r>
    <r>
      <rPr>
        <sz val="12"/>
        <rFont val="Times New Roman"/>
        <family val="1"/>
        <charset val="204"/>
      </rPr>
      <t xml:space="preserve">по причине наличия периодов временной нетрудоспособности работников и оптимизация штатной численности в муниципальных учреждениях;   </t>
    </r>
    <r>
      <rPr>
        <sz val="12"/>
        <color rgb="FFFF0000"/>
        <rFont val="Times New Roman"/>
        <family val="1"/>
        <charset val="204"/>
      </rPr>
      <t xml:space="preserve">                                                                                                                              </t>
    </r>
    <r>
      <rPr>
        <sz val="12"/>
        <rFont val="Times New Roman"/>
        <family val="1"/>
        <charset val="204"/>
      </rPr>
      <t>- поздним предоставлением счетов на оплату  работ по текущему  ремонту;</t>
    </r>
    <r>
      <rPr>
        <sz val="12"/>
        <color rgb="FFFF0000"/>
        <rFont val="Times New Roman"/>
        <family val="1"/>
        <charset val="204"/>
      </rPr>
      <t xml:space="preserve">
</t>
    </r>
    <r>
      <rPr>
        <sz val="12"/>
        <rFont val="Times New Roman"/>
        <family val="1"/>
        <charset val="204"/>
      </rPr>
      <t>- отсутствием необходимости в ассигнованиях ввиду того, что проведение ремонта в МАУ "Городской культурный центр" , "ДК "Строитель" не целесообразно. В результате обследования установлено, что здание находится в неудовлетворительном состоянии , вопрос о дальнейшей эксплуатации находится на рассмотрении у Администрации города;</t>
    </r>
    <r>
      <rPr>
        <sz val="12"/>
        <color rgb="FFFF0000"/>
        <rFont val="Times New Roman"/>
        <family val="1"/>
        <charset val="204"/>
      </rPr>
      <t xml:space="preserve">
</t>
    </r>
    <r>
      <rPr>
        <sz val="12"/>
        <rFont val="Times New Roman"/>
        <family val="1"/>
        <charset val="204"/>
      </rPr>
      <t>- уточнением сметной стоимости работ по текущему ремонту кровли МБУ ИКЦ "Старый Сургут";</t>
    </r>
    <r>
      <rPr>
        <sz val="12"/>
        <color rgb="FFFF0000"/>
        <rFont val="Times New Roman"/>
        <family val="1"/>
        <charset val="204"/>
      </rPr>
      <t xml:space="preserve">
</t>
    </r>
    <r>
      <rPr>
        <sz val="12"/>
        <rFont val="Times New Roman"/>
        <family val="1"/>
        <charset val="204"/>
      </rPr>
      <t>- снижением фактических затрат  на эксплуатацию инженерных систем и уточнением при размещении закупки периода  технического обслуживания элементов зданий и сооружений;</t>
    </r>
    <r>
      <rPr>
        <sz val="12"/>
        <color rgb="FFFF0000"/>
        <rFont val="Times New Roman"/>
        <family val="1"/>
        <charset val="204"/>
      </rPr>
      <t xml:space="preserve">
</t>
    </r>
    <r>
      <rPr>
        <sz val="12"/>
        <rFont val="Times New Roman"/>
        <family val="1"/>
        <charset val="204"/>
      </rPr>
      <t>- поздним предоставлением счетов на оплату разовых работ;</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автономным учреждениям под фактическую потребность.                                                                                                                                                                                                                                                                                                         </t>
    </r>
  </si>
  <si>
    <t xml:space="preserve">Неисполнение кассового плана на сумму 10 417,20 тыс.руб. обусловлено:                                                                                                                                                                                           - поздним предоставлением счетов на оплату ПИР МБУ ИКЦ "Старый Сургут"; 
- расторжением муниципального контракта на выполнение работ по капитальному ремонту объекта МАУ "Сургутская филармония". Контракт расторгнут по инициативе подрядчика в судебном порядке;
- расторжением контракта на проектные работы по объекту МАУ "Сургутская филармония" по системе дымоудаления в связи с невыполнением проектировщиком своих обязательств (по соглашению сторон от 28.09.2018 г контракт расторгнут).                                                                                                                                                                                                   </t>
  </si>
  <si>
    <t xml:space="preserve">Неисполнение кассового плана на сумму 1 840,83 тыс. руб. обусловлено экономией по фактически сложившимся расходам на городские пассажирские перевозки в связи с невыполнением производственной программы. </t>
  </si>
  <si>
    <r>
      <rPr>
        <u/>
        <sz val="12"/>
        <rFont val="Times New Roman"/>
        <family val="1"/>
        <charset val="204"/>
      </rPr>
      <t xml:space="preserve">По мероприятиям, реализуемым департаментом городского хозяйства:
МКУ "ДДТиЖКК":
</t>
    </r>
    <r>
      <rPr>
        <sz val="12"/>
        <rFont val="Times New Roman"/>
        <family val="1"/>
        <charset val="204"/>
      </rPr>
      <t>Организованы  городские пассажирские перевозки по следующим видам маршрутов:
- городские – 22 маршрута;
- сезонные (маршруты до дачных кооперативов) – 13 маршрутов;
- специальные (маршруты до городского кладбища) – 4 маршрутов;
- временный (маршрут до городского кладбища, обслуживается с ноября по апрель) – 1 маршрут;
- дополнительные маршруты до СОТ в день выборов Президента РФ 18 марта 2018 года – 9 маршрутов.
-заключены договорные обязательства с 7 перевозчиками, оплата по муниципальным контрактам производится регулярно в течение финансового года. Также произведены выплаты по трем исполнительным листам организаций – перевозчиков за предыдущие периоды деятельности.
- выполнены работы на изготовление, замену и установку 200 единиц маршрутных указателей на остановочных пунктах общественного транспорта; 
- заключен муниципальный контракт на обследование пассажиропотока по регулярным городским автобусным маршрутам, срок оказания услуги – по 10 ноября текущего года.</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</si>
  <si>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организаций, функционирующих в период летних каникул – 6 (на уровне плановых показателей);
- численность детей, посетивших лагеря с дневным пребыванием на базе детских школ искусств  – 450 чел., в период осенних каникул - 250 чел., что составляет 100% от плана (700);
- заключены договоры на питание и медицинское сопровождение детей;</t>
    </r>
    <r>
      <rPr>
        <sz val="12"/>
        <color rgb="FFFF0000"/>
        <rFont val="Times New Roman"/>
        <family val="1"/>
        <charset val="204"/>
      </rPr>
      <t xml:space="preserve">
</t>
    </r>
    <r>
      <rPr>
        <sz val="12"/>
        <rFont val="Times New Roman"/>
        <family val="1"/>
        <charset val="204"/>
      </rPr>
      <t xml:space="preserve">- запланировано функционирование лагеря с дневным пребыванием детей в осенний период;                                                                                                                                           - запланировано заключение договоров на организацию мероприятий, перевозку детей в осеннем лагере.
</t>
    </r>
    <r>
      <rPr>
        <sz val="12"/>
        <color rgb="FFFF0000"/>
        <rFont val="Times New Roman"/>
        <family val="1"/>
        <charset val="204"/>
      </rPr>
      <t xml:space="preserve">
</t>
    </r>
  </si>
  <si>
    <r>
      <rPr>
        <sz val="12"/>
        <rFont val="Times New Roman"/>
        <family val="1"/>
        <charset val="204"/>
      </rPr>
      <t xml:space="preserve">Неисполнение кассового плана на сумму 199,83 тыс.руб. обусловлено:                                                                                                                                                                           - экономией на медицинское обслуживание по причине предосталения услуги на безвозмездной основе на основании договора;     </t>
    </r>
    <r>
      <rPr>
        <sz val="12"/>
        <color rgb="FFFF0000"/>
        <rFont val="Times New Roman"/>
        <family val="1"/>
        <charset val="204"/>
      </rPr>
      <t xml:space="preserve">                                                                                                                                                    </t>
    </r>
    <r>
      <rPr>
        <sz val="12"/>
        <rFont val="Times New Roman"/>
        <family val="1"/>
        <charset val="204"/>
      </rPr>
      <t xml:space="preserve">- экономией, сложившейся по факту оказания услуг по организации 2-х разового питания в лагерях с дневным пребыванием детей на базе муниципального бюджетного образовательного учреждения в период летних школьных каникул, по причине уменьшения количества дней посещения детьми летних лагерей.     </t>
    </r>
    <r>
      <rPr>
        <sz val="12"/>
        <color rgb="FFFF0000"/>
        <rFont val="Times New Roman"/>
        <family val="1"/>
        <charset val="204"/>
      </rPr>
      <t xml:space="preserve">                                                                                                                                                        </t>
    </r>
  </si>
  <si>
    <r>
      <rPr>
        <sz val="12"/>
        <rFont val="Times New Roman"/>
        <family val="1"/>
        <charset val="204"/>
      </rPr>
      <t>Неисполнение кассового плана на сумму 5 414,90 тыс. руб. обусловлено:   
- невозможностью исполнить обязательства по выплате возмещения собственнику изымаемого недвижимого имущества по причине непредставления реквизитов для перечисления средств;
- невозможностью подписать соглашение о выплате возмещения собственнику по причине его отсутствия в городе;
- экономией от проведения аукциона на выполнение работ сносу жилых домов и строений;
- нарушением подрядной организацией сроков выполнения работ по сносу строений. Выполнение будет принято с применением штрафных санкций.</t>
    </r>
    <r>
      <rPr>
        <sz val="12"/>
        <color rgb="FFFF0000"/>
        <rFont val="Times New Roman"/>
        <family val="1"/>
        <charset val="204"/>
      </rPr>
      <t xml:space="preserve">                                                                                              </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</si>
  <si>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предоставлена социальная выплата 36 гражданам  (обязательства 2017 года), являющимся участниками программы по ликвидации и расселению приспособленных для проживания строений, включенных в реестры строений на 1 января 2012 года;
- снесено 8 строений, заключены контракты на снос еще 36 строений, работы выполняются с нарушением сроков по 23 строениям, работы будут приняты с применением штрафных санкций по вине подрядчика. На электронной площадке размещены две заявки на выполнение сноса 33 строений. 
</t>
    </r>
    <r>
      <rPr>
        <u/>
        <sz val="12"/>
        <rFont val="Times New Roman"/>
        <family val="1"/>
        <charset val="204"/>
      </rPr>
      <t>По мероприятиям, реализуемым департаментом архитектуры и градостроительной деятельности:</t>
    </r>
    <r>
      <rPr>
        <sz val="12"/>
        <rFont val="Times New Roman"/>
        <family val="1"/>
        <charset val="204"/>
      </rPr>
      <t xml:space="preserve">
Произведена 100% выплата 14 участникам программы субсидии на приобретение жилого помещения в целях ликвидации строений в поселках. </t>
    </r>
  </si>
  <si>
    <t xml:space="preserve">Неисполнение кассового плана на сумму 184,32 тыс. руб. обусловлено оплатой работ по фактическим расходам на основании актов выполненных работ  на услуги по отлову, транспортировке, содержанию, регулированию численности и утилизации безнадзорных и бродячих домашних животных за счет средств местного бюджета
</t>
  </si>
  <si>
    <r>
      <rPr>
        <sz val="12"/>
        <rFont val="Times New Roman"/>
        <family val="1"/>
        <charset val="204"/>
      </rPr>
      <t xml:space="preserve">Неисполнение кассового плана на сумму 15 319,13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оплатой расходов связанных с содержанием имущества, приобретением основных средств "по факту" на основании актов выполненных работ.
</t>
    </r>
    <r>
      <rPr>
        <sz val="12"/>
        <color rgb="FFFF0000"/>
        <rFont val="Times New Roman"/>
        <family val="1"/>
        <charset val="204"/>
      </rPr>
      <t xml:space="preserve">
</t>
    </r>
  </si>
  <si>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 xml:space="preserve">                                                                                                             - количество проведенных спортивных мероприятий различного уровня с участием спортсменов города - 75, что составляет 51 %  от плана года (146 мероприятий);            </t>
    </r>
    <r>
      <rPr>
        <sz val="12"/>
        <color rgb="FFFF0000"/>
        <rFont val="Times New Roman"/>
        <family val="1"/>
        <charset val="204"/>
      </rPr>
      <t xml:space="preserve">                                                                                                                                                                                                                                                                                                              </t>
    </r>
    <r>
      <rPr>
        <sz val="12"/>
        <rFont val="Times New Roman"/>
        <family val="1"/>
        <charset val="204"/>
      </rPr>
      <t>- участие в 69 мероприятиях межрегионального и всероссийского уровней,  что составляет</t>
    </r>
    <r>
      <rPr>
        <sz val="12"/>
        <color rgb="FFFF0000"/>
        <rFont val="Times New Roman"/>
        <family val="1"/>
        <charset val="204"/>
      </rPr>
      <t xml:space="preserve"> </t>
    </r>
    <r>
      <rPr>
        <sz val="12"/>
        <rFont val="Times New Roman"/>
        <family val="1"/>
        <charset val="204"/>
      </rPr>
      <t xml:space="preserve">более 200% от плана года (25 мероприятий).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 МКУ «ДДТиЖКК» является заказчиком установки и обслуживания временных мобильных туалетов при проведении городских спортивных массовых мероприятий, плановое количество подлежащих предоставлению в 2018 году биотуалетов – 14 единиц. На 01.10.2018 оплачены услуги по обеспечению  6 биотуалетами городского мероприятия  городская лыжная гонка "Сургутская лыжня - 2018"</t>
    </r>
    <r>
      <rPr>
        <sz val="12"/>
        <color rgb="FFFF0000"/>
        <rFont val="Times New Roman"/>
        <family val="1"/>
        <charset val="204"/>
      </rPr>
      <t xml:space="preserve">
</t>
    </r>
    <r>
      <rPr>
        <sz val="12"/>
        <rFont val="Times New Roman"/>
        <family val="1"/>
        <charset val="204"/>
      </rPr>
      <t xml:space="preserve">- МКУ "ДЭАЗиИС" осуществляет организацию эксплуатации инженерных систем 14 объектов МБУ ЦФП «Надежда». По состоянию на 01.10.2018 выполнены  работы по эксплуатации инженерных систем за период январь-август 2018 года.   </t>
    </r>
    <r>
      <rPr>
        <sz val="12"/>
        <color rgb="FFFF0000"/>
        <rFont val="Times New Roman"/>
        <family val="1"/>
        <charset val="204"/>
      </rPr>
      <t xml:space="preserve"> </t>
    </r>
  </si>
  <si>
    <r>
      <rPr>
        <u/>
        <sz val="12"/>
        <rFont val="Times New Roman"/>
        <family val="1"/>
        <charset val="204"/>
      </rPr>
      <t>По мероприятиям, реализуемым структурными подразделениями Администрации  города</t>
    </r>
    <r>
      <rPr>
        <sz val="12"/>
        <color rgb="FFFF0000"/>
        <rFont val="Times New Roman"/>
        <family val="1"/>
        <charset val="204"/>
      </rPr>
      <t xml:space="preserve">
 </t>
    </r>
    <r>
      <rPr>
        <sz val="12"/>
        <rFont val="Times New Roman"/>
        <family val="1"/>
        <charset val="204"/>
      </rPr>
      <t xml:space="preserve">- заключено 3 муниципальных контракта: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 в рамках которых: изготовлено 20 методических пособий, проведено 10 семинаров, 5 выставки средств индивидуальной защиты, 3 городских конкурса по охране труда "Оказание первой помощи пострадавшим на производстве", фотоконкурс "Труд в обьективе-2018". </t>
    </r>
    <r>
      <rPr>
        <sz val="12"/>
        <color rgb="FFFF0000"/>
        <rFont val="Times New Roman"/>
        <family val="1"/>
        <charset val="204"/>
      </rPr>
      <t xml:space="preserve">
</t>
    </r>
    <r>
      <rPr>
        <sz val="12"/>
        <rFont val="Times New Roman"/>
        <family val="1"/>
        <charset val="204"/>
      </rPr>
      <t xml:space="preserve"> - заключены муниципальные контракты по оказанию информационных услуг (сопровождение информационно-правовых систем Гарант, Консультант, МЦФР) и  услуг связи.</t>
    </r>
    <r>
      <rPr>
        <sz val="12"/>
        <color rgb="FFFF0000"/>
        <rFont val="Times New Roman"/>
        <family val="1"/>
        <charset val="204"/>
      </rPr>
      <t xml:space="preserve">
 </t>
    </r>
    <r>
      <rPr>
        <sz val="12"/>
        <rFont val="Times New Roman"/>
        <family val="1"/>
        <charset val="204"/>
      </rPr>
      <t>-  обучено 568 работников, 94% от годового плана.</t>
    </r>
    <r>
      <rPr>
        <sz val="12"/>
        <color rgb="FFFF0000"/>
        <rFont val="Times New Roman"/>
        <family val="1"/>
        <charset val="204"/>
      </rPr>
      <t xml:space="preserve">
</t>
    </r>
    <r>
      <rPr>
        <sz val="12"/>
        <rFont val="Times New Roman"/>
        <family val="1"/>
        <charset val="204"/>
      </rPr>
      <t xml:space="preserve"> - специальная оценка условий труда проведена на 623 рабочих местах (82 % годоого плана).</t>
    </r>
    <r>
      <rPr>
        <sz val="12"/>
        <color rgb="FFFF0000"/>
        <rFont val="Times New Roman"/>
        <family val="1"/>
        <charset val="204"/>
      </rPr>
      <t xml:space="preserve">
</t>
    </r>
    <r>
      <rPr>
        <sz val="12"/>
        <rFont val="Times New Roman"/>
        <family val="1"/>
        <charset val="204"/>
      </rPr>
      <t xml:space="preserve"> - медосмотр пройден 91 работниками (12 % от годового плана).</t>
    </r>
    <r>
      <rPr>
        <sz val="12"/>
        <color rgb="FFFF0000"/>
        <rFont val="Times New Roman"/>
        <family val="1"/>
        <charset val="204"/>
      </rPr>
      <t xml:space="preserve">
</t>
    </r>
    <r>
      <rPr>
        <sz val="12"/>
        <rFont val="Times New Roman"/>
        <family val="1"/>
        <charset val="204"/>
      </rPr>
      <t xml:space="preserve"> - спецодеждой и средствами защиты  обеспечено 117 работник (37 % годового плана) .</t>
    </r>
    <r>
      <rPr>
        <sz val="12"/>
        <color rgb="FFFF0000"/>
        <rFont val="Times New Roman"/>
        <family val="1"/>
        <charset val="204"/>
      </rPr>
      <t xml:space="preserve">
</t>
    </r>
    <r>
      <rPr>
        <sz val="12"/>
        <rFont val="Times New Roman"/>
        <family val="1"/>
        <charset val="204"/>
      </rPr>
      <t xml:space="preserve"> - приобретено 34 аптечек оказания первой помощи (77 % годового плана);</t>
    </r>
    <r>
      <rPr>
        <sz val="12"/>
        <color rgb="FFFF0000"/>
        <rFont val="Times New Roman"/>
        <family val="1"/>
        <charset val="204"/>
      </rPr>
      <t xml:space="preserve">
</t>
    </r>
    <r>
      <rPr>
        <sz val="12"/>
        <rFont val="Times New Roman"/>
        <family val="1"/>
        <charset val="204"/>
      </rPr>
      <t xml:space="preserve"> - осуществлена выдача лечебно-профилактического питания (молоко) работникам - 1 чел. (100% плана, выдача молока работнику осуществляется ежедневно).</t>
    </r>
    <r>
      <rPr>
        <sz val="12"/>
        <color rgb="FFFF0000"/>
        <rFont val="Times New Roman"/>
        <family val="1"/>
        <charset val="204"/>
      </rPr>
      <t xml:space="preserve">
</t>
    </r>
  </si>
  <si>
    <t>Неисполнение кассового плана в сумме 5 784,3 тыс руб. обусловлено отсутствием заключенных на указанную сумму договоров  купли-продажи жилых помещений участниками подпрограммы, получивших гарантийные письма в отчетном периоде, а также отсутствием принятых решений Администрации города о перечислении субсидий данным участникам.</t>
  </si>
  <si>
    <r>
      <rPr>
        <sz val="12"/>
        <rFont val="Times New Roman"/>
        <family val="1"/>
        <charset val="204"/>
      </rPr>
      <t>Неисполнение кассового плана на сумму 1 718,26 тыс. руб. обусловлено:</t>
    </r>
    <r>
      <rPr>
        <sz val="12"/>
        <color rgb="FFFF0000"/>
        <rFont val="Times New Roman"/>
        <family val="1"/>
        <charset val="204"/>
      </rPr>
      <t xml:space="preserve">
 </t>
    </r>
    <r>
      <rPr>
        <sz val="12"/>
        <rFont val="Times New Roman"/>
        <family val="1"/>
        <charset val="204"/>
      </rPr>
      <t xml:space="preserve">- экономией, сложившейся по факту оказания услуг по организации 2-х разового питания в лагерях с дневным пребыванием детей, лагерях труда и отдыха с дневным пребыванием детей на базе муниципальных бюджетных образовательных учреждений и частных организаций в период летних школьных каникул, по причине уменьшения количества дней посещения детьми летних лагерей;                </t>
    </r>
    <r>
      <rPr>
        <sz val="12"/>
        <color rgb="FFFF0000"/>
        <rFont val="Times New Roman"/>
        <family val="1"/>
        <charset val="204"/>
      </rPr>
      <t xml:space="preserve">                                                                                                                                                                             
</t>
    </r>
    <r>
      <rPr>
        <sz val="12"/>
        <rFont val="Times New Roman"/>
        <family val="1"/>
        <charset val="204"/>
      </rPr>
      <t xml:space="preserve">-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t>
    </r>
  </si>
  <si>
    <r>
      <rPr>
        <sz val="12"/>
        <rFont val="Times New Roman"/>
        <family val="1"/>
        <charset val="204"/>
      </rPr>
      <t>Неисполнение кассавого плана в сумме 87 077,52 тыс.руб. обусловлено:</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с учетом стажа работы в органах местного самоуправления);</t>
    </r>
    <r>
      <rPr>
        <sz val="12"/>
        <color rgb="FFFF0000"/>
        <rFont val="Times New Roman"/>
        <family val="1"/>
        <charset val="204"/>
      </rPr>
      <t xml:space="preserve">
</t>
    </r>
    <r>
      <rPr>
        <sz val="12"/>
        <rFont val="Times New Roman"/>
        <family val="1"/>
        <charset val="204"/>
      </rPr>
      <t>- оплатой расходов по услугам связи, коммунальным услугам, обслуживание систем видеонаблюдения,</t>
    </r>
    <r>
      <rPr>
        <sz val="12"/>
        <color rgb="FFFF0000"/>
        <rFont val="Times New Roman"/>
        <family val="1"/>
        <charset val="204"/>
      </rPr>
      <t xml:space="preserve"> </t>
    </r>
    <r>
      <rPr>
        <sz val="12"/>
        <rFont val="Times New Roman"/>
        <family val="1"/>
        <charset val="204"/>
      </rPr>
      <t>обслуживание и ремонт охранно-пожарной сигнализации осуществляется  "по факту" на основании актов выполненных работ;</t>
    </r>
    <r>
      <rPr>
        <sz val="12"/>
        <color rgb="FFFF0000"/>
        <rFont val="Times New Roman"/>
        <family val="1"/>
        <charset val="204"/>
      </rPr>
      <t xml:space="preserve">
</t>
    </r>
    <r>
      <rPr>
        <sz val="12"/>
        <rFont val="Times New Roman"/>
        <family val="1"/>
        <charset val="204"/>
      </rPr>
      <t>-  экономией, сложившейся по результатам проведения конкурсных процедур по услугам связи, тех.обслуживанию оборудования, вывозу снега, уборке помещений, охране административных зданий, поставке канцелярских товаров, бумаги, изготовление и поставку мебели, поставку топлива с заправкой автотранспортных средств, автомобильных шин, добровольному страхованию автотранспортных средств.</t>
    </r>
  </si>
  <si>
    <r>
      <rPr>
        <u/>
        <sz val="12"/>
        <rFont val="Times New Roman"/>
        <family val="1"/>
        <charset val="204"/>
      </rPr>
      <t>По мероприятиям, реализуемым  департаментом образования:</t>
    </r>
    <r>
      <rPr>
        <sz val="12"/>
        <color rgb="FFFF0000"/>
        <rFont val="Times New Roman"/>
        <family val="1"/>
        <charset val="204"/>
      </rPr>
      <t xml:space="preserve">
</t>
    </r>
    <r>
      <rPr>
        <sz val="12"/>
        <rFont val="Times New Roman"/>
        <family val="1"/>
        <charset val="204"/>
      </rPr>
      <t>- численность детей, получающих муниципальную услугу «Организация отдыха детей и молодежи» в оздоровительных лагерях с дневным пребыванием детей, составила 8 375 чел. или 76% от плана на 2018 год 11 000 чел. Значение показателя будет достигнуто до конца 2018 года;</t>
    </r>
    <r>
      <rPr>
        <sz val="12"/>
        <color rgb="FFFF0000"/>
        <rFont val="Times New Roman"/>
        <family val="1"/>
        <charset val="204"/>
      </rPr>
      <t xml:space="preserve">
</t>
    </r>
    <r>
      <rPr>
        <sz val="12"/>
        <rFont val="Times New Roman"/>
        <family val="1"/>
        <charset val="204"/>
      </rPr>
      <t>-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составила 698 чел. или 93,7% от плана 745 чел. Значение планового показателя будет уточнено до конца 2018 года и составит 798 чел.;                                               
- доля детей в возрасте от 6 до 17 лет (включительно), отдохнувших в лагерях с дневным пребыванием детей, по отношению к численности детей указанного возраста, проживающих на территории города, 16,8% (план - 20,4%). Значение планового показателя будет уточнено до конца 2018 года и составит 21%.</t>
    </r>
    <r>
      <rPr>
        <sz val="12"/>
        <color rgb="FFFF0000"/>
        <rFont val="Times New Roman"/>
        <family val="1"/>
        <charset val="204"/>
      </rPr>
      <t xml:space="preserve">
</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</si>
  <si>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численность детей, обучающихся в муниципальных детских школах искусств  (по видам искусств ) по дополнительным образовательным программам в области искусств составила 2 979 человек, что составило 100,7% от планового показателя (2 897);                                                                                                                                                                                                                                                          - количество выданных сертификатов дополнительного образования детей, обеспеченных персонифицированным финансированием, составило 69 ед., что составило 100% от планового показателя;
- количество обучающихся по сертификатам персонифицированного финансирования составила на 01.10.2018 62 ед., что составило 89,9% от выданных сертификатов.     </t>
    </r>
    <r>
      <rPr>
        <sz val="12"/>
        <color rgb="FFFF0000"/>
        <rFont val="Times New Roman"/>
        <family val="1"/>
        <charset val="204"/>
      </rPr>
      <t xml:space="preserve">                   
</t>
    </r>
    <r>
      <rPr>
        <u/>
        <sz val="12"/>
        <color rgb="FFFF0000"/>
        <rFont val="Times New Roman"/>
        <family val="1"/>
        <charset val="204"/>
      </rPr>
      <t xml:space="preserve"> </t>
    </r>
    <r>
      <rPr>
        <u/>
        <sz val="12"/>
        <rFont val="Times New Roman"/>
        <family val="1"/>
        <charset val="204"/>
      </rPr>
      <t xml:space="preserve">По мероприятию департамента городского хозяйства:    </t>
    </r>
    <r>
      <rPr>
        <sz val="12"/>
        <rFont val="Times New Roman"/>
        <family val="1"/>
        <charset val="204"/>
      </rPr>
      <t xml:space="preserve">                                                                                                                                                                                                                                                                                           - МКУ "ДЭАЗиИС"  осуществляет организацию эксплуатации инженерных систем 9 объектов в 6-ти муниципальных бюджетных учреждениях культуры, осуществляющих развитие дополнительного образования детей в детских школах искусств.                                                                                                                                            
Выполнен ремонт объектов: ремонт фасада здания  МБУ ДО "ДХШ №1 им. Л.А. Горды", ремонт оконных блоков и кровли МБУ ДО "ДХШ №1 им. Л.А. Горды".</t>
    </r>
    <r>
      <rPr>
        <sz val="12"/>
        <color rgb="FFFF0000"/>
        <rFont val="Times New Roman"/>
        <family val="1"/>
        <charset val="204"/>
      </rPr>
      <t xml:space="preserve">
</t>
    </r>
  </si>
  <si>
    <r>
      <rPr>
        <u/>
        <sz val="12"/>
        <rFont val="Times New Roman"/>
        <family val="1"/>
        <charset val="204"/>
      </rPr>
      <t>По мероприятиям программы, реализуемым  МКУ "Единая дежурно-диспетчерская служба города Сургута"</t>
    </r>
    <r>
      <rPr>
        <sz val="12"/>
        <rFont val="Times New Roman"/>
        <family val="1"/>
        <charset val="204"/>
      </rPr>
      <t xml:space="preserve">  
- охват населения городской системой оповещения и информирования о чрезвычайных ситуациях составляет 100%;
- по телефонам 112, 005 от физических и юридических лиц было принято и обработано 392 812 сообщений – показатель выполнен на 112 %;</t>
    </r>
    <r>
      <rPr>
        <sz val="12"/>
        <color rgb="FFFF0000"/>
        <rFont val="Times New Roman"/>
        <family val="1"/>
        <charset val="204"/>
      </rPr>
      <t xml:space="preserve">
</t>
    </r>
    <r>
      <rPr>
        <sz val="12"/>
        <rFont val="Times New Roman"/>
        <family val="1"/>
        <charset val="204"/>
      </rPr>
      <t>- степень соблюдения установленного графика работы составляет 100%;
- количество обученных (переподготовленных) работников учреждения составляет 2 человека – показатель выполнен на 40%;
- количество сопровождаемых программных продуктов - 3 ед, показатель выполнен на 100%;.</t>
    </r>
    <r>
      <rPr>
        <sz val="12"/>
        <color rgb="FFFF0000"/>
        <rFont val="Times New Roman"/>
        <family val="1"/>
        <charset val="204"/>
      </rPr>
      <t xml:space="preserve">
</t>
    </r>
  </si>
  <si>
    <t>5.4.</t>
  </si>
  <si>
    <r>
      <t xml:space="preserve">Неисполнение кассового плана на сумму 11 283,32 тыс. руб. обусловлено:                                                                                                                                                                                                             - отставанием подрядчика от графика выполнения работ по  капитальному ремонту объекта "спортивный зал по ул. Мелик-Карамова, 74А" МБУ ЦФП "Надежда";                                                                                                         - нарушением сроков исполнения условий контракта подрядчиком на выполнение работ по капитальному ремонту объекта МАУ "Ледовый Дворец спорта".                                                                                                                                                       </t>
    </r>
    <r>
      <rPr>
        <sz val="12"/>
        <color rgb="FFFF0000"/>
        <rFont val="Times New Roman"/>
        <family val="1"/>
        <charset val="204"/>
      </rPr>
      <t xml:space="preserve">         </t>
    </r>
    <r>
      <rPr>
        <sz val="12"/>
        <rFont val="Times New Roman"/>
        <family val="1"/>
        <charset val="204"/>
      </rPr>
      <t xml:space="preserve">                                                                                                                                                                                                                                                       </t>
    </r>
  </si>
  <si>
    <r>
      <rPr>
        <u/>
        <sz val="12"/>
        <rFont val="Times New Roman"/>
        <family val="1"/>
        <charset val="204"/>
      </rPr>
      <t>По мероприятиям программы, реализуемым  управлением учета и распределения жилья:</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На 01.01.2018 участниками данной подпрограммы является 2191 семья.
Постановлением Администрации города от 21.02.2018 № 1259 утверждены списки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2018 год.</t>
    </r>
    <r>
      <rPr>
        <sz val="12"/>
        <color rgb="FFFF0000"/>
        <rFont val="Times New Roman"/>
        <family val="1"/>
        <charset val="204"/>
      </rPr>
      <t xml:space="preserve">
</t>
    </r>
    <r>
      <rPr>
        <sz val="12"/>
        <rFont val="Times New Roman"/>
        <family val="1"/>
        <charset val="204"/>
      </rPr>
      <t xml:space="preserve">Постановлением Администрации города от 20.03.2018 № 1818 утвержден план по распределению субсидий на строительство или приобретение жилья за счет средств бюджета города на 2018 год.  </t>
    </r>
    <r>
      <rPr>
        <sz val="12"/>
        <color rgb="FFFF0000"/>
        <rFont val="Times New Roman"/>
        <family val="1"/>
        <charset val="204"/>
      </rPr>
      <t xml:space="preserve">
</t>
    </r>
    <r>
      <rPr>
        <sz val="12"/>
        <rFont val="Times New Roman"/>
        <family val="1"/>
        <charset val="204"/>
      </rPr>
      <t xml:space="preserve">В 2018 году планируется предоставить субсидию 32 участникам. </t>
    </r>
    <r>
      <rPr>
        <sz val="12"/>
        <color rgb="FFFF0000"/>
        <rFont val="Times New Roman"/>
        <family val="1"/>
        <charset val="204"/>
      </rPr>
      <t xml:space="preserve">
</t>
    </r>
    <r>
      <rPr>
        <sz val="12"/>
        <rFont val="Times New Roman"/>
        <family val="1"/>
        <charset val="204"/>
      </rPr>
      <t xml:space="preserve">На 01.10.2018 года участникам подпрограммы перечислены субсидии 10 участникам подпрограммы на общую сумму - 8 559,9 тыс.руб. 8 проектов постановлений о перечислении субсидии на общую сумму 6 838,08 тыс.руб. находятся на стадии согласования структурными подразделениями Администрации города. Выдано 3 гарантийных письма на общую сумму 2 837, 68 тыс.руб. В настоящее время продолжается работа с гражданами, включенными в основной и дополнительные списки. </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В связи с отсутствием получателей субсидии из бюджета города с обязательствами об освобождении жилых помещений в деревянном жилищном фонде потребность в осуществляении контроля по его освободжению  не требовалось.</t>
    </r>
    <r>
      <rPr>
        <sz val="12"/>
        <color rgb="FFFF0000"/>
        <rFont val="Times New Roman"/>
        <family val="1"/>
        <charset val="204"/>
      </rPr>
      <t xml:space="preserve">
            </t>
    </r>
  </si>
  <si>
    <r>
      <rPr>
        <u/>
        <sz val="12"/>
        <rFont val="Times New Roman"/>
        <family val="1"/>
        <charset val="204"/>
      </rPr>
      <t>По мероприятиям программы, реализуемым  управлением учета и распределением жилья</t>
    </r>
    <r>
      <rPr>
        <sz val="12"/>
        <rFont val="Times New Roman"/>
        <family val="1"/>
        <charset val="204"/>
      </rPr>
      <t xml:space="preserve">:    
В списке граждан, имеющих право на получение субсидии за счет средств федерального бюджета по городу Сургуту на 01.01.2018 состоит 437 человек.                                    
На 01.10.2018 приказом Департамента строительства ХМАО-Югры от 07.06.2018 № 163-п утвержден список граждан - получателей субсидии в 2018 году. В указанный список включено 26 льготополучателей от МО городской округ город Сургут. В установленном порядке граждане уведомлены о необходимости предоставления документов для подтверждения права на получение субсидии. Срок предоставления документов 30 календарных дней. 2 проекта постановлений о перечислении субсидий находятсмя в стадии согласования структурными подразделениями Администрации города, выдано 6 гарантийных писем на общую сумму 5 089,55 тыс.руб., 2 участникам подпрограммы отказано в выдаче гарантийных писем, 2 участника отказались от получения субсидии в текущем году, в настоящее время проводятся мероприятия по подтверждению права граждан на получение субсидии и выдачи им гарантийных писем. </t>
    </r>
  </si>
  <si>
    <r>
      <rPr>
        <u/>
        <sz val="12"/>
        <rFont val="Times New Roman"/>
        <family val="1"/>
        <charset val="204"/>
      </rPr>
      <t>По мероприятиям программы, реализуемым  департаментом архитектуры и градостроительства:</t>
    </r>
    <r>
      <rPr>
        <sz val="12"/>
        <rFont val="Times New Roman"/>
        <family val="1"/>
        <charset val="204"/>
      </rPr>
      <t xml:space="preserve">
По состоянию на 01.01.2018 в списке участников Великой Отечественной войны, имеющих право на обеспечение жильём за счет средств федерального бюджета, состояло 2 ветерана. Аукцион по приобретению одного жилого помещения  признан несостоявшимся, по результатам  повторно размещенной заявки заключен муниципальный контракт на сумму 1 834,65 тыс.руб. </t>
    </r>
    <r>
      <rPr>
        <sz val="12"/>
        <color theme="1"/>
        <rFont val="Times New Roman"/>
        <family val="1"/>
        <charset val="204"/>
      </rPr>
      <t xml:space="preserve">Оплата по заключеному контракту будет произведена в октябре 2018 года. </t>
    </r>
    <r>
      <rPr>
        <sz val="12"/>
        <color rgb="FFFF0000"/>
        <rFont val="Times New Roman"/>
        <family val="1"/>
        <charset val="204"/>
      </rPr>
      <t xml:space="preserve">
</t>
    </r>
    <r>
      <rPr>
        <sz val="12"/>
        <rFont val="Times New Roman"/>
        <family val="1"/>
        <charset val="204"/>
      </rPr>
      <t>За счет дополнительно поступивших в течение года средств заключен и оплачен муниципальный контракт на  приобретение жилого помещения сумму 1 585,44 тыс.руб.</t>
    </r>
    <r>
      <rPr>
        <sz val="12"/>
        <color rgb="FFFF0000"/>
        <rFont val="Times New Roman"/>
        <family val="1"/>
        <charset val="204"/>
      </rPr>
      <t xml:space="preserve">  </t>
    </r>
  </si>
  <si>
    <r>
      <rPr>
        <sz val="12"/>
        <rFont val="Times New Roman"/>
        <family val="1"/>
        <charset val="204"/>
      </rPr>
      <t>Неисполнение кассового плана на сумму 4 737,02 тыс.руб. обусловлено:                                                                                      - снижением фактических затрат на заработную плату и начисления на выплаты по оплате труда по причине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оплата работ по "факту" на основании актов выполненных работ по эксплуатации инженерных систем;                                                                                                                                                                     - поздним предоставлением счетов на оплату работ по текущему  ремонту;</t>
    </r>
    <r>
      <rPr>
        <sz val="12"/>
        <color rgb="FFFF0000"/>
        <rFont val="Times New Roman"/>
        <family val="1"/>
        <charset val="204"/>
      </rPr>
      <t xml:space="preserve">                                                                                                                                                                                    </t>
    </r>
    <r>
      <rPr>
        <sz val="12"/>
        <rFont val="Times New Roman"/>
        <family val="1"/>
        <charset val="204"/>
      </rPr>
      <t xml:space="preserve">  -  условиями заключенных договоров и оплатой по факту поставки товара в 4 квартале;                                                                                                                                      </t>
    </r>
    <r>
      <rPr>
        <sz val="12"/>
        <color rgb="FFFF0000"/>
        <rFont val="Times New Roman"/>
        <family val="1"/>
        <charset val="204"/>
      </rPr>
      <t xml:space="preserve">                  </t>
    </r>
    <r>
      <rPr>
        <sz val="12"/>
        <rFont val="Times New Roman"/>
        <family val="1"/>
        <charset val="204"/>
      </rPr>
      <t xml:space="preserve">                                                                                                                                                                   - снижением фактических затрат  на эксплуатацию инженерных систем и уточнением  при размещении закупки периода  технического обслуживания элементов зданий и сооружений объектов МБУК "ЦБС".</t>
    </r>
  </si>
  <si>
    <t xml:space="preserve">Неисполнение кассового плана в сумме 3 083,03 тыс руб. обусловлено поздним сроком  утверждения списка получателей субсидии в текущем году и отсутствием выданных участникам гарантийных писем.                                  </t>
  </si>
  <si>
    <r>
      <rPr>
        <sz val="12"/>
        <rFont val="Times New Roman"/>
        <family val="1"/>
        <charset val="204"/>
      </rPr>
      <t xml:space="preserve"> - приобретено 12 уголков охраны труда.</t>
    </r>
    <r>
      <rPr>
        <sz val="12"/>
        <color rgb="FFFF0000"/>
        <rFont val="Times New Roman"/>
        <family val="1"/>
        <charset val="204"/>
      </rPr>
      <t xml:space="preserve">
 </t>
    </r>
    <r>
      <rPr>
        <sz val="12"/>
        <rFont val="Times New Roman"/>
        <family val="1"/>
        <charset val="204"/>
      </rPr>
      <t>- обучение по безопасности труда прошло 151 работников (63% от годового плана).</t>
    </r>
    <r>
      <rPr>
        <sz val="12"/>
        <color rgb="FFFF0000"/>
        <rFont val="Times New Roman"/>
        <family val="1"/>
        <charset val="204"/>
      </rPr>
      <t xml:space="preserve">
</t>
    </r>
    <r>
      <rPr>
        <sz val="12"/>
        <rFont val="Times New Roman"/>
        <family val="1"/>
        <charset val="204"/>
      </rPr>
      <t xml:space="preserve"> - специальная оценка условий труда на рабочих местах не проводилась.</t>
    </r>
    <r>
      <rPr>
        <sz val="12"/>
        <color rgb="FFFF0000"/>
        <rFont val="Times New Roman"/>
        <family val="1"/>
        <charset val="204"/>
      </rPr>
      <t xml:space="preserve">
</t>
    </r>
    <r>
      <rPr>
        <sz val="12"/>
        <rFont val="Times New Roman"/>
        <family val="1"/>
        <charset val="204"/>
      </rPr>
      <t xml:space="preserve"> - медосмотр прошли 1059 работников (53% от годового плана).</t>
    </r>
    <r>
      <rPr>
        <sz val="12"/>
        <color rgb="FFFF0000"/>
        <rFont val="Times New Roman"/>
        <family val="1"/>
        <charset val="204"/>
      </rPr>
      <t xml:space="preserve">
</t>
    </r>
    <r>
      <rPr>
        <sz val="12"/>
        <rFont val="Times New Roman"/>
        <family val="1"/>
        <charset val="204"/>
      </rPr>
      <t xml:space="preserve"> - спецодеждой и средствами индивидуальной защиты  обеспечено 1196  работников (47 % годового плана).</t>
    </r>
    <r>
      <rPr>
        <sz val="12"/>
        <color rgb="FFFF0000"/>
        <rFont val="Times New Roman"/>
        <family val="1"/>
        <charset val="204"/>
      </rPr>
      <t xml:space="preserve">
</t>
    </r>
    <r>
      <rPr>
        <sz val="12"/>
        <rFont val="Times New Roman"/>
        <family val="1"/>
        <charset val="204"/>
      </rPr>
      <t xml:space="preserve"> - приобретено 252 аптечки оказания первой помощи (65 % годового плана).
 - выдано лечебно-профилактическое питание (молоко) 486 работникам (100 % годового плана).</t>
    </r>
    <r>
      <rPr>
        <sz val="12"/>
        <color rgb="FFFF0000"/>
        <rFont val="Times New Roman"/>
        <family val="1"/>
        <charset val="204"/>
      </rPr>
      <t xml:space="preserve">
</t>
    </r>
    <r>
      <rPr>
        <sz val="12"/>
        <rFont val="Times New Roman"/>
        <family val="1"/>
        <charset val="204"/>
      </rPr>
      <t xml:space="preserve"> - договоры на проведение производственного контроля заключены, оплата поэтапная.</t>
    </r>
    <r>
      <rPr>
        <sz val="12"/>
        <color rgb="FFFF0000"/>
        <rFont val="Times New Roman"/>
        <family val="1"/>
        <charset val="204"/>
      </rPr>
      <t xml:space="preserve">
 </t>
    </r>
    <r>
      <rPr>
        <sz val="12"/>
        <rFont val="Times New Roman"/>
        <family val="1"/>
        <charset val="204"/>
      </rPr>
      <t xml:space="preserve">- планируется внесение изменений в программные мероприятия, финансируемые  за счет средств предприятий в связи с ликвидацией в 2018 году СГМУ КП, гостиницы «Кедр» СГМУП «Городской рынок», в связи с не целесообразностью проведения специальной оценки условий труда. </t>
    </r>
  </si>
  <si>
    <r>
      <rPr>
        <sz val="12"/>
        <rFont val="Times New Roman"/>
        <family val="1"/>
        <charset val="204"/>
      </rPr>
      <t>Неисполнение кассового плана в размере 3 843,28 тыс. руб. обусловлено:</t>
    </r>
    <r>
      <rPr>
        <sz val="12"/>
        <color rgb="FFFF0000"/>
        <rFont val="Times New Roman"/>
        <family val="1"/>
        <charset val="204"/>
      </rPr>
      <t xml:space="preserve">
 </t>
    </r>
    <r>
      <rPr>
        <sz val="12"/>
        <rFont val="Times New Roman"/>
        <family val="1"/>
        <charset val="204"/>
      </rPr>
      <t>-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заявительным характером выплаты пособий и компенсаций по оплате стоимости проезда и провоза багажа к месту использования отпуска и ежегодной материальной  помощи неработающим пенсионерам (произведены в пределах обращений);</t>
    </r>
    <r>
      <rPr>
        <sz val="12"/>
        <color rgb="FFFF0000"/>
        <rFont val="Times New Roman"/>
        <family val="1"/>
        <charset val="204"/>
      </rPr>
      <t xml:space="preserve">
 </t>
    </r>
    <r>
      <rPr>
        <sz val="12"/>
        <rFont val="Times New Roman"/>
        <family val="1"/>
        <charset val="204"/>
      </rPr>
      <t>- заявительным характером субсидирования территориальных общественных самоуправлений;</t>
    </r>
    <r>
      <rPr>
        <sz val="12"/>
        <color rgb="FFFF0000"/>
        <rFont val="Times New Roman"/>
        <family val="1"/>
        <charset val="204"/>
      </rPr>
      <t xml:space="preserve">
</t>
    </r>
    <r>
      <rPr>
        <sz val="12"/>
        <rFont val="Times New Roman"/>
        <family val="1"/>
        <charset val="204"/>
      </rPr>
      <t xml:space="preserve"> - оплатой услуг связи, по содержанию имущества, обслуживанию охранно-пожарных сигнализаций, коммунальных, автотранспортных услуг по фактическим расходам;</t>
    </r>
    <r>
      <rPr>
        <sz val="12"/>
        <color rgb="FFFF0000"/>
        <rFont val="Times New Roman"/>
        <family val="1"/>
        <charset val="204"/>
      </rPr>
      <t xml:space="preserve">
 </t>
    </r>
    <r>
      <rPr>
        <sz val="12"/>
        <rFont val="Times New Roman"/>
        <family val="1"/>
        <charset val="204"/>
      </rPr>
      <t>-  длительной процедурой согласования документации для размещения в системе муниципального заказа на приобретение оргтехники, швейного оборудования, канцелярских товаров, расходных материалов для оргтехники;</t>
    </r>
    <r>
      <rPr>
        <sz val="12"/>
        <color rgb="FFFF0000"/>
        <rFont val="Times New Roman"/>
        <family val="1"/>
        <charset val="204"/>
      </rPr>
      <t xml:space="preserve">
 </t>
    </r>
    <r>
      <rPr>
        <sz val="12"/>
        <rFont val="Times New Roman"/>
        <family val="1"/>
        <charset val="204"/>
      </rPr>
      <t xml:space="preserve">- экономией, сложившейся по результатм проведения конкурсных процедур на проведение социологических исследований. </t>
    </r>
    <r>
      <rPr>
        <sz val="12"/>
        <color rgb="FFFF0000"/>
        <rFont val="Times New Roman"/>
        <family val="1"/>
        <charset val="204"/>
      </rPr>
      <t xml:space="preserve">
</t>
    </r>
  </si>
  <si>
    <r>
      <rPr>
        <sz val="12"/>
        <rFont val="Times New Roman"/>
        <family val="1"/>
        <charset val="204"/>
      </rPr>
      <t>Неисполнение кассового плана на сумму 1 555,99 тыс.руб. обусловлено:
- поздним предоставлением управляющими организациями документов для заключения муниципальных контрактов по содержанию муниципальных жилых и нежилых помещений в отчетном периоде; 
- снижением фактических затрат по расходам на содержание МКУ «Казна городского хозяйства» (заработная плата, льготный проезд, транспортные услуги, услуги связи, жилищно-коммунальные услуги, госпошлина);</t>
    </r>
    <r>
      <rPr>
        <sz val="12"/>
        <color rgb="FFFF0000"/>
        <rFont val="Times New Roman"/>
        <family val="1"/>
        <charset val="204"/>
      </rPr>
      <t xml:space="preserve">
</t>
    </r>
    <r>
      <rPr>
        <sz val="12"/>
        <rFont val="Times New Roman"/>
        <family val="1"/>
        <charset val="204"/>
      </rPr>
      <t>- нарушением подрядной организацией сроков выполнения работ по текущему ремонту муниципальных квартир под повторное заселение. Работы будут приняты с применением штрафных санкций;
- поздним предоставлением платежных документов на оплату услуг по найму;
- длительной процедурой согласования договоров по ведению специальных счетов при формировании фондов капитального ремонта управляющими компаниями.</t>
    </r>
    <r>
      <rPr>
        <sz val="12"/>
        <color rgb="FFFF0000"/>
        <rFont val="Times New Roman"/>
        <family val="1"/>
        <charset val="204"/>
      </rPr>
      <t xml:space="preserve">
</t>
    </r>
  </si>
  <si>
    <r>
      <rPr>
        <sz val="12"/>
        <rFont val="Times New Roman"/>
        <family val="1"/>
        <charset val="204"/>
      </rPr>
      <t>Неисполнение кассового плана на сумму 39 860,54 тыс. руб. обусловлено:</t>
    </r>
    <r>
      <rPr>
        <sz val="12"/>
        <color rgb="FFFF0000"/>
        <rFont val="Times New Roman"/>
        <family val="1"/>
        <charset val="204"/>
      </rPr>
      <t xml:space="preserve">
</t>
    </r>
    <r>
      <rPr>
        <sz val="12"/>
        <rFont val="Times New Roman"/>
        <family val="1"/>
        <charset val="204"/>
      </rPr>
      <t>-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t>
    </r>
    <r>
      <rPr>
        <sz val="12"/>
        <color rgb="FFFF0000"/>
        <rFont val="Times New Roman"/>
        <family val="1"/>
        <charset val="204"/>
      </rPr>
      <t xml:space="preserve">
</t>
    </r>
    <r>
      <rPr>
        <sz val="12"/>
        <rFont val="Times New Roman"/>
        <family val="1"/>
        <charset val="204"/>
      </rPr>
      <t>-  переносом сроков планируемых командировок;</t>
    </r>
    <r>
      <rPr>
        <sz val="12"/>
        <color rgb="FFFF0000"/>
        <rFont val="Times New Roman"/>
        <family val="1"/>
        <charset val="204"/>
      </rPr>
      <t xml:space="preserve">
</t>
    </r>
    <r>
      <rPr>
        <sz val="12"/>
        <rFont val="Times New Roman"/>
        <family val="1"/>
        <charset val="204"/>
      </rPr>
      <t>- отсутствием случаев для оплаты расходов по средствам резервного фонда. Использование средств резервного фонда осуществляется на основании постановлений Администрации города по мере возникновения чрезвычайных ситуаций;</t>
    </r>
    <r>
      <rPr>
        <sz val="12"/>
        <color rgb="FFFF0000"/>
        <rFont val="Times New Roman"/>
        <family val="1"/>
        <charset val="204"/>
      </rPr>
      <t xml:space="preserve">
</t>
    </r>
    <r>
      <rPr>
        <sz val="12"/>
        <rFont val="Times New Roman"/>
        <family val="1"/>
        <charset val="204"/>
      </rPr>
      <t>- отсутствием обращений главных распорядителей бюджетных средств по средствам, зарезервированным в бюджетной росписи департамента финансов до принятия соответствующих нормативно-правовых актов;</t>
    </r>
    <r>
      <rPr>
        <sz val="12"/>
        <color rgb="FFFF0000"/>
        <rFont val="Times New Roman"/>
        <family val="1"/>
        <charset val="204"/>
      </rPr>
      <t xml:space="preserve">
</t>
    </r>
    <r>
      <rPr>
        <sz val="12"/>
        <rFont val="Times New Roman"/>
        <family val="1"/>
        <charset val="204"/>
      </rPr>
      <t>- отсутствием потребности использования средств для уплаты процентов по муниципальным контрактам, в связи с погашением тела кредита в сроки, ранее установленных графиком погашения кредита, уменьшением процентной ставки по кредиту в соответствии с дополнительными соглашениями к муниципальному контракту, переносом срока выборки на более поздний срок;</t>
    </r>
    <r>
      <rPr>
        <sz val="12"/>
        <color rgb="FFFF0000"/>
        <rFont val="Times New Roman"/>
        <family val="1"/>
        <charset val="204"/>
      </rPr>
      <t xml:space="preserve">
</t>
    </r>
    <r>
      <rPr>
        <sz val="12"/>
        <rFont val="Times New Roman"/>
        <family val="1"/>
        <charset val="204"/>
      </rPr>
      <t>- отсутствием потребности использования средств для исполнения обязательств по предоставленной муниципальной гарантии, в связи с исполнением Принципалом гарантированных обязательств самостоятельно.</t>
    </r>
    <r>
      <rPr>
        <sz val="12"/>
        <color rgb="FFFF0000"/>
        <rFont val="Times New Roman"/>
        <family val="1"/>
        <charset val="204"/>
      </rPr>
      <t xml:space="preserve">
</t>
    </r>
  </si>
  <si>
    <r>
      <rPr>
        <u/>
        <sz val="12"/>
        <color theme="1"/>
        <rFont val="Times New Roman"/>
        <family val="1"/>
        <charset val="204"/>
      </rPr>
      <t xml:space="preserve">Обеспечение деятельности департамента финансов осуществляется в плановом режиме.
</t>
    </r>
    <r>
      <rPr>
        <sz val="12"/>
        <color theme="1"/>
        <rFont val="Times New Roman"/>
        <family val="1"/>
        <charset val="204"/>
      </rPr>
      <t>- Заключен муниципальный контракт на оказание услуг по сопровождению автоматизированной системы планирования и исполнения бюджета города на основе программного обеспечения «Автоматизированный Центр контроля» с размещением информации о бюджете города в доступной для граждан форме на отдельном информационном портале «Бюджет для граждан», освоение средств планируется до конца 2018 года;
- Заключен договор на услуги по разработке логотипа проекта "Бюджет Сургут Online", освоение средств планируется до конца 2018 года;
 - Средства  резервного фонда Администрации города  выделялись на цели, соответствующие порядку использования бюджетных ассигнований резервного фонда Администрации города, утвержденному постановлением Администрации города № 4312;
- Средства, зарезервированные в составе утвержденных бюджетных ассигнований распределялись между главными распорядителями бюджетных средств в соответствии с Порядком, утвержденным постановлением Администрации города Сургута  № 1401;
 - Осуществлялось своевременно и в полном объеме исполнение обязательств по заключенным муниципальным контрактам и бюджетному кредиту;
 - В отчетном периоде отсутствовала потребность  исполнения обязательств по муниципальным гарантиям.</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</si>
  <si>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проведенных выставок составило 44 ед. или 80% от утвержденного плана (55 ед.);</t>
    </r>
    <r>
      <rPr>
        <sz val="12"/>
        <color rgb="FFFF0000"/>
        <rFont val="Times New Roman"/>
        <family val="1"/>
        <charset val="204"/>
      </rPr>
      <t xml:space="preserve">
</t>
    </r>
    <r>
      <rPr>
        <sz val="12"/>
        <rFont val="Times New Roman"/>
        <family val="1"/>
        <charset val="204"/>
      </rPr>
      <t>- количество проведенных просветительских мероприятий составило 1118 ед.или 82,4% от утвержденного плана (1 356 ед.);</t>
    </r>
    <r>
      <rPr>
        <sz val="12"/>
        <color rgb="FFFF0000"/>
        <rFont val="Times New Roman"/>
        <family val="1"/>
        <charset val="204"/>
      </rPr>
      <t xml:space="preserve">
</t>
    </r>
    <r>
      <rPr>
        <sz val="12"/>
        <rFont val="Times New Roman"/>
        <family val="1"/>
        <charset val="204"/>
      </rPr>
      <t xml:space="preserve">- количество потребителей услуги – 29 123 человек, включая посетителей выставок и экспозиций музеев, участников просветительских мероприятий, или 83,5% от утвержденного плана (34 876 чел.).     </t>
    </r>
    <r>
      <rPr>
        <sz val="12"/>
        <color rgb="FFFF0000"/>
        <rFont val="Times New Roman"/>
        <family val="1"/>
        <charset val="204"/>
      </rPr>
      <t xml:space="preserve">                                                                                                                                                             </t>
    </r>
    <r>
      <rPr>
        <u/>
        <sz val="12"/>
        <rFont val="Times New Roman"/>
        <family val="1"/>
        <charset val="204"/>
      </rPr>
      <t>По мероприятиям,реализуемым  департаментом городского хозяйства</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xml:space="preserve">- МКУ «ДЭАЗиИС» осуществляет организацию эксплуатации инженерных систем 4 объектов МБУК «Сургутский краеведческий музей». Выполнен текущий ремонт объектов МБУК «СКМ», Музейный центр (ремонт скатной крыши, ремонт помещений и системы вентиляции), расположенный по адресу ул. 30 лет Победы, 21/2. </t>
    </r>
    <r>
      <rPr>
        <sz val="12"/>
        <color rgb="FFFF0000"/>
        <rFont val="Times New Roman"/>
        <family val="1"/>
        <charset val="204"/>
      </rPr>
      <t xml:space="preserve">
</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</si>
  <si>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выплачена стоимость за изымаемое имущество 14 собственникам жилых помещений, непригодных для проживания;
-  обследованы 10 домов на предмет признания их непригодными для проживания, выполнены работы по определению содержания фенола и формальдегида в 9 домах;
- снесено 26 домов, подлежащих выводу из эксплуатации с последующим демонтажем строительных конструкций, в связи с переселением из них граждан, планируется снос еще 4 домов;
- выполнены работы по отсыпке песком и планировке территории ранее снесенных жилых домов. </t>
    </r>
    <r>
      <rPr>
        <sz val="12"/>
        <color rgb="FFFF0000"/>
        <rFont val="Times New Roman"/>
        <family val="1"/>
        <charset val="204"/>
      </rPr>
      <t xml:space="preserve">
</t>
    </r>
  </si>
  <si>
    <r>
      <rPr>
        <u/>
        <sz val="12"/>
        <rFont val="Times New Roman"/>
        <family val="1"/>
        <charset val="204"/>
      </rPr>
      <t>По мероприятиям, реализуемым  департаментом архитектуры и градостроительства:</t>
    </r>
    <r>
      <rPr>
        <sz val="12"/>
        <rFont val="Times New Roman"/>
        <family val="1"/>
        <charset val="204"/>
      </rPr>
      <t xml:space="preserve">                                                                                                     
- выполнена оплата за  технологическое присоединение объекта "Детская школа искусств в мкр.25" к электрическим сетям;
- работы по ремонту системы дымоудаления объекта  "МАУ "Сургутская филармония" не будут выполнены в текущем году ввиду расторжения контракта на проектные работы по данному объекту.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В рамках подпрограммы запланированы ПИР  на капитальный ремонт МБУ "Детская школа искусств №1", МБУ ИКЦ "Старый Сургут", работы по капитальному ремонту МБУ ИКЦ "Старый Сургут". Плановые показатели будут выполнены до конца года.</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</si>
  <si>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ведется работа по заключению соглашения на предоставление субсидии на финансовое обеспечение (возмещение) затрат по приобретению и установке спортивных сооружений на территории многоквартирных домов счет средств местного бюджета;
- предоставлена субсидия на финансовое обеспечение (возмещение) затрат по капитальному ремонту многоквартирных домов </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</si>
  <si>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заключено соглашение на предоставление субсидии на финансовое обеспечение затрат по погребению согласно гарантированному перечню ритуальных услуг. За 9 месяцев 2018 года  приняты к возмещению затраты на погребение 679 умерших, из них преданы земле 540 чел., огню - 139 чел.;
- заключено соглашение на предоставление субсидии на финансовое обеспечение затрат по содержанию объектов похоронного обслуживания;
- уплачен земельный налог за земельный участок для строительства кладбища;
- заключены муниципальные контракты/ договоры на выполнение работ по содержанию городских кладбищ. Работы выполняются в плановом режиме;
- заключен муниципальный контракт на выполнение работ «Строительство объекта: «Новое кладбище «Чернореченское-2» в г. Сургут» I пусковой комплекс;
- осуществляются расходы на содержание МКУ "Ритуал". Специалистами МКУ осуществляются функции в соответствии с уставом.
</t>
    </r>
  </si>
  <si>
    <r>
      <rPr>
        <sz val="12"/>
        <rFont val="Times New Roman"/>
        <family val="1"/>
        <charset val="204"/>
      </rPr>
      <t>Неисполнение кассового плана на сумму  175 552,98 тыс. руб. обусловлено:</t>
    </r>
    <r>
      <rPr>
        <sz val="12"/>
        <color rgb="FFFF0000"/>
        <rFont val="Times New Roman"/>
        <family val="1"/>
        <charset val="204"/>
      </rPr>
      <t xml:space="preserve">
</t>
    </r>
    <r>
      <rPr>
        <sz val="12"/>
        <rFont val="Times New Roman"/>
        <family val="1"/>
        <charset val="204"/>
      </rPr>
      <t>- отказом собственника жилого помещения в предоставлении банковских реквизитов для произведения оплаты согласно исполнительному листу (для выкупа земельного участка и жилых помещений, в соответствии с апелляционными определениями суда ХМАО-Юры, в целях строительства дороги "Набережная Ивана Кайдалова", а также для обустройства дополнительных парковочных мест в границах красных линий). В следующем отчетном периоде денежные средства будут перечислены на депозитный счет нотариуса, для дальнейшей выплаты собственнику;</t>
    </r>
    <r>
      <rPr>
        <sz val="12"/>
        <color rgb="FFFF0000"/>
        <rFont val="Times New Roman"/>
        <family val="1"/>
        <charset val="204"/>
      </rPr>
      <t xml:space="preserve">
</t>
    </r>
    <r>
      <rPr>
        <sz val="12"/>
        <rFont val="Times New Roman"/>
        <family val="1"/>
        <charset val="204"/>
      </rPr>
      <t>- длительной процедурой по подписанию соглашения на изъятие земельных участков и нежилых зданий по улице Энгельса для муниципальных нужд в целях строительства дополнительных парковочных мест в границах красных линий;   
- расторжением муниципального контракта на выполнение ПИР по объекту "Подъезд к школе в мкр.ПИКС" по результатам фактического исполнения (не потребовалось выполнение межевого плана, проекта планировки территории и проведения государственной экспертизы);
- нарушением срока исполнения обязательств подрядчиком по объекту "Автостоянка для объекта социальной сферы по ул. Рабочая в мкр.№ 19", ведется претензионная работа;
- экономией по фактически сложившимся расходам на ремонт и комплексное содержание дорог, комплексное содержание ливневой канализации, линий уличного освещения, прочее содержание РДД, нанесение дорожной разметки. Работы оплачены по предоставленным актам выполненных работ в отчетном периоде;
- экономией по фактически сложившимся расходам на оплату работ по устройству нерегулируемого пешеходного перехода в районе д. 8 по ул. Гагарина. Работы оплачены по предоставленным актам выполненных работ в отчетном периоде;
- экономией по фактическим расходам по субсидии на содержание средств регулирования дорожного движения. Субсидия предоставляется в объеме подтвержденных экономически обоснованных расходов, произведенных получателем субсидии в отчетном периоде. Основная сумма экономии сложилась по результатам проведения получателем субсидии аукционов на поставку материалов и оборудования;
- непредставлением подрядной организацией актов выполненных работ по строительству тротуаров по ул.Саянская, по ул.Производственная;
- экономией по фактически сложившимся расходам на строительство тротуара по ул.Индустриальная.</t>
    </r>
    <r>
      <rPr>
        <sz val="12"/>
        <color rgb="FFFF0000"/>
        <rFont val="Times New Roman"/>
        <family val="1"/>
        <charset val="204"/>
      </rPr>
      <t xml:space="preserve">
</t>
    </r>
    <r>
      <rPr>
        <u/>
        <sz val="12"/>
        <color theme="1"/>
        <rFont val="Times New Roman"/>
        <family val="1"/>
        <charset val="204"/>
      </rPr>
      <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</si>
  <si>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СГМУП "Тепловик" предоставлена  субсидия на возмещение недополученных доходов в связи с оказанием услуг теплоснабжения населению, проживающему во временных поселках Кедровый-1, Лесной (за 2 полугодие 2017 года, 1 полугодие 2018 года);
-  предоставлена субсидия СГМУП "Тепловик" по обеспечению граждан, проживающих в жилищном фонде с централизованной системой холодного водоснабжения, не соответствующего требованиям СанПин, питьевой водой. За 9 месяцев 2018 года обеспечены питьевой водой 305 человек.
- оказаны услуги по ликвидации 748 м3 несанкционированных свалок;
- оказаны услуги по зимнему содержанию проездов общей площадью 78 049 кв.м., объем утилизированного снега составил 22 676,33 куб.м. (период выполнения работ 01.01.2018 по 15.04.2018), услуги по летнему содержанию проездов общей площадью 46 038,00 кв.м., заключен контракт на зимнее содержание проездов общей площадью 60 472 кв. с 16.10.2018 по 31.12.2018.
- в рамках заключённого муниципального контракта осуществляется содержание 9 водопропускных канав. 
- в рамках заключённого муниципального контракта осуществляется содержание 14 пожарных водоемов.</t>
    </r>
  </si>
  <si>
    <t xml:space="preserve">Неисполнение кассового плана на 19 364,34 тыс.руб. обусловлено:
-обращением о предоставлении социальных выплат отдельным категориям граждан на обеспечение жилыми помещениями в ХМАО  в конце отчетного периода ;
- нарушением подрядной организацией сроков выполнения работ по сносу приспособленных для проживания строений. Выполнение будет принято с применением штрафных санкций.
- экономией от уточнения начально максимальной цены работ по сносу приспособленных для проживания строений;
- отсутствием документов для оплаты работ в рамках предоставления субсидии на приобретение жилого помещения </t>
  </si>
  <si>
    <t xml:space="preserve">Неисполнение кассового плана на сумму 1 412,16 тыс. руб. обусловлено:
- возмещением затрат по подвозу воды гражданам, проживающих в жилищном фонде с централизованным холодным водоснабжением, не соответствующим требованиям СанПиН по фактическому потреблению воды, сложившемуся ниже нормативного; 
 -  несвоевременным предоставлением СГМУП "Тепловик" документов на оплату за июль, август 2018 года;
 -  поздним обращением ООО УК "Стандарт Плюс" в адрес департамента для заключения соглашения (субсидия носит заявительный характер). 
 - экономией по фактически сложившимся расходам на ликвидацию несанкционированных свалок;
- экономией по фактически сложившимся расходам на летнее содержание проездов к жилым строениям и строениям, приспособленным для проживания. Не выполнены работы по подсыпке ям и выбоин в связи с отсутствием необходимости. </t>
  </si>
  <si>
    <t>Неисполнение кассового плана на сумму 5 138,07 тыс. руб. обусловлено длительностью процедуры согласования соглашений на предоставление субсидии на приобретение спортивных площадок.</t>
  </si>
  <si>
    <r>
      <rPr>
        <sz val="12"/>
        <rFont val="Times New Roman"/>
        <family val="1"/>
        <charset val="204"/>
      </rPr>
      <t>Неисполнение кассового плана на сумму 58 524,57 тыс.руб. обусловлено:</t>
    </r>
    <r>
      <rPr>
        <sz val="12"/>
        <color rgb="FFFF0000"/>
        <rFont val="Times New Roman"/>
        <family val="1"/>
        <charset val="204"/>
      </rPr>
      <t xml:space="preserve">
</t>
    </r>
    <r>
      <rPr>
        <sz val="12"/>
        <rFont val="Times New Roman"/>
        <family val="1"/>
        <charset val="204"/>
      </rPr>
      <t xml:space="preserve">- непредставлением подрядными организациями документов на оплату работ по благоустройству дворовых территорий МКД, планируемых для выполнения по наказам избирателей;
- необходимостью приведения кодов бюджетной классификации в соответствие с требованиями  Федерального казначейства.
</t>
    </r>
    <r>
      <rPr>
        <sz val="12"/>
        <color rgb="FFFF0000"/>
        <rFont val="Times New Roman"/>
        <family val="1"/>
        <charset val="204"/>
      </rPr>
      <t xml:space="preserve">
</t>
    </r>
  </si>
  <si>
    <t>Неисполнение кассового плана связано с задержкой регистрации приобретенного жилого помещения для участников программы (ветераны ВОВ) в муниципальную собственность (МК №3/2018) В настоящее время документы переданы для регистрации прав собственности. Оплату планируется произвести в октябре 2018 года.</t>
  </si>
  <si>
    <t xml:space="preserve">Неисполнение кассового плана на сумму 9 143,05 тыс. руб. обусловлено:
- реорганизацией СГМУ КП и передачей функций в МКУ "Ритуал" с 27.08.2018. Плановый расчет произведен исходя из передачи функций с 01.08.2018;
- экономией по фактически сложившимся расходам по строительству Нового кладбища "Чернореченское-2". Оплата производится на основании актов выполненных работ в отчетном периоде;
- экономией по фактически сложившимся расходам по предоставлению субсидии на финансовое обеспечение затрат по погребению согласно гарантированному перечню услуг;
- экономией по фактически сложившимся расходам по предоставлению субсидии на финансовое обеспечение затрат по обслуживанию объектов похоронного обслуживания (коммунальные услуги, материальные затраты, фонд оплаты труда). Субсидия предоставляется в объеме подтвержденных экономически обоснованных расходов получателем субсидии;
- экономией расходов на оплату услуг по проведению экспертизы по соблюдению условий выполнения муниципального контракта на установку шлагбаума на территории городского кладбища "Чернореченское" по причине заключения договора на более выгодных условиях;
- экономией по фактически сложившимся расходам по установке и монтажу локально-вычислительной сети в МКУ, по содержанию здания, оплате коммунальных услуг, услуг связи. Работы оплачены по предоставленным актам выполненных работ в отчетном периоде.
</t>
  </si>
  <si>
    <r>
      <rPr>
        <u/>
        <sz val="12"/>
        <rFont val="Times New Roman"/>
        <family val="1"/>
        <charset val="204"/>
      </rPr>
      <t xml:space="preserve">По мероприятиям, реализуемым департаментом архитектуры и градостроительства: 
</t>
    </r>
    <r>
      <rPr>
        <sz val="12"/>
        <rFont val="Times New Roman"/>
        <family val="1"/>
        <charset val="204"/>
      </rPr>
      <t xml:space="preserve">- разработана проектно-сметная документация по объекту "Подъезд к школе ПИКС". Получено положительное заключение о проверке достоверности определения сметной стоимости строительства объекта №86-1-0098-18 от 15.05.2018 года;
- разработана проектно-сметная документация по объекту "Подъезд с улицы Киртбая до поликлиники "Нефтяник" на 700 пос/см". Получено положительное заключение о проверке достоверности сметной стоимости строительства №86-1-0259-18 от 02.07.2018.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МКУ "ДДТиЖКК:
1. Выполнен капитальный ремонт и ремонт автомобильных дорог (на 173,33 тыс.кв.м. кв. при плане 177,33 тыс.кв.м.):
- Магистральная улица 1 «З» на участке улицы 4 «З» до проспекта Набережный (Югорский тракт (на участке от спорт. базы «Здоровье») до ул. Заячий остров);
- ул. Электротехническая (на участке от ж/д переезда до ул. Энергостроителей);
 - ул. Энергостроителей (подъездная автодорога № 3);
- ул. Туманная (автодорога в районе управления строительством ГРЭС-2);
- Автодорога к пож. депо № 2 (а/д к пос. Финский);
- ул. Контейнерная;
- ул. 30 лет Победы (от пр. Пролетарский до транспортной развязки Кольцо ГРЭС);
- ул. 50 лет ВЛКСМ и др.
2. Расторгнут муниципальный контракт № 01-ГХ от 28.03.2018 с ООО "Спецпромстройпроект" на выполнение проектно-изыскательских работ по объекту "Тротуар по ул.Рыбников на участке от ул.Югорская до ул.Щепеткина" по причине неисполнения подрядчиком обязательств по контракту. Заключены муниципальные контракты на строительство тротуаров по ул. Саянская, по ул. Индустриальная, ул.Производственная, срок выполнения работ – 31.10.2018.
3. Выполнены работы по устранению повреждений дорожных покрытий:
• струйно-инъекционным методом – 15 000 м2;
• дорожным ремонтером – 3 361 м2;
• литым асфальтобетоном – 1500 м2.
4. Выполнены работы по нанесению дорожной разметки общей протяженностью линий 692,646 км, выполнены работы по восстановлению и замене ограждений ОД-3 – 200 шт., окраске ограждений – 4 700 м2.
5. Заключен муниципальный контракт от 23.07.2018 № 48-ГХ с ООО «СветоДизайн-Югра» на разработку проекта архитектурного освещения транспортной развязки на пересечении улиц Аэрофлотская и Нефтеюганское шоссе.
</t>
    </r>
  </si>
  <si>
    <r>
      <rPr>
        <sz val="12"/>
        <rFont val="Times New Roman"/>
        <family val="1"/>
        <charset val="204"/>
      </rPr>
      <t>Неисполнение кассового плана на сумму 1 778,13 руб. обусловлено:</t>
    </r>
    <r>
      <rPr>
        <sz val="12"/>
        <color rgb="FFFF0000"/>
        <rFont val="Times New Roman"/>
        <family val="1"/>
        <charset val="204"/>
      </rPr>
      <t xml:space="preserve">
</t>
    </r>
    <r>
      <rPr>
        <sz val="12"/>
        <rFont val="Times New Roman"/>
        <family val="1"/>
        <charset val="204"/>
      </rPr>
      <t>- заявительным характером выплаты пособий и компенсаций по оплате стоимости проезда и провоза багажа к месту использования отпуска и обратно (расходы произведены в пределах обращений);</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r>
    <r>
      <rPr>
        <sz val="12"/>
        <color rgb="FFFF0000"/>
        <rFont val="Times New Roman"/>
        <family val="1"/>
        <charset val="204"/>
      </rPr>
      <t xml:space="preserve"> </t>
    </r>
    <r>
      <rPr>
        <sz val="12"/>
        <rFont val="Times New Roman"/>
        <family val="1"/>
        <charset val="204"/>
      </rPr>
      <t>на предоставление и использование места в кабельной канализации, на оказание услуг по программному сопровождению муниципальной системы оповещения, на оплату услуг передачи данных, на оплату аренды помещения, на образовательные услуги по подготовке, переподготовке, повышению квалификации, на приобретение канцелярских товаров.</t>
    </r>
    <r>
      <rPr>
        <sz val="12"/>
        <color rgb="FFFF0000"/>
        <rFont val="Times New Roman"/>
        <family val="1"/>
        <charset val="204"/>
      </rPr>
      <t xml:space="preserve">
</t>
    </r>
  </si>
  <si>
    <r>
      <rPr>
        <u/>
        <sz val="12"/>
        <rFont val="Times New Roman"/>
        <family val="1"/>
        <charset val="204"/>
      </rPr>
      <t>По мероприятиям, реализуемым департаментом архитектуры и градостроительства</t>
    </r>
    <r>
      <rPr>
        <sz val="12"/>
        <rFont val="Times New Roman"/>
        <family val="1"/>
        <charset val="204"/>
      </rPr>
      <t xml:space="preserve">                                                                                                            
 - выполняется капитальный ремонт  объекта "Спортивный зал по ул. Мелик-Карамова, 74А" МБУ ЦФП "Надежда". Степень готовности работ  по контракту - 96,5 %;                                                                                           
- выполняется капитальный ремонт объекта  " МАУ "Ледовый Дворец спорта". Степень готовности работ по контракту - 14,2%.                                                          </t>
    </r>
  </si>
  <si>
    <r>
      <rPr>
        <u/>
        <sz val="12"/>
        <color theme="1"/>
        <rFont val="Times New Roman"/>
        <family val="1"/>
        <charset val="204"/>
      </rPr>
      <t>По мероприятиям программы, реализуемым  управлением учета и распределения жилья:</t>
    </r>
    <r>
      <rPr>
        <sz val="12"/>
        <color theme="1"/>
        <rFont val="Times New Roman"/>
        <family val="1"/>
        <charset val="204"/>
      </rPr>
      <t xml:space="preserve">  
  - заключено соглашение с  Департаментом строительства ХМАО - Югры  о предоставлении в 2018 году субсидии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Социальную выплату на приобретение жилья в 2018 году планируется предоставить 4 молодым семьям. По состоянию на 01.10.2018 Свидетельства о праве на получение социальной выплаты выданы 3 молодым семьям на общую сумму  3 606 876 руб.   В связи с не подтверждением 1 семьей права на получение социальной выплаты Приказом от 20.09.2018 № 283-п Департамента строительства ХМАО-Югры в списке получателей произведена замена участника подпрограммы. В настоящее время участником подпрограммы осуществляется сбор документов в целях подтвреждения права на получение социальной выплаты. По состоянию на 01.10.2018 перечислена социальная выплата 1 семье.
</t>
    </r>
  </si>
  <si>
    <t>Неисполнение кассового плана в сумме 1387,26 тыс руб. обусловлено отсутствием заявок банка на перечесление социальной выплаты участникам подпрограммы, получивших от Администрации города в установленном порядке Свидетельства о праве на получение социальной выплаты в текущем году.</t>
  </si>
  <si>
    <r>
      <rPr>
        <sz val="12"/>
        <rFont val="Times New Roman"/>
        <family val="1"/>
        <charset val="204"/>
      </rPr>
      <t xml:space="preserve">Неисполнение кассового плана на сумму  17 951,85 тыс. 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заявительным характером выплаты пособий и компенсаций по оплате стоимости проезда и провоза багажа к месту использования отпуска и обратно произведены в пределах обращений;</t>
    </r>
    <r>
      <rPr>
        <sz val="12"/>
        <color rgb="FFFF0000"/>
        <rFont val="Times New Roman"/>
        <family val="1"/>
        <charset val="204"/>
      </rPr>
      <t xml:space="preserve">
</t>
    </r>
    <r>
      <rPr>
        <sz val="12"/>
        <rFont val="Times New Roman"/>
        <family val="1"/>
        <charset val="204"/>
      </rPr>
      <t>- экономией, сложившейся по результатам размещения муниципального заказа на оказание услуг по оценке муниципального имущества;</t>
    </r>
    <r>
      <rPr>
        <sz val="12"/>
        <color rgb="FFFF0000"/>
        <rFont val="Times New Roman"/>
        <family val="1"/>
        <charset val="204"/>
      </rPr>
      <t xml:space="preserve">
</t>
    </r>
    <r>
      <rPr>
        <sz val="12"/>
        <rFont val="Times New Roman"/>
        <family val="1"/>
        <charset val="204"/>
      </rPr>
      <t>- оплатой "по факту" расходов по оплате коммунальных услуг и на содержание общедомового имущества;
- необходимостью корректировки проектно - сметной документации по объекту "Входная группа нежилых помещений по адресу: ул.Крылова,2"
 - размещением закупки по выполнению капитального ремонта объекта "Встроенные помещения ул.Ивана Захарова, 12 г.Сургут" в конце отчетного периода</t>
    </r>
  </si>
  <si>
    <r>
      <rPr>
        <sz val="12"/>
        <rFont val="Times New Roman"/>
        <family val="1"/>
        <charset val="204"/>
      </rPr>
      <t>По состоянию на 01.10.2018 на учете в управлении по опеке и попечительству состоит 1440 детей, оставшихся без попечения родителей, что составляет 1,51% от общего количества детского населения (95 108 чел.),</t>
    </r>
    <r>
      <rPr>
        <sz val="12"/>
        <color rgb="FFFF0000"/>
        <rFont val="Times New Roman"/>
        <family val="1"/>
        <charset val="204"/>
      </rPr>
      <t xml:space="preserve"> </t>
    </r>
    <r>
      <rPr>
        <sz val="12"/>
        <rFont val="Times New Roman"/>
        <family val="1"/>
        <charset val="204"/>
      </rPr>
      <t xml:space="preserve">проживающего на территории города Сургута. </t>
    </r>
    <r>
      <rPr>
        <sz val="12"/>
        <color rgb="FFFF0000"/>
        <rFont val="Times New Roman"/>
        <family val="1"/>
        <charset val="204"/>
      </rPr>
      <t xml:space="preserve">
</t>
    </r>
    <r>
      <rPr>
        <sz val="12"/>
        <rFont val="Times New Roman"/>
        <family val="1"/>
        <charset val="204"/>
      </rPr>
      <t xml:space="preserve">В семьях опекунов, попечителей, приёмных родителей воспитываются 314 детей, не связанных родством с ними, что составляет 21,8% от общего количества детей-сирот и детей, оставшихся без попечения родителей, воспитывающихся в семьях граждан, что соответствует запланированному. </t>
    </r>
    <r>
      <rPr>
        <sz val="12"/>
        <color rgb="FFFF0000"/>
        <rFont val="Times New Roman"/>
        <family val="1"/>
        <charset val="204"/>
      </rPr>
      <t xml:space="preserve">
</t>
    </r>
    <r>
      <rPr>
        <sz val="12"/>
        <rFont val="Times New Roman"/>
        <family val="1"/>
        <charset val="204"/>
      </rPr>
      <t>Из общего количества детей-сирот и детей, оставшихся без попечения родителей, воспитываются в замещающих семьях 1438 детей, из них:                                                                                                                                                                                             
 - в семьях опекунов, попечителей на безвозмездной основе – 639 детей;         
 - в приемных семьях – 265 ребенка;     
 - в семьях усыновителей – 534 ребенка.</t>
    </r>
    <r>
      <rPr>
        <sz val="12"/>
        <color rgb="FFFF0000"/>
        <rFont val="Times New Roman"/>
        <family val="1"/>
        <charset val="204"/>
      </rPr>
      <t xml:space="preserve">
</t>
    </r>
    <r>
      <rPr>
        <sz val="12"/>
        <rFont val="Times New Roman"/>
        <family val="1"/>
        <charset val="204"/>
      </rPr>
      <t>Значение показателя «Доля детей, воспитывающихся в семьях граждан, от общего числа детей, оставшихся без попечения родителей, %», по состоянию на 01.10.2018 составляет 99,86%.</t>
    </r>
    <r>
      <rPr>
        <sz val="12"/>
        <color rgb="FFFF0000"/>
        <rFont val="Times New Roman"/>
        <family val="1"/>
        <charset val="204"/>
      </rPr>
      <t xml:space="preserve">
</t>
    </r>
    <r>
      <rPr>
        <sz val="12"/>
        <rFont val="Times New Roman"/>
        <family val="1"/>
        <charset val="204"/>
      </rPr>
      <t xml:space="preserve">За 9 месяцев 2018 года на территории города Сургута выявлено 77 детей, относящихся к категории детей-сирот и детей, оставшихся без попечения родителей. </t>
    </r>
    <r>
      <rPr>
        <sz val="12"/>
        <color rgb="FFFF0000"/>
        <rFont val="Times New Roman"/>
        <family val="1"/>
        <charset val="204"/>
      </rPr>
      <t xml:space="preserve">
</t>
    </r>
    <r>
      <rPr>
        <sz val="12"/>
        <rFont val="Times New Roman"/>
        <family val="1"/>
        <charset val="204"/>
      </rPr>
      <t>По состоянию на 01.10.2018 года выявлено 82 гражданина, которые по состоянию здоровья не способны самостоятельно осуществлять и защищать свои права и исполнять свои обязанности, что составило 0,022% от общей численности населения города.  В отношении всех выявленных недееспособных граждан установлена опека или  попечительство. 
За 9 месяцев 2018 года  в  защиту прав 564 детей были предъявлены иски в суд или предоставлены в суд заключения.</t>
    </r>
  </si>
  <si>
    <r>
      <rPr>
        <sz val="12"/>
        <rFont val="Times New Roman"/>
        <family val="1"/>
        <charset val="204"/>
      </rPr>
      <t>Неисполнение кассового плана  в сумме 5 501,86 тыс.руб.обусловлено:</t>
    </r>
    <r>
      <rPr>
        <sz val="12"/>
        <color rgb="FFFF0000"/>
        <rFont val="Times New Roman"/>
        <family val="1"/>
        <charset val="204"/>
      </rPr>
      <t xml:space="preserve">
</t>
    </r>
    <r>
      <rPr>
        <sz val="12"/>
        <color theme="1"/>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xml:space="preserve"> - оплатой работ по "факту" на основании актов выполненных работ, оказаных услуг по содержанию имущества;
  - оплатой договора по "факту" на основании счет-фактур на поставку основных средств и материальных запасов  в рамках переданных государственных полномочий на осуществление деятельности по опеке и попечительству. </t>
    </r>
    <r>
      <rPr>
        <sz val="12"/>
        <color rgb="FFFF0000"/>
        <rFont val="Times New Roman"/>
        <family val="1"/>
        <charset val="204"/>
      </rPr>
      <t xml:space="preserve">
</t>
    </r>
  </si>
  <si>
    <r>
      <t xml:space="preserve">Неисполнение кассового плана в размере 314,61 тыс. руб. обусловлено:
 - заявительным характером субсидирования организаций, производителей товаров, работ, в том числе:
1. на субсидии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2. на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t>
    </r>
    <r>
      <rPr>
        <sz val="12"/>
        <color theme="1"/>
        <rFont val="Times New Roman"/>
        <family val="1"/>
        <charset val="204"/>
      </rPr>
      <t xml:space="preserve">войн и военных конфликтов, неработающих пенсионеров  и старожилов.
- оплатой по "факту" за оказание услуги по проведению 2 семинаров и одного круглого стола в области подготовки, дополнительного профессионального образования работников и добровольцев социально ориентирвоанных неккомерческих организаций и круглого стола. </t>
    </r>
  </si>
  <si>
    <r>
      <rPr>
        <u/>
        <sz val="12"/>
        <rFont val="Times New Roman"/>
        <family val="1"/>
        <charset val="204"/>
      </rPr>
      <t>По мероприятиям программы, реализуемым  департаментом образования</t>
    </r>
    <r>
      <rPr>
        <sz val="12"/>
        <rFont val="Times New Roman"/>
        <family val="1"/>
        <charset val="204"/>
      </rPr>
      <t>: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составил</t>
    </r>
    <r>
      <rPr>
        <sz val="12"/>
        <color rgb="FF190ADA"/>
        <rFont val="Times New Roman"/>
        <family val="1"/>
        <charset val="204"/>
      </rPr>
      <t xml:space="preserve"> </t>
    </r>
    <r>
      <rPr>
        <sz val="12"/>
        <color theme="1"/>
        <rFont val="Times New Roman"/>
        <family val="1"/>
        <charset val="204"/>
      </rPr>
      <t>33,8%  (181 детей-сирот) (годовой план 535 детей-сирот).</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xml:space="preserve">:                     
Заключен муниципальный контракт  по ремонту квартир по ул. Мелик-Карамова, 41, кв. 19 и ул. Майская, 10, кв. 147. Работы выполнены в полном объеме. Заключен муниципальный контракт по ремонту квартир по ул. 50 лет ВЛКСМ, 11 кв. 54. Срок выполнения работ - 60 дней с даты заключения контракта. Заключен муниципальный контракт по ремонту квартир по ул. Мира 9, кв. 97. Срок выполнения  работ до 20.10.2018 г. Оказаны услуги по проверке смет по первым трем адресам; </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архитектуры и градостроительства</t>
    </r>
    <r>
      <rPr>
        <sz val="12"/>
        <rFont val="Times New Roman"/>
        <family val="1"/>
        <charset val="204"/>
      </rPr>
      <t xml:space="preserve">:  </t>
    </r>
    <r>
      <rPr>
        <b/>
        <sz val="12"/>
        <rFont val="Times New Roman"/>
        <family val="1"/>
        <charset val="204"/>
      </rPr>
      <t xml:space="preserve">  </t>
    </r>
    <r>
      <rPr>
        <sz val="12"/>
        <rFont val="Times New Roman"/>
        <family val="1"/>
        <charset val="204"/>
      </rPr>
      <t xml:space="preserve">
В 2018 году из бюджета ХМАО-Югры выделены средства на  приобретение 71 квартир.  Заявки на проведение аукционов по приобретению жилых помещений для участников программы (детей-сирот) размещены в апреле 2018г (33 - 1 комн.кв., 78759,9 тыс.руб.). Аукционы на приобретение 32 жилых помещений признаны несостоявшимся, т.к. по окончании срока подачи заявок на участие в аукционе не подано ни одной заявки. Состоялся аукцион на приобретение 1 кв, 33м2. В результате уклонения участника от подписания, контракт не заключен. Повторное размещение закупок на приобретение 32 кв. состоялось 23.07.18 г., 24.08.18 г. Данные аукционы также признаны несостоявшимися, т.к. по окончании срока подачи заявок не подано ни одной заявки.</t>
    </r>
    <r>
      <rPr>
        <sz val="12"/>
        <color rgb="FFFF0000"/>
        <rFont val="Times New Roman"/>
        <family val="1"/>
        <charset val="204"/>
      </rPr>
      <t xml:space="preserve">
</t>
    </r>
  </si>
  <si>
    <r>
      <rPr>
        <sz val="12"/>
        <rFont val="Times New Roman"/>
        <family val="1"/>
        <charset val="204"/>
      </rPr>
      <t>Неисполнение кассового плана в сумме 13 068,7 тыс. руб. обусловлено:</t>
    </r>
    <r>
      <rPr>
        <sz val="12"/>
        <color rgb="FFFF0000"/>
        <rFont val="Times New Roman"/>
        <family val="1"/>
        <charset val="204"/>
      </rPr>
      <t xml:space="preserve">
</t>
    </r>
    <r>
      <rPr>
        <sz val="12"/>
        <color theme="1"/>
        <rFont val="Times New Roman"/>
        <family val="1"/>
        <charset val="204"/>
      </rPr>
      <t>- экономией сложившейся в результате уточнения обьема ремонтных работ квартир детей-сирот и детей, оставшихся без попечения родителей (отсутсвие адресного перечня квартир);
- экономией сложившейся в результате проведнного электронного аукциона на ремонт квартир детей -сирот и детей оставшихся без попечения родителей;
- уточнением цены контракта по проверке смет;
- оплатой по "факту" на основании акта выполненных работ по ремонту квартир;
 - уменьшением зявившихся на получение путевок для отдыха детей-сирот и детей оставшихся без попечения родителей по причине переноса оздоровления на период зимних каникул;
- фактическое количество получателей за услуги по воспитанию приемных детей сложились ниже запланированных. Выплата носит заявительный характер.</t>
    </r>
    <r>
      <rPr>
        <sz val="12"/>
        <color rgb="FFFF0000"/>
        <rFont val="Times New Roman"/>
        <family val="1"/>
        <charset val="204"/>
      </rPr>
      <t xml:space="preserve">
</t>
    </r>
  </si>
  <si>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xml:space="preserve"> 
- предоставлена дополнительная мера социальной поддержки Почетным гражданам города Сургута и совместно проживающими с ними членам семьи на оплату за пользование (за наем) жилого помещения, содержание жилого помещения и коммунальные услуги";
- предоставлена компенсация по оплате содержания жилых помещений, коммунальных услуг за счет средств бюджета города гражданам, проживающим в бесхозяйных жилых помещениях и временном жилищном фонде;
- предоставлена  дополнительная мера социальной поддержкки лицу, воспитывающей(ему) без супруга (супруги) трех и более несовершеннолетних детей, в случае гибели одного из них в результате дорожно-транспортного происшествия, произошедшего на территории города Сургута;
</t>
    </r>
    <r>
      <rPr>
        <u/>
        <sz val="12"/>
        <rFont val="Times New Roman"/>
        <family val="1"/>
        <charset val="204"/>
      </rPr>
      <t>По мероприятиям программы, реализуемым  Администрацией города:</t>
    </r>
    <r>
      <rPr>
        <sz val="12"/>
        <rFont val="Times New Roman"/>
        <family val="1"/>
        <charset val="204"/>
      </rPr>
      <t xml:space="preserve">   
- в полном объеме  предоставлена компенсация на проезд в городском пассажирском транспорте общего пользования в размере 600 рублей в квартал; 
- предоставлены единовременные выплаты ко Дню Победы в Великой Отечественной войне  1 133 чел что составило 87% от плановых показателей года (1 159 чел).
- предоставлены дополнительные меры социальной поддержки   Почетным гражданам города Сургута по  компенсациям расходов в размере 100% абонентной платы за телефон -3 чел при плане 4 чел.,  компенсация за проезд на городском автомобильном пассажирском транспорте (кроме такси). 4 чел. при плане  4 чел. 
- 2 чел детей-сирот и детей, оставшихся без попечения родителей, транспортированы к месту дальнейшего устройства, к месту постоянного жительства законного представителя или в распоряжение органов опеки и попечительства, в специализированные учреждения для дальнейшего проживания и воспитания (на уровне планового показателя);
- направлены письма всем лицам из числа детей-сирот и детей, оставшихся без попечения родителей, являющихся выпускниками организаций для детей-сирот и детей, оставшихся без попечения родителей о возможности получения и порядке предоставления  меры социальной поддержки по погашению задолженности по оплате коммунальных услуг и содержания жилья.  На 01.10. 2018 года заявлений от лиц из числа детей-сирот и детей, оставшихся без попечения родителей, не поступало; 
</t>
    </r>
    <r>
      <rPr>
        <u/>
        <sz val="12"/>
        <rFont val="Times New Roman"/>
        <family val="1"/>
        <charset val="204"/>
      </rPr>
      <t>По мероприятиям программы, реализуемым  департаментом образования:</t>
    </r>
    <r>
      <rPr>
        <sz val="12"/>
        <rFont val="Times New Roman"/>
        <family val="1"/>
        <charset val="204"/>
      </rPr>
      <t xml:space="preserve">   
-предоставлены  санаторно-курортные путевки «Мать и дитя»  45 детям – инвалидам, проживающим на территории города Сургута и состоящих на учете в медицинских организациях Ханты-Мансийского автономного округа - Югры (100%  от годового планового показателя 45 человек). 
</t>
    </r>
  </si>
  <si>
    <r>
      <rPr>
        <sz val="12"/>
        <rFont val="Times New Roman"/>
        <family val="1"/>
        <charset val="204"/>
      </rPr>
      <t>Неисполнение кассового плана на сумму 9 840, 81 тыс.руб. обусловлено: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электроснабжение, вывоз жидких бытовых отходов стационарных постов охраны общественного порядка, на подключение стационарных постов охраны общественного порядка к системе электроснабжения, на охрану посредством подключения к ПЦН стационарных постов охраны общественного порядка;
- экономией, сложившейся в связи с изменением начальной максимальной цены контракта на приобретение стационарных постов охраны;</t>
    </r>
    <r>
      <rPr>
        <sz val="12"/>
        <color rgb="FFFF0000"/>
        <rFont val="Times New Roman"/>
        <family val="1"/>
        <charset val="204"/>
      </rPr>
      <t xml:space="preserve">
</t>
    </r>
    <r>
      <rPr>
        <sz val="12"/>
        <rFont val="Times New Roman"/>
        <family val="1"/>
        <charset val="204"/>
      </rPr>
      <t>- выплатой материального стимулирования гражданам за фактическое отработанное время, согласно утвержденному координационным советом списку граждан для материального стимулирования;</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экономией, сложившейся по результатам проведенного электронного аукциона на оказание услуг на поставку расходных материалов;
- оплатой по "факту" на основании актов </t>
    </r>
    <r>
      <rPr>
        <sz val="12"/>
        <color theme="1"/>
        <rFont val="Times New Roman"/>
        <family val="1"/>
        <charset val="204"/>
      </rPr>
      <t>оказания услуг</t>
    </r>
    <r>
      <rPr>
        <sz val="12"/>
        <rFont val="Times New Roman"/>
        <family val="1"/>
        <charset val="204"/>
      </rPr>
      <t xml:space="preserve"> сети передачи данных. 
</t>
    </r>
    <r>
      <rPr>
        <sz val="12"/>
        <color rgb="FFFF0000"/>
        <rFont val="Times New Roman"/>
        <family val="1"/>
        <charset val="204"/>
      </rPr>
      <t/>
    </r>
  </si>
  <si>
    <r>
      <rPr>
        <u/>
        <sz val="12"/>
        <color theme="1"/>
        <rFont val="Times New Roman"/>
        <family val="1"/>
        <charset val="204"/>
      </rPr>
      <t>По мероприятиям, реализуемым управлением экономики и стратегического планирования Администрации города:</t>
    </r>
    <r>
      <rPr>
        <sz val="12"/>
        <color theme="1"/>
        <rFont val="Times New Roman"/>
        <family val="1"/>
        <charset val="204"/>
      </rPr>
      <t xml:space="preserve">
- проведен ежегодный городской конкурс «Предприниматель года»;
- проведен курс «Основы ведения предпринимательской деятельности»;
- заключен контракт на изготовление и поставку мобильного имиджевого стенда (контракт на исполнении).
С 21.06.2018 осуществляется прием заявлений от субъектов малого и среднего предпринимательства с целью оказания финансовой поддержки, по направлениям:                                     
 - субсидии субъектам малого и среднего предпринимательства, осуществляющим социально значимые виды деятельности; 
-  субсидии субъектам малого и среднего предпринимательства, осуществляющим деятельность в социальной сфере. 
По состоянию на 01.10.2018 принято 169 заявлений, оказана финансовая поддержка 26 субъектам малого и среднего предпринимательства.
По  основным мероприятиям:
 - «Создание условий для развития малого и среднего предпринимательства» ведется прием заявлений до 26.10.2018 (включительно);
 - «Развитие инновационного и молодежного предпринимательства» - порядок предоставления поддержки на согласовании у структуррных подразделений Администрации города.
</t>
    </r>
  </si>
  <si>
    <r>
      <rPr>
        <u/>
        <sz val="12"/>
        <color theme="1"/>
        <rFont val="Times New Roman"/>
        <family val="1"/>
        <charset val="204"/>
      </rPr>
      <t>По мероприятиям реализуемым управлением по связям с общественностью и средствами массовой информации:</t>
    </r>
    <r>
      <rPr>
        <sz val="12"/>
        <color theme="1"/>
        <rFont val="Times New Roman"/>
        <family val="1"/>
        <charset val="204"/>
      </rPr>
      <t xml:space="preserve">
- по итогам конкурса заключено 13 договоров о предоставлении грантов в форме субсидий некоммерческим организациям в целях реализации общественно значимых инициатив. Плановый показатель (15 ед.) исполнен не в полном объеме  в связи с тем, что из 27 заявленных на конкурс проектов только  13 были отобраны в качестве победителей в соответствии с критериями, установленными порядком о предоставлении грантов в форме субсидий некоммерческим организациям в целях реализации общественно значимых инициатив. 
- заключено 1 соглашение о предоставлении субсидии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 заключено 4 соглашения о предоставлении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
- заключен контракт на услуги по организации мероприятия  для социально ориентированных некоммерческих организаций "Оказание поддержки в области подготовки дополнительного профессионального образования работников и добровольцев социально-ориентированных некоммерческих организаций". Плановый показатель 110 чел. Мероприятие будет реализовано в 4 квартале 2018 года. 
- заключен контракт на услуги по проведению городских мероприятий (конференций, круглых столов, встреч, общественных слушаний) с участием социально ориентиоованных некоммерческих организаций. Плановый показатель 4 ед. Мероприятие будет реализовано в 4 квартале 2018 года. 
- заключен контракт на услуги по проведению городской выставки социальных проектов некоммерческих организаций. Плановый показатель 45 чел. Мероприятие будет реализовано в 4 квартале 2018 года. </t>
    </r>
  </si>
  <si>
    <r>
      <rPr>
        <u/>
        <sz val="12"/>
        <rFont val="Times New Roman"/>
        <family val="1"/>
        <charset val="204"/>
      </rPr>
      <t>По мероприятиям программы, реализуемым  МКУ "УИТС города Сургута", МКУ "ЦООД", комитетом культуры и туризма</t>
    </r>
    <r>
      <rPr>
        <sz val="12"/>
        <rFont val="Times New Roman"/>
        <family val="1"/>
        <charset val="204"/>
      </rPr>
      <t xml:space="preserve">
 - проведены 9  мероприятий по формированию толерантной среды (план 17). Самые значимые: Фестиваль национальных культур «Соцветие»,
Музейный проект «Государственная граница» - вниманию посетителей представлено более 3000 экспонатов, на открытии выставки присутствовало 125 человек.
 - проведено продление действующего лицензионного ключа системы мониторинга социальных сетей и средств массовой информации «Крибрум»;
 - проведен семинар на тему: «Этномедиация в сфере межнациональных и межконфессиональных отношений. Психология межэтнических и межконфессиональных отношений: методы выявления и урегулирования предконфликтных и конфликтных ситуаций как фактор профилактики экстремизма»;
- заключено соглашение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между Департаментом внутренней политики ХМАО-Югры и Администрацией города. В рамках соглашения проведено мероприятие "Фестиваль КВН", молодежный фестиваль "Легкий город";
- проведен молодежный форум "Город и Я";
- проведен фестиваль ГТО среди национально-культурных объединений.
В рамках проекта «Сургут – наш общий дом» проведены мероприятия по трем направлениям: отчетные концерты «Хоровод традиций» (5 мероприятий), - сэлфи-конкурс «Костюм, традиция + Я» и выставка в рамках конкурса; - цикл мероприятий этнокультурной программы «Национальная мозаика» (2 мероприятия). </t>
    </r>
    <r>
      <rPr>
        <sz val="12"/>
        <color rgb="FFFF0000"/>
        <rFont val="Times New Roman"/>
        <family val="1"/>
        <charset val="204"/>
      </rPr>
      <t xml:space="preserve">
</t>
    </r>
    <r>
      <rPr>
        <u/>
        <sz val="12"/>
        <color theme="1"/>
        <rFont val="Times New Roman"/>
        <family val="1"/>
        <charset val="204"/>
      </rPr>
      <t xml:space="preserve">По мероприятиям программы, реализуемым  департаментом образования:
</t>
    </r>
    <r>
      <rPr>
        <sz val="12"/>
        <color theme="1"/>
        <rFont val="Times New Roman"/>
        <family val="1"/>
        <charset val="204"/>
      </rPr>
      <t>В рамках августовского совещания педагогических работников города Сургута на тему «Реализация государственной политики в системе образования Сургута: результаты работы и стратегические ориентиры» состоялась дискуссионная площадка «Главные слова» на базе МБУК «Сургутский краеведческий музей» (ул. 30 лет Победы, 21/2).  В рамках Соглашения о сотрудничестве между департаментом образования Администрации города и Сургутским благочинием Ханты-Мансийской епархии Русской Православной Церкви 28.08.2019 в качестве гостей дискуссионной площадки были приглашены настоятели прихода храма в честь святой мученицы Татианы Отца Андрея. Участниками встречи стали более 70 представитей педагогической общественности.</t>
    </r>
    <r>
      <rPr>
        <sz val="12"/>
        <color rgb="FF190ADA"/>
        <rFont val="Times New Roman"/>
        <family val="1"/>
        <charset val="204"/>
      </rPr>
      <t xml:space="preserve">
</t>
    </r>
    <r>
      <rPr>
        <sz val="12"/>
        <color rgb="FFFF0000"/>
        <rFont val="Times New Roman"/>
        <family val="1"/>
        <charset val="204"/>
      </rPr>
      <t xml:space="preserve">
</t>
    </r>
  </si>
  <si>
    <r>
      <rPr>
        <sz val="12"/>
        <rFont val="Times New Roman"/>
        <family val="1"/>
        <charset val="204"/>
      </rPr>
      <t>Неисполнение кассового плана в сумме 3 613, 43 обусловлено:
- экономией, сложившейся по результатам проведенных электронных аукционов на оказание услуг по приему на переработку, транспортировку и временное хранение, с последующей передачей на долговременное (захоронение) радиоактивных отходов, обнаруженных на территории муниципального образования городской округ город Сургут, на услуги по прокату видеороликов на светодиодных экранах</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оказание услуг по приему на переработку, транспортировку и временное хранение, с последующей передачей на долговременное (захоронение) радиоактивных отходов, обнаруженных на территории муниципального образования городской округ город Сургут, на услуги по прокату видеороликов на светодиодных экранах;
- несостоявшимся аукционом на поставку кухни прицепной, в связи с  отклонением заявки единственного участника по причине отсутствия необходимых документов, предусмотренных условиями аукциона.</t>
    </r>
  </si>
  <si>
    <r>
      <rPr>
        <u/>
        <sz val="12"/>
        <rFont val="Times New Roman"/>
        <family val="1"/>
        <charset val="204"/>
      </rPr>
      <t>По мероприятиям программы, реализуемым  управлением по делам граждаснкой обороны и чрезвычайным ситуациям:</t>
    </r>
    <r>
      <rPr>
        <sz val="12"/>
        <color rgb="FFFF0000"/>
        <rFont val="Times New Roman"/>
        <family val="1"/>
        <charset val="204"/>
      </rPr>
      <t xml:space="preserve">
</t>
    </r>
    <r>
      <rPr>
        <sz val="12"/>
        <rFont val="Times New Roman"/>
        <family val="1"/>
        <charset val="204"/>
      </rPr>
      <t>1. В полном объеме реализованы запланированные мероприятия:
-  разработан план основных мероприятий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r>
    <r>
      <rPr>
        <sz val="12"/>
        <color rgb="FFFF0000"/>
        <rFont val="Times New Roman"/>
        <family val="1"/>
        <charset val="204"/>
      </rPr>
      <t xml:space="preserve">
</t>
    </r>
    <r>
      <rPr>
        <sz val="12"/>
        <rFont val="Times New Roman"/>
        <family val="1"/>
        <charset val="204"/>
      </rPr>
      <t>- проведены комплексные проверки системы оповещения города;</t>
    </r>
    <r>
      <rPr>
        <sz val="12"/>
        <color rgb="FFFF0000"/>
        <rFont val="Times New Roman"/>
        <family val="1"/>
        <charset val="204"/>
      </rPr>
      <t xml:space="preserve">
</t>
    </r>
    <r>
      <rPr>
        <sz val="12"/>
        <rFont val="Times New Roman"/>
        <family val="1"/>
        <charset val="204"/>
      </rPr>
      <t xml:space="preserve">- приобретены и установлены предупредительно-запрещающие аншлаги- 25 ед.; </t>
    </r>
    <r>
      <rPr>
        <sz val="12"/>
        <color rgb="FFFF0000"/>
        <rFont val="Times New Roman"/>
        <family val="1"/>
        <charset val="204"/>
      </rPr>
      <t xml:space="preserve">
</t>
    </r>
    <r>
      <rPr>
        <sz val="12"/>
        <rFont val="Times New Roman"/>
        <family val="1"/>
        <charset val="204"/>
      </rPr>
      <t xml:space="preserve">- опубликованны статьи в СМИ по вопросу состояния безопасности на водных объектах - 16 ед.; 
- изданы и распространены агитационные буклеты на тему: «Меры безопасности на водоемах» - 20 000 экз.; </t>
    </r>
    <r>
      <rPr>
        <sz val="12"/>
        <color rgb="FFFF0000"/>
        <rFont val="Times New Roman"/>
        <family val="1"/>
        <charset val="204"/>
      </rPr>
      <t xml:space="preserve">
</t>
    </r>
    <r>
      <rPr>
        <sz val="12"/>
        <rFont val="Times New Roman"/>
        <family val="1"/>
        <charset val="204"/>
      </rPr>
      <t>- проведены заседания рабочей группы по вопросам пожарной безопасности – 4 ед.;</t>
    </r>
    <r>
      <rPr>
        <sz val="12"/>
        <color rgb="FFFF0000"/>
        <rFont val="Times New Roman"/>
        <family val="1"/>
        <charset val="204"/>
      </rPr>
      <t xml:space="preserve">
</t>
    </r>
    <r>
      <rPr>
        <sz val="12"/>
        <rFont val="Times New Roman"/>
        <family val="1"/>
        <charset val="204"/>
      </rPr>
      <t>- опубликованы статьи в СМИ по вопросам пожарной безопасности - 16 ед.;</t>
    </r>
    <r>
      <rPr>
        <sz val="12"/>
        <color rgb="FFFF0000"/>
        <rFont val="Times New Roman"/>
        <family val="1"/>
        <charset val="204"/>
      </rPr>
      <t xml:space="preserve">
</t>
    </r>
    <r>
      <rPr>
        <sz val="12"/>
        <rFont val="Times New Roman"/>
        <family val="1"/>
        <charset val="204"/>
      </rPr>
      <t xml:space="preserve">- изданы и распространены агитационные буклеты на тему: «Противопожарная безопасность» - 60 000 экз.; </t>
    </r>
    <r>
      <rPr>
        <sz val="12"/>
        <color rgb="FFFF0000"/>
        <rFont val="Times New Roman"/>
        <family val="1"/>
        <charset val="204"/>
      </rPr>
      <t xml:space="preserve">
</t>
    </r>
    <r>
      <rPr>
        <sz val="12"/>
        <rFont val="Times New Roman"/>
        <family val="1"/>
        <charset val="204"/>
      </rPr>
      <t xml:space="preserve">- подготовлен к прокату видеоролик на тему: «Меры безопасности на водоемах» на каналах телевизионного вещания; </t>
    </r>
    <r>
      <rPr>
        <sz val="12"/>
        <color rgb="FFFF0000"/>
        <rFont val="Times New Roman"/>
        <family val="1"/>
        <charset val="204"/>
      </rPr>
      <t xml:space="preserve">
</t>
    </r>
    <r>
      <rPr>
        <sz val="12"/>
        <rFont val="Times New Roman"/>
        <family val="1"/>
        <charset val="204"/>
      </rPr>
      <t>- подготовлен прокату видеоролик на тему: «Противопожарная безопасность» на каналах;
- количество проведенных совместных рейдов в местах опасных для купания (в летний период) -16 ед.;
- количество проведенных заседаний постоянной эвакуационной комиссии города Сургута - 2 ед;
- количество проведенных заседаний комиссии по повышению устойчивости функционирования обьектов города Сургута - 2ед;
-  проведены заседания постоянной эвакуационной комиссии города Сургута – 2 из 2 запланированных.</t>
    </r>
    <r>
      <rPr>
        <sz val="12"/>
        <color rgb="FFFF0000"/>
        <rFont val="Times New Roman"/>
        <family val="1"/>
        <charset val="204"/>
      </rPr>
      <t xml:space="preserve">
</t>
    </r>
    <r>
      <rPr>
        <sz val="12"/>
        <rFont val="Times New Roman"/>
        <family val="1"/>
        <charset val="204"/>
      </rPr>
      <t>2. Реализуются следующие мероприятия:</t>
    </r>
    <r>
      <rPr>
        <sz val="12"/>
        <color rgb="FFFF0000"/>
        <rFont val="Times New Roman"/>
        <family val="1"/>
        <charset val="204"/>
      </rPr>
      <t xml:space="preserve">
</t>
    </r>
    <r>
      <rPr>
        <sz val="12"/>
        <rFont val="Times New Roman"/>
        <family val="1"/>
        <charset val="204"/>
      </rPr>
      <t>- проведены совместные рейды в местах опасных для купания (в летний период) – 11 ед. из 16 запланированных;</t>
    </r>
    <r>
      <rPr>
        <sz val="12"/>
        <color rgb="FFFF0000"/>
        <rFont val="Times New Roman"/>
        <family val="1"/>
        <charset val="204"/>
      </rPr>
      <t xml:space="preserve">
</t>
    </r>
    <r>
      <rPr>
        <sz val="12"/>
        <rFont val="Times New Roman"/>
        <family val="1"/>
        <charset val="204"/>
      </rPr>
      <t>- проведены заседания комиссии по повышению устойчивости функционирования объектов города Сургута – 1 из 2 запланированных; 
- проведены заседания комиссии по предупреждению и ликвидации чрезвычайных ситуаций и обеспечению пожарной безопасности города Сургута – 10 из 12 запланированных;</t>
    </r>
    <r>
      <rPr>
        <sz val="12"/>
        <color rgb="FFFF0000"/>
        <rFont val="Times New Roman"/>
        <family val="1"/>
        <charset val="204"/>
      </rPr>
      <t xml:space="preserve">
 </t>
    </r>
    <r>
      <rPr>
        <sz val="12"/>
        <rFont val="Times New Roman"/>
        <family val="1"/>
        <charset val="204"/>
      </rPr>
      <t xml:space="preserve">- проведены заседания санитарно-противоэпидемического координационного совета   при КЧС и ОПБ города Сургута – 7 из 10 запланированных.
</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</si>
  <si>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посещений общедоступных библиотек составило 419 071 ед. или 73,5% от утвержденного плана (570 020 ед.);
- общее количество зарегистрированных пользователей, в т.ч. онлайн составило 119 572 чел. или 58,8% от утвержденного плана (203 200 чел.);</t>
    </r>
    <r>
      <rPr>
        <sz val="12"/>
        <color rgb="FFFF0000"/>
        <rFont val="Times New Roman"/>
        <family val="1"/>
        <charset val="204"/>
      </rPr>
      <t xml:space="preserve">
</t>
    </r>
    <r>
      <rPr>
        <sz val="12"/>
        <rFont val="Times New Roman"/>
        <family val="1"/>
        <charset val="204"/>
      </rPr>
      <t xml:space="preserve">- количество посещений культурно-просветительских и досуговых мероприятий общедоступных библиотек – 54 118 ед. или 95,8% от утвержденного плана (56 500 ед.).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МКУ «ДЭАЗиИС» осуществляет организацию эксплуатации инженерных систем 14 объектов муниципального бюджетного учреждения культуры «Централизованная библиотечная система». </t>
    </r>
    <r>
      <rPr>
        <sz val="12"/>
        <color rgb="FFFF0000"/>
        <rFont val="Times New Roman"/>
        <family val="1"/>
        <charset val="204"/>
      </rPr>
      <t xml:space="preserve">
</t>
    </r>
    <r>
      <rPr>
        <sz val="12"/>
        <rFont val="Times New Roman"/>
        <family val="1"/>
        <charset val="204"/>
      </rPr>
      <t xml:space="preserve">Осуществляется текущий ремонт помещения  МБУК «ЦБС» библиотека № 4, расположенной по адресу  ул.Энтузиастов,47. Заключен муниципальный контракт от 23.07.2018 №50-18. Работы выполняются с нарушением сроков, ведется претензионная работа. Ожидаемый срок выполнения работ октябрь 2018 года. </t>
    </r>
    <r>
      <rPr>
        <sz val="12"/>
        <color rgb="FFFF0000"/>
        <rFont val="Times New Roman"/>
        <family val="1"/>
        <charset val="204"/>
      </rPr>
      <t xml:space="preserve">
</t>
    </r>
  </si>
  <si>
    <r>
      <rPr>
        <u/>
        <sz val="12"/>
        <rFont val="Times New Roman"/>
        <family val="1"/>
        <charset val="204"/>
      </rPr>
      <t>По мероприятиям программы, реализуемым департаментом образования:</t>
    </r>
    <r>
      <rPr>
        <sz val="12"/>
        <color rgb="FFFF0000"/>
        <rFont val="Times New Roman"/>
        <family val="1"/>
        <charset val="204"/>
      </rPr>
      <t xml:space="preserve">
</t>
    </r>
    <r>
      <rPr>
        <sz val="12"/>
        <rFont val="Times New Roman"/>
        <family val="1"/>
        <charset val="204"/>
      </rPr>
      <t>-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составила</t>
    </r>
    <r>
      <rPr>
        <sz val="12"/>
        <color rgb="FFFF0000"/>
        <rFont val="Times New Roman"/>
        <family val="1"/>
        <charset val="204"/>
      </rPr>
      <t xml:space="preserve"> </t>
    </r>
    <r>
      <rPr>
        <sz val="12"/>
        <rFont val="Times New Roman"/>
        <family val="1"/>
        <charset val="204"/>
      </rPr>
      <t>29 317 чел.</t>
    </r>
    <r>
      <rPr>
        <sz val="12"/>
        <color rgb="FFFF0000"/>
        <rFont val="Times New Roman"/>
        <family val="1"/>
        <charset val="204"/>
      </rPr>
      <t xml:space="preserve"> </t>
    </r>
    <r>
      <rPr>
        <sz val="12"/>
        <rFont val="Times New Roman"/>
        <family val="1"/>
        <charset val="204"/>
      </rPr>
      <t>(117% от  плана года 25 936 чел.,</t>
    </r>
    <r>
      <rPr>
        <sz val="12"/>
        <color rgb="FFFF0000"/>
        <rFont val="Times New Roman"/>
        <family val="1"/>
        <charset val="204"/>
      </rPr>
      <t xml:space="preserve"> </t>
    </r>
    <r>
      <rPr>
        <sz val="12"/>
        <rFont val="Times New Roman"/>
        <family val="1"/>
        <charset val="204"/>
      </rPr>
      <t>значение планового показателя будет уточнено</t>
    </r>
    <r>
      <rPr>
        <sz val="12"/>
        <color rgb="FFFF0000"/>
        <rFont val="Times New Roman"/>
        <family val="1"/>
        <charset val="204"/>
      </rPr>
      <t xml:space="preserve"> </t>
    </r>
    <r>
      <rPr>
        <sz val="12"/>
        <rFont val="Times New Roman"/>
        <family val="1"/>
        <charset val="204"/>
      </rPr>
      <t>до  30 267 чел.);</t>
    </r>
    <r>
      <rPr>
        <sz val="12"/>
        <color rgb="FFFF0000"/>
        <rFont val="Times New Roman"/>
        <family val="1"/>
        <charset val="204"/>
      </rPr>
      <t xml:space="preserve">
</t>
    </r>
    <r>
      <rPr>
        <sz val="12"/>
        <rFont val="Times New Roman"/>
        <family val="1"/>
        <charset val="204"/>
      </rPr>
      <t xml:space="preserve">-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составила 1015чел., планируемое исполнение на конец года 1 298 чел. (109 % от плана  года 1 189 чел., значение планового показателя будет уточнено) .  </t>
    </r>
    <r>
      <rPr>
        <sz val="12"/>
        <color rgb="FFFF0000"/>
        <rFont val="Times New Roman"/>
        <family val="1"/>
        <charset val="204"/>
      </rPr>
      <t xml:space="preserve">
</t>
    </r>
    <r>
      <rPr>
        <sz val="12"/>
        <rFont val="Times New Roman"/>
        <family val="1"/>
        <charset val="204"/>
      </rPr>
      <t>- обеспеченность детей дошкольного возраста местами в организациях, осуществляющих образовательную деятельность по реализации образовательных программ дошкольного образования,  768 мест на 1000 детей (план года  789 мест на 1000 детей, значение будет  достигнуто до конца 2018 года).</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архитектуры и градостроительства</t>
    </r>
    <r>
      <rPr>
        <sz val="12"/>
        <rFont val="Times New Roman"/>
        <family val="1"/>
        <charset val="204"/>
      </rPr>
      <t>:
Выкуп объектов дошкольного образования - "Детский сад в мкр.20А" и "Развитие застроенной территории части квартала 23А г.Сургута" будет произведен по мере готовности объектов.</t>
    </r>
    <r>
      <rPr>
        <sz val="12"/>
        <color rgb="FFFF0000"/>
        <rFont val="Times New Roman"/>
        <family val="1"/>
        <charset val="204"/>
      </rPr>
      <t xml:space="preserve">
</t>
    </r>
    <r>
      <rPr>
        <u/>
        <sz val="12"/>
        <rFont val="Times New Roman"/>
        <family val="1"/>
        <charset val="204"/>
      </rPr>
      <t>По мероприятиям программы, реализуемым департаментом городского хозяйств</t>
    </r>
    <r>
      <rPr>
        <sz val="12"/>
        <rFont val="Times New Roman"/>
        <family val="1"/>
        <charset val="204"/>
      </rPr>
      <t>а:
 МКУ «ДЭАЗиИС» осуществляет организацию эксплуатации инженерных систем 71 объекта 60 муниципальных учреждений дошкольного образования, а также является заказчиком проведения ремонтных работ на объектах. 
Планом ремонта на 2018 год предусмотрен ремонт объектов 17-ти дошкольных учреждений, по состоянию на 01.10.2018  заключено 29 муниципальных контрактов на текущий и капитальный ремонт объектов, выполнение ремонтных работ планируется до конца 2018 года.</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</si>
  <si>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В рамках подпрограммы запланировано и проведено 8 организованных мероприятий:
- 6 совещаний (участие в заседании Консультативного совета по вопросам развития туризма в Сургутском районе, участие в режиме ВКС «Процесс авиамобилизации туризма в Югре, коммерческие, социальные перспективы и риски», участие в режиме ВКС «Перспективы развития медицинского туризма в Ханты – Мансийском автономном округе – Югре», участие в общероссийском совещании «Развитие туризма в северных регионах проблемы и перспективы», очное выступление «Туристский нетворкинг», роуд шоу встреча стран «Вышеградской четверки»);
- 2 городские акции «Экскурсионный автобус» (ко Дню города Сургута и Дню всемирного туризма). Проведенные мероприятия не требовали финансовых затрат.
В ноябре 2018 года запланировано изготовление печатной информационной продукции о туристической привлекательности города Сургута в количестве 2000 экз. и проведение ярмарки-выставки "ЮграТур 2018".
</t>
    </r>
  </si>
  <si>
    <t>Обеспечение деятельности комитета культуры и туризма осуществляется в плановом режиме.</t>
  </si>
  <si>
    <r>
      <rPr>
        <sz val="12"/>
        <rFont val="Times New Roman"/>
        <family val="1"/>
        <charset val="204"/>
      </rPr>
      <t>Неисполнение кассового плана на сумму 383 253,62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t>
    </r>
    <r>
      <rPr>
        <sz val="12"/>
        <color rgb="FFFF0000"/>
        <rFont val="Times New Roman"/>
        <family val="1"/>
        <charset val="204"/>
      </rPr>
      <t xml:space="preserve">
 </t>
    </r>
    <r>
      <rPr>
        <sz val="12"/>
        <rFont val="Times New Roman"/>
        <family val="1"/>
        <charset val="204"/>
      </rPr>
      <t>-  уменьшением количества сертификатов, представленных частными организациями для перечисления субсидии, перерасчетом объема субсидии с учетом фактического времени нахождения воспитанников в списочном составе частной организации, выбытием воспитанников в муниципальные образовательные организации;</t>
    </r>
    <r>
      <rPr>
        <sz val="12"/>
        <color rgb="FFFF0000"/>
        <rFont val="Times New Roman"/>
        <family val="1"/>
        <charset val="204"/>
      </rPr>
      <t xml:space="preserve">
</t>
    </r>
    <r>
      <rPr>
        <sz val="12"/>
        <rFont val="Times New Roman"/>
        <family val="1"/>
        <charset val="204"/>
      </rPr>
      <t xml:space="preserve">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-экономией по результатам проведенных аукционов на выполнение работ по благоустройству, капитальному и текущему ремонту объектов дошкольных учреждений;</t>
    </r>
    <r>
      <rPr>
        <sz val="12"/>
        <color rgb="FFFF0000"/>
        <rFont val="Times New Roman"/>
        <family val="1"/>
        <charset val="204"/>
      </rPr>
      <t xml:space="preserve">
</t>
    </r>
    <r>
      <rPr>
        <sz val="12"/>
        <rFont val="Times New Roman"/>
        <family val="1"/>
        <charset val="204"/>
      </rPr>
      <t>- экономией в связи с поздним предоставлением счетов на оплату работ по благоустройству, выполненных работ по техническому обслуживанию элементов зданий и сооружений, капитальному и текущему ремонту объектов дошкольных учреждений;</t>
    </r>
    <r>
      <rPr>
        <sz val="12"/>
        <color rgb="FFFF0000"/>
        <rFont val="Times New Roman"/>
        <family val="1"/>
        <charset val="204"/>
      </rPr>
      <t xml:space="preserve">
</t>
    </r>
    <r>
      <rPr>
        <sz val="12"/>
        <rFont val="Times New Roman"/>
        <family val="1"/>
        <charset val="204"/>
      </rPr>
      <t>- экономией по расходам на проверку сметной документации на выполнение работ по текущему ремонту дошкольных учреждений в связи с  уточнением начальной максимальной цены контракта;</t>
    </r>
    <r>
      <rPr>
        <sz val="12"/>
        <color rgb="FFFF0000"/>
        <rFont val="Times New Roman"/>
        <family val="1"/>
        <charset val="204"/>
      </rPr>
      <t xml:space="preserve">
</t>
    </r>
    <r>
      <rPr>
        <sz val="12"/>
        <rFont val="Times New Roman"/>
        <family val="1"/>
        <charset val="204"/>
      </rPr>
      <t xml:space="preserve"> - экономией в связи со снижением фактических затрат  на эксплуатацию инженерных систем.                                                                                                                                                                                                                                                                                                                                                                                                                                                                                                      </t>
    </r>
  </si>
  <si>
    <r>
      <rPr>
        <sz val="12"/>
        <rFont val="Times New Roman"/>
        <family val="1"/>
        <charset val="204"/>
      </rPr>
      <t>Неисполнение кассового плана на сумму 2 989,44 тыс.руб. обусловлено:
- снижением фактических затрат на заработную плату и начисления на выплаты по оплате труда в связи с отсутствием фактического замещения штатной численности работников и по причине наличия периодов временной нетрудоспособности;</t>
    </r>
    <r>
      <rPr>
        <sz val="12"/>
        <color rgb="FFFF0000"/>
        <rFont val="Times New Roman"/>
        <family val="1"/>
        <charset val="204"/>
      </rPr>
      <t xml:space="preserve">
</t>
    </r>
    <r>
      <rPr>
        <sz val="12"/>
        <rFont val="Times New Roman"/>
        <family val="1"/>
        <charset val="204"/>
      </rPr>
      <t>-  заявительным характером компенсации стоимости проезда и провоза багажа к месту использования отпуска;</t>
    </r>
    <r>
      <rPr>
        <sz val="12"/>
        <color rgb="FFFF0000"/>
        <rFont val="Times New Roman"/>
        <family val="1"/>
        <charset val="204"/>
      </rPr>
      <t xml:space="preserve">
</t>
    </r>
    <r>
      <rPr>
        <sz val="12"/>
        <rFont val="Times New Roman"/>
        <family val="1"/>
        <charset val="204"/>
      </rPr>
      <t>- отменой командировок, сокращением продолжительности командировки до суток и соответственно отсутствием необходимости в расходах на проживание в период командировки.</t>
    </r>
    <r>
      <rPr>
        <sz val="12"/>
        <color rgb="FFFF0000"/>
        <rFont val="Times New Roman"/>
        <family val="1"/>
        <charset val="204"/>
      </rPr>
      <t xml:space="preserve">
</t>
    </r>
  </si>
  <si>
    <r>
      <rPr>
        <u/>
        <sz val="12"/>
        <rFont val="Times New Roman"/>
        <family val="1"/>
        <charset val="204"/>
      </rPr>
      <t xml:space="preserve">По мероприятиям, реализуемым департаментом образования: </t>
    </r>
    <r>
      <rPr>
        <sz val="12"/>
        <rFont val="Times New Roman"/>
        <family val="1"/>
        <charset val="204"/>
      </rPr>
      <t xml:space="preserve">
- численность учащихся, получающих муниципальные услуги по реализация основных общеобразовательных программ начального общего, основного общего образования, среднего общего образования составила 48 844, плановый показатель  48 757 чел. будет уточнен до конца 2018 года.</t>
    </r>
    <r>
      <rPr>
        <sz val="12"/>
        <color rgb="FFFF0000"/>
        <rFont val="Times New Roman"/>
        <family val="1"/>
        <charset val="204"/>
      </rPr>
      <t xml:space="preserve">
</t>
    </r>
    <r>
      <rPr>
        <sz val="12"/>
        <rFont val="Times New Roman"/>
        <family val="1"/>
        <charset val="204"/>
      </rPr>
      <t xml:space="preserve">- численность учащихся частных общеобразовательных организаций  составила 443 чел. на конец 2018 года планируется достигнуть  438 чел.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МКУ «ДЭАЗиИС» осуществляет организацию эксплуатации инженерных систем 59 объектов 40 муниципальных учреждений образования, а также является заказчиком проведения ремонтных работ на данных объектах. 
Планом ремонта на 2018 год предусмотрен ремонт объектов 29-ти образовательных учреждений
По состоянию на 01.10.2018 заключен 51 муниципальный контракт на текущий и капитальный ремонт объектов, выполнение работ планируется до конца 2018 года.
</t>
    </r>
    <r>
      <rPr>
        <u/>
        <sz val="12"/>
        <rFont val="Times New Roman"/>
        <family val="1"/>
        <charset val="204"/>
      </rPr>
      <t>По мероприятиям, реализуемым департамента архитектуры и градостроительства</t>
    </r>
    <r>
      <rPr>
        <sz val="12"/>
        <rFont val="Times New Roman"/>
        <family val="1"/>
        <charset val="204"/>
      </rPr>
      <t xml:space="preserve"> выполнены проектные работы по объекту "Средняя общеобразовательная школа в микрорайоне 32 г. Сургута". </t>
    </r>
  </si>
  <si>
    <r>
      <t xml:space="preserve">
</t>
    </r>
    <r>
      <rPr>
        <sz val="12"/>
        <rFont val="Times New Roman"/>
        <family val="1"/>
        <charset val="204"/>
      </rPr>
      <t>Неисполнение кассового плана на сумму 16 809,82 тыс. руб. обусловлено:</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автономным учреждениям под фактическую потребность;     
- экономией в связи с несвоевременным представлением подрядчиками документов для расчетов  за выполненные работы по текущему ремонту;
-экономией по результатам проведенных аукционов на выполнение работ по текущему ремонту;</t>
    </r>
    <r>
      <rPr>
        <sz val="12"/>
        <color rgb="FFFF0000"/>
        <rFont val="Times New Roman"/>
        <family val="1"/>
        <charset val="204"/>
      </rPr>
      <t xml:space="preserve">
</t>
    </r>
    <r>
      <rPr>
        <sz val="12"/>
        <rFont val="Times New Roman"/>
        <family val="1"/>
        <charset val="204"/>
      </rPr>
      <t xml:space="preserve">- экономией в связи со снижением фактических затрат  на эксплуатацию инженерных систем.                                                                                                                                                                                                                                                                                                                                                                                                                                                                                                                                           </t>
    </r>
  </si>
  <si>
    <r>
      <rPr>
        <u/>
        <sz val="12"/>
        <rFont val="Times New Roman"/>
        <family val="1"/>
        <charset val="204"/>
      </rPr>
      <t>По мероприятиям, реализуемым  департаментом образования:</t>
    </r>
    <r>
      <rPr>
        <sz val="12"/>
        <rFont val="Times New Roman"/>
        <family val="1"/>
        <charset val="204"/>
      </rPr>
      <t xml:space="preserve">
- численность обучающихся, получающих дополнительное образование в учреждениях дополнительного образования, подведомственных департаменту образования, составила 8 210 чел.</t>
    </r>
    <r>
      <rPr>
        <sz val="12"/>
        <color rgb="FFFF0000"/>
        <rFont val="Times New Roman"/>
        <family val="1"/>
        <charset val="204"/>
      </rPr>
      <t xml:space="preserve"> </t>
    </r>
    <r>
      <rPr>
        <sz val="12"/>
        <rFont val="Times New Roman"/>
        <family val="1"/>
        <charset val="204"/>
      </rPr>
      <t>(плановый показатель будет уточнен на основании комплектования групп дополнительного образования на 2018 - 2019 учебный год и составит 8 210 чел.);</t>
    </r>
    <r>
      <rPr>
        <sz val="12"/>
        <color rgb="FFFF0000"/>
        <rFont val="Times New Roman"/>
        <family val="1"/>
        <charset val="204"/>
      </rPr>
      <t xml:space="preserve">
</t>
    </r>
    <r>
      <rPr>
        <sz val="12"/>
        <rFont val="Times New Roman"/>
        <family val="1"/>
        <charset val="204"/>
      </rPr>
      <t>- количество выданных сертификатов дополнительного образования детей, обеспеченных персонифицированным финансированием, составило 8 009 ед. (на уровне планового показателя)</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color rgb="FFFF0000"/>
        <rFont val="Times New Roman"/>
        <family val="1"/>
        <charset val="204"/>
      </rPr>
      <t xml:space="preserve">
</t>
    </r>
    <r>
      <rPr>
        <sz val="12"/>
        <rFont val="Times New Roman"/>
        <family val="1"/>
        <charset val="204"/>
      </rPr>
      <t>МКУ «ДЭАЗиИС» осуществляет организацию эксплуатации инженерных систем 10 объектов 4 учреждений дополнительного образования , подведомственных департаменту образования
Планом ремонта на 2018 год предусмотрен ремонт объектов 3 учреждений, по состоянию на 01.10.2018 заключены муниципальные контракты на выполнение ПИР на капитальный ремонт, ремонт внутренних помещений, замену остекления теплицы в учреждениях дополнительного образования, выполнение работ планируется до конца 2018 года.</t>
    </r>
    <r>
      <rPr>
        <sz val="12"/>
        <color rgb="FFFF0000"/>
        <rFont val="Times New Roman"/>
        <family val="1"/>
        <charset val="204"/>
      </rPr>
      <t xml:space="preserve">
</t>
    </r>
    <r>
      <rPr>
        <u/>
        <sz val="12"/>
        <rFont val="Times New Roman"/>
        <family val="1"/>
        <charset val="204"/>
      </rPr>
      <t>По мероприятию, реализуемому департаментом архитектуры и градостроительства</t>
    </r>
    <r>
      <rPr>
        <sz val="12"/>
        <rFont val="Times New Roman"/>
        <family val="1"/>
        <charset val="204"/>
      </rPr>
      <t xml:space="preserve"> приобретено помещение для размещения объекта "Детский технопарк "Кванториум" в г.Сургуте".</t>
    </r>
    <r>
      <rPr>
        <sz val="12"/>
        <color rgb="FFFF0000"/>
        <rFont val="Times New Roman"/>
        <family val="1"/>
        <charset val="204"/>
      </rPr>
      <t xml:space="preserve">
 </t>
    </r>
    <r>
      <rPr>
        <u/>
        <sz val="12"/>
        <color rgb="FFFF0000"/>
        <rFont val="Times New Roman"/>
        <family val="1"/>
        <charset val="204"/>
      </rPr>
      <t/>
    </r>
  </si>
  <si>
    <r>
      <rPr>
        <sz val="12"/>
        <rFont val="Times New Roman"/>
        <family val="1"/>
        <charset val="204"/>
      </rPr>
      <t xml:space="preserve">Неисполнение кассового плана на сумму 23 964,27 тыс.руб. обусловлено: </t>
    </r>
    <r>
      <rPr>
        <sz val="12"/>
        <color rgb="FFFF0000"/>
        <rFont val="Times New Roman"/>
        <family val="1"/>
        <charset val="204"/>
      </rPr>
      <t xml:space="preserve">
</t>
    </r>
    <r>
      <rPr>
        <sz val="12"/>
        <color theme="1"/>
        <rFont val="Times New Roman"/>
        <family val="1"/>
        <charset val="204"/>
      </rPr>
      <t xml:space="preserve">- переносом спортивных массовых мероприятий на 4 квартал;
-  условиями заключенных договоров и оплатой по факту поставки товара в 4 квартале;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уточнением объемов обслуживания наружных сетей ТВСиК;</t>
    </r>
    <r>
      <rPr>
        <sz val="12"/>
        <color rgb="FFFF0000"/>
        <rFont val="Times New Roman"/>
        <family val="1"/>
        <charset val="204"/>
      </rPr>
      <t xml:space="preserve">
</t>
    </r>
    <r>
      <rPr>
        <sz val="12"/>
        <rFont val="Times New Roman"/>
        <family val="1"/>
        <charset val="204"/>
      </rPr>
      <t xml:space="preserve">- фактическими начислениями до минимального размера оплаты труда, которые сложились ниже запланированных;              </t>
    </r>
    <r>
      <rPr>
        <sz val="12"/>
        <color rgb="FFFF0000"/>
        <rFont val="Times New Roman"/>
        <family val="1"/>
        <charset val="204"/>
      </rPr>
      <t xml:space="preserve">                                         
</t>
    </r>
    <r>
      <rPr>
        <sz val="12"/>
        <rFont val="Times New Roman"/>
        <family val="1"/>
        <charset val="204"/>
      </rPr>
      <t xml:space="preserve">- муниципальный контракт на поставку, ввод в эксплуатацию и гарантийное обслуживание технических средств ( приобретение компьютеров) на стадии заключения,  поставка  компьютерной техники в течении 10 дней с момента подписания, оплата в течении 30 дней после поставки компьютерной техники, в соответствии с условиями муниципального контракта;      </t>
    </r>
    <r>
      <rPr>
        <sz val="12"/>
        <color rgb="FFFF0000"/>
        <rFont val="Times New Roman"/>
        <family val="1"/>
        <charset val="204"/>
      </rPr>
      <t xml:space="preserve">                                                                                                                                                                                                                                                                                                                             </t>
    </r>
    <r>
      <rPr>
        <sz val="12"/>
        <rFont val="Times New Roman"/>
        <family val="1"/>
        <charset val="204"/>
      </rPr>
      <t xml:space="preserve">-  в соответствии с условиями заключенного договора на поставку пневматических винтовок, оплата по факту поставки товара 30.10.2018 год (не поставлена одна пневматическая винтовка);    </t>
    </r>
    <r>
      <rPr>
        <sz val="12"/>
        <color rgb="FFFF0000"/>
        <rFont val="Times New Roman"/>
        <family val="1"/>
        <charset val="204"/>
      </rPr>
      <t xml:space="preserve">                                                                                                                                                                                                                                                                                                               </t>
    </r>
    <r>
      <rPr>
        <sz val="12"/>
        <rFont val="Times New Roman"/>
        <family val="1"/>
        <charset val="204"/>
      </rPr>
      <t xml:space="preserve">                                                                                                                                                                                                                                                                          
-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</si>
  <si>
    <r>
      <rPr>
        <u/>
        <sz val="12"/>
        <rFont val="Times New Roman"/>
        <family val="1"/>
        <charset val="204"/>
      </rPr>
      <t xml:space="preserve">По мероприятиям, реализуемым управлением физической культуры и спорта </t>
    </r>
    <r>
      <rPr>
        <sz val="12"/>
        <rFont val="Times New Roman"/>
        <family val="1"/>
        <charset val="204"/>
      </rPr>
      <t xml:space="preserve">                                                                                                                                                                                 - количество занимающихся  в спортивных школах, курируемых  управлением физической культуры и спорта составляет 9 022, что составляет 102% от планового показателя (8 770 чел.);                                                                              
- количество  проведенных спортивных соревнований различного уровня с участием занимающихся  спортивных школ за отчетный период составило 84, что составляет 86,6 % от планового показателя (97 мероприятий);  </t>
    </r>
    <r>
      <rPr>
        <sz val="12"/>
        <color rgb="FFFF0000"/>
        <rFont val="Times New Roman"/>
        <family val="1"/>
        <charset val="204"/>
      </rPr>
      <t xml:space="preserve">                                                                                                                                                                                                         </t>
    </r>
    <r>
      <rPr>
        <sz val="12"/>
        <rFont val="Times New Roman"/>
        <family val="1"/>
        <charset val="204"/>
      </rPr>
      <t xml:space="preserve">- в рамках реализации общественной инициативы-победителя "Шах-Мат" в рамках проекта "Бюджет Сургута Online" приобретены 2 комплекта уличных шахмат.         </t>
    </r>
    <r>
      <rPr>
        <sz val="12"/>
        <color rgb="FFFF0000"/>
        <rFont val="Times New Roman"/>
        <family val="1"/>
        <charset val="204"/>
      </rPr>
      <t xml:space="preserve">                                                                                                                                                                                                
</t>
    </r>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По состоянию на 01.10.2018 выполнены работы:                 </t>
    </r>
    <r>
      <rPr>
        <sz val="12"/>
        <color rgb="FFFF0000"/>
        <rFont val="Times New Roman"/>
        <family val="1"/>
        <charset val="204"/>
      </rPr>
      <t xml:space="preserve">                                                      </t>
    </r>
    <r>
      <rPr>
        <sz val="12"/>
        <rFont val="Times New Roman"/>
        <family val="1"/>
        <charset val="204"/>
      </rPr>
      <t xml:space="preserve">                                                                                                                                                                                                                                                                                                                                                                                                                                                                                                        - по капитальному ремонту спортивного покрытия МБУ СП СШ "Аверс";
- по текущему ремонту объектов (ремонт элементов благоустройства МБУ СП СШ "Виктория", ремонт хоккейного корта и универсальной площадки МБУ СП СШОР "Ермак", ремонт МБУ СП СШОР "Ермак", СОК "Энергетик").                                                                                                                                                                </t>
    </r>
  </si>
  <si>
    <r>
      <rPr>
        <u/>
        <sz val="12"/>
        <rFont val="Times New Roman"/>
        <family val="1"/>
        <charset val="204"/>
      </rPr>
      <t xml:space="preserve">Обеспечение деятельности департамента образования осуществляется в плановом режиме.
</t>
    </r>
    <r>
      <rPr>
        <sz val="12"/>
        <rFont val="Times New Roman"/>
        <family val="1"/>
        <charset val="204"/>
      </rPr>
      <t/>
    </r>
  </si>
  <si>
    <r>
      <rPr>
        <sz val="12"/>
        <rFont val="Times New Roman"/>
        <family val="1"/>
        <charset val="204"/>
      </rPr>
      <t xml:space="preserve">Неисполнение кассового плана на сумму 39 505,86 тыс.руб., обусловлено:        </t>
    </r>
    <r>
      <rPr>
        <sz val="12"/>
        <color rgb="FFFF0000"/>
        <rFont val="Times New Roman"/>
        <family val="1"/>
        <charset val="204"/>
      </rPr>
      <t xml:space="preserve">                                                                                                                                                                                        </t>
    </r>
    <r>
      <rPr>
        <sz val="12"/>
        <rFont val="Times New Roman"/>
        <family val="1"/>
        <charset val="204"/>
      </rPr>
      <t xml:space="preserve">- уточнением периода при размещении закупки технического обслуживания элементов зданий и сооружений;                                                                                                                                                                                                                      - уточнением объемов обслуживания инженерных систем;                                                                                                                                                                                                                  - поздним предоставлением счетов на оплату  работ по капитальному ремонту МБУ СП СШ "Аверс "Спортивное ядро;                                                                                                                                                                                                                                                  - экономией по результатам проведенных аукционов на выполнение работ по текущему ремонту МБУ СП СШОР "Кедр";
- поздним предоставлением счетов на оплату  работ по текущему ремонту;
- поздним размещением закупки по причине уточнения сметной стоимости работ;
- уточнением начальной максимальной цены контракта на проверку сметной документации  по текущему и капитальному ремонту;                                                                                                                           - поздним введением объекта (бассейн 50м) в результате чего произошел недобор контингента;                                                                                                                                                                                        -  условиями заключенных договоров и оплатой по факту поставки товара в 4 квартале;        </t>
    </r>
    <r>
      <rPr>
        <sz val="12"/>
        <color rgb="FFFF0000"/>
        <rFont val="Times New Roman"/>
        <family val="1"/>
        <charset val="204"/>
      </rPr>
      <t xml:space="preserve">     </t>
    </r>
    <r>
      <rPr>
        <sz val="12"/>
        <rFont val="Times New Roman"/>
        <family val="1"/>
        <charset val="204"/>
      </rPr>
      <t xml:space="preserve">  </t>
    </r>
    <r>
      <rPr>
        <sz val="12"/>
        <color rgb="FFFF0000"/>
        <rFont val="Times New Roman"/>
        <family val="1"/>
        <charset val="204"/>
      </rPr>
      <t xml:space="preserve">
</t>
    </r>
    <r>
      <rPr>
        <sz val="12"/>
        <rFont val="Times New Roman"/>
        <family val="1"/>
        <charset val="204"/>
      </rPr>
      <t xml:space="preserve">- переносом сроков проведения мероприятий на 4 квартал;                            </t>
    </r>
    <r>
      <rPr>
        <sz val="12"/>
        <color rgb="FFFF0000"/>
        <rFont val="Times New Roman"/>
        <family val="1"/>
        <charset val="204"/>
      </rPr>
      <t xml:space="preserve">                                                                                                                                                                                                                                                                                                       
</t>
    </r>
    <r>
      <rPr>
        <sz val="12"/>
        <rFont val="Times New Roman"/>
        <family val="1"/>
        <charset val="204"/>
      </rPr>
      <t xml:space="preserve">- фактическими начислениями до минимального размера оплаты труда, которые сложились ниже запланированных.          </t>
    </r>
    <r>
      <rPr>
        <sz val="12"/>
        <color rgb="FFFF0000"/>
        <rFont val="Times New Roman"/>
        <family val="1"/>
        <charset val="204"/>
      </rPr>
      <t xml:space="preserve">                                                 </t>
    </r>
    <r>
      <rPr>
        <sz val="12"/>
        <rFont val="Times New Roman"/>
        <family val="1"/>
        <charset val="204"/>
      </rPr>
      <t xml:space="preserve">                                                                                                                                                                    </t>
    </r>
  </si>
  <si>
    <t>Обеспечение деятельности управления физической культуры и спорта осуществляется в плановом режиме.</t>
  </si>
  <si>
    <r>
      <rPr>
        <sz val="12"/>
        <rFont val="Times New Roman"/>
        <family val="1"/>
        <charset val="204"/>
      </rPr>
      <t xml:space="preserve">Неисполнение кассового плана  на сумму 25 688,55 тыс. руб. 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и начисления на выплаты по оплате труда, оплату льготного проезда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снижением фактических затрат на оказание услуг по организации и обеспечению отдыха и оздоровление детей, в том числе в этнической среде в связи с изменениями сроков оказания услуги (на осенний и зимний периоды каникулярного отдыха);</t>
    </r>
    <r>
      <rPr>
        <sz val="12"/>
        <color rgb="FFFF0000"/>
        <rFont val="Times New Roman"/>
        <family val="1"/>
        <charset val="204"/>
      </rPr>
      <t xml:space="preserve">
</t>
    </r>
    <r>
      <rPr>
        <sz val="12"/>
        <rFont val="Times New Roman"/>
        <family val="1"/>
        <charset val="204"/>
      </rPr>
      <t xml:space="preserve">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t>
    </r>
    <r>
      <rPr>
        <sz val="12"/>
        <color rgb="FFFF0000"/>
        <rFont val="Times New Roman"/>
        <family val="1"/>
        <charset val="204"/>
      </rPr>
      <t xml:space="preserve">                                                                                                                                                                                                                                 </t>
    </r>
    <r>
      <rPr>
        <sz val="12"/>
        <rFont val="Times New Roman"/>
        <family val="1"/>
        <charset val="204"/>
      </rPr>
      <t>- перечислением субсидий на финансовое обеспечение выполнения муниципального задания и на иные цели автономным учреждениям под фактическую потребность;
- экономией по расходам на проверку сметной документации на выполнение работ по капитальному ремонту МКУ "ЦДиК" в связи с  уточнением начальной максимальной цены контракта;
-  экономией в связи с отсутствием фактических затрат  на выплату компенсации педагогическим работникам, привлекаемым к проведению государственной итоговой аттестации, по основному месту работы работника образовательной организации в связи с внесением изменений в постановление Правительства Ханты-Мансийского автономного округа – Югры от 17.07.2013 № 266-п (с изменениями от 18.05.2018 № 160-п);
-экономией  в связи с уточнением сметной стоимости работ по капитальному ремонту МКУ "ЦДиК" ;</t>
    </r>
    <r>
      <rPr>
        <sz val="12"/>
        <color rgb="FFFF0000"/>
        <rFont val="Times New Roman"/>
        <family val="1"/>
        <charset val="204"/>
      </rPr>
      <t xml:space="preserve">
 </t>
    </r>
    <r>
      <rPr>
        <sz val="12"/>
        <rFont val="Times New Roman"/>
        <family val="1"/>
        <charset val="204"/>
      </rPr>
      <t xml:space="preserve">- экономией в связи со снижением фактических затрат  на эксплуатацию инженерных систем, средства будут использованы в следующем отчетном периоде. </t>
    </r>
  </si>
  <si>
    <r>
      <rPr>
        <u/>
        <sz val="12"/>
        <rFont val="Times New Roman"/>
        <family val="1"/>
        <charset val="204"/>
      </rPr>
      <t>По мероприятиям, реализуемым отделом молодежной политики:</t>
    </r>
    <r>
      <rPr>
        <sz val="12"/>
        <rFont val="Times New Roman"/>
        <family val="1"/>
        <charset val="204"/>
      </rPr>
      <t xml:space="preserve">
- количество мероприятий, проведенных учреждениями молодежной политики - 1021 ед. (85% от плана);                            
- количество заключенных трудовых договоров с подростками и молодежью - 1760 трудовых договора (83% от плана);                                                                                                               
- количество молодых людей, занимающихся военно-прикладными, экстремальными и техническими видами спорта - 473 человека (127% от плана);                                                                                                                                                                                                                 - количество детей и молодежи, занимающихся в молодежно-подростковых клубах и центрах по месту жительства - 3 270 человек (91% от плана);                                                                            
- количество молодых людей, вовлеченных в городские проекты и мероприятия реализуемые подведомственными учреждениями - 28 000 человек (94,5% от плана);                                              
- степень соблюдения стандарта качества оказываемых муниципальных услуг (работ) - 100%.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МКУ "ДЭАЗиИС" осуществляет организацию эксплуатации инженерных систем на 27 объектах 3-х муниципальных бюджетных учреждений молодежной политики. По состоянию на 01.10.2018 выполнены работы:                                                                                                                                                                                                                                 
- по составлению локальных сметных расчетов;
- по ремонту помещений МБУ ЦСП "Сибириский легион" (ремонт помещения душевой, устройство перегородок казармы № 2, ремонт внутренних помещений).
</t>
    </r>
  </si>
  <si>
    <t xml:space="preserve">Неисполнение кассового плана на сумму 12 511,00 тыс.руб. обусловлено:                                                                                                                                                                                                  - фактическими начислениями до минимального размера оплаты труда, которые сложились ниже запланированных;                                                                                                                                                                                                                                                                                                                                                                                                                                                                                                                                                                                                                                                                                                                                                                                                                                                                                                                                                                                              - перечислением субсидий на финансовое обеспечение выполнения муниципального задания бюджетным и автономным учреждениям под фактическую потребность;                                                                - снижением фактических затрат  по эксплуатации инженерных систем;
- уточнением сметной стоимости работ при размещении закупки на выполнение работ по текущему ремонту.                                                                                                                                                                                                                                                                         </t>
  </si>
  <si>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 количество проведенных культурно-массовых мероприятий, публичных выступлений 1868 ед, или 100,9% от плана года (1884 ед);
- количество проведенных культурно-массовых мероприятий, концертов 1377 ед, или  111,7%  от плана года (1 233 ед), из них:                                                                                                                                                                                                             - количество проведенных мероприятий в сфере сохранения и развития народных художественных промыслов, местных традиций и обычаев" 217 ед., или 86,8% от плана года (250 ед);
- количество клубных формирований 69 ед (пдан года 69 ед);
- количество участников проведенных культурно-массовых мероприятий, концертов  348 651 чел. или  104,1% от плана года  (334 822 чел.);
- число участников клубных формирований 1467 чел. или 100,1%  чел. от плана года (1465 чел);
- количество  публичных выступлений,  проведенных культурно-массовых мероприятий, ед. 507 ед, или  80% от плана года (634 ед.);
- число зрителей публичных выступлений, количество участников проведенных культурно-массовых мероприятий, чел.  77 551 чел. или  69,6% от плана года (111 450 чел.);
- количество новых (капитально-возобновленных) концертов, постановок, ед.  26 ед., или 60,5% от плана  года (43 ед.)                                                                                                                                                                                                                                                                 
 </t>
    </r>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 МКУ «ДДТиЖКК» является заказчиком установки и обслуживания временных мобильных туалетов при проведении городских спортивных массовых мероприятий, за отчетный период всего предоставлено 194 биотуалета;
- МКУ «ДЭАЗиИС» осуществляет организацию эксплуатации инженерных систем 4 муниципальных учреждений культуры  МБУ ИКЦ «Старый Сургут», МАУ «Многофункциональный культурно-досуговый центр», МАУ «Сургутская филармония»,  МАУ «Театр актера и куклы «Петрушки». 
Планом ремонта на 2018 год предусмотрен текущий ремонт объектов двух учреждений -  МБУ ИКЦ «Старый Сургут» (здание кафе «Трактир на Сайме») и  МАУ «Городской культурный центр» (ДК «Строитель»). Заключен муниципальный контракт от 12.07.2018 № 47-18. По состоянию на 01.10.2018 выполнен ремонт кровель зданий МБУ ИКЦ "Старый Сургут" (Центр ремесел, дом № 7, Школа-музей А.С. Знаменского, дом № 19, кафе "Трактир на Сайме", дом № 6).
Выполнение ремонта в МАУ "Городской культурный центр" , "ДК "Строитель" нецелесообразно. В результате обследования установлено, что здание находится в неудовлетворительном состоянии, вопрос о дальнейшей эксплуатации находится на рассмотрении у Администрации города.</t>
    </r>
  </si>
  <si>
    <r>
      <rPr>
        <sz val="12"/>
        <rFont val="Times New Roman"/>
        <family val="1"/>
        <charset val="204"/>
      </rPr>
      <t xml:space="preserve">Неисполнение кассового плана в сумме 4 342,82  тыс руб. обусловлено: 
- оплатой работ по "факту" оказания услуг медицинской скорой помощи и частного охранного предприятия;        
</t>
    </r>
    <r>
      <rPr>
        <sz val="12"/>
        <color theme="1"/>
        <rFont val="Times New Roman"/>
        <family val="1"/>
        <charset val="204"/>
      </rPr>
      <t xml:space="preserve">- переносом сроков проведения семинара на тему "Профилактика экстремизма в молодежной среле" на 4 квартал по согласованию с исполнителем услуг; 
 - длительным периодом переговоров с исполнителем проведения мониторинга деятельности молодежных субкультур;                                                                                                                                 
- оплатой по "факту" на основании акта оказания транспортных услуг;
- экономией сложившейся по результатам проведенного электронного аукциона по закупке технических средств;
- расторжением договоров на поставку бутилированной воды и продуктов питания в связи с уменьшением участников молодежного форума "Город и Я";
</t>
    </r>
  </si>
  <si>
    <r>
      <rPr>
        <sz val="12"/>
        <rFont val="Times New Roman"/>
        <family val="1"/>
        <charset val="204"/>
      </rPr>
      <t xml:space="preserve">Неисполнение кассового плана на сумму 1 963,20 тыс.руб.обусловлено:               </t>
    </r>
    <r>
      <rPr>
        <sz val="12"/>
        <color rgb="FFFF0000"/>
        <rFont val="Times New Roman"/>
        <family val="1"/>
        <charset val="204"/>
      </rPr>
      <t xml:space="preserve">                                                                                                                                                            </t>
    </r>
    <r>
      <rPr>
        <sz val="12"/>
        <rFont val="Times New Roman"/>
        <family val="1"/>
        <charset val="204"/>
      </rPr>
      <t>-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t>
    </r>
    <r>
      <rPr>
        <sz val="12"/>
        <color rgb="FFFF0000"/>
        <rFont val="Times New Roman"/>
        <family val="1"/>
        <charset val="204"/>
      </rPr>
      <t xml:space="preserve">
</t>
    </r>
    <r>
      <rPr>
        <sz val="12"/>
        <rFont val="Times New Roman"/>
        <family val="1"/>
        <charset val="204"/>
      </rPr>
      <t>- переносом сроков проведения командировок на 4 квартал.</t>
    </r>
  </si>
  <si>
    <t xml:space="preserve">Неисполнение кассового плана на сумму 3 179,58 тыс. руб. обусловлено:                                                                                                                                                                                          - снижением фактических затрат на заработную плату, отчислений в профсоюзный комитет и начисления на выплаты по оплате труда по причине внесения изменений в график отпусков и наличием периодов временной нетрудоспособности работников;
- снижением налогооблагаемой базы (с 30,2% до 15,3%) при расчете начислений на единовременные выплаты на оздоровление работников;
- переносом сроков проведения командировок на 4 квартал; 
- переносом сроков выплаты дополнительной меры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 на 4 квартал.                                                                                                                                                                                                                                                                                                                                                                                                                                                                                                                                                                                                                                                                                                                                                                                                                                                                                                                                              </t>
  </si>
  <si>
    <r>
      <rPr>
        <u/>
        <sz val="12"/>
        <rFont val="Times New Roman"/>
        <family val="1"/>
        <charset val="204"/>
      </rPr>
      <t>По мероприятиям реализуемым управлением по связям с общественностью и средствами массовой информации:</t>
    </r>
    <r>
      <rPr>
        <sz val="12"/>
        <color rgb="FFFF0000"/>
        <rFont val="Times New Roman"/>
        <family val="1"/>
        <charset val="204"/>
      </rPr>
      <t xml:space="preserve">
</t>
    </r>
    <r>
      <rPr>
        <sz val="12"/>
        <rFont val="Times New Roman"/>
        <family val="1"/>
        <charset val="204"/>
      </rPr>
      <t>- проведено 92 пресс-конференции (брифингов, пресс-подходов). Плановый показатель (140 ед.)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 вышло в эфир 470 телевизионных информационных и информационно-аналитических программ. Плановый показатель (635 ед.)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-вышло в эфир 1 845  минут информационных программ о деятельности органов местного самоуправления. Плановый показатель (2 820 мин.)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 опубликовано 37 полосы информации о деятельности органов местного самоуправления. Плановый показатель (66 ед.)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-вышло 760 полос информации в газете  "Сургутские ведомости". Плановый показатель (1700 ед.)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 количество уникальных посещений официального сайта газеты - 3 332 ед. Плановый показатель (5500 ед.)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-количество подписчиков муниципального печатного издания - 50 чел.</t>
    </r>
    <r>
      <rPr>
        <sz val="12"/>
        <color rgb="FFFF0000"/>
        <rFont val="Times New Roman"/>
        <family val="1"/>
        <charset val="204"/>
      </rPr>
      <t xml:space="preserve">
</t>
    </r>
    <r>
      <rPr>
        <u/>
        <sz val="12"/>
        <rFont val="Times New Roman"/>
        <family val="1"/>
        <charset val="204"/>
      </rPr>
      <t>По мероприятиям МКУ "ХЭУ":</t>
    </r>
    <r>
      <rPr>
        <sz val="12"/>
        <rFont val="Times New Roman"/>
        <family val="1"/>
        <charset val="204"/>
      </rPr>
      <t xml:space="preserve">
Достигнутый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составляет 47%, показатель не менее 95% планируется выполнить до конца 2018 года.</t>
    </r>
  </si>
  <si>
    <t>Обеспечением деятельности МКУ "УИТС" осуществляется в плановом режиме.</t>
  </si>
  <si>
    <r>
      <rPr>
        <sz val="12"/>
        <rFont val="Times New Roman"/>
        <family val="1"/>
        <charset val="204"/>
      </rPr>
      <t>Неисполнение кассового плана в размере 7 251,57 тыс. руб. обусловлено:</t>
    </r>
    <r>
      <rPr>
        <sz val="12"/>
        <color rgb="FFFF0000"/>
        <rFont val="Times New Roman"/>
        <family val="1"/>
        <charset val="204"/>
      </rPr>
      <t xml:space="preserve">
</t>
    </r>
    <r>
      <rPr>
        <sz val="12"/>
        <rFont val="Times New Roman"/>
        <family val="1"/>
        <charset val="204"/>
      </rPr>
      <t xml:space="preserve">- условиями договоров на поставку технических средств, оригинальных расходных материалов, сопровождение программных продуктов, услуги по защите информации, лицензионное обслуживание, продление тех.поддержки в соответствии с которыми оплата будет осуществлена в 4 квартале.
</t>
    </r>
  </si>
  <si>
    <r>
      <rPr>
        <sz val="12"/>
        <rFont val="Times New Roman"/>
        <family val="1"/>
        <charset val="204"/>
      </rPr>
      <t>Неисполнение кассового плана в размере 1 861,00 тыс. руб. обусловлено:</t>
    </r>
    <r>
      <rPr>
        <sz val="12"/>
        <color rgb="FFFF0000"/>
        <rFont val="Times New Roman"/>
        <family val="1"/>
        <charset val="204"/>
      </rPr>
      <t xml:space="preserve">
</t>
    </r>
    <r>
      <rPr>
        <sz val="12"/>
        <rFont val="Times New Roman"/>
        <family val="1"/>
        <charset val="204"/>
      </rPr>
      <t xml:space="preserve"> - экономией, сложившейся по результатм проведения конкурсных процедур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t>
    </r>
    <r>
      <rPr>
        <sz val="12"/>
        <color rgb="FFFF0000"/>
        <rFont val="Times New Roman"/>
        <family val="1"/>
        <charset val="204"/>
      </rPr>
      <t xml:space="preserve"> </t>
    </r>
    <r>
      <rPr>
        <sz val="12"/>
        <rFont val="Times New Roman"/>
        <family val="1"/>
        <charset val="204"/>
      </rPr>
      <t>медосмотр, обучение, поставку спецодежды и средств индивидуальной защиты, проведения специальной оценки условий труда;</t>
    </r>
    <r>
      <rPr>
        <sz val="12"/>
        <color rgb="FFFF0000"/>
        <rFont val="Times New Roman"/>
        <family val="1"/>
        <charset val="204"/>
      </rPr>
      <t xml:space="preserve">
 </t>
    </r>
    <r>
      <rPr>
        <sz val="12"/>
        <rFont val="Times New Roman"/>
        <family val="1"/>
        <charset val="204"/>
      </rPr>
      <t>- оплатой услуг связи, коммунальных услуг по фактическим расходам;</t>
    </r>
    <r>
      <rPr>
        <sz val="12"/>
        <color rgb="FFFF0000"/>
        <rFont val="Times New Roman"/>
        <family val="1"/>
        <charset val="204"/>
      </rPr>
      <t xml:space="preserve">
</t>
    </r>
    <r>
      <rPr>
        <sz val="12"/>
        <rFont val="Times New Roman"/>
        <family val="1"/>
        <charset val="204"/>
      </rPr>
      <t xml:space="preserve"> - отсутствием потребности в приобретении средств индивидуальной защиты и проведение медицинских осмотров 18 водителей МКУ "ХЭУ", которые с 01.01.2018 сокращены, по результатам специальной оценки условий труда потребность в приобретении средств индивидуальной защиты 26 работникам отсутствует ;</t>
    </r>
    <r>
      <rPr>
        <sz val="12"/>
        <color rgb="FFFF0000"/>
        <rFont val="Times New Roman"/>
        <family val="1"/>
        <charset val="204"/>
      </rPr>
      <t xml:space="preserve">
 </t>
    </r>
    <r>
      <rPr>
        <sz val="12"/>
        <rFont val="Times New Roman"/>
        <family val="1"/>
        <charset val="204"/>
      </rPr>
      <t>- снижением фактических затрат на оплату труда и начисления на выплаты по оплате труда по причине внесения изменений в график отпусков.</t>
    </r>
  </si>
  <si>
    <t>Обеспечение деятельности Администрации города осуществляется в плановом режиме</t>
  </si>
  <si>
    <r>
      <rPr>
        <u/>
        <sz val="12"/>
        <color theme="1"/>
        <rFont val="Times New Roman"/>
        <family val="1"/>
        <charset val="204"/>
      </rPr>
      <t>По мероприятиям программы, реализуемым  МКУ "Наш город", МКУ "ЕДДС города Сургута"</t>
    </r>
    <r>
      <rPr>
        <sz val="12"/>
        <color theme="1"/>
        <rFont val="Times New Roman"/>
        <family val="1"/>
        <charset val="204"/>
      </rPr>
      <t xml:space="preserve">
Уровень общеуголовной преступности (91,2 ед.  на 10 тыс. населения) (план - 163,5 ед.).
Количество выявленных  административных правонарушений (5104 ед на 10 тыс. населения) (план -7050);
Общий массив зарегистрированных преступлений в городе сократился с 3704 до 3370;
Произошло снижение количества дорожно-транспортных происшествий  с 6444 до 4821;
Доля уличных преступлений в числе зарегистрированных общеуголовных составила 12% (аналогичный период прошлого года 13,4 %) ;
Доля административных правонарушений, выявленных с помощью технических средств фото-, видеофиксации, в общем количестве таких правонарушений составила 87 % (аналогичный период прошлого года 87,2%);
Заключено 3 соглашения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между Департаментом внутренней политики ХМАО-Югры и Администрацией города на основании которых предоставлены целевые субсидии на:  
-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 создание условий деятельности народных дружин; 
- обеспечение функционирования и развития систем видеонаблюдения в сфере общественного порядка.
</t>
    </r>
    <r>
      <rPr>
        <u/>
        <sz val="12"/>
        <color theme="1"/>
        <rFont val="Times New Roman"/>
        <family val="1"/>
        <charset val="204"/>
      </rPr>
      <t>По мероприятиям МКУ "ХЭУ":</t>
    </r>
    <r>
      <rPr>
        <sz val="12"/>
        <color theme="1"/>
        <rFont val="Times New Roman"/>
        <family val="1"/>
        <charset val="204"/>
      </rPr>
      <t xml:space="preserve">
- заключены  муниципальные контракты и договора на услуги связи, коммунальные расходы, техническое обслуживание и ремонт оборудования, содержание помещений, страхование владельцев автотранспортных средств, поставку ГСМ, бумаги и т.д. Выполнение работ, оказание услуг, поставка товаров происходит планомерно, в течении финансового года в соответствии с заключенными договорами и с планом- закупок учреждения. Оплата производится по факту выполненных  работ, оказания  услуг и поставки товаров.
- электронный аукцион на приобретение ПО "Ангел" находится на стадии подачи заявок от потанциальных участников электронного аукциона;
</t>
    </r>
    <r>
      <rPr>
        <u/>
        <sz val="12"/>
        <color theme="1"/>
        <rFont val="Times New Roman"/>
        <family val="1"/>
        <charset val="204"/>
      </rPr>
      <t>По мероприятиям МКУ "ДГХ":</t>
    </r>
    <r>
      <rPr>
        <sz val="12"/>
        <color theme="1"/>
        <rFont val="Times New Roman"/>
        <family val="1"/>
        <charset val="204"/>
      </rPr>
      <t xml:space="preserve">
- Доля оборудования, по которому осуществлялось обслуживание от общего количества оборудования подлежащщяя обсуживанию составила 100 %;
-  Выполнены работы по утилизации выбывшего из эксплуатации оборудования;
</t>
    </r>
    <r>
      <rPr>
        <u/>
        <sz val="12"/>
        <color theme="1"/>
        <rFont val="Times New Roman"/>
        <family val="1"/>
        <charset val="204"/>
      </rPr>
      <t>По мероприятиям МКУ "УИТС"</t>
    </r>
    <r>
      <rPr>
        <sz val="12"/>
        <color theme="1"/>
        <rFont val="Times New Roman"/>
        <family val="1"/>
        <charset val="204"/>
      </rPr>
      <t xml:space="preserve">
- доля  своевременно и качественно выполненных заявок по информационно-коммуникационному обеспечению деятельности  комиссии составила 100 %;
- доля  своевременно и качественно выполненных заявок по информационно-коммуникационному обеспечению деятельности  комиссии по делам несовершеннолетних и защите их прав, от общего количества поступивших заявок составила 100 %;
-доля оборудования, по которому осуществлялось обслуживание, от общего количества оборудования, подлежащего обслуживанию составила 100 %;</t>
    </r>
  </si>
  <si>
    <t xml:space="preserve">Неисполнение кассового плана в сумме 9 055,35 тыс руб. обусловлено:
- заявительным характером обращений граждан для назначения компенсации расходов на проезд в городском пассажирском транспорте общего пользования отдельным категориям населения;
- оплатой работ по "факту" на основании актов выполненных работ, выплатой компенсаций на оплату ЖКУ почетным гражданам осуществлена в пределах обращений управляющих компаний;
- отсутствием расходов на оплату поминальных обедов в день похорон Почетного гражданина города Сургута. Расходы носят заявительный характер. На 01.10.2018 обращений нет.
- отсутствие расходов по социальной поддержке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 Расходы носят заявительный характер. На 01.10.2018 г. обращений нет.
- уменьшением количества получателей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(план 2 чел., факт 1 чел.). Расходы носят заявительный характер, оплачены в объеме обращений;
 - условиями заключенных договоров на оказание услуг по организации санаторно-курортного лечения 45 детей-инвалидов  (период заездов с 07.05.2018 по 24.09.2018). Оплата будет осуществлена в следующем отчетном периоде, после завершения периода заезда;
- оплатой работ по "факту" на основании актов выполненных работ, выплатой компенсаций на оплату ЖКУ отдельным категориям граждан осуществлена в пределах обращений управляющих компаний.
</t>
  </si>
  <si>
    <r>
      <rPr>
        <sz val="12"/>
        <rFont val="Times New Roman"/>
        <family val="1"/>
        <charset val="204"/>
      </rPr>
      <t>Неисполнение кассового плана в размере 3 764,15 тыс. руб. обусловлено:</t>
    </r>
    <r>
      <rPr>
        <sz val="12"/>
        <color rgb="FFFF0000"/>
        <rFont val="Times New Roman"/>
        <family val="1"/>
        <charset val="204"/>
      </rPr>
      <t xml:space="preserve">
 </t>
    </r>
    <r>
      <rPr>
        <sz val="12"/>
        <rFont val="Times New Roman"/>
        <family val="1"/>
        <charset val="204"/>
      </rPr>
      <t>- оплатой услуг по информационному обслуживанию органов местного самоуправления в электронных СМИ, печати, доставке газеты "Сургутские ведомости", фотообеспечению по фактическим расходам;</t>
    </r>
    <r>
      <rPr>
        <sz val="12"/>
        <color rgb="FFFF0000"/>
        <rFont val="Times New Roman"/>
        <family val="1"/>
        <charset val="204"/>
      </rPr>
      <t xml:space="preserve">
</t>
    </r>
    <r>
      <rPr>
        <sz val="12"/>
        <rFont val="Times New Roman"/>
        <family val="1"/>
        <charset val="204"/>
      </rPr>
      <t xml:space="preserve"> -  длительной процедурой подготовки документации для заключения контракта по изготовлению и поставке брошюр "Живая память" и краеведческого календаря по причине уточнения объемов товаров;
 - переносом сроков реализации программы по адаптации и прокату телевизионных видеороликов на 4 квартал;</t>
    </r>
    <r>
      <rPr>
        <sz val="12"/>
        <color rgb="FFFF0000"/>
        <rFont val="Times New Roman"/>
        <family val="1"/>
        <charset val="204"/>
      </rPr>
      <t xml:space="preserve">
 </t>
    </r>
    <r>
      <rPr>
        <sz val="12"/>
        <rFont val="Times New Roman"/>
        <family val="1"/>
        <charset val="204"/>
      </rPr>
      <t>- переносом сроков проведения конкурса рекламы "Простые правила" на 4 квартал.</t>
    </r>
  </si>
  <si>
    <r>
      <rPr>
        <sz val="12"/>
        <color theme="1"/>
        <rFont val="Times New Roman"/>
        <family val="1"/>
        <charset val="204"/>
      </rPr>
      <t>Неисполнение кассового плана в размере 77,8 тыс. руб. обусловлено:</t>
    </r>
    <r>
      <rPr>
        <sz val="12"/>
        <rFont val="Times New Roman"/>
        <family val="1"/>
        <charset val="204"/>
      </rPr>
      <t xml:space="preserve">
 - переносом сроков проведения курсов повышения квалификации на следующий отчетный период;
</t>
    </r>
  </si>
  <si>
    <r>
      <rPr>
        <u/>
        <sz val="12"/>
        <rFont val="Times New Roman"/>
        <family val="1"/>
        <charset val="204"/>
      </rPr>
      <t>По мероприятиям, реализуемым  МКУ "Наш город":</t>
    </r>
    <r>
      <rPr>
        <sz val="12"/>
        <rFont val="Times New Roman"/>
        <family val="1"/>
        <charset val="204"/>
      </rPr>
      <t xml:space="preserve">
- 206 граждан приняли участие в мероприятиях по правовому просвещению и пропаганде социально ответственного поведения. Плановый показатель (500 чел.)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- 6 406 чел - количество жителей, вовлеченных в организацию и проведение совместных с органами местного самоуправления мероприятий по обсуждению социально значимых проблем и вопросов местного значения. Плановый показатель (3 500 чел.) достигнут.</t>
    </r>
    <r>
      <rPr>
        <sz val="12"/>
        <color rgb="FFFF0000"/>
        <rFont val="Times New Roman"/>
        <family val="1"/>
        <charset val="204"/>
      </rPr>
      <t xml:space="preserve">
</t>
    </r>
    <r>
      <rPr>
        <sz val="12"/>
        <rFont val="Times New Roman"/>
        <family val="1"/>
        <charset val="204"/>
      </rPr>
      <t>- специалистами учреждения  оказано содействие в создании 150 советов многоквартирных домов. Плановый показатель (156 ед.) планируется  достигнуть в полном объеме до конца 2018 года.</t>
    </r>
    <r>
      <rPr>
        <sz val="12"/>
        <color rgb="FFFF0000"/>
        <rFont val="Times New Roman"/>
        <family val="1"/>
        <charset val="204"/>
      </rPr>
      <t xml:space="preserve">
</t>
    </r>
    <r>
      <rPr>
        <sz val="12"/>
        <rFont val="Times New Roman"/>
        <family val="1"/>
        <charset val="204"/>
      </rPr>
      <t>- завершены 8 социологических исследований. 6 социологических исследований находятся на стадии выполнения. В распоряжение АГ "Об утверждении плана-графика социалогических исследований на 2018 год" внесено дополнение в части увеличения количества социалогических исследований на 1 ед. Плановый показатель (13 ед.) планируется  достигнуть в полном объеме до конца 2018 года (до 14 ед.).</t>
    </r>
    <r>
      <rPr>
        <sz val="12"/>
        <color rgb="FFFF0000"/>
        <rFont val="Times New Roman"/>
        <family val="1"/>
        <charset val="204"/>
      </rPr>
      <t xml:space="preserve">
</t>
    </r>
    <r>
      <rPr>
        <sz val="12"/>
        <rFont val="Times New Roman"/>
        <family val="1"/>
        <charset val="204"/>
      </rPr>
      <t>-распространено 30 738 тыс. листов информационных материалов. В связи со снижением количества поступающей в адрес учреждения информации для распространения, оптимизацией ресурсов (в том числе снижение использования большого объема бумаги), развитием интерактивных форм оповещения населения, существует риск неисполнения мероприятия в полном объеме (план 100 тыс. листов).  Будут внесены изменения в значения показателя.</t>
    </r>
    <r>
      <rPr>
        <sz val="12"/>
        <color rgb="FFFF0000"/>
        <rFont val="Times New Roman"/>
        <family val="1"/>
        <charset val="204"/>
      </rPr>
      <t xml:space="preserve">
</t>
    </r>
    <r>
      <rPr>
        <sz val="12"/>
        <rFont val="Times New Roman"/>
        <family val="1"/>
        <charset val="204"/>
      </rPr>
      <t>- оказывается финансовая, имущественная, информационная, консультационная поддержка деятельности территориальных общественных самоуправлений.</t>
    </r>
    <r>
      <rPr>
        <sz val="12"/>
        <color rgb="FFFF0000"/>
        <rFont val="Times New Roman"/>
        <family val="1"/>
        <charset val="204"/>
      </rPr>
      <t xml:space="preserve">
</t>
    </r>
    <r>
      <rPr>
        <sz val="12"/>
        <rFont val="Times New Roman"/>
        <family val="1"/>
        <charset val="204"/>
      </rPr>
      <t xml:space="preserve">-предоставлены субсидии 18-ти ТОС на реализацию социально значимых проектов в 2018 году. Показатель достигнут (18 ед.)  в полном объеме.
</t>
    </r>
    <r>
      <rPr>
        <u/>
        <sz val="12"/>
        <rFont val="Times New Roman"/>
        <family val="1"/>
        <charset val="204"/>
      </rPr>
      <t>По мероприятиям департамента архитектуры и градостроительства:</t>
    </r>
    <r>
      <rPr>
        <sz val="12"/>
        <rFont val="Times New Roman"/>
        <family val="1"/>
        <charset val="204"/>
      </rPr>
      <t xml:space="preserve">
- доля населения, получившая доступ к услугам общественного центра в п. Снежный 100%.
</t>
    </r>
    <r>
      <rPr>
        <u/>
        <sz val="12"/>
        <rFont val="Times New Roman"/>
        <family val="1"/>
        <charset val="204"/>
      </rPr>
      <t>По мероприятиям отдела молодёжной политики:</t>
    </r>
    <r>
      <rPr>
        <sz val="12"/>
        <rFont val="Times New Roman"/>
        <family val="1"/>
        <charset val="204"/>
      </rPr>
      <t xml:space="preserve">
- проведены 2 акции по месту жительства для детей и подростков "Автобус добра". Плановый показатель (2 акции) достигнут.</t>
    </r>
    <r>
      <rPr>
        <sz val="12"/>
        <color rgb="FFFF0000"/>
        <rFont val="Times New Roman"/>
        <family val="1"/>
        <charset val="204"/>
      </rPr>
      <t xml:space="preserve">
</t>
    </r>
    <r>
      <rPr>
        <sz val="12"/>
        <rFont val="Times New Roman"/>
        <family val="1"/>
        <charset val="204"/>
      </rPr>
      <t>По мероприятиям МКУ "Управление информационных технологий и связи города Сургута":
- количество сетевых портов подключения к транспортной сети передачи данных муниципальной информационной системы составляет 28 единиц. Плановый показатель (28 ед.) достигнут.</t>
    </r>
    <r>
      <rPr>
        <sz val="12"/>
        <color rgb="FFFF0000"/>
        <rFont val="Times New Roman"/>
        <family val="1"/>
        <charset val="204"/>
      </rPr>
      <t xml:space="preserve">
</t>
    </r>
    <r>
      <rPr>
        <sz val="12"/>
        <rFont val="Times New Roman"/>
        <family val="1"/>
        <charset val="204"/>
      </rPr>
      <t>- количество обслуживаемых средств вычислительной, копировально-множительной техники и периферийного оборудования МКУ «Наш город» составляет 286 единиц. Плановый показатель (286 ед.) достигнут.</t>
    </r>
    <r>
      <rPr>
        <sz val="12"/>
        <color rgb="FFFF0000"/>
        <rFont val="Times New Roman"/>
        <family val="1"/>
        <charset val="204"/>
      </rPr>
      <t xml:space="preserve">
</t>
    </r>
    <r>
      <rPr>
        <u/>
        <sz val="12"/>
        <rFont val="Times New Roman"/>
        <family val="1"/>
        <charset val="204"/>
      </rPr>
      <t>По мероприятиям департамента городского хозяйства:</t>
    </r>
    <r>
      <rPr>
        <sz val="12"/>
        <rFont val="Times New Roman"/>
        <family val="1"/>
        <charset val="204"/>
      </rPr>
      <t xml:space="preserve">
-оказаны услуги по эксплуатации инженерных систем на 27 объектах МКУ "Наш город".</t>
    </r>
  </si>
  <si>
    <r>
      <rPr>
        <sz val="12"/>
        <color theme="1"/>
        <rFont val="Times New Roman"/>
        <family val="1"/>
        <charset val="204"/>
      </rPr>
      <t xml:space="preserve">Неисполнение кассового плана в размере 8 310,98 тыс. руб. обусловлено внесением изменений в государственную программу ХМАО-Югры «Социально-экономическое развитие, инвестиции и инновации ХМАО-Югры на 2016-2020 годы», муниципальную программу "Развитие малого и среднего предпринимательства в городе Сургуте на 2016-2030 годы" и разработкой порядка предоставления субсидий субъектам малого и среднего предпринимательства в целях возмещения затрат (далее - Порядок). </t>
    </r>
    <r>
      <rPr>
        <sz val="12"/>
        <color rgb="FF190ADA"/>
        <rFont val="Times New Roman"/>
        <family val="1"/>
        <charset val="204"/>
      </rPr>
      <t xml:space="preserve">
</t>
    </r>
  </si>
  <si>
    <r>
      <rPr>
        <u/>
        <sz val="12"/>
        <rFont val="Times New Roman"/>
        <family val="1"/>
        <charset val="204"/>
      </rPr>
      <t xml:space="preserve">По мероприятиям, реализуемым департаментом городского хозяйства:  :
</t>
    </r>
    <r>
      <rPr>
        <sz val="12"/>
        <rFont val="Times New Roman"/>
        <family val="1"/>
        <charset val="204"/>
      </rPr>
      <t>МКУ "КГХ": 
В части организации изготовления технической документации на объекты муниципального имущества оказаны услуги:
- по определению рыночной стоимости 6 объектов недвижимого имущества; 
- по изготовлению актов обследования, подтверждающих прекращение существования 20 объектов недвижимости;  
- по изготовлению технической документации на 5 объектов энергохозяйства;
- по изготовлению технических планов на 12 муниципальных жилых помещения.
- заключен муниципальный контракт на оказание услуг по изготовлению технической документации на 48 муниципальных жилых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На конец 9 месяцев текущего года начисление платежей ведется по 3 829 лицевому счету, сбор платежей осуществляется по 1 477 лицевому счету. Доставлено 3 829 счета-извещения нанимателям жилых помещений. В части ведения претензионной и исковой работы через СГМУП «РКЦ ЖКХ» направлено нанимателям 511 уведомлений о задолженности и 123 уведомлений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01.10.2018 года заключены договоры на возмещение затрат с 13-ю управляющими компаниями.
- оплачены взносы на капитальный ремонт многоквартирных домов с 2018 года осуществляется на основании счетов и счетов-извещений некоммерческой организации «Югорский фонд капитального ремонта многоквартирных домов».
- в рамках заключённых договоров на выполнение ремонтно-восстановительных работ по вскрытию входных дверей и замены дверного замка, на освобождение и утилизацию выморочного имущества умерших нанимателей муниципальных жилых помещений, на оказание услуг по дезинфекции и дезодорации жилого помещения,
- оплачены расходы по благоустройству дворовых территорий многоквартирных домов в части муниципальной собственности (26 муниципальных квартир);
- оплачены расходы по оборудованию системы оповещения и управления эвакуацией людей при пожаре в многоквартирных домах в части муниципальной собственности;
-  выполнены работы по установке общедомового прибора учета потребления коммунальных ресурсов в многоквартирном доме в части муниципальной собственности;
- заключен муниципальный контракт на оказание услуг по содержанию и ремонту оборудования 9 детских игровых и спортивных площадок, на которых расположены 62 малые архитектурные формы. 
- заключен договор на оборудование автономными пожарными извещателями с GSM- 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t>
    </r>
    <r>
      <rPr>
        <sz val="12"/>
        <color rgb="FFFF0000"/>
        <rFont val="Times New Roman"/>
        <family val="1"/>
        <charset val="204"/>
      </rPr>
      <t xml:space="preserve">
</t>
    </r>
    <r>
      <rPr>
        <sz val="12"/>
        <rFont val="Times New Roman"/>
        <family val="1"/>
        <charset val="204"/>
      </rPr>
      <t>ДГХ (МКУ "ДДТиЖКК):  
- оказаны услуги по проверке локальных сметных расчетов на выполнение ремонта муниципальных жилых помещений (5 квартир);
- выполнен ремонт квартиры по адресу ул.Чехова, д.5, кв.105;
- заключены муниципальные контракты на выполнение ремонта в двух муниципальных жилых помещениях.</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</si>
  <si>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МКУ "ДЭАЗиИС": 
- в стадии заключения муниципальные контракты на выполнение работ по замене комплектующих автоматизированных узлов регулирования тепловой энергии (АУРТЭ) в 18 учреждениях, срок выполнения работ – 4 квартал 2018.</t>
    </r>
    <r>
      <rPr>
        <sz val="12"/>
        <color rgb="FFFF0000"/>
        <rFont val="Times New Roman"/>
        <family val="1"/>
        <charset val="204"/>
      </rPr>
      <t xml:space="preserve">
</t>
    </r>
    <r>
      <rPr>
        <sz val="12"/>
        <rFont val="Times New Roman"/>
        <family val="1"/>
        <charset val="204"/>
      </rPr>
      <t>МКУ "КГХ":
- установлено 106 шт. приборов учета ГХВС в муниципальных квартирах, 2 шт. ИПУ ГХВС в муниципальной комнате по заявлению нанимателя.  Планируется выполнить работы по установке ИПУ электроэнергии в количестве 30 шт. в общежитиях, переведённых в статус МКД, в которых выполнен капитальный ремонт.
МКУ "ХЭУ":
 - заключены муниципальные контракты на выполнение работ по замене оконных блоков (ул. Энгельса, 8), на проектные работы по замене приборов учета (ПУ) теплоэнергии.
КУИ: 
- ведется работа по подготовке технического задания и разработке конкурсной документации на выполнение работ по установке индивидуальных приборов учета ХГВС (16 шт.) в нежилых помещениях муниципальной собственности. 
За счет привлеченных средств (СГМУП "Горводоканал", СГМУП "Городские тепловые сети"):
В части реконструкции уличных водопроводных сетей с применением современных материалов: 
- выполнены работы на выполнение ПИР по реконструкции объектов.  
- заключены контракты на выполнение работ по реконструкции объектов: "Водовод до ЦТП-61 мкр.25", "Магистральные сети водоснабжения ул. Крылова, ул. Привокзальная", "Сооружение водовод (Водовод от ВК-23 по ул. Геологической до ВК-3 по ул. Мелик-Карамова)", "Сети водоснабжения от ВК-2 по ул. Геологической до 9ТК126". "Водовод по пр.Пролетарский (от ул. Геологической до ул.Югорской)", протяжённостью 413 пог.м.;
В части реконструкции котельных установок: 
- выполнены работ по реконструкции котельной № 9 с заменой на автоматизированную котельную установленной мощностью 7МВт;
- заключены контракты на монтаж системы автоматизации котельной, на выполнение электро-монтажных и пуско-наладочных работ в котельной, на выполнение работ по внедрению частотных преобразователей на котельном оборудовании.
В части оптимизации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запланировано произвести замену светильников на светильники с энергосберегающими лампами на 19 объектах.</t>
    </r>
  </si>
  <si>
    <r>
      <rPr>
        <u/>
        <sz val="12"/>
        <rFont val="Times New Roman"/>
        <family val="1"/>
        <charset val="204"/>
      </rPr>
      <t>По мероприятиям, реализуемым департаментом городского хозяйства:</t>
    </r>
    <r>
      <rPr>
        <sz val="12"/>
        <rFont val="Times New Roman"/>
        <family val="1"/>
        <charset val="204"/>
      </rPr>
      <t xml:space="preserve">
- заключены муниципальные контракты на  отлов, содержание и утилизацию безнадзорных и бродячих животных. За 9 месяцев 2018 года приняты документы, подтверждающие отлов подрядчиками 1396 единиц животных
</t>
    </r>
  </si>
  <si>
    <r>
      <rPr>
        <u/>
        <sz val="12"/>
        <rFont val="Times New Roman"/>
        <family val="1"/>
        <charset val="204"/>
      </rPr>
      <t>Обеспечение деятельности Департмента городского хозяйства и муниципальных казенных учреждений осуществляется в плановом режиме</t>
    </r>
    <r>
      <rPr>
        <sz val="12"/>
        <color rgb="FFFF0000"/>
        <rFont val="Times New Roman"/>
        <family val="1"/>
        <charset val="204"/>
      </rPr>
      <t xml:space="preserve">
</t>
    </r>
  </si>
  <si>
    <t xml:space="preserve">По мероприятиям программы, реализуемым  МКУ "Сургутский спасательный центр":   
 - уровень готовности Сургутского спасательного центра к выполнению аварийно-спасательных и водолазно-спасательных работ составляет 100%;
 - доля водолазов, аттестованных на 5 разряд  от общего числа водолазов подлежащих переаттестации - 100%, во втором полугодии запланировано обучение водолазов на 6 разряд, переаттестация взрывотехников;
 - доля специалистов, спасателей, прошедших обучение, повышение квалификации и переаттестацию, от общего числа специалистов, спасателей, подлежащих обучению, повышению квалификации и переаттестации - 100%. 
- доля обновленного аварийно-спасательного транспорта, спасательного и водолазного оборудования, инвентаря от запланированного числа, подлежащего замене - 62%. Приобретение оборудования запланировано на 4 квартал. 
 - число выездов спасательных бригад на проведение профилактических мероприятий на воде и на льду – 959 раз: показатель выполнен на 95%.
 - число выездов спасательных бригад на обеспечение безопасности общегородских мероприятий - 12 раз: показатель выполнен на 109%.
 - количество проведённых показных занятий с учащимися и студентами образовательных учреждений города  – 27 занятий: показатель выполнен на 96%.
 - количество проведённых тактико-специальных учений (тренировок)  – 5 учений: показатель выполнен на 38%.
 - доля граждан, которым была оказана помощь, от общего количества граждан, обратившихся за помощью  – 100%.
 - количество населения, прошедшего обучение в отделе по организации курсов гражданской обороны и подготовке населения к действиям при чрезвычайных ситуациях – 874 чел.: показатель выполнен на 73%.
 - среднее время ожидания прибытия смены водолазов по месту вызова на объект составило 45 минут: не превысило плановое значение. 
 - среднее время ожидания прибытия смены спасателей по месту вызова на объект составило 35 минут: не превысило плановое значение.
 - уровень укомплектованности кадрами – 92%: показатель выполнен на 96%.
</t>
  </si>
  <si>
    <r>
      <rPr>
        <sz val="12"/>
        <rFont val="Times New Roman"/>
        <family val="1"/>
        <charset val="204"/>
      </rPr>
      <t>Неисполнение кассового плана на сумму 4 682,64 руб. обусловлено:</t>
    </r>
    <r>
      <rPr>
        <sz val="12"/>
        <color rgb="FFFF0000"/>
        <rFont val="Times New Roman"/>
        <family val="1"/>
        <charset val="204"/>
      </rPr>
      <t xml:space="preserve">
</t>
    </r>
    <r>
      <rPr>
        <sz val="12"/>
        <rFont val="Times New Roman"/>
        <family val="1"/>
        <charset val="204"/>
      </rPr>
      <t>- заявительным характером компенсации стоимости проезда и провоза багажа к месту использования отпуска и обратно;</t>
    </r>
    <r>
      <rPr>
        <sz val="12"/>
        <color rgb="FFFF0000"/>
        <rFont val="Times New Roman"/>
        <family val="1"/>
        <charset val="204"/>
      </rPr>
      <t xml:space="preserve">
</t>
    </r>
    <r>
      <rPr>
        <sz val="12"/>
        <rFont val="Times New Roman"/>
        <family val="1"/>
        <charset val="204"/>
      </rPr>
      <t>-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по эксплуатации инженерных систем 2-х объектов МКУ «Сургутский спасательный центр», на техническое обслуживание и ремонт, услугам по заправке баллонов, уборке административных и бытовых помещений, вывозу ТБО, стрике мягкого инвентаря, дератизации (дезинсекции), определению концентрации атмосферного воздуха, сбору и утилизации ртутьсодержащих отходов, перевозке нефтесодержащих жидкостей, составление расчетов платы за негативное воздействие на окружающую среду, на приобретение судовой радиостанции, навигатора, поисково-спасательного оборудования, консультационные услуги, услуг по страхованию;</t>
    </r>
    <r>
      <rPr>
        <sz val="12"/>
        <color rgb="FFFF0000"/>
        <rFont val="Times New Roman"/>
        <family val="1"/>
        <charset val="204"/>
      </rPr>
      <t xml:space="preserve">
</t>
    </r>
    <r>
      <rPr>
        <sz val="12"/>
        <rFont val="Times New Roman"/>
        <family val="1"/>
        <charset val="204"/>
      </rPr>
      <t>- оплатой договоров по "факту" на поставку хозяйственных и канцелярских товаров, альпинистского снаряжения, запасных частей к автотехнике и судам, лакокрасочной продукции, строительных материалов, металлопродукции, бланочной продукции, питьевой воды, медикаментов;</t>
    </r>
    <r>
      <rPr>
        <sz val="12"/>
        <color rgb="FFFF0000"/>
        <rFont val="Times New Roman"/>
        <family val="1"/>
        <charset val="204"/>
      </rPr>
      <t xml:space="preserve">
 </t>
    </r>
    <r>
      <rPr>
        <sz val="12"/>
        <rFont val="Times New Roman"/>
        <family val="1"/>
        <charset val="204"/>
      </rPr>
      <t xml:space="preserve">-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t>
    </r>
  </si>
  <si>
    <t xml:space="preserve">Обеспечение деятельности департамента архитектуры и градостроительства осуществляется в плановом режиме.
</t>
  </si>
  <si>
    <t>1. Неисполнение кассового плана на сумму 36 774,26 тыс.руб.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основании актов выполненных работ на изготовление техпаспортов, справок о принадлежности объектов на оценку имущества, изымаемого для муниципальных нужд, на оказание услуг по экспертизе технического состояния автотранспорта, на оказание услуг по утилизации архивных документов, на проведение семинаров и курсов повышения квалификации
- экономией, сложившейся при заключения договоров на услуги по страхованию автотранспорта учреждения, по охране объекта, на приобретение запчастей и на поставку канцелярских товаров, на услуги в области информационных технологий; 
-переносом сроков проведения консурсов на следующий отчетный период текущего финансового года по причине позднего предоставления технического задания на изготовление мемориальных досок, на выполнение научно-исследовательской работы по корректировки «Программы комплексного развития транспортной инфраструктуры», на межевание земельных участков, формирование пакета сведений, проведение оценочных работ по определению рыночной стоимости размера арендной платы.</t>
  </si>
  <si>
    <t>Неисполнение кассового плана в сумме 5 169,74 тыс. рублей обусловлено:
 - длительной процедурой согласования заявки в профильном департаменте ХМАО-Югры на перечисление средства из окружного бюджета на строительство объекта "Улица Киртбая от  ул. 1 "З" до ул. 3 "З", оплата будет произведена в следующем отчетном периоде;
- оплатой работ по корректировке сметной документации по объекту "Улица 5 "З" от Нефтеюганского шоссе до ул. 39 "З" в следующем отчетном периоде в соответствии с заключенным муниципальным контрактом;
 -  экономией по результатам конкурсных процедур на выполнение работ по корректировке сметной документации.</t>
  </si>
  <si>
    <r>
      <rPr>
        <sz val="12"/>
        <rFont val="Times New Roman"/>
        <family val="1"/>
        <charset val="204"/>
      </rPr>
      <t>Неисполнение кассового плана на сумму 753,41 тыс.рублей обусловлено оплатой работ по фактическим расходам на основании актов оказанных услуг по уборке мест несанкционированного размещения отходов и санитарной очистки территорий города Сургута, по организации мероприятий по экологической направленности (изготовление и прокат видеороликов) и привлечение населения к природохранной деятельности.</t>
    </r>
    <r>
      <rPr>
        <sz val="12"/>
        <color rgb="FFFF0000"/>
        <rFont val="Times New Roman"/>
        <family val="1"/>
        <charset val="204"/>
      </rPr>
      <t xml:space="preserve">
</t>
    </r>
  </si>
  <si>
    <r>
      <rPr>
        <u/>
        <sz val="12"/>
        <rFont val="Times New Roman"/>
        <family val="1"/>
        <charset val="204"/>
      </rPr>
      <t>По мероприятиям, реализуемым  управлением по природопользованию и экологии  и  МБУ "УЛПХиЭБ":</t>
    </r>
    <r>
      <rPr>
        <sz val="12"/>
        <rFont val="Times New Roman"/>
        <family val="1"/>
        <charset val="204"/>
      </rPr>
      <t xml:space="preserve">
 - осуществлено  патрулирование территории городских лесов в пожароопасный период  на 4 445 га;
- осуществлено устройство противопожарных минерализованных полос - 8 км;
- осуществлено содержание зеленых зон активного отдыха населения на территории городских лесов на площади 59 га;
- осуществлена очистка леса от захламлённости - 15 га.</t>
    </r>
    <r>
      <rPr>
        <sz val="12"/>
        <color rgb="FFFF0000"/>
        <rFont val="Times New Roman"/>
        <family val="1"/>
        <charset val="204"/>
      </rPr>
      <t xml:space="preserve">
</t>
    </r>
  </si>
  <si>
    <r>
      <rPr>
        <sz val="12"/>
        <rFont val="Times New Roman"/>
        <family val="1"/>
        <charset val="204"/>
      </rPr>
      <t>Неисполнение кассового плана на сумму 284 110,44 тыс. руб. обусловлено:</t>
    </r>
    <r>
      <rPr>
        <sz val="12"/>
        <color rgb="FFFF0000"/>
        <rFont val="Times New Roman"/>
        <family val="1"/>
        <charset val="204"/>
      </rPr>
      <t xml:space="preserve">
</t>
    </r>
    <r>
      <rPr>
        <sz val="12"/>
        <rFont val="Times New Roman"/>
        <family val="1"/>
        <charset val="204"/>
      </rPr>
      <t xml:space="preserve">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t>
    </r>
    <r>
      <rPr>
        <sz val="12"/>
        <color rgb="FFFF0000"/>
        <rFont val="Times New Roman"/>
        <family val="1"/>
        <charset val="204"/>
      </rPr>
      <t xml:space="preserve">                                                                                           
</t>
    </r>
    <r>
      <rPr>
        <sz val="12"/>
        <rFont val="Times New Roman"/>
        <family val="1"/>
        <charset val="204"/>
      </rPr>
      <t xml:space="preserve">-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t>
    </r>
    <r>
      <rPr>
        <sz val="12"/>
        <color rgb="FFFF0000"/>
        <rFont val="Times New Roman"/>
        <family val="1"/>
        <charset val="204"/>
      </rPr>
      <t xml:space="preserve">  </t>
    </r>
    <r>
      <rPr>
        <sz val="12"/>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t>
    </r>
    <r>
      <rPr>
        <sz val="12"/>
        <color rgb="FFFF0000"/>
        <rFont val="Times New Roman"/>
        <family val="1"/>
        <charset val="204"/>
      </rPr>
      <t xml:space="preserve">                                                                                                                    </t>
    </r>
    <r>
      <rPr>
        <sz val="12"/>
        <rFont val="Times New Roman"/>
        <family val="1"/>
        <charset val="204"/>
      </rPr>
      <t xml:space="preserve">-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-экономией по результатам проведенных аукционов на ПИР по объектам: "Средняя общеобразовательная школа в микрорайоне 32 г. Сургута" и "Средняя общеобразовательная школа в микрорайоне 33 г. Сургута","Здание "Плавательный бассейн" МБОУ гимназия "Лаборатория Салахова", на выполнение работ по капитальному и текущему ремонту образовательных учреждений;             
- экономией в связи  в связи с нарушением подрядчиком графика выполнения работ по капитальному ремонту объекта "МБОУ СОШ №27". Работы будут выполнены в октябре 2018г.,   
- экономией в связи с  поздним заключением контрактов на выполнение ПИР по капитальному ремонту образовательных учреждений;
 - экономией в связи с несвоевременным представлением подрядчиками документов для расчетов  за выполненные работы по капитальному и текущему ремонту объектов  образовательных учреждений;
 - экономией по расходам, запланированным на проверку сметной документации на выполнение работ по текущему ремонту  объектов образовательных учреждений в связи с  уточнением начальной максимальной цены контракта;                                                                                                                                                                                           - экономией в связи со снижением фактических затрат  на эксплуатацию инженерных систем.                                                                                                                                                                 
                   </t>
    </r>
    <r>
      <rPr>
        <sz val="12"/>
        <color rgb="FFFF0000"/>
        <rFont val="Times New Roman"/>
        <family val="1"/>
        <charset val="204"/>
      </rPr>
      <t xml:space="preserve">                                                                                           
</t>
    </r>
    <r>
      <rPr>
        <sz val="12"/>
        <rFont val="Times New Roman"/>
        <family val="1"/>
        <charset val="204"/>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</si>
</sst>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Times New Roman"/>
      <family val="1"/>
      <charset val="204"/>
    </font>
    <font>
      <sz val="12"/>
      <color theme="1"/>
      <name val="Times New Roman"/>
      <family val="1"/>
      <charset val="204"/>
    </font>
    <font>
      <b/>
      <sz val="14"/>
      <name val="Times New Roman"/>
      <family val="1"/>
      <charset val="204"/>
    </font>
    <font>
      <i/>
      <sz val="14"/>
      <name val="Times New Roman"/>
      <family val="1"/>
      <charset val="204"/>
    </font>
    <font>
      <i/>
      <sz val="12"/>
      <name val="Times New Roman"/>
      <family val="1"/>
      <charset val="204"/>
    </font>
    <font>
      <i/>
      <sz val="12"/>
      <color theme="1"/>
      <name val="Times New Roman"/>
      <family val="1"/>
      <charset val="204"/>
    </font>
    <font>
      <b/>
      <sz val="11"/>
      <color theme="1"/>
      <name val="Times New Roman"/>
      <family val="1"/>
      <charset val="204"/>
    </font>
    <font>
      <u/>
      <sz val="12"/>
      <color theme="1"/>
      <name val="Times New Roman"/>
      <family val="1"/>
      <charset val="204"/>
    </font>
    <font>
      <b/>
      <sz val="11"/>
      <color theme="1"/>
      <name val="Times New Roman"/>
      <family val="1"/>
      <charset val="204"/>
    </font>
    <font>
      <sz val="12"/>
      <color rgb="FFFF0000"/>
      <name val="Times New Roman"/>
      <family val="1"/>
      <charset val="204"/>
    </font>
    <font>
      <b/>
      <sz val="16"/>
      <color theme="1"/>
      <name val="Times New Roman"/>
      <family val="1"/>
      <charset val="204"/>
    </font>
    <font>
      <sz val="14"/>
      <name val="Times New Roman"/>
      <family val="1"/>
      <charset val="204"/>
    </font>
    <font>
      <b/>
      <sz val="12"/>
      <color rgb="FFFF0000"/>
      <name val="Times New Roman"/>
      <family val="1"/>
      <charset val="204"/>
    </font>
    <font>
      <u/>
      <sz val="12"/>
      <color rgb="FFFF0000"/>
      <name val="Times New Roman"/>
      <family val="1"/>
      <charset val="204"/>
    </font>
    <font>
      <sz val="11"/>
      <color rgb="FFFF0000"/>
      <name val="Times New Roman"/>
      <family val="1"/>
      <charset val="204"/>
    </font>
    <font>
      <sz val="11"/>
      <color rgb="FFFF0000"/>
      <name val="Calibri"/>
      <family val="2"/>
      <scheme val="minor"/>
    </font>
    <font>
      <b/>
      <sz val="11"/>
      <name val="Times New Roman"/>
      <family val="1"/>
      <charset val="204"/>
    </font>
    <font>
      <b/>
      <sz val="12"/>
      <name val="Times New Roman"/>
      <family val="1"/>
      <charset val="204"/>
    </font>
    <font>
      <sz val="12"/>
      <name val="Times New Roman"/>
      <family val="1"/>
      <charset val="204"/>
    </font>
    <font>
      <sz val="11"/>
      <name val="Times New Roman"/>
      <family val="1"/>
      <charset val="204"/>
    </font>
    <font>
      <sz val="12"/>
      <name val="Times New Roman"/>
      <family val="1"/>
      <charset val="204"/>
    </font>
    <font>
      <u/>
      <sz val="12"/>
      <name val="Times New Roman"/>
      <family val="1"/>
      <charset val="204"/>
    </font>
    <font>
      <sz val="11"/>
      <name val="Calibri"/>
      <family val="2"/>
      <scheme val="minor"/>
    </font>
    <font>
      <sz val="12"/>
      <color rgb="FF190ADA"/>
      <name val="Times New Roman"/>
      <family val="1"/>
      <charset val="204"/>
    </font>
    <font>
      <b/>
      <sz val="11"/>
      <color rgb="FFFF0000"/>
      <name val="Times New Roman"/>
      <family val="1"/>
      <charset val="204"/>
    </font>
    <font>
      <b/>
      <sz val="12"/>
      <color theme="1"/>
      <name val="Times New Roman"/>
      <family val="1"/>
      <charset val="204"/>
    </font>
    <font>
      <sz val="12"/>
      <name val="Times New Roman"/>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1">
    <xf numFmtId="0" fontId="0" fillId="0" borderId="0" xfId="0"/>
    <xf numFmtId="0" fontId="1" fillId="0" borderId="0" xfId="0" applyFont="1"/>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top"/>
    </xf>
    <xf numFmtId="0" fontId="7" fillId="0" borderId="0" xfId="0" applyFont="1" applyAlignment="1">
      <alignment horizontal="center"/>
    </xf>
    <xf numFmtId="4" fontId="2" fillId="0" borderId="0" xfId="0" applyNumberFormat="1" applyFont="1" applyBorder="1" applyAlignment="1">
      <alignment horizontal="justify" vertical="center" wrapText="1"/>
    </xf>
    <xf numFmtId="0" fontId="9" fillId="0" borderId="1" xfId="0" applyFont="1" applyBorder="1" applyAlignment="1">
      <alignment horizontal="center" vertical="top"/>
    </xf>
    <xf numFmtId="0" fontId="7" fillId="0" borderId="1" xfId="0" applyFont="1" applyBorder="1" applyAlignment="1">
      <alignment horizontal="center" vertical="top"/>
    </xf>
    <xf numFmtId="0" fontId="1" fillId="0" borderId="0" xfId="0" applyFont="1" applyBorder="1" applyAlignment="1">
      <alignment vertical="center" wrapText="1"/>
    </xf>
    <xf numFmtId="0" fontId="7" fillId="0" borderId="0" xfId="0" applyFont="1" applyAlignment="1">
      <alignment horizontal="center" wrapText="1"/>
    </xf>
    <xf numFmtId="0" fontId="1" fillId="0" borderId="0" xfId="0" applyFont="1" applyAlignment="1">
      <alignment wrapText="1"/>
    </xf>
    <xf numFmtId="4" fontId="1" fillId="0" borderId="0" xfId="0" applyNumberFormat="1" applyFont="1" applyAlignment="1">
      <alignment wrapText="1"/>
    </xf>
    <xf numFmtId="4" fontId="1" fillId="0" borderId="0" xfId="0" applyNumberFormat="1" applyFont="1" applyAlignment="1">
      <alignment horizontal="center" wrapText="1"/>
    </xf>
    <xf numFmtId="4" fontId="1" fillId="3" borderId="0" xfId="0" applyNumberFormat="1" applyFont="1" applyFill="1" applyAlignment="1">
      <alignment wrapText="1"/>
    </xf>
    <xf numFmtId="0" fontId="1" fillId="3" borderId="0" xfId="0" applyFont="1" applyFill="1" applyAlignment="1">
      <alignment wrapText="1"/>
    </xf>
    <xf numFmtId="0" fontId="1" fillId="0" borderId="0" xfId="0" applyFont="1" applyAlignment="1">
      <alignment vertical="top"/>
    </xf>
    <xf numFmtId="0" fontId="4" fillId="0" borderId="1" xfId="0" applyFont="1" applyFill="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0" xfId="0" applyFont="1" applyAlignment="1">
      <alignment horizontal="right" vertical="top"/>
    </xf>
    <xf numFmtId="0" fontId="5" fillId="0" borderId="1" xfId="0" applyFont="1" applyFill="1" applyBorder="1" applyAlignment="1">
      <alignment horizontal="center" vertical="top" wrapText="1"/>
    </xf>
    <xf numFmtId="1" fontId="4" fillId="0"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4" fontId="2" fillId="2" borderId="1" xfId="0" applyNumberFormat="1" applyFont="1" applyFill="1" applyBorder="1" applyAlignment="1">
      <alignment horizontal="center" vertical="top" wrapText="1"/>
    </xf>
    <xf numFmtId="0" fontId="1" fillId="2" borderId="1" xfId="0" applyFont="1" applyFill="1" applyBorder="1" applyAlignment="1">
      <alignment vertical="top"/>
    </xf>
    <xf numFmtId="0" fontId="2" fillId="0" borderId="1" xfId="0" applyFont="1" applyBorder="1" applyAlignment="1">
      <alignment horizontal="justify" vertical="top" wrapText="1"/>
    </xf>
    <xf numFmtId="0" fontId="10" fillId="0" borderId="1" xfId="0" applyFont="1" applyBorder="1" applyAlignment="1">
      <alignment horizontal="justify" vertical="top" wrapText="1"/>
    </xf>
    <xf numFmtId="0" fontId="10"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1" fillId="0" borderId="0" xfId="0" applyFont="1" applyBorder="1" applyAlignment="1">
      <alignment vertical="center" wrapText="1"/>
    </xf>
    <xf numFmtId="0" fontId="11" fillId="0" borderId="0" xfId="0" quotePrefix="1" applyFont="1" applyAlignment="1">
      <alignment horizontal="center" vertical="top" wrapText="1"/>
    </xf>
    <xf numFmtId="0" fontId="12" fillId="0" borderId="1" xfId="0" applyFont="1" applyFill="1" applyBorder="1" applyAlignment="1">
      <alignment horizontal="center" vertical="top" wrapText="1"/>
    </xf>
    <xf numFmtId="4" fontId="13" fillId="2" borderId="1" xfId="0" applyNumberFormat="1" applyFont="1" applyFill="1" applyBorder="1" applyAlignment="1">
      <alignment horizontal="center" vertical="top" wrapText="1"/>
    </xf>
    <xf numFmtId="0" fontId="10" fillId="2" borderId="1" xfId="0" applyFont="1" applyFill="1" applyBorder="1" applyAlignment="1">
      <alignment horizontal="justify" vertical="top" wrapText="1"/>
    </xf>
    <xf numFmtId="4" fontId="10" fillId="2" borderId="1" xfId="0" applyNumberFormat="1" applyFont="1" applyFill="1" applyBorder="1" applyAlignment="1">
      <alignment horizontal="center" vertical="top" wrapText="1"/>
    </xf>
    <xf numFmtId="0" fontId="10" fillId="0" borderId="1" xfId="0" applyFont="1" applyBorder="1" applyAlignment="1">
      <alignment vertical="top" wrapText="1"/>
    </xf>
    <xf numFmtId="4" fontId="10" fillId="0" borderId="1" xfId="0" applyNumberFormat="1" applyFont="1" applyBorder="1" applyAlignment="1">
      <alignment horizontal="center" vertical="top" wrapText="1"/>
    </xf>
    <xf numFmtId="0" fontId="15" fillId="2" borderId="1" xfId="0" applyFont="1" applyFill="1" applyBorder="1" applyAlignment="1">
      <alignment vertical="top"/>
    </xf>
    <xf numFmtId="0" fontId="16" fillId="0" borderId="1" xfId="0" applyFont="1" applyBorder="1" applyAlignment="1">
      <alignment vertical="top" wrapText="1"/>
    </xf>
    <xf numFmtId="0" fontId="10" fillId="0" borderId="1" xfId="0" applyFont="1" applyBorder="1" applyAlignment="1">
      <alignment horizontal="left" vertical="top" wrapText="1"/>
    </xf>
    <xf numFmtId="0" fontId="10" fillId="0" borderId="1" xfId="0" applyFont="1" applyBorder="1" applyAlignment="1">
      <alignment horizontal="center" vertical="top" wrapText="1"/>
    </xf>
    <xf numFmtId="0" fontId="13" fillId="0" borderId="1" xfId="0" applyFont="1" applyBorder="1" applyAlignment="1">
      <alignment horizontal="center" vertical="top" wrapText="1"/>
    </xf>
    <xf numFmtId="0" fontId="15" fillId="2" borderId="1" xfId="0" applyFont="1" applyFill="1" applyBorder="1" applyAlignment="1">
      <alignment horizontal="justify" vertical="top" wrapText="1"/>
    </xf>
    <xf numFmtId="0" fontId="17" fillId="0" borderId="1" xfId="0" applyFont="1" applyBorder="1" applyAlignment="1">
      <alignment horizontal="center" vertical="top"/>
    </xf>
    <xf numFmtId="0" fontId="18" fillId="0" borderId="1" xfId="0" applyFont="1" applyBorder="1" applyAlignment="1">
      <alignment vertical="top" wrapText="1"/>
    </xf>
    <xf numFmtId="4" fontId="19" fillId="0" borderId="1" xfId="0" applyNumberFormat="1" applyFont="1" applyBorder="1" applyAlignment="1">
      <alignment horizontal="center" vertical="top" wrapText="1"/>
    </xf>
    <xf numFmtId="4" fontId="19" fillId="2" borderId="1" xfId="0" applyNumberFormat="1" applyFont="1" applyFill="1" applyBorder="1" applyAlignment="1">
      <alignment horizontal="center" vertical="top" wrapText="1"/>
    </xf>
    <xf numFmtId="0" fontId="20" fillId="0" borderId="1" xfId="0" applyFont="1" applyBorder="1" applyAlignment="1">
      <alignment vertical="top"/>
    </xf>
    <xf numFmtId="0" fontId="19" fillId="0" borderId="1" xfId="0" applyFont="1" applyBorder="1" applyAlignment="1">
      <alignment vertical="top" wrapText="1"/>
    </xf>
    <xf numFmtId="0" fontId="18" fillId="2" borderId="1" xfId="0" applyFont="1" applyFill="1" applyBorder="1" applyAlignment="1">
      <alignment vertical="top" wrapText="1"/>
    </xf>
    <xf numFmtId="4" fontId="18" fillId="2" borderId="1" xfId="0" applyNumberFormat="1" applyFont="1" applyFill="1" applyBorder="1" applyAlignment="1">
      <alignment horizontal="center" vertical="top" wrapText="1"/>
    </xf>
    <xf numFmtId="4" fontId="1" fillId="0" borderId="0" xfId="0" applyNumberFormat="1" applyFont="1"/>
    <xf numFmtId="0" fontId="19" fillId="2" borderId="1" xfId="0" applyFont="1" applyFill="1" applyBorder="1" applyAlignment="1">
      <alignment horizontal="justify" vertical="top" wrapText="1"/>
    </xf>
    <xf numFmtId="0" fontId="20" fillId="2" borderId="1" xfId="0" applyFont="1" applyFill="1" applyBorder="1" applyAlignment="1">
      <alignment vertical="top"/>
    </xf>
    <xf numFmtId="0" fontId="20" fillId="0" borderId="0" xfId="0" applyFont="1" applyAlignment="1">
      <alignment wrapText="1"/>
    </xf>
    <xf numFmtId="4" fontId="19" fillId="0" borderId="0" xfId="0" applyNumberFormat="1" applyFont="1" applyBorder="1" applyAlignment="1">
      <alignment horizontal="justify" vertical="center" wrapText="1"/>
    </xf>
    <xf numFmtId="0" fontId="20" fillId="0" borderId="0" xfId="0" applyFont="1"/>
    <xf numFmtId="0" fontId="20" fillId="0" borderId="1" xfId="0" applyFont="1" applyBorder="1" applyAlignment="1">
      <alignment horizontal="center" vertical="top"/>
    </xf>
    <xf numFmtId="4" fontId="18" fillId="0" borderId="1" xfId="0" applyNumberFormat="1" applyFont="1" applyBorder="1" applyAlignment="1">
      <alignment horizontal="center" vertical="top" wrapText="1"/>
    </xf>
    <xf numFmtId="4" fontId="19" fillId="0" borderId="1" xfId="0" applyNumberFormat="1" applyFont="1" applyFill="1" applyBorder="1" applyAlignment="1">
      <alignment horizontal="center" vertical="top" wrapText="1"/>
    </xf>
    <xf numFmtId="4" fontId="19" fillId="3" borderId="1" xfId="0" applyNumberFormat="1" applyFont="1" applyFill="1" applyBorder="1" applyAlignment="1">
      <alignment horizontal="center" vertical="top" wrapText="1"/>
    </xf>
    <xf numFmtId="0" fontId="19" fillId="0" borderId="1" xfId="0" applyFont="1" applyFill="1" applyBorder="1" applyAlignment="1">
      <alignment horizontal="justify" vertical="top" wrapText="1"/>
    </xf>
    <xf numFmtId="0" fontId="18" fillId="2" borderId="1" xfId="0" applyFont="1" applyFill="1" applyBorder="1" applyAlignment="1">
      <alignment horizontal="left" vertical="top" wrapText="1"/>
    </xf>
    <xf numFmtId="0" fontId="18" fillId="0" borderId="1" xfId="0" applyFont="1" applyBorder="1" applyAlignment="1">
      <alignment horizontal="left" vertical="top" wrapText="1"/>
    </xf>
    <xf numFmtId="0" fontId="2" fillId="0" borderId="1" xfId="0" applyFont="1" applyBorder="1" applyAlignment="1">
      <alignment vertical="top" wrapText="1"/>
    </xf>
    <xf numFmtId="0" fontId="13" fillId="2" borderId="1" xfId="0" applyFont="1" applyFill="1" applyBorder="1" applyAlignment="1">
      <alignment horizontal="justify" vertical="top" wrapText="1"/>
    </xf>
    <xf numFmtId="0" fontId="25" fillId="2" borderId="1" xfId="0" applyFont="1" applyFill="1" applyBorder="1" applyAlignment="1">
      <alignment vertical="top"/>
    </xf>
    <xf numFmtId="0" fontId="7" fillId="0" borderId="0" xfId="0" applyFont="1" applyAlignment="1">
      <alignment wrapText="1"/>
    </xf>
    <xf numFmtId="4" fontId="26" fillId="0" borderId="0" xfId="0" applyNumberFormat="1" applyFont="1" applyBorder="1" applyAlignment="1">
      <alignment horizontal="justify" vertical="center" wrapText="1"/>
    </xf>
    <xf numFmtId="0" fontId="7" fillId="0" borderId="0" xfId="0" applyFont="1"/>
    <xf numFmtId="0" fontId="25" fillId="2" borderId="1" xfId="0" applyFont="1" applyFill="1" applyBorder="1" applyAlignment="1">
      <alignment horizontal="justify" vertical="top"/>
    </xf>
    <xf numFmtId="4" fontId="7" fillId="0" borderId="0" xfId="0" applyNumberFormat="1" applyFont="1" applyAlignment="1">
      <alignment wrapText="1"/>
    </xf>
    <xf numFmtId="0" fontId="19" fillId="2" borderId="1" xfId="0" applyFont="1" applyFill="1" applyBorder="1" applyAlignment="1">
      <alignment vertical="top" wrapText="1"/>
    </xf>
    <xf numFmtId="4" fontId="26" fillId="2" borderId="1" xfId="0" applyNumberFormat="1" applyFont="1" applyFill="1" applyBorder="1" applyAlignment="1">
      <alignment horizontal="center" vertical="top" wrapText="1"/>
    </xf>
    <xf numFmtId="0" fontId="10" fillId="3" borderId="2" xfId="0" applyFont="1" applyFill="1" applyBorder="1" applyAlignment="1">
      <alignment vertical="top" wrapText="1"/>
    </xf>
    <xf numFmtId="0" fontId="21" fillId="0" borderId="1" xfId="0" applyFont="1" applyBorder="1" applyAlignment="1">
      <alignment horizontal="justify" vertical="top" wrapText="1"/>
    </xf>
    <xf numFmtId="0" fontId="10" fillId="0" borderId="1" xfId="0" applyFont="1" applyBorder="1" applyAlignment="1">
      <alignment horizontal="justify" vertical="top" wrapText="1"/>
    </xf>
    <xf numFmtId="0" fontId="19" fillId="0" borderId="1" xfId="0" quotePrefix="1" applyFont="1" applyBorder="1" applyAlignment="1">
      <alignment horizontal="justify" vertical="top" wrapText="1"/>
    </xf>
    <xf numFmtId="0" fontId="10" fillId="0" borderId="1" xfId="0" quotePrefix="1" applyFont="1" applyBorder="1" applyAlignment="1">
      <alignment horizontal="justify" vertical="top" wrapText="1"/>
    </xf>
    <xf numFmtId="0" fontId="19" fillId="0" borderId="1" xfId="0" applyFont="1" applyFill="1" applyBorder="1" applyAlignment="1">
      <alignment horizontal="justify" vertical="top" wrapText="1"/>
    </xf>
    <xf numFmtId="49" fontId="19" fillId="0" borderId="1" xfId="0" quotePrefix="1" applyNumberFormat="1" applyFont="1" applyBorder="1" applyAlignment="1">
      <alignment horizontal="justify" vertical="top" wrapText="1"/>
    </xf>
    <xf numFmtId="49" fontId="10" fillId="0" borderId="1" xfId="0" quotePrefix="1" applyNumberFormat="1" applyFont="1" applyBorder="1" applyAlignment="1">
      <alignment horizontal="justify" vertical="top" wrapText="1"/>
    </xf>
    <xf numFmtId="0" fontId="19" fillId="0" borderId="1" xfId="0" applyFont="1" applyBorder="1" applyAlignment="1">
      <alignment horizontal="justify" vertical="top" wrapText="1"/>
    </xf>
    <xf numFmtId="0" fontId="10" fillId="0" borderId="1" xfId="0" applyFont="1" applyBorder="1" applyAlignment="1">
      <alignment horizontal="center" vertical="top" wrapText="1"/>
    </xf>
    <xf numFmtId="0" fontId="21" fillId="0" borderId="1" xfId="0" quotePrefix="1" applyFont="1" applyBorder="1" applyAlignment="1">
      <alignment horizontal="justify" vertical="top" wrapText="1"/>
    </xf>
    <xf numFmtId="0" fontId="2" fillId="0" borderId="1" xfId="0" applyFont="1" applyBorder="1" applyAlignment="1">
      <alignment horizontal="justify" vertical="top" wrapText="1"/>
    </xf>
    <xf numFmtId="0" fontId="24" fillId="0" borderId="1" xfId="0" applyFont="1" applyBorder="1" applyAlignment="1">
      <alignment horizontal="justify" vertical="top" wrapText="1"/>
    </xf>
    <xf numFmtId="0" fontId="19" fillId="3" borderId="1" xfId="0" applyFont="1" applyFill="1" applyBorder="1" applyAlignment="1">
      <alignment horizontal="justify" vertical="top" wrapText="1"/>
    </xf>
    <xf numFmtId="0" fontId="10" fillId="3" borderId="1"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19" fillId="0" borderId="2" xfId="0" applyFont="1" applyBorder="1" applyAlignment="1">
      <alignment horizontal="left" vertical="top" wrapText="1"/>
    </xf>
    <xf numFmtId="0" fontId="19" fillId="0" borderId="4" xfId="0" applyFont="1" applyBorder="1" applyAlignment="1">
      <alignment horizontal="left" vertical="top" wrapText="1"/>
    </xf>
    <xf numFmtId="0" fontId="19" fillId="0" borderId="3" xfId="0" applyFont="1" applyBorder="1" applyAlignment="1">
      <alignment horizontal="left" vertical="top" wrapText="1"/>
    </xf>
    <xf numFmtId="0" fontId="10" fillId="3" borderId="4"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0" xfId="0" quotePrefix="1" applyFont="1" applyAlignment="1">
      <alignment horizontal="center"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9" fillId="0" borderId="1" xfId="0" applyFont="1" applyBorder="1" applyAlignment="1">
      <alignment horizontal="left" vertical="top" wrapText="1"/>
    </xf>
    <xf numFmtId="0" fontId="10" fillId="0" borderId="1" xfId="0" applyFont="1" applyBorder="1" applyAlignment="1">
      <alignment horizontal="left" vertical="top" wrapText="1"/>
    </xf>
    <xf numFmtId="2" fontId="2" fillId="0" borderId="1" xfId="0" applyNumberFormat="1" applyFont="1" applyFill="1" applyBorder="1" applyAlignment="1">
      <alignment horizontal="justify" vertical="top" wrapText="1"/>
    </xf>
    <xf numFmtId="0" fontId="22" fillId="0" borderId="1" xfId="0" applyFont="1" applyBorder="1" applyAlignment="1">
      <alignment horizontal="justify" vertical="top" wrapText="1"/>
    </xf>
    <xf numFmtId="0" fontId="16" fillId="0" borderId="1" xfId="0" applyFont="1" applyBorder="1" applyAlignment="1">
      <alignment horizontal="justify" vertical="top" wrapText="1"/>
    </xf>
    <xf numFmtId="0" fontId="16" fillId="0" borderId="1" xfId="0" applyFont="1" applyBorder="1" applyAlignment="1">
      <alignment horizontal="left" vertical="top" wrapText="1"/>
    </xf>
    <xf numFmtId="49" fontId="2" fillId="3" borderId="1" xfId="0" applyNumberFormat="1" applyFont="1" applyFill="1" applyBorder="1" applyAlignment="1">
      <alignment horizontal="left" vertical="top" wrapText="1"/>
    </xf>
    <xf numFmtId="49" fontId="0" fillId="3" borderId="1" xfId="0" applyNumberFormat="1" applyFont="1" applyFill="1" applyBorder="1" applyAlignment="1">
      <alignment horizontal="left" vertical="top" wrapText="1"/>
    </xf>
    <xf numFmtId="0" fontId="10" fillId="3"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23" fillId="0" borderId="1" xfId="0" applyFont="1" applyBorder="1" applyAlignment="1">
      <alignment horizontal="left" vertical="top" wrapText="1"/>
    </xf>
    <xf numFmtId="0" fontId="16" fillId="0" borderId="1" xfId="0" applyFont="1" applyFill="1" applyBorder="1" applyAlignment="1">
      <alignment horizontal="justify" vertical="top" wrapText="1"/>
    </xf>
    <xf numFmtId="0" fontId="27" fillId="0" borderId="1" xfId="0" applyFont="1" applyBorder="1" applyAlignment="1">
      <alignment horizontal="left" vertical="top" wrapText="1"/>
    </xf>
    <xf numFmtId="0" fontId="19" fillId="3" borderId="1" xfId="0" applyFont="1" applyFill="1" applyBorder="1" applyAlignment="1">
      <alignment horizontal="left" vertical="top" wrapText="1"/>
    </xf>
    <xf numFmtId="0" fontId="23"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16" fillId="3" borderId="1" xfId="0" applyFont="1" applyFill="1" applyBorder="1" applyAlignment="1">
      <alignment horizontal="justify" vertical="top" wrapText="1"/>
    </xf>
    <xf numFmtId="0" fontId="27" fillId="0" borderId="1" xfId="0" applyFont="1" applyBorder="1" applyAlignment="1">
      <alignment horizontal="justify" vertical="top" wrapText="1"/>
    </xf>
    <xf numFmtId="0" fontId="10" fillId="3" borderId="2" xfId="0" applyFont="1" applyFill="1" applyBorder="1" applyAlignment="1">
      <alignment horizontal="left" vertical="top" wrapText="1"/>
    </xf>
    <xf numFmtId="0" fontId="0" fillId="3" borderId="1" xfId="0" applyFont="1" applyFill="1" applyBorder="1" applyAlignment="1">
      <alignment horizontal="justify" vertical="top" wrapText="1"/>
    </xf>
  </cellXfs>
  <cellStyles count="1">
    <cellStyle name="Обычный" xfId="0" builtinId="0"/>
  </cellStyles>
  <dxfs count="0"/>
  <tableStyles count="0" defaultTableStyle="TableStyleMedium2" defaultPivotStyle="PivotStyleLight16"/>
  <colors>
    <mruColors>
      <color rgb="FF190ADA"/>
      <color rgb="FFD240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1"/>
  <sheetViews>
    <sheetView tabSelected="1" view="pageBreakPreview" zoomScale="60" zoomScaleNormal="70" workbookViewId="0">
      <selection activeCell="J1" sqref="J1:J1048576"/>
    </sheetView>
  </sheetViews>
  <sheetFormatPr defaultRowHeight="15" x14ac:dyDescent="0.25"/>
  <cols>
    <col min="1" max="1" width="9.140625" style="15"/>
    <col min="2" max="2" width="46.42578125" style="15" customWidth="1"/>
    <col min="3" max="3" width="22.140625" style="15" customWidth="1"/>
    <col min="4" max="4" width="22" style="15" customWidth="1"/>
    <col min="5" max="6" width="18.140625" style="15" customWidth="1"/>
    <col min="7" max="7" width="120.28515625" style="15" customWidth="1"/>
    <col min="8" max="8" width="93.28515625" style="15" customWidth="1"/>
    <col min="9" max="9" width="12.42578125" style="10" customWidth="1"/>
    <col min="10" max="10" width="19" style="1" hidden="1" customWidth="1"/>
    <col min="11" max="20" width="9.140625" style="1" customWidth="1"/>
    <col min="21" max="16384" width="9.140625" style="1"/>
  </cols>
  <sheetData>
    <row r="1" spans="1:10" ht="30" customHeight="1" x14ac:dyDescent="0.25">
      <c r="A1" s="96" t="s">
        <v>173</v>
      </c>
      <c r="B1" s="96"/>
      <c r="C1" s="96"/>
      <c r="D1" s="96"/>
      <c r="E1" s="96"/>
      <c r="F1" s="96"/>
      <c r="G1" s="96"/>
      <c r="H1" s="96"/>
    </row>
    <row r="2" spans="1:10" ht="20.25" x14ac:dyDescent="0.25">
      <c r="A2" s="30"/>
      <c r="B2" s="30"/>
      <c r="C2" s="30"/>
      <c r="D2" s="30"/>
      <c r="E2" s="30"/>
      <c r="F2" s="30"/>
      <c r="G2" s="30"/>
      <c r="H2" s="30"/>
    </row>
    <row r="3" spans="1:10" x14ac:dyDescent="0.25">
      <c r="H3" s="19" t="s">
        <v>3</v>
      </c>
    </row>
    <row r="4" spans="1:10" ht="55.5" customHeight="1" x14ac:dyDescent="0.25">
      <c r="A4" s="31" t="s">
        <v>7</v>
      </c>
      <c r="B4" s="28" t="s">
        <v>4</v>
      </c>
      <c r="C4" s="28" t="s">
        <v>53</v>
      </c>
      <c r="D4" s="28" t="s">
        <v>52</v>
      </c>
      <c r="E4" s="28" t="s">
        <v>0</v>
      </c>
      <c r="F4" s="28" t="s">
        <v>1</v>
      </c>
      <c r="G4" s="28" t="s">
        <v>6</v>
      </c>
      <c r="H4" s="28" t="s">
        <v>5</v>
      </c>
      <c r="I4" s="29"/>
    </row>
    <row r="5" spans="1:10" ht="18.75" x14ac:dyDescent="0.25">
      <c r="A5" s="16">
        <v>1</v>
      </c>
      <c r="B5" s="20">
        <v>2</v>
      </c>
      <c r="C5" s="21">
        <v>3</v>
      </c>
      <c r="D5" s="21">
        <v>4</v>
      </c>
      <c r="E5" s="16">
        <v>5</v>
      </c>
      <c r="F5" s="16">
        <v>6</v>
      </c>
      <c r="G5" s="22">
        <v>7</v>
      </c>
      <c r="H5" s="22">
        <v>8</v>
      </c>
      <c r="I5" s="8"/>
    </row>
    <row r="6" spans="1:10" ht="47.25" customHeight="1" x14ac:dyDescent="0.25">
      <c r="A6" s="2"/>
      <c r="B6" s="49" t="s">
        <v>172</v>
      </c>
      <c r="C6" s="50">
        <f>C9+C8+C7</f>
        <v>24829099.470000003</v>
      </c>
      <c r="D6" s="73">
        <f t="shared" ref="D6:E6" si="0">D9+D8+D7</f>
        <v>16247312.059999999</v>
      </c>
      <c r="E6" s="50">
        <f t="shared" si="0"/>
        <v>14778998.819999997</v>
      </c>
      <c r="F6" s="50">
        <f>E6/D6*100</f>
        <v>90.962731345482624</v>
      </c>
      <c r="G6" s="33"/>
      <c r="H6" s="33"/>
      <c r="J6" s="5">
        <f>D6-E6</f>
        <v>1468313.2400000021</v>
      </c>
    </row>
    <row r="7" spans="1:10" ht="18.75" x14ac:dyDescent="0.25">
      <c r="A7" s="2"/>
      <c r="B7" s="72" t="s">
        <v>143</v>
      </c>
      <c r="C7" s="46">
        <f>C11+C15+C19+C43+C79+C99+C111+C127+C131+C135+C147+C159+C175+C179+C183+C199+C211+C231+C235+C239+C243+C247+C259+C263+C279+C283+C295+C299+C303</f>
        <v>13173812.409999998</v>
      </c>
      <c r="D7" s="23">
        <f t="shared" ref="C7:E9" si="1">D11+D15+D19+D43+D79+D99+D111+D127+D131+D135+D147+D159+D175+D179+D183+D199+D211+D231+D235+D239+D243+D247+D259+D263+D279+D283+D295+D299+D303</f>
        <v>7927831.959999999</v>
      </c>
      <c r="E7" s="46">
        <f t="shared" si="1"/>
        <v>7226259.1799999969</v>
      </c>
      <c r="F7" s="46">
        <f t="shared" ref="F7:F128" si="2">E7/D7*100</f>
        <v>91.150508946963072</v>
      </c>
      <c r="G7" s="33"/>
      <c r="H7" s="33"/>
      <c r="J7" s="5">
        <f t="shared" ref="J7:J61" si="3">D7-E7</f>
        <v>701572.78000000212</v>
      </c>
    </row>
    <row r="8" spans="1:10" ht="18.75" x14ac:dyDescent="0.25">
      <c r="A8" s="2"/>
      <c r="B8" s="72" t="s">
        <v>142</v>
      </c>
      <c r="C8" s="46">
        <f t="shared" si="1"/>
        <v>11439187.350000003</v>
      </c>
      <c r="D8" s="23">
        <f t="shared" si="1"/>
        <v>8239353.1699999999</v>
      </c>
      <c r="E8" s="46">
        <f t="shared" si="1"/>
        <v>7472613.2600000007</v>
      </c>
      <c r="F8" s="46">
        <f t="shared" si="2"/>
        <v>90.694173508768301</v>
      </c>
      <c r="G8" s="33"/>
      <c r="H8" s="33"/>
      <c r="J8" s="5">
        <f t="shared" si="3"/>
        <v>766739.90999999922</v>
      </c>
    </row>
    <row r="9" spans="1:10" ht="15.75" x14ac:dyDescent="0.25">
      <c r="A9" s="24"/>
      <c r="B9" s="72" t="s">
        <v>2</v>
      </c>
      <c r="C9" s="46">
        <f t="shared" si="1"/>
        <v>216099.71</v>
      </c>
      <c r="D9" s="23">
        <f t="shared" si="1"/>
        <v>80126.929999999993</v>
      </c>
      <c r="E9" s="46">
        <f t="shared" si="1"/>
        <v>80126.38</v>
      </c>
      <c r="F9" s="46">
        <f t="shared" si="2"/>
        <v>99.999313589076749</v>
      </c>
      <c r="G9" s="33"/>
      <c r="H9" s="33"/>
      <c r="J9" s="5">
        <f t="shared" si="3"/>
        <v>0.54999999998835847</v>
      </c>
    </row>
    <row r="10" spans="1:10" ht="69.75" customHeight="1" x14ac:dyDescent="0.25">
      <c r="A10" s="3" t="s">
        <v>8</v>
      </c>
      <c r="B10" s="49" t="s">
        <v>141</v>
      </c>
      <c r="C10" s="50">
        <f>C11+C12+C13</f>
        <v>1560502.82</v>
      </c>
      <c r="D10" s="50">
        <f>D11+D12+D13</f>
        <v>1189670.3399999999</v>
      </c>
      <c r="E10" s="50">
        <f>E11+E12+E13</f>
        <v>1102592.82</v>
      </c>
      <c r="F10" s="50">
        <f t="shared" si="2"/>
        <v>92.680533667839455</v>
      </c>
      <c r="G10" s="33"/>
      <c r="H10" s="33"/>
      <c r="J10" s="5">
        <f t="shared" si="3"/>
        <v>87077.519999999786</v>
      </c>
    </row>
    <row r="11" spans="1:10" ht="117" customHeight="1" x14ac:dyDescent="0.25">
      <c r="A11" s="47"/>
      <c r="B11" s="48" t="s">
        <v>143</v>
      </c>
      <c r="C11" s="45">
        <v>285316.75</v>
      </c>
      <c r="D11" s="45">
        <v>177717.51</v>
      </c>
      <c r="E11" s="45">
        <v>174700.4</v>
      </c>
      <c r="F11" s="46">
        <f t="shared" si="2"/>
        <v>98.302300094121279</v>
      </c>
      <c r="G11" s="79" t="s">
        <v>277</v>
      </c>
      <c r="H11" s="88" t="s">
        <v>205</v>
      </c>
      <c r="J11" s="5">
        <f>D11-E11</f>
        <v>3017.1100000000151</v>
      </c>
    </row>
    <row r="12" spans="1:10" ht="118.5" customHeight="1" x14ac:dyDescent="0.25">
      <c r="A12" s="47"/>
      <c r="B12" s="48" t="s">
        <v>142</v>
      </c>
      <c r="C12" s="45">
        <v>1275186.07</v>
      </c>
      <c r="D12" s="45">
        <v>1011952.83</v>
      </c>
      <c r="E12" s="45">
        <v>927892.42</v>
      </c>
      <c r="F12" s="46">
        <f t="shared" si="2"/>
        <v>91.693248192210703</v>
      </c>
      <c r="G12" s="89"/>
      <c r="H12" s="88"/>
      <c r="J12" s="5">
        <f t="shared" si="3"/>
        <v>84060.409999999916</v>
      </c>
    </row>
    <row r="13" spans="1:10" ht="30" customHeight="1" x14ac:dyDescent="0.25">
      <c r="A13" s="57"/>
      <c r="B13" s="48" t="s">
        <v>2</v>
      </c>
      <c r="C13" s="45"/>
      <c r="D13" s="45"/>
      <c r="E13" s="45"/>
      <c r="F13" s="46"/>
      <c r="G13" s="89"/>
      <c r="H13" s="88"/>
      <c r="J13" s="5">
        <f t="shared" si="3"/>
        <v>0</v>
      </c>
    </row>
    <row r="14" spans="1:10" s="56" customFormat="1" ht="76.5" customHeight="1" x14ac:dyDescent="0.25">
      <c r="A14" s="3" t="s">
        <v>9</v>
      </c>
      <c r="B14" s="49" t="s">
        <v>144</v>
      </c>
      <c r="C14" s="46">
        <f>C15+C16+C17</f>
        <v>333767.61</v>
      </c>
      <c r="D14" s="46">
        <f>D15+D16+D17</f>
        <v>168841.31</v>
      </c>
      <c r="E14" s="46">
        <f>E15+E16+E17</f>
        <v>128980.77</v>
      </c>
      <c r="F14" s="46">
        <f t="shared" si="2"/>
        <v>76.391713615583768</v>
      </c>
      <c r="G14" s="52"/>
      <c r="H14" s="53"/>
      <c r="I14" s="54"/>
      <c r="J14" s="55">
        <f t="shared" si="3"/>
        <v>39860.539999999994</v>
      </c>
    </row>
    <row r="15" spans="1:10" ht="189" customHeight="1" x14ac:dyDescent="0.25">
      <c r="A15" s="17"/>
      <c r="B15" s="48" t="s">
        <v>143</v>
      </c>
      <c r="C15" s="36"/>
      <c r="D15" s="36"/>
      <c r="E15" s="36"/>
      <c r="F15" s="34"/>
      <c r="G15" s="115" t="s">
        <v>220</v>
      </c>
      <c r="H15" s="88" t="s">
        <v>219</v>
      </c>
      <c r="J15" s="5">
        <f t="shared" si="3"/>
        <v>0</v>
      </c>
    </row>
    <row r="16" spans="1:10" ht="111.75" customHeight="1" x14ac:dyDescent="0.25">
      <c r="A16" s="17"/>
      <c r="B16" s="48" t="s">
        <v>142</v>
      </c>
      <c r="C16" s="45">
        <v>333767.61</v>
      </c>
      <c r="D16" s="45">
        <v>168841.31</v>
      </c>
      <c r="E16" s="45">
        <v>128980.77</v>
      </c>
      <c r="F16" s="46">
        <f t="shared" si="2"/>
        <v>76.391713615583768</v>
      </c>
      <c r="G16" s="115"/>
      <c r="H16" s="88"/>
      <c r="J16" s="5">
        <f t="shared" si="3"/>
        <v>39860.539999999994</v>
      </c>
    </row>
    <row r="17" spans="1:10" ht="46.5" customHeight="1" x14ac:dyDescent="0.25">
      <c r="A17" s="17"/>
      <c r="B17" s="64" t="s">
        <v>2</v>
      </c>
      <c r="C17" s="36"/>
      <c r="D17" s="36"/>
      <c r="E17" s="36"/>
      <c r="F17" s="34"/>
      <c r="G17" s="115"/>
      <c r="H17" s="88"/>
      <c r="J17" s="5">
        <f t="shared" si="3"/>
        <v>0</v>
      </c>
    </row>
    <row r="18" spans="1:10" ht="47.25" x14ac:dyDescent="0.25">
      <c r="A18" s="3" t="s">
        <v>10</v>
      </c>
      <c r="B18" s="49" t="s">
        <v>145</v>
      </c>
      <c r="C18" s="50">
        <f>C19+C20+C21</f>
        <v>13349302.77</v>
      </c>
      <c r="D18" s="50">
        <f t="shared" ref="D18:E18" si="4">D19+D20+D21</f>
        <v>8642544.3699999992</v>
      </c>
      <c r="E18" s="50">
        <f t="shared" si="4"/>
        <v>7930963.6799999997</v>
      </c>
      <c r="F18" s="46">
        <f t="shared" si="2"/>
        <v>91.766537034278485</v>
      </c>
      <c r="G18" s="33"/>
      <c r="H18" s="37"/>
      <c r="J18" s="5">
        <f t="shared" si="3"/>
        <v>711580.68999999948</v>
      </c>
    </row>
    <row r="19" spans="1:10" ht="24" customHeight="1" x14ac:dyDescent="0.25">
      <c r="A19" s="18"/>
      <c r="B19" s="48" t="s">
        <v>143</v>
      </c>
      <c r="C19" s="45">
        <f t="shared" ref="C19:E20" si="5">C23+C27+C31+C35+C39</f>
        <v>10700178.449999999</v>
      </c>
      <c r="D19" s="45">
        <f>D23+D27+D31+D35+D39</f>
        <v>6684064.2399999993</v>
      </c>
      <c r="E19" s="45">
        <f t="shared" si="5"/>
        <v>6174372.8399999989</v>
      </c>
      <c r="F19" s="46">
        <f t="shared" si="2"/>
        <v>92.374528704409926</v>
      </c>
      <c r="G19" s="26" t="s">
        <v>135</v>
      </c>
      <c r="H19" s="26"/>
      <c r="J19" s="5">
        <f t="shared" si="3"/>
        <v>509691.40000000037</v>
      </c>
    </row>
    <row r="20" spans="1:10" ht="24" customHeight="1" x14ac:dyDescent="0.25">
      <c r="A20" s="18"/>
      <c r="B20" s="48" t="s">
        <v>142</v>
      </c>
      <c r="C20" s="45">
        <f t="shared" si="5"/>
        <v>2649124.3199999998</v>
      </c>
      <c r="D20" s="45">
        <f t="shared" si="5"/>
        <v>1958480.1300000001</v>
      </c>
      <c r="E20" s="45">
        <f t="shared" si="5"/>
        <v>1756590.8400000003</v>
      </c>
      <c r="F20" s="46">
        <f t="shared" si="2"/>
        <v>89.691532382307102</v>
      </c>
      <c r="G20" s="26"/>
      <c r="H20" s="26"/>
      <c r="J20" s="5">
        <f t="shared" si="3"/>
        <v>201889.2899999998</v>
      </c>
    </row>
    <row r="21" spans="1:10" ht="24" customHeight="1" x14ac:dyDescent="0.25">
      <c r="A21" s="18"/>
      <c r="B21" s="48" t="s">
        <v>2</v>
      </c>
      <c r="C21" s="36"/>
      <c r="D21" s="36"/>
      <c r="E21" s="36"/>
      <c r="F21" s="34"/>
      <c r="G21" s="26"/>
      <c r="H21" s="26"/>
      <c r="J21" s="5">
        <f t="shared" si="3"/>
        <v>0</v>
      </c>
    </row>
    <row r="22" spans="1:10" ht="72" customHeight="1" x14ac:dyDescent="0.25">
      <c r="A22" s="7" t="s">
        <v>20</v>
      </c>
      <c r="B22" s="44" t="s">
        <v>77</v>
      </c>
      <c r="C22" s="45">
        <f>C23+C24+C25</f>
        <v>5554295.46</v>
      </c>
      <c r="D22" s="45">
        <f>D23+D24+D25</f>
        <v>3539861.84</v>
      </c>
      <c r="E22" s="45">
        <f>E23+E24+E25</f>
        <v>3156608.2199999997</v>
      </c>
      <c r="F22" s="46">
        <f t="shared" si="2"/>
        <v>89.173204002786719</v>
      </c>
      <c r="G22" s="26"/>
      <c r="H22" s="26"/>
      <c r="J22" s="5">
        <f t="shared" si="3"/>
        <v>383253.62000000011</v>
      </c>
    </row>
    <row r="23" spans="1:10" ht="229.5" customHeight="1" x14ac:dyDescent="0.25">
      <c r="A23" s="18"/>
      <c r="B23" s="48" t="s">
        <v>143</v>
      </c>
      <c r="C23" s="45">
        <v>4752108.13</v>
      </c>
      <c r="D23" s="45">
        <v>2955644.87</v>
      </c>
      <c r="E23" s="45">
        <v>2661636.69</v>
      </c>
      <c r="F23" s="46">
        <f t="shared" si="2"/>
        <v>90.052655412556376</v>
      </c>
      <c r="G23" s="76" t="s">
        <v>253</v>
      </c>
      <c r="H23" s="76" t="s">
        <v>256</v>
      </c>
      <c r="J23" s="5">
        <f t="shared" si="3"/>
        <v>294008.18000000017</v>
      </c>
    </row>
    <row r="24" spans="1:10" ht="111.75" customHeight="1" x14ac:dyDescent="0.25">
      <c r="A24" s="18"/>
      <c r="B24" s="48" t="s">
        <v>142</v>
      </c>
      <c r="C24" s="45">
        <v>802187.33</v>
      </c>
      <c r="D24" s="45">
        <v>584216.97</v>
      </c>
      <c r="E24" s="45">
        <v>494971.53</v>
      </c>
      <c r="F24" s="46">
        <f t="shared" si="2"/>
        <v>84.72392200452515</v>
      </c>
      <c r="G24" s="104"/>
      <c r="H24" s="104"/>
      <c r="J24" s="5">
        <f t="shared" si="3"/>
        <v>89245.439999999944</v>
      </c>
    </row>
    <row r="25" spans="1:10" ht="39" customHeight="1" x14ac:dyDescent="0.25">
      <c r="A25" s="18"/>
      <c r="B25" s="48" t="s">
        <v>2</v>
      </c>
      <c r="C25" s="36"/>
      <c r="D25" s="36"/>
      <c r="E25" s="36"/>
      <c r="F25" s="34"/>
      <c r="G25" s="104"/>
      <c r="H25" s="104"/>
      <c r="J25" s="5">
        <f t="shared" si="3"/>
        <v>0</v>
      </c>
    </row>
    <row r="26" spans="1:10" ht="58.5" customHeight="1" x14ac:dyDescent="0.25">
      <c r="A26" s="7" t="s">
        <v>82</v>
      </c>
      <c r="B26" s="44" t="s">
        <v>78</v>
      </c>
      <c r="C26" s="45">
        <f>C27+C28+C29</f>
        <v>5945747.9799999995</v>
      </c>
      <c r="D26" s="45">
        <f t="shared" ref="D26" si="6">D27+D28+D29</f>
        <v>3830355.89</v>
      </c>
      <c r="E26" s="45">
        <f t="shared" ref="E26" si="7">E27+E28+E29</f>
        <v>3546245.4499999997</v>
      </c>
      <c r="F26" s="46">
        <f t="shared" ref="F26:F28" si="8">E26/D26*100</f>
        <v>92.582662077387269</v>
      </c>
      <c r="G26" s="26"/>
      <c r="H26" s="26"/>
      <c r="J26" s="5">
        <f t="shared" si="3"/>
        <v>284110.44000000041</v>
      </c>
    </row>
    <row r="27" spans="1:10" ht="238.5" customHeight="1" x14ac:dyDescent="0.25">
      <c r="A27" s="18"/>
      <c r="B27" s="48" t="s">
        <v>143</v>
      </c>
      <c r="C27" s="45">
        <v>5064114.47</v>
      </c>
      <c r="D27" s="45">
        <v>3189670.75</v>
      </c>
      <c r="E27" s="45">
        <v>2986715.28</v>
      </c>
      <c r="F27" s="46">
        <f t="shared" si="8"/>
        <v>93.637102826365378</v>
      </c>
      <c r="G27" s="35" t="s">
        <v>258</v>
      </c>
      <c r="H27" s="97" t="s">
        <v>295</v>
      </c>
      <c r="J27" s="5">
        <f t="shared" si="3"/>
        <v>202955.4700000002</v>
      </c>
    </row>
    <row r="28" spans="1:10" ht="267" customHeight="1" x14ac:dyDescent="0.25">
      <c r="A28" s="18"/>
      <c r="B28" s="48" t="s">
        <v>142</v>
      </c>
      <c r="C28" s="45">
        <v>881633.51</v>
      </c>
      <c r="D28" s="45">
        <v>640685.14</v>
      </c>
      <c r="E28" s="45">
        <v>559530.17000000004</v>
      </c>
      <c r="F28" s="46">
        <f t="shared" si="8"/>
        <v>87.33309625380106</v>
      </c>
      <c r="G28" s="38"/>
      <c r="H28" s="98"/>
      <c r="J28" s="5">
        <f t="shared" si="3"/>
        <v>81154.969999999972</v>
      </c>
    </row>
    <row r="29" spans="1:10" ht="27.75" customHeight="1" x14ac:dyDescent="0.25">
      <c r="A29" s="18"/>
      <c r="B29" s="48" t="s">
        <v>2</v>
      </c>
      <c r="C29" s="36"/>
      <c r="D29" s="36"/>
      <c r="E29" s="36"/>
      <c r="F29" s="34"/>
      <c r="G29" s="38"/>
      <c r="H29" s="99"/>
      <c r="J29" s="5">
        <f t="shared" si="3"/>
        <v>0</v>
      </c>
    </row>
    <row r="30" spans="1:10" ht="58.5" customHeight="1" x14ac:dyDescent="0.25">
      <c r="A30" s="7" t="s">
        <v>83</v>
      </c>
      <c r="B30" s="44" t="s">
        <v>79</v>
      </c>
      <c r="C30" s="45">
        <f>C31+C32+C33</f>
        <v>490589.02999999997</v>
      </c>
      <c r="D30" s="45">
        <f t="shared" ref="D30" si="9">D31+D32+D33</f>
        <v>393304.93</v>
      </c>
      <c r="E30" s="45">
        <f t="shared" ref="E30" si="10">E31+E32+E33</f>
        <v>376495.11</v>
      </c>
      <c r="F30" s="46">
        <f t="shared" ref="F30:F32" si="11">E30/D30*100</f>
        <v>95.726008316244588</v>
      </c>
      <c r="G30" s="26"/>
      <c r="H30" s="26"/>
      <c r="J30" s="5">
        <f t="shared" si="3"/>
        <v>16809.820000000007</v>
      </c>
    </row>
    <row r="31" spans="1:10" ht="171.75" customHeight="1" x14ac:dyDescent="0.25">
      <c r="A31" s="18"/>
      <c r="B31" s="48" t="s">
        <v>143</v>
      </c>
      <c r="C31" s="45">
        <v>27832.92</v>
      </c>
      <c r="D31" s="45">
        <v>14765.06</v>
      </c>
      <c r="E31" s="45">
        <v>12825.56</v>
      </c>
      <c r="F31" s="46">
        <f t="shared" si="11"/>
        <v>86.864259271550537</v>
      </c>
      <c r="G31" s="76" t="s">
        <v>260</v>
      </c>
      <c r="H31" s="88" t="s">
        <v>259</v>
      </c>
      <c r="J31" s="5">
        <f t="shared" si="3"/>
        <v>1939.5</v>
      </c>
    </row>
    <row r="32" spans="1:10" ht="90.75" customHeight="1" x14ac:dyDescent="0.25">
      <c r="A32" s="18"/>
      <c r="B32" s="48" t="s">
        <v>142</v>
      </c>
      <c r="C32" s="45">
        <v>462756.11</v>
      </c>
      <c r="D32" s="45">
        <v>378539.87</v>
      </c>
      <c r="E32" s="45">
        <v>363669.55</v>
      </c>
      <c r="F32" s="46">
        <f t="shared" si="11"/>
        <v>96.071663468368598</v>
      </c>
      <c r="G32" s="104"/>
      <c r="H32" s="117"/>
      <c r="J32" s="5">
        <f t="shared" si="3"/>
        <v>14870.320000000007</v>
      </c>
    </row>
    <row r="33" spans="1:10" ht="22.5" customHeight="1" x14ac:dyDescent="0.25">
      <c r="A33" s="18"/>
      <c r="B33" s="48" t="s">
        <v>2</v>
      </c>
      <c r="C33" s="36"/>
      <c r="D33" s="36"/>
      <c r="E33" s="36"/>
      <c r="F33" s="34"/>
      <c r="G33" s="104"/>
      <c r="H33" s="117"/>
      <c r="J33" s="5">
        <f t="shared" si="3"/>
        <v>0</v>
      </c>
    </row>
    <row r="34" spans="1:10" ht="56.25" customHeight="1" x14ac:dyDescent="0.25">
      <c r="A34" s="7" t="s">
        <v>84</v>
      </c>
      <c r="B34" s="44" t="s">
        <v>80</v>
      </c>
      <c r="C34" s="45">
        <f>C35+C36+C37</f>
        <v>38604.17</v>
      </c>
      <c r="D34" s="45">
        <f t="shared" ref="D34" si="12">D35+D36+D37</f>
        <v>35976.050000000003</v>
      </c>
      <c r="E34" s="45">
        <f t="shared" ref="E34" si="13">E35+E36+E37</f>
        <v>34257.79</v>
      </c>
      <c r="F34" s="46">
        <f t="shared" ref="F34:F36" si="14">E34/D34*100</f>
        <v>95.223878107796708</v>
      </c>
      <c r="G34" s="26"/>
      <c r="H34" s="26"/>
      <c r="J34" s="5">
        <f t="shared" si="3"/>
        <v>1718.260000000002</v>
      </c>
    </row>
    <row r="35" spans="1:10" ht="80.25" customHeight="1" x14ac:dyDescent="0.25">
      <c r="A35" s="18"/>
      <c r="B35" s="48" t="s">
        <v>143</v>
      </c>
      <c r="C35" s="45">
        <v>17854.740000000002</v>
      </c>
      <c r="D35" s="45">
        <v>16555.18</v>
      </c>
      <c r="E35" s="45">
        <v>15740.46</v>
      </c>
      <c r="F35" s="46">
        <f t="shared" si="14"/>
        <v>95.078760847058135</v>
      </c>
      <c r="G35" s="76" t="s">
        <v>206</v>
      </c>
      <c r="H35" s="101" t="s">
        <v>204</v>
      </c>
      <c r="J35" s="5">
        <f t="shared" si="3"/>
        <v>814.72000000000116</v>
      </c>
    </row>
    <row r="36" spans="1:10" ht="45.75" customHeight="1" x14ac:dyDescent="0.25">
      <c r="A36" s="18"/>
      <c r="B36" s="48" t="s">
        <v>142</v>
      </c>
      <c r="C36" s="45">
        <v>20749.43</v>
      </c>
      <c r="D36" s="45">
        <v>19420.87</v>
      </c>
      <c r="E36" s="45">
        <v>18517.330000000002</v>
      </c>
      <c r="F36" s="46">
        <f t="shared" si="14"/>
        <v>95.347582265882025</v>
      </c>
      <c r="G36" s="104"/>
      <c r="H36" s="105"/>
      <c r="J36" s="5">
        <f t="shared" si="3"/>
        <v>903.53999999999724</v>
      </c>
    </row>
    <row r="37" spans="1:10" ht="47.25" customHeight="1" x14ac:dyDescent="0.25">
      <c r="A37" s="18"/>
      <c r="B37" s="48" t="s">
        <v>2</v>
      </c>
      <c r="C37" s="36"/>
      <c r="D37" s="36"/>
      <c r="E37" s="36"/>
      <c r="F37" s="34"/>
      <c r="G37" s="104"/>
      <c r="H37" s="105"/>
      <c r="J37" s="5">
        <f t="shared" si="3"/>
        <v>0</v>
      </c>
    </row>
    <row r="38" spans="1:10" ht="82.5" customHeight="1" x14ac:dyDescent="0.25">
      <c r="A38" s="7" t="s">
        <v>85</v>
      </c>
      <c r="B38" s="44" t="s">
        <v>81</v>
      </c>
      <c r="C38" s="60">
        <f>C39+C40</f>
        <v>1320066.1299999999</v>
      </c>
      <c r="D38" s="60">
        <f t="shared" ref="D38:E38" si="15">D39+D40</f>
        <v>843045.66</v>
      </c>
      <c r="E38" s="60">
        <f t="shared" si="15"/>
        <v>817357.11</v>
      </c>
      <c r="F38" s="60">
        <f>E38/D38*100</f>
        <v>96.952887462821408</v>
      </c>
      <c r="G38" s="26"/>
      <c r="H38" s="26"/>
      <c r="J38" s="5">
        <f t="shared" si="3"/>
        <v>25688.550000000047</v>
      </c>
    </row>
    <row r="39" spans="1:10" ht="236.25" customHeight="1" x14ac:dyDescent="0.25">
      <c r="A39" s="18"/>
      <c r="B39" s="48" t="s">
        <v>143</v>
      </c>
      <c r="C39" s="45">
        <v>838268.19</v>
      </c>
      <c r="D39" s="45">
        <v>507428.38</v>
      </c>
      <c r="E39" s="45">
        <v>497454.85</v>
      </c>
      <c r="F39" s="46">
        <f t="shared" ref="F39:F40" si="16">E39/D39*100</f>
        <v>98.034495035535855</v>
      </c>
      <c r="G39" s="118" t="s">
        <v>263</v>
      </c>
      <c r="H39" s="108" t="s">
        <v>266</v>
      </c>
      <c r="J39" s="5">
        <f t="shared" si="3"/>
        <v>9973.5300000000279</v>
      </c>
    </row>
    <row r="40" spans="1:10" ht="185.25" customHeight="1" x14ac:dyDescent="0.25">
      <c r="A40" s="18"/>
      <c r="B40" s="48" t="s">
        <v>142</v>
      </c>
      <c r="C40" s="45">
        <v>481797.94</v>
      </c>
      <c r="D40" s="45">
        <v>335617.28000000003</v>
      </c>
      <c r="E40" s="45">
        <v>319902.26</v>
      </c>
      <c r="F40" s="46">
        <f t="shared" si="16"/>
        <v>95.317577211757381</v>
      </c>
      <c r="G40" s="104"/>
      <c r="H40" s="109"/>
      <c r="J40" s="5">
        <f t="shared" si="3"/>
        <v>15715.020000000019</v>
      </c>
    </row>
    <row r="41" spans="1:10" ht="33.75" customHeight="1" x14ac:dyDescent="0.25">
      <c r="A41" s="18"/>
      <c r="B41" s="48" t="s">
        <v>2</v>
      </c>
      <c r="C41" s="36"/>
      <c r="D41" s="36"/>
      <c r="E41" s="36"/>
      <c r="F41" s="34"/>
      <c r="G41" s="104"/>
      <c r="H41" s="109"/>
      <c r="J41" s="5">
        <f t="shared" si="3"/>
        <v>0</v>
      </c>
    </row>
    <row r="42" spans="1:10" ht="64.5" customHeight="1" x14ac:dyDescent="0.25">
      <c r="A42" s="3" t="s">
        <v>11</v>
      </c>
      <c r="B42" s="49" t="s">
        <v>146</v>
      </c>
      <c r="C42" s="50">
        <f>C43+C44</f>
        <v>1460159.9100000001</v>
      </c>
      <c r="D42" s="50">
        <f>D43+D44</f>
        <v>1117472.3600000001</v>
      </c>
      <c r="E42" s="50">
        <f>E43+E44</f>
        <v>1070457.6100000001</v>
      </c>
      <c r="F42" s="46">
        <f t="shared" si="2"/>
        <v>95.792759473710831</v>
      </c>
      <c r="G42" s="33"/>
      <c r="H42" s="37"/>
      <c r="J42" s="5">
        <f t="shared" si="3"/>
        <v>47014.75</v>
      </c>
    </row>
    <row r="43" spans="1:10" ht="24.75" customHeight="1" x14ac:dyDescent="0.25">
      <c r="A43" s="18"/>
      <c r="B43" s="48" t="s">
        <v>143</v>
      </c>
      <c r="C43" s="45">
        <f t="shared" ref="C43:E44" si="17">C47+C51+C55+C59+C63+C67+C71+C75</f>
        <v>213358.63</v>
      </c>
      <c r="D43" s="45">
        <f t="shared" si="17"/>
        <v>157992.73000000001</v>
      </c>
      <c r="E43" s="45">
        <f t="shared" si="17"/>
        <v>152409.93</v>
      </c>
      <c r="F43" s="46">
        <f t="shared" si="2"/>
        <v>96.46641968905783</v>
      </c>
      <c r="G43" s="76"/>
      <c r="H43" s="76"/>
      <c r="J43" s="5">
        <f t="shared" si="3"/>
        <v>5582.8000000000175</v>
      </c>
    </row>
    <row r="44" spans="1:10" ht="29.25" customHeight="1" x14ac:dyDescent="0.25">
      <c r="A44" s="18"/>
      <c r="B44" s="48" t="s">
        <v>142</v>
      </c>
      <c r="C44" s="45">
        <f t="shared" si="17"/>
        <v>1246801.28</v>
      </c>
      <c r="D44" s="45">
        <f t="shared" si="17"/>
        <v>959479.63000000012</v>
      </c>
      <c r="E44" s="45">
        <f t="shared" si="17"/>
        <v>918047.68</v>
      </c>
      <c r="F44" s="46">
        <f t="shared" si="2"/>
        <v>95.681831202607185</v>
      </c>
      <c r="G44" s="104"/>
      <c r="H44" s="104"/>
      <c r="J44" s="5">
        <f t="shared" si="3"/>
        <v>41431.95000000007</v>
      </c>
    </row>
    <row r="45" spans="1:10" ht="28.5" customHeight="1" x14ac:dyDescent="0.25">
      <c r="A45" s="18"/>
      <c r="B45" s="48" t="s">
        <v>2</v>
      </c>
      <c r="C45" s="36"/>
      <c r="D45" s="36"/>
      <c r="E45" s="36"/>
      <c r="F45" s="34"/>
      <c r="G45" s="104"/>
      <c r="H45" s="104"/>
      <c r="J45" s="5">
        <f t="shared" si="3"/>
        <v>0</v>
      </c>
    </row>
    <row r="46" spans="1:10" ht="50.25" customHeight="1" x14ac:dyDescent="0.25">
      <c r="A46" s="7" t="s">
        <v>21</v>
      </c>
      <c r="B46" s="44" t="s">
        <v>100</v>
      </c>
      <c r="C46" s="45">
        <f>C47+C48+C49</f>
        <v>216751.75</v>
      </c>
      <c r="D46" s="45">
        <f>D47+D48+D49</f>
        <v>171222.68</v>
      </c>
      <c r="E46" s="45">
        <f>E47+E48+E49</f>
        <v>166485.66</v>
      </c>
      <c r="F46" s="46">
        <f t="shared" si="2"/>
        <v>97.2334155732173</v>
      </c>
      <c r="G46" s="26"/>
      <c r="H46" s="26"/>
      <c r="J46" s="5">
        <f t="shared" si="3"/>
        <v>4737.0199999999895</v>
      </c>
    </row>
    <row r="47" spans="1:10" ht="125.25" customHeight="1" x14ac:dyDescent="0.25">
      <c r="A47" s="18"/>
      <c r="B47" s="48" t="s">
        <v>143</v>
      </c>
      <c r="C47" s="45">
        <v>39318</v>
      </c>
      <c r="D47" s="45">
        <v>27003</v>
      </c>
      <c r="E47" s="45">
        <v>26593.5</v>
      </c>
      <c r="F47" s="46">
        <f t="shared" si="2"/>
        <v>98.483501833129651</v>
      </c>
      <c r="G47" s="101" t="s">
        <v>252</v>
      </c>
      <c r="H47" s="101" t="s">
        <v>214</v>
      </c>
      <c r="J47" s="5">
        <f t="shared" si="3"/>
        <v>409.5</v>
      </c>
    </row>
    <row r="48" spans="1:10" ht="82.5" customHeight="1" x14ac:dyDescent="0.25">
      <c r="A48" s="18"/>
      <c r="B48" s="48" t="s">
        <v>142</v>
      </c>
      <c r="C48" s="45">
        <v>177433.75</v>
      </c>
      <c r="D48" s="45">
        <v>144219.68</v>
      </c>
      <c r="E48" s="45">
        <v>139892.16</v>
      </c>
      <c r="F48" s="46">
        <f t="shared" si="2"/>
        <v>96.999355427775185</v>
      </c>
      <c r="G48" s="105"/>
      <c r="H48" s="105"/>
      <c r="J48" s="5">
        <f t="shared" si="3"/>
        <v>4327.5199999999895</v>
      </c>
    </row>
    <row r="49" spans="1:10" ht="33" customHeight="1" x14ac:dyDescent="0.25">
      <c r="A49" s="18"/>
      <c r="B49" s="48" t="s">
        <v>2</v>
      </c>
      <c r="C49" s="36"/>
      <c r="D49" s="36"/>
      <c r="E49" s="36"/>
      <c r="F49" s="34"/>
      <c r="G49" s="105"/>
      <c r="H49" s="105"/>
      <c r="J49" s="5">
        <f t="shared" si="3"/>
        <v>0</v>
      </c>
    </row>
    <row r="50" spans="1:10" ht="46.5" customHeight="1" x14ac:dyDescent="0.25">
      <c r="A50" s="7" t="s">
        <v>101</v>
      </c>
      <c r="B50" s="44" t="s">
        <v>102</v>
      </c>
      <c r="C50" s="45">
        <f>C51+C52+C53</f>
        <v>138106.88</v>
      </c>
      <c r="D50" s="45">
        <f>D51+D52+D53</f>
        <v>112535.27</v>
      </c>
      <c r="E50" s="45">
        <f>E51+E52+E53</f>
        <v>110109.26000000001</v>
      </c>
      <c r="F50" s="46">
        <f t="shared" ref="F50:F76" si="18">E50/D50*100</f>
        <v>97.844222526857578</v>
      </c>
      <c r="G50" s="26"/>
      <c r="H50" s="26"/>
      <c r="J50" s="5">
        <f t="shared" si="3"/>
        <v>2426.0099999999948</v>
      </c>
    </row>
    <row r="51" spans="1:10" ht="38.25" customHeight="1" x14ac:dyDescent="0.25">
      <c r="A51" s="18"/>
      <c r="B51" s="48" t="s">
        <v>143</v>
      </c>
      <c r="C51" s="45">
        <v>25962.36</v>
      </c>
      <c r="D51" s="45">
        <v>18642.990000000002</v>
      </c>
      <c r="E51" s="45">
        <v>18642.990000000002</v>
      </c>
      <c r="F51" s="46">
        <f t="shared" si="18"/>
        <v>100</v>
      </c>
      <c r="G51" s="101" t="s">
        <v>221</v>
      </c>
      <c r="H51" s="101" t="s">
        <v>189</v>
      </c>
      <c r="J51" s="5">
        <f t="shared" si="3"/>
        <v>0</v>
      </c>
    </row>
    <row r="52" spans="1:10" ht="40.5" customHeight="1" x14ac:dyDescent="0.25">
      <c r="A52" s="18"/>
      <c r="B52" s="48" t="s">
        <v>142</v>
      </c>
      <c r="C52" s="45">
        <v>112144.52</v>
      </c>
      <c r="D52" s="45">
        <v>93892.28</v>
      </c>
      <c r="E52" s="45">
        <v>91466.27</v>
      </c>
      <c r="F52" s="46">
        <f t="shared" si="18"/>
        <v>97.416177347061989</v>
      </c>
      <c r="G52" s="105"/>
      <c r="H52" s="105"/>
      <c r="J52" s="5">
        <f t="shared" si="3"/>
        <v>2426.0099999999948</v>
      </c>
    </row>
    <row r="53" spans="1:10" ht="95.25" customHeight="1" x14ac:dyDescent="0.25">
      <c r="A53" s="18"/>
      <c r="B53" s="48" t="s">
        <v>2</v>
      </c>
      <c r="C53" s="36"/>
      <c r="D53" s="36"/>
      <c r="E53" s="36"/>
      <c r="F53" s="34"/>
      <c r="G53" s="105"/>
      <c r="H53" s="105"/>
      <c r="J53" s="5">
        <f t="shared" si="3"/>
        <v>0</v>
      </c>
    </row>
    <row r="54" spans="1:10" ht="50.25" customHeight="1" x14ac:dyDescent="0.25">
      <c r="A54" s="7" t="s">
        <v>103</v>
      </c>
      <c r="B54" s="44" t="s">
        <v>104</v>
      </c>
      <c r="C54" s="45">
        <f>C55+C56+C57</f>
        <v>442157.80999999994</v>
      </c>
      <c r="D54" s="45">
        <f>D55+D56+D57</f>
        <v>350763.01</v>
      </c>
      <c r="E54" s="45">
        <f>E55+E56+E57</f>
        <v>330742.95</v>
      </c>
      <c r="F54" s="46">
        <f t="shared" si="18"/>
        <v>94.292425532555441</v>
      </c>
      <c r="G54" s="26"/>
      <c r="H54" s="26"/>
      <c r="J54" s="5">
        <f t="shared" si="3"/>
        <v>20020.059999999998</v>
      </c>
    </row>
    <row r="55" spans="1:10" ht="141" customHeight="1" x14ac:dyDescent="0.25">
      <c r="A55" s="18"/>
      <c r="B55" s="48" t="s">
        <v>143</v>
      </c>
      <c r="C55" s="45">
        <v>44577.34</v>
      </c>
      <c r="D55" s="45">
        <v>33550.949999999997</v>
      </c>
      <c r="E55" s="45">
        <v>29419.84</v>
      </c>
      <c r="F55" s="46">
        <f t="shared" si="18"/>
        <v>87.687055061034044</v>
      </c>
      <c r="G55" s="101" t="s">
        <v>207</v>
      </c>
      <c r="H55" s="101" t="s">
        <v>190</v>
      </c>
      <c r="J55" s="5">
        <f t="shared" si="3"/>
        <v>4131.1099999999969</v>
      </c>
    </row>
    <row r="56" spans="1:10" ht="59.25" customHeight="1" x14ac:dyDescent="0.25">
      <c r="A56" s="18"/>
      <c r="B56" s="48" t="s">
        <v>142</v>
      </c>
      <c r="C56" s="45">
        <v>397580.47</v>
      </c>
      <c r="D56" s="45">
        <v>317212.06</v>
      </c>
      <c r="E56" s="45">
        <v>301323.11</v>
      </c>
      <c r="F56" s="46">
        <f t="shared" si="18"/>
        <v>94.991063706720354</v>
      </c>
      <c r="G56" s="105"/>
      <c r="H56" s="105"/>
      <c r="J56" s="5">
        <f t="shared" si="3"/>
        <v>15888.950000000012</v>
      </c>
    </row>
    <row r="57" spans="1:10" ht="29.25" customHeight="1" x14ac:dyDescent="0.25">
      <c r="A57" s="18"/>
      <c r="B57" s="48" t="s">
        <v>2</v>
      </c>
      <c r="C57" s="36"/>
      <c r="D57" s="36"/>
      <c r="E57" s="36"/>
      <c r="F57" s="34"/>
      <c r="G57" s="105"/>
      <c r="H57" s="105"/>
      <c r="J57" s="5">
        <f t="shared" si="3"/>
        <v>0</v>
      </c>
    </row>
    <row r="58" spans="1:10" ht="83.25" customHeight="1" x14ac:dyDescent="0.25">
      <c r="A58" s="7" t="s">
        <v>105</v>
      </c>
      <c r="B58" s="44" t="s">
        <v>106</v>
      </c>
      <c r="C58" s="45">
        <f>C59+C60+C61</f>
        <v>608831.97</v>
      </c>
      <c r="D58" s="45">
        <f>D59+D60+D61</f>
        <v>441791.69000000006</v>
      </c>
      <c r="E58" s="45">
        <f>E59+E60+E61</f>
        <v>435566.5</v>
      </c>
      <c r="F58" s="46">
        <f t="shared" si="18"/>
        <v>98.590921889001564</v>
      </c>
      <c r="G58" s="26"/>
      <c r="H58" s="26"/>
      <c r="J58" s="5">
        <f t="shared" si="3"/>
        <v>6225.1900000000605</v>
      </c>
    </row>
    <row r="59" spans="1:10" ht="220.5" customHeight="1" x14ac:dyDescent="0.25">
      <c r="A59" s="18"/>
      <c r="B59" s="48" t="s">
        <v>143</v>
      </c>
      <c r="C59" s="45">
        <v>102447.87</v>
      </c>
      <c r="D59" s="45">
        <v>77832.160000000003</v>
      </c>
      <c r="E59" s="45">
        <v>76844.41</v>
      </c>
      <c r="F59" s="46">
        <f t="shared" si="18"/>
        <v>98.730923052887135</v>
      </c>
      <c r="G59" s="100" t="s">
        <v>269</v>
      </c>
      <c r="H59" s="101" t="s">
        <v>191</v>
      </c>
      <c r="J59" s="5">
        <f t="shared" si="3"/>
        <v>987.75</v>
      </c>
    </row>
    <row r="60" spans="1:10" ht="232.5" customHeight="1" x14ac:dyDescent="0.25">
      <c r="A60" s="18"/>
      <c r="B60" s="48" t="s">
        <v>142</v>
      </c>
      <c r="C60" s="45">
        <v>506384.1</v>
      </c>
      <c r="D60" s="45">
        <v>363959.53</v>
      </c>
      <c r="E60" s="45">
        <v>358722.09</v>
      </c>
      <c r="F60" s="46">
        <f t="shared" si="18"/>
        <v>98.560982865320213</v>
      </c>
      <c r="G60" s="110"/>
      <c r="H60" s="105"/>
      <c r="J60" s="5">
        <f t="shared" si="3"/>
        <v>5237.4400000000023</v>
      </c>
    </row>
    <row r="61" spans="1:10" ht="54.75" customHeight="1" x14ac:dyDescent="0.25">
      <c r="A61" s="18"/>
      <c r="B61" s="48" t="s">
        <v>2</v>
      </c>
      <c r="C61" s="45"/>
      <c r="D61" s="36"/>
      <c r="E61" s="36"/>
      <c r="F61" s="34"/>
      <c r="G61" s="110"/>
      <c r="H61" s="105"/>
      <c r="J61" s="5">
        <f t="shared" si="3"/>
        <v>0</v>
      </c>
    </row>
    <row r="62" spans="1:10" ht="31.5" x14ac:dyDescent="0.25">
      <c r="A62" s="7" t="s">
        <v>107</v>
      </c>
      <c r="B62" s="44" t="s">
        <v>108</v>
      </c>
      <c r="C62" s="45">
        <f>C63+C64+C65</f>
        <v>600</v>
      </c>
      <c r="D62" s="45">
        <f>D63+D64+D65</f>
        <v>0</v>
      </c>
      <c r="E62" s="45">
        <f>E63+E64+E65</f>
        <v>0</v>
      </c>
      <c r="F62" s="34"/>
      <c r="G62" s="26"/>
      <c r="H62" s="26"/>
      <c r="J62" s="5">
        <f t="shared" ref="J62:J125" si="19">D62-E62</f>
        <v>0</v>
      </c>
    </row>
    <row r="63" spans="1:10" ht="79.5" customHeight="1" x14ac:dyDescent="0.25">
      <c r="A63" s="18"/>
      <c r="B63" s="48" t="s">
        <v>143</v>
      </c>
      <c r="C63" s="45"/>
      <c r="D63" s="45"/>
      <c r="E63" s="45"/>
      <c r="F63" s="34"/>
      <c r="G63" s="100" t="s">
        <v>254</v>
      </c>
      <c r="H63" s="89"/>
      <c r="J63" s="5">
        <f t="shared" si="19"/>
        <v>0</v>
      </c>
    </row>
    <row r="64" spans="1:10" ht="79.5" customHeight="1" x14ac:dyDescent="0.25">
      <c r="A64" s="18"/>
      <c r="B64" s="48" t="s">
        <v>142</v>
      </c>
      <c r="C64" s="45">
        <v>600</v>
      </c>
      <c r="D64" s="45"/>
      <c r="E64" s="45"/>
      <c r="F64" s="34"/>
      <c r="G64" s="110"/>
      <c r="H64" s="111"/>
      <c r="J64" s="5">
        <f t="shared" si="19"/>
        <v>0</v>
      </c>
    </row>
    <row r="65" spans="1:10" ht="66.75" customHeight="1" x14ac:dyDescent="0.25">
      <c r="A65" s="18"/>
      <c r="B65" s="48" t="s">
        <v>2</v>
      </c>
      <c r="C65" s="45"/>
      <c r="D65" s="45"/>
      <c r="E65" s="45"/>
      <c r="F65" s="34"/>
      <c r="G65" s="110"/>
      <c r="H65" s="111"/>
      <c r="J65" s="5">
        <f t="shared" si="19"/>
        <v>0</v>
      </c>
    </row>
    <row r="66" spans="1:10" ht="35.25" customHeight="1" x14ac:dyDescent="0.25">
      <c r="A66" s="7" t="s">
        <v>109</v>
      </c>
      <c r="B66" s="44" t="s">
        <v>110</v>
      </c>
      <c r="C66" s="45">
        <f>C67+C68+C69</f>
        <v>19078.310000000001</v>
      </c>
      <c r="D66" s="45">
        <f>D67+D68+D69</f>
        <v>11028.78</v>
      </c>
      <c r="E66" s="45">
        <f>E67+E68+E69</f>
        <v>611.58000000000004</v>
      </c>
      <c r="F66" s="46">
        <f t="shared" si="18"/>
        <v>5.5453096353359124</v>
      </c>
      <c r="G66" s="26"/>
      <c r="H66" s="26"/>
      <c r="J66" s="5">
        <f t="shared" si="19"/>
        <v>10417.200000000001</v>
      </c>
    </row>
    <row r="67" spans="1:10" ht="97.5" customHeight="1" x14ac:dyDescent="0.25">
      <c r="A67" s="18"/>
      <c r="B67" s="48" t="s">
        <v>143</v>
      </c>
      <c r="C67" s="45"/>
      <c r="D67" s="45"/>
      <c r="E67" s="45"/>
      <c r="F67" s="46"/>
      <c r="G67" s="101" t="s">
        <v>223</v>
      </c>
      <c r="H67" s="100" t="s">
        <v>192</v>
      </c>
      <c r="J67" s="5">
        <f t="shared" si="19"/>
        <v>0</v>
      </c>
    </row>
    <row r="68" spans="1:10" ht="40.5" customHeight="1" x14ac:dyDescent="0.25">
      <c r="A68" s="18"/>
      <c r="B68" s="48" t="s">
        <v>142</v>
      </c>
      <c r="C68" s="45">
        <v>19078.310000000001</v>
      </c>
      <c r="D68" s="45">
        <v>11028.78</v>
      </c>
      <c r="E68" s="45">
        <v>611.58000000000004</v>
      </c>
      <c r="F68" s="46">
        <f t="shared" si="18"/>
        <v>5.5453096353359124</v>
      </c>
      <c r="G68" s="105"/>
      <c r="H68" s="110"/>
      <c r="J68" s="5">
        <f t="shared" si="19"/>
        <v>10417.200000000001</v>
      </c>
    </row>
    <row r="69" spans="1:10" ht="19.5" customHeight="1" x14ac:dyDescent="0.25">
      <c r="A69" s="18"/>
      <c r="B69" s="48" t="s">
        <v>2</v>
      </c>
      <c r="C69" s="36"/>
      <c r="D69" s="36"/>
      <c r="E69" s="36"/>
      <c r="F69" s="34"/>
      <c r="G69" s="105"/>
      <c r="H69" s="110"/>
      <c r="J69" s="5">
        <f t="shared" si="19"/>
        <v>0</v>
      </c>
    </row>
    <row r="70" spans="1:10" ht="44.25" customHeight="1" x14ac:dyDescent="0.25">
      <c r="A70" s="7" t="s">
        <v>111</v>
      </c>
      <c r="B70" s="44" t="s">
        <v>112</v>
      </c>
      <c r="C70" s="45">
        <f>C71+C72+C73</f>
        <v>2262.87</v>
      </c>
      <c r="D70" s="45">
        <f>D71+D72+D73</f>
        <v>2044.15</v>
      </c>
      <c r="E70" s="45">
        <f>E71+E72+E73</f>
        <v>1844.3200000000002</v>
      </c>
      <c r="F70" s="46">
        <f t="shared" si="18"/>
        <v>90.224298608223478</v>
      </c>
      <c r="G70" s="26"/>
      <c r="H70" s="26"/>
      <c r="J70" s="5">
        <f t="shared" si="19"/>
        <v>199.82999999999993</v>
      </c>
    </row>
    <row r="71" spans="1:10" ht="44.25" customHeight="1" x14ac:dyDescent="0.25">
      <c r="A71" s="18"/>
      <c r="B71" s="48" t="s">
        <v>143</v>
      </c>
      <c r="C71" s="45">
        <v>1053.06</v>
      </c>
      <c r="D71" s="45">
        <v>963.63</v>
      </c>
      <c r="E71" s="45">
        <v>909.19</v>
      </c>
      <c r="F71" s="46">
        <f t="shared" si="18"/>
        <v>94.350528729906713</v>
      </c>
      <c r="G71" s="101" t="s">
        <v>195</v>
      </c>
      <c r="H71" s="101" t="s">
        <v>196</v>
      </c>
      <c r="J71" s="5">
        <f t="shared" si="19"/>
        <v>54.439999999999941</v>
      </c>
    </row>
    <row r="72" spans="1:10" ht="44.25" customHeight="1" x14ac:dyDescent="0.25">
      <c r="A72" s="18"/>
      <c r="B72" s="48" t="s">
        <v>142</v>
      </c>
      <c r="C72" s="45">
        <v>1209.81</v>
      </c>
      <c r="D72" s="45">
        <v>1080.52</v>
      </c>
      <c r="E72" s="45">
        <v>935.13</v>
      </c>
      <c r="F72" s="46">
        <f t="shared" si="18"/>
        <v>86.54444156517232</v>
      </c>
      <c r="G72" s="105"/>
      <c r="H72" s="105"/>
      <c r="J72" s="5">
        <f t="shared" si="19"/>
        <v>145.38999999999999</v>
      </c>
    </row>
    <row r="73" spans="1:10" ht="44.25" customHeight="1" x14ac:dyDescent="0.25">
      <c r="A73" s="18"/>
      <c r="B73" s="48" t="s">
        <v>2</v>
      </c>
      <c r="C73" s="36"/>
      <c r="D73" s="36"/>
      <c r="E73" s="36"/>
      <c r="F73" s="34"/>
      <c r="G73" s="105"/>
      <c r="H73" s="105"/>
      <c r="J73" s="5">
        <f t="shared" si="19"/>
        <v>0</v>
      </c>
    </row>
    <row r="74" spans="1:10" ht="57" customHeight="1" x14ac:dyDescent="0.25">
      <c r="A74" s="7" t="s">
        <v>113</v>
      </c>
      <c r="B74" s="44" t="s">
        <v>114</v>
      </c>
      <c r="C74" s="45">
        <f>C75+C76+C77</f>
        <v>32370.32</v>
      </c>
      <c r="D74" s="45">
        <f>D75+D76+D77</f>
        <v>28086.78</v>
      </c>
      <c r="E74" s="45">
        <f>E75+E76+E77</f>
        <v>25097.34</v>
      </c>
      <c r="F74" s="46">
        <f t="shared" si="18"/>
        <v>89.35641607902366</v>
      </c>
      <c r="G74" s="26"/>
      <c r="H74" s="26"/>
      <c r="J74" s="5">
        <f t="shared" si="19"/>
        <v>2989.4399999999987</v>
      </c>
    </row>
    <row r="75" spans="1:10" ht="57" customHeight="1" x14ac:dyDescent="0.25">
      <c r="A75" s="18"/>
      <c r="B75" s="48" t="s">
        <v>143</v>
      </c>
      <c r="C75" s="45"/>
      <c r="D75" s="45"/>
      <c r="E75" s="45"/>
      <c r="F75" s="46"/>
      <c r="G75" s="112" t="s">
        <v>255</v>
      </c>
      <c r="H75" s="101" t="s">
        <v>257</v>
      </c>
      <c r="J75" s="5">
        <f t="shared" si="19"/>
        <v>0</v>
      </c>
    </row>
    <row r="76" spans="1:10" ht="57" customHeight="1" x14ac:dyDescent="0.25">
      <c r="A76" s="18"/>
      <c r="B76" s="48" t="s">
        <v>142</v>
      </c>
      <c r="C76" s="45">
        <v>32370.32</v>
      </c>
      <c r="D76" s="45">
        <v>28086.78</v>
      </c>
      <c r="E76" s="45">
        <v>25097.34</v>
      </c>
      <c r="F76" s="46">
        <f t="shared" si="18"/>
        <v>89.35641607902366</v>
      </c>
      <c r="G76" s="105"/>
      <c r="H76" s="105"/>
      <c r="J76" s="5">
        <f t="shared" si="19"/>
        <v>2989.4399999999987</v>
      </c>
    </row>
    <row r="77" spans="1:10" ht="35.25" customHeight="1" x14ac:dyDescent="0.25">
      <c r="A77" s="18"/>
      <c r="B77" s="48" t="s">
        <v>2</v>
      </c>
      <c r="C77" s="45"/>
      <c r="D77" s="36"/>
      <c r="E77" s="36"/>
      <c r="F77" s="34"/>
      <c r="G77" s="105"/>
      <c r="H77" s="105"/>
      <c r="J77" s="5">
        <f t="shared" si="19"/>
        <v>0</v>
      </c>
    </row>
    <row r="78" spans="1:10" ht="63" x14ac:dyDescent="0.25">
      <c r="A78" s="3" t="s">
        <v>12</v>
      </c>
      <c r="B78" s="49" t="s">
        <v>147</v>
      </c>
      <c r="C78" s="50">
        <f>C79+C80+C81</f>
        <v>1161683.2500000002</v>
      </c>
      <c r="D78" s="50">
        <f>D79+D80+D81</f>
        <v>862723.71000000008</v>
      </c>
      <c r="E78" s="50">
        <f>E79+E80+E81</f>
        <v>784790.68</v>
      </c>
      <c r="F78" s="50">
        <f t="shared" si="2"/>
        <v>90.966629397492738</v>
      </c>
      <c r="G78" s="33"/>
      <c r="H78" s="37"/>
      <c r="J78" s="5">
        <f t="shared" si="19"/>
        <v>77933.030000000028</v>
      </c>
    </row>
    <row r="79" spans="1:10" ht="15.75" customHeight="1" x14ac:dyDescent="0.25">
      <c r="A79" s="18"/>
      <c r="B79" s="48" t="s">
        <v>143</v>
      </c>
      <c r="C79" s="45">
        <f t="shared" ref="C79:E80" si="20">C83+C87+C91+C95</f>
        <v>31615.62</v>
      </c>
      <c r="D79" s="45">
        <f t="shared" si="20"/>
        <v>23983.49</v>
      </c>
      <c r="E79" s="45">
        <f t="shared" si="20"/>
        <v>14030.39</v>
      </c>
      <c r="F79" s="46">
        <f t="shared" si="2"/>
        <v>58.500201597015277</v>
      </c>
      <c r="G79" s="76"/>
      <c r="H79" s="76"/>
      <c r="J79" s="5">
        <f t="shared" si="19"/>
        <v>9953.1000000000022</v>
      </c>
    </row>
    <row r="80" spans="1:10" ht="15.75" x14ac:dyDescent="0.25">
      <c r="A80" s="18"/>
      <c r="B80" s="48" t="s">
        <v>142</v>
      </c>
      <c r="C80" s="45">
        <f t="shared" si="20"/>
        <v>1130067.6300000001</v>
      </c>
      <c r="D80" s="45">
        <f t="shared" si="20"/>
        <v>838740.22000000009</v>
      </c>
      <c r="E80" s="45">
        <f t="shared" si="20"/>
        <v>770760.29</v>
      </c>
      <c r="F80" s="46">
        <f t="shared" si="2"/>
        <v>91.894995806925778</v>
      </c>
      <c r="G80" s="104"/>
      <c r="H80" s="104"/>
      <c r="J80" s="5">
        <f t="shared" si="19"/>
        <v>67979.930000000051</v>
      </c>
    </row>
    <row r="81" spans="1:10" ht="15.75" x14ac:dyDescent="0.25">
      <c r="A81" s="18"/>
      <c r="B81" s="48" t="s">
        <v>2</v>
      </c>
      <c r="C81" s="36"/>
      <c r="D81" s="36"/>
      <c r="E81" s="36"/>
      <c r="F81" s="34"/>
      <c r="G81" s="104"/>
      <c r="H81" s="104"/>
      <c r="J81" s="5">
        <f t="shared" si="19"/>
        <v>0</v>
      </c>
    </row>
    <row r="82" spans="1:10" ht="63" customHeight="1" x14ac:dyDescent="0.25">
      <c r="A82" s="7" t="s">
        <v>22</v>
      </c>
      <c r="B82" s="44" t="s">
        <v>94</v>
      </c>
      <c r="C82" s="45">
        <f>C83+C84+C85</f>
        <v>441239.86000000004</v>
      </c>
      <c r="D82" s="45">
        <f>D83+D84+D85</f>
        <v>328453.87</v>
      </c>
      <c r="E82" s="45">
        <f>E83+E84+E85</f>
        <v>304489.59999999998</v>
      </c>
      <c r="F82" s="46">
        <f t="shared" si="2"/>
        <v>92.70391607807818</v>
      </c>
      <c r="G82" s="26"/>
      <c r="H82" s="26"/>
      <c r="J82" s="5">
        <f t="shared" si="19"/>
        <v>23964.270000000019</v>
      </c>
    </row>
    <row r="83" spans="1:10" ht="155.25" customHeight="1" x14ac:dyDescent="0.25">
      <c r="A83" s="18"/>
      <c r="B83" s="48" t="s">
        <v>143</v>
      </c>
      <c r="C83" s="45">
        <v>10473.34</v>
      </c>
      <c r="D83" s="45">
        <v>7582.22</v>
      </c>
      <c r="E83" s="45">
        <v>4208.43</v>
      </c>
      <c r="F83" s="46">
        <f t="shared" si="2"/>
        <v>55.503928928466863</v>
      </c>
      <c r="G83" s="101" t="s">
        <v>201</v>
      </c>
      <c r="H83" s="101" t="s">
        <v>261</v>
      </c>
      <c r="J83" s="5">
        <f t="shared" si="19"/>
        <v>3373.79</v>
      </c>
    </row>
    <row r="84" spans="1:10" ht="75" customHeight="1" x14ac:dyDescent="0.25">
      <c r="A84" s="18"/>
      <c r="B84" s="48" t="s">
        <v>142</v>
      </c>
      <c r="C84" s="45">
        <v>430766.52</v>
      </c>
      <c r="D84" s="45">
        <v>320871.65000000002</v>
      </c>
      <c r="E84" s="45">
        <v>300281.17</v>
      </c>
      <c r="F84" s="46">
        <f t="shared" si="2"/>
        <v>93.582954430533192</v>
      </c>
      <c r="G84" s="105"/>
      <c r="H84" s="105"/>
      <c r="J84" s="5">
        <f t="shared" si="19"/>
        <v>20590.48000000004</v>
      </c>
    </row>
    <row r="85" spans="1:10" ht="44.25" customHeight="1" x14ac:dyDescent="0.25">
      <c r="A85" s="18"/>
      <c r="B85" s="48" t="s">
        <v>2</v>
      </c>
      <c r="C85" s="36"/>
      <c r="D85" s="36"/>
      <c r="E85" s="36"/>
      <c r="F85" s="34"/>
      <c r="G85" s="105"/>
      <c r="H85" s="105"/>
      <c r="J85" s="5">
        <f t="shared" si="19"/>
        <v>0</v>
      </c>
    </row>
    <row r="86" spans="1:10" ht="42.75" customHeight="1" x14ac:dyDescent="0.25">
      <c r="A86" s="7" t="s">
        <v>95</v>
      </c>
      <c r="B86" s="44" t="s">
        <v>96</v>
      </c>
      <c r="C86" s="45">
        <f>C87+C88+C89</f>
        <v>664571.53</v>
      </c>
      <c r="D86" s="45">
        <f>D87+D88+D89</f>
        <v>487778.68</v>
      </c>
      <c r="E86" s="45">
        <f>E87+E88+E89</f>
        <v>448272.82</v>
      </c>
      <c r="F86" s="46">
        <f>E86/D86*100</f>
        <v>91.900863727787367</v>
      </c>
      <c r="G86" s="26"/>
      <c r="H86" s="38"/>
      <c r="J86" s="5">
        <f t="shared" si="19"/>
        <v>39505.859999999986</v>
      </c>
    </row>
    <row r="87" spans="1:10" ht="127.5" customHeight="1" x14ac:dyDescent="0.25">
      <c r="A87" s="18"/>
      <c r="B87" s="48" t="s">
        <v>143</v>
      </c>
      <c r="C87" s="45">
        <v>21142.28</v>
      </c>
      <c r="D87" s="45">
        <v>16401.27</v>
      </c>
      <c r="E87" s="45">
        <v>9821.9599999999991</v>
      </c>
      <c r="F87" s="46">
        <f>E87/D87*100</f>
        <v>59.885362535949952</v>
      </c>
      <c r="G87" s="101" t="s">
        <v>262</v>
      </c>
      <c r="H87" s="101" t="s">
        <v>264</v>
      </c>
      <c r="J87" s="5">
        <f t="shared" si="19"/>
        <v>6579.3100000000013</v>
      </c>
    </row>
    <row r="88" spans="1:10" ht="127.5" customHeight="1" x14ac:dyDescent="0.25">
      <c r="A88" s="18"/>
      <c r="B88" s="48" t="s">
        <v>142</v>
      </c>
      <c r="C88" s="45">
        <v>643429.25</v>
      </c>
      <c r="D88" s="45">
        <v>471377.41</v>
      </c>
      <c r="E88" s="45">
        <v>438450.86</v>
      </c>
      <c r="F88" s="46">
        <f>E88/D88*100</f>
        <v>93.014822241905918</v>
      </c>
      <c r="G88" s="105"/>
      <c r="H88" s="105"/>
      <c r="J88" s="5">
        <f t="shared" si="19"/>
        <v>32926.549999999988</v>
      </c>
    </row>
    <row r="89" spans="1:10" ht="54.75" customHeight="1" x14ac:dyDescent="0.25">
      <c r="A89" s="18"/>
      <c r="B89" s="48" t="s">
        <v>2</v>
      </c>
      <c r="C89" s="36"/>
      <c r="D89" s="36"/>
      <c r="E89" s="36"/>
      <c r="F89" s="34"/>
      <c r="G89" s="105"/>
      <c r="H89" s="105"/>
      <c r="J89" s="5">
        <f t="shared" si="19"/>
        <v>0</v>
      </c>
    </row>
    <row r="90" spans="1:10" ht="43.5" customHeight="1" x14ac:dyDescent="0.25">
      <c r="A90" s="7" t="s">
        <v>98</v>
      </c>
      <c r="B90" s="44" t="s">
        <v>97</v>
      </c>
      <c r="C90" s="45">
        <f>C91+C92+C93</f>
        <v>23843.79</v>
      </c>
      <c r="D90" s="45">
        <f>D91+D92+D93</f>
        <v>23843.79</v>
      </c>
      <c r="E90" s="45">
        <f>E91+E92+E93</f>
        <v>12560.47</v>
      </c>
      <c r="F90" s="46">
        <f>E90/D90*100</f>
        <v>52.67816064476326</v>
      </c>
      <c r="G90" s="26"/>
      <c r="H90" s="26"/>
      <c r="J90" s="5">
        <f t="shared" si="19"/>
        <v>11283.320000000002</v>
      </c>
    </row>
    <row r="91" spans="1:10" ht="55.5" customHeight="1" x14ac:dyDescent="0.25">
      <c r="A91" s="18"/>
      <c r="B91" s="48" t="s">
        <v>143</v>
      </c>
      <c r="C91" s="45"/>
      <c r="D91" s="45"/>
      <c r="E91" s="45"/>
      <c r="F91" s="46"/>
      <c r="G91" s="113" t="s">
        <v>236</v>
      </c>
      <c r="H91" s="113" t="s">
        <v>210</v>
      </c>
      <c r="J91" s="5">
        <f t="shared" si="19"/>
        <v>0</v>
      </c>
    </row>
    <row r="92" spans="1:10" ht="27" customHeight="1" x14ac:dyDescent="0.25">
      <c r="A92" s="18"/>
      <c r="B92" s="48" t="s">
        <v>142</v>
      </c>
      <c r="C92" s="45">
        <v>23843.79</v>
      </c>
      <c r="D92" s="45">
        <v>23843.79</v>
      </c>
      <c r="E92" s="45">
        <v>12560.47</v>
      </c>
      <c r="F92" s="46">
        <f>E92/D92*100</f>
        <v>52.67816064476326</v>
      </c>
      <c r="G92" s="114"/>
      <c r="H92" s="109"/>
      <c r="J92" s="5">
        <f t="shared" si="19"/>
        <v>11283.320000000002</v>
      </c>
    </row>
    <row r="93" spans="1:10" ht="32.25" customHeight="1" x14ac:dyDescent="0.25">
      <c r="A93" s="18"/>
      <c r="B93" s="48" t="s">
        <v>2</v>
      </c>
      <c r="C93" s="45"/>
      <c r="D93" s="45"/>
      <c r="E93" s="45"/>
      <c r="F93" s="46"/>
      <c r="G93" s="114"/>
      <c r="H93" s="109"/>
      <c r="J93" s="5">
        <f t="shared" si="19"/>
        <v>0</v>
      </c>
    </row>
    <row r="94" spans="1:10" ht="81.75" customHeight="1" x14ac:dyDescent="0.25">
      <c r="A94" s="7" t="s">
        <v>209</v>
      </c>
      <c r="B94" s="44" t="s">
        <v>99</v>
      </c>
      <c r="C94" s="45">
        <f>C95+C96+C97</f>
        <v>32028.07</v>
      </c>
      <c r="D94" s="45">
        <f>D95+D96+D97</f>
        <v>22647.37</v>
      </c>
      <c r="E94" s="45">
        <f>E95+E96+E97</f>
        <v>19467.79</v>
      </c>
      <c r="F94" s="46">
        <f>E94/D94*100</f>
        <v>85.960489010423728</v>
      </c>
      <c r="G94" s="26"/>
      <c r="H94" s="26"/>
      <c r="J94" s="5">
        <f t="shared" si="19"/>
        <v>3179.5799999999981</v>
      </c>
    </row>
    <row r="95" spans="1:10" ht="68.25" customHeight="1" x14ac:dyDescent="0.25">
      <c r="A95" s="18"/>
      <c r="B95" s="48" t="s">
        <v>143</v>
      </c>
      <c r="C95" s="36"/>
      <c r="D95" s="36"/>
      <c r="E95" s="36"/>
      <c r="F95" s="34"/>
      <c r="G95" s="113" t="s">
        <v>265</v>
      </c>
      <c r="H95" s="100" t="s">
        <v>272</v>
      </c>
      <c r="J95" s="5">
        <f t="shared" si="19"/>
        <v>0</v>
      </c>
    </row>
    <row r="96" spans="1:10" ht="68.25" customHeight="1" x14ac:dyDescent="0.25">
      <c r="A96" s="18"/>
      <c r="B96" s="48" t="s">
        <v>142</v>
      </c>
      <c r="C96" s="45">
        <v>32028.07</v>
      </c>
      <c r="D96" s="45">
        <v>22647.37</v>
      </c>
      <c r="E96" s="45">
        <v>19467.79</v>
      </c>
      <c r="F96" s="46">
        <f>E96/D96*100</f>
        <v>85.960489010423728</v>
      </c>
      <c r="G96" s="114"/>
      <c r="H96" s="105"/>
      <c r="J96" s="5">
        <f t="shared" si="19"/>
        <v>3179.5799999999981</v>
      </c>
    </row>
    <row r="97" spans="1:10" ht="54" customHeight="1" x14ac:dyDescent="0.25">
      <c r="A97" s="18"/>
      <c r="B97" s="48" t="s">
        <v>2</v>
      </c>
      <c r="C97" s="36"/>
      <c r="D97" s="36"/>
      <c r="E97" s="36"/>
      <c r="F97" s="34"/>
      <c r="G97" s="114"/>
      <c r="H97" s="105"/>
      <c r="J97" s="5">
        <f t="shared" si="19"/>
        <v>0</v>
      </c>
    </row>
    <row r="98" spans="1:10" ht="60.75" customHeight="1" x14ac:dyDescent="0.25">
      <c r="A98" s="3" t="s">
        <v>13</v>
      </c>
      <c r="B98" s="49" t="s">
        <v>148</v>
      </c>
      <c r="C98" s="50">
        <f>C99+C100+C101</f>
        <v>314800.05</v>
      </c>
      <c r="D98" s="50">
        <f>D99+D100+D101</f>
        <v>245003.38</v>
      </c>
      <c r="E98" s="50">
        <f>E99+E100+E101</f>
        <v>230529.18</v>
      </c>
      <c r="F98" s="50">
        <f t="shared" si="2"/>
        <v>94.092244768215025</v>
      </c>
      <c r="G98" s="33"/>
      <c r="H98" s="37"/>
      <c r="J98" s="5">
        <f t="shared" si="19"/>
        <v>14474.200000000012</v>
      </c>
    </row>
    <row r="99" spans="1:10" ht="29.25" customHeight="1" x14ac:dyDescent="0.25">
      <c r="A99" s="18"/>
      <c r="B99" s="48" t="s">
        <v>143</v>
      </c>
      <c r="C99" s="45">
        <f t="shared" ref="C99:E100" si="21">C103+C107</f>
        <v>11897.1</v>
      </c>
      <c r="D99" s="45">
        <f t="shared" si="21"/>
        <v>9291.32</v>
      </c>
      <c r="E99" s="45">
        <f t="shared" si="21"/>
        <v>2929.27</v>
      </c>
      <c r="F99" s="46">
        <f t="shared" si="2"/>
        <v>31.526952036954921</v>
      </c>
      <c r="G99" s="76"/>
      <c r="H99" s="76"/>
      <c r="J99" s="5">
        <f t="shared" si="19"/>
        <v>6362.0499999999993</v>
      </c>
    </row>
    <row r="100" spans="1:10" ht="30.75" customHeight="1" x14ac:dyDescent="0.25">
      <c r="A100" s="18"/>
      <c r="B100" s="48" t="s">
        <v>142</v>
      </c>
      <c r="C100" s="45">
        <f t="shared" si="21"/>
        <v>302902.95</v>
      </c>
      <c r="D100" s="45">
        <f t="shared" si="21"/>
        <v>235712.06</v>
      </c>
      <c r="E100" s="45">
        <f t="shared" si="21"/>
        <v>227599.91</v>
      </c>
      <c r="F100" s="46">
        <f t="shared" si="2"/>
        <v>96.558449321600264</v>
      </c>
      <c r="G100" s="104"/>
      <c r="H100" s="104"/>
      <c r="J100" s="5">
        <f t="shared" si="19"/>
        <v>8112.1499999999942</v>
      </c>
    </row>
    <row r="101" spans="1:10" ht="50.25" customHeight="1" x14ac:dyDescent="0.25">
      <c r="A101" s="18"/>
      <c r="B101" s="48" t="s">
        <v>2</v>
      </c>
      <c r="C101" s="36"/>
      <c r="D101" s="36"/>
      <c r="E101" s="36"/>
      <c r="F101" s="46"/>
      <c r="G101" s="104"/>
      <c r="H101" s="104"/>
      <c r="J101" s="5">
        <f t="shared" si="19"/>
        <v>0</v>
      </c>
    </row>
    <row r="102" spans="1:10" ht="66" customHeight="1" x14ac:dyDescent="0.25">
      <c r="A102" s="7" t="s">
        <v>23</v>
      </c>
      <c r="B102" s="44" t="s">
        <v>86</v>
      </c>
      <c r="C102" s="45">
        <f>C103+C104</f>
        <v>301088.15999999997</v>
      </c>
      <c r="D102" s="45">
        <f>D103+D104</f>
        <v>233899.27000000002</v>
      </c>
      <c r="E102" s="45">
        <f>E103+E104</f>
        <v>221388.27</v>
      </c>
      <c r="F102" s="46">
        <f t="shared" si="2"/>
        <v>94.651116268981923</v>
      </c>
      <c r="G102" s="26"/>
      <c r="H102" s="26"/>
      <c r="J102" s="5">
        <f t="shared" si="19"/>
        <v>12511.000000000029</v>
      </c>
    </row>
    <row r="103" spans="1:10" ht="82.5" customHeight="1" x14ac:dyDescent="0.25">
      <c r="A103" s="18"/>
      <c r="B103" s="48" t="s">
        <v>143</v>
      </c>
      <c r="C103" s="45">
        <v>11897.1</v>
      </c>
      <c r="D103" s="45">
        <v>9291.32</v>
      </c>
      <c r="E103" s="45">
        <v>2929.27</v>
      </c>
      <c r="F103" s="46">
        <f t="shared" si="2"/>
        <v>31.526952036954921</v>
      </c>
      <c r="G103" s="100" t="s">
        <v>267</v>
      </c>
      <c r="H103" s="106" t="s">
        <v>268</v>
      </c>
      <c r="J103" s="5">
        <f t="shared" si="19"/>
        <v>6362.0499999999993</v>
      </c>
    </row>
    <row r="104" spans="1:10" ht="136.5" customHeight="1" x14ac:dyDescent="0.25">
      <c r="A104" s="18"/>
      <c r="B104" s="48" t="s">
        <v>142</v>
      </c>
      <c r="C104" s="45">
        <v>289191.06</v>
      </c>
      <c r="D104" s="45">
        <v>224607.95</v>
      </c>
      <c r="E104" s="45">
        <v>218459</v>
      </c>
      <c r="F104" s="46">
        <f t="shared" si="2"/>
        <v>97.262363153218743</v>
      </c>
      <c r="G104" s="105"/>
      <c r="H104" s="107"/>
      <c r="J104" s="5">
        <f t="shared" si="19"/>
        <v>6148.9500000000116</v>
      </c>
    </row>
    <row r="105" spans="1:10" ht="77.25" customHeight="1" x14ac:dyDescent="0.25">
      <c r="A105" s="18"/>
      <c r="B105" s="48" t="s">
        <v>2</v>
      </c>
      <c r="C105" s="36"/>
      <c r="D105" s="36"/>
      <c r="E105" s="36"/>
      <c r="F105" s="46"/>
      <c r="G105" s="105"/>
      <c r="H105" s="107"/>
      <c r="J105" s="5">
        <f t="shared" si="19"/>
        <v>0</v>
      </c>
    </row>
    <row r="106" spans="1:10" ht="62.25" customHeight="1" x14ac:dyDescent="0.25">
      <c r="A106" s="6" t="s">
        <v>87</v>
      </c>
      <c r="B106" s="44" t="s">
        <v>88</v>
      </c>
      <c r="C106" s="45">
        <f>C107+C108+C109</f>
        <v>13711.89</v>
      </c>
      <c r="D106" s="45">
        <f>D107+D108+D109</f>
        <v>11104.11</v>
      </c>
      <c r="E106" s="45">
        <f>E107+E108+E109</f>
        <v>9140.91</v>
      </c>
      <c r="F106" s="46">
        <f>E106/D106*100</f>
        <v>82.320059869723906</v>
      </c>
      <c r="G106" s="26"/>
      <c r="H106" s="26"/>
      <c r="J106" s="5">
        <f t="shared" si="19"/>
        <v>1963.2000000000007</v>
      </c>
    </row>
    <row r="107" spans="1:10" ht="39" customHeight="1" x14ac:dyDescent="0.25">
      <c r="A107" s="18"/>
      <c r="B107" s="48" t="s">
        <v>143</v>
      </c>
      <c r="C107" s="45"/>
      <c r="D107" s="45"/>
      <c r="E107" s="45"/>
      <c r="F107" s="46"/>
      <c r="G107" s="75" t="s">
        <v>140</v>
      </c>
      <c r="H107" s="101" t="s">
        <v>271</v>
      </c>
      <c r="J107" s="5">
        <f t="shared" si="19"/>
        <v>0</v>
      </c>
    </row>
    <row r="108" spans="1:10" ht="39" customHeight="1" x14ac:dyDescent="0.25">
      <c r="A108" s="18"/>
      <c r="B108" s="48" t="s">
        <v>142</v>
      </c>
      <c r="C108" s="45">
        <v>13711.89</v>
      </c>
      <c r="D108" s="45">
        <v>11104.11</v>
      </c>
      <c r="E108" s="45">
        <v>9140.91</v>
      </c>
      <c r="F108" s="46">
        <f>E108/D108*100</f>
        <v>82.320059869723906</v>
      </c>
      <c r="G108" s="104"/>
      <c r="H108" s="105"/>
      <c r="J108" s="5">
        <f t="shared" si="19"/>
        <v>1963.2000000000007</v>
      </c>
    </row>
    <row r="109" spans="1:10" ht="27" customHeight="1" x14ac:dyDescent="0.25">
      <c r="A109" s="18"/>
      <c r="B109" s="48" t="s">
        <v>2</v>
      </c>
      <c r="C109" s="45"/>
      <c r="D109" s="36"/>
      <c r="E109" s="36"/>
      <c r="F109" s="34"/>
      <c r="G109" s="104"/>
      <c r="H109" s="105"/>
      <c r="J109" s="5">
        <f t="shared" si="19"/>
        <v>0</v>
      </c>
    </row>
    <row r="110" spans="1:10" ht="63" x14ac:dyDescent="0.25">
      <c r="A110" s="3" t="s">
        <v>14</v>
      </c>
      <c r="B110" s="49" t="s">
        <v>149</v>
      </c>
      <c r="C110" s="50">
        <f>C111+C112+C113</f>
        <v>48666.51</v>
      </c>
      <c r="D110" s="50">
        <f t="shared" ref="D110:E110" si="22">D111+D112+D113</f>
        <v>8001.66</v>
      </c>
      <c r="E110" s="50">
        <f t="shared" si="22"/>
        <v>6553.2</v>
      </c>
      <c r="F110" s="50">
        <f t="shared" si="2"/>
        <v>81.898006163721021</v>
      </c>
      <c r="G110" s="33"/>
      <c r="H110" s="37"/>
      <c r="J110" s="5">
        <f t="shared" si="19"/>
        <v>1448.46</v>
      </c>
    </row>
    <row r="111" spans="1:10" ht="15.75" x14ac:dyDescent="0.25">
      <c r="A111" s="18"/>
      <c r="B111" s="48" t="s">
        <v>143</v>
      </c>
      <c r="C111" s="45">
        <f>C115+C119+C123</f>
        <v>29932.5</v>
      </c>
      <c r="D111" s="45">
        <f t="shared" ref="D111:E111" si="23">D115+D119+D123</f>
        <v>3664.83</v>
      </c>
      <c r="E111" s="45">
        <f t="shared" si="23"/>
        <v>3664.83</v>
      </c>
      <c r="F111" s="46">
        <f t="shared" si="2"/>
        <v>100</v>
      </c>
      <c r="G111" s="26"/>
      <c r="H111" s="26"/>
      <c r="J111" s="5">
        <f t="shared" si="19"/>
        <v>0</v>
      </c>
    </row>
    <row r="112" spans="1:10" ht="15.75" x14ac:dyDescent="0.25">
      <c r="A112" s="18"/>
      <c r="B112" s="48" t="s">
        <v>142</v>
      </c>
      <c r="C112" s="45">
        <f>C116+C120+C124</f>
        <v>16728.75</v>
      </c>
      <c r="D112" s="45">
        <f t="shared" ref="D112:E112" si="24">D116+D120+D124</f>
        <v>4336.83</v>
      </c>
      <c r="E112" s="45">
        <f t="shared" si="24"/>
        <v>2888.37</v>
      </c>
      <c r="F112" s="46">
        <f t="shared" si="2"/>
        <v>66.600950463818037</v>
      </c>
      <c r="G112" s="26"/>
      <c r="H112" s="26"/>
      <c r="J112" s="5">
        <f t="shared" si="19"/>
        <v>1448.46</v>
      </c>
    </row>
    <row r="113" spans="1:21" ht="15.75" x14ac:dyDescent="0.25">
      <c r="A113" s="18"/>
      <c r="B113" s="48" t="s">
        <v>2</v>
      </c>
      <c r="C113" s="45">
        <f t="shared" ref="C113:E113" si="25">C117+C121+C125</f>
        <v>2005.26</v>
      </c>
      <c r="D113" s="45">
        <f t="shared" si="25"/>
        <v>0</v>
      </c>
      <c r="E113" s="45">
        <f t="shared" si="25"/>
        <v>0</v>
      </c>
      <c r="F113" s="46"/>
      <c r="G113" s="26"/>
      <c r="H113" s="26"/>
      <c r="J113" s="5">
        <f t="shared" si="19"/>
        <v>0</v>
      </c>
    </row>
    <row r="114" spans="1:21" ht="54.75" customHeight="1" x14ac:dyDescent="0.25">
      <c r="A114" s="43" t="s">
        <v>24</v>
      </c>
      <c r="B114" s="44" t="s">
        <v>56</v>
      </c>
      <c r="C114" s="45">
        <f>C115+C116+C117</f>
        <v>40209.61</v>
      </c>
      <c r="D114" s="45">
        <f t="shared" ref="D114:E114" si="26">D115+D116+D117</f>
        <v>4336.83</v>
      </c>
      <c r="E114" s="45">
        <f t="shared" si="26"/>
        <v>2888.37</v>
      </c>
      <c r="F114" s="46">
        <f t="shared" si="2"/>
        <v>66.600950463818037</v>
      </c>
      <c r="G114" s="26"/>
      <c r="H114" s="26"/>
      <c r="J114" s="5">
        <f t="shared" si="19"/>
        <v>1448.46</v>
      </c>
      <c r="U114" s="51"/>
    </row>
    <row r="115" spans="1:21" ht="106.5" customHeight="1" x14ac:dyDescent="0.25">
      <c r="A115" s="47"/>
      <c r="B115" s="48" t="s">
        <v>143</v>
      </c>
      <c r="C115" s="45">
        <v>22415.599999999999</v>
      </c>
      <c r="D115" s="45">
        <v>0</v>
      </c>
      <c r="E115" s="45">
        <v>0</v>
      </c>
      <c r="F115" s="46"/>
      <c r="G115" s="101" t="s">
        <v>186</v>
      </c>
      <c r="H115" s="100" t="s">
        <v>185</v>
      </c>
      <c r="J115" s="5">
        <f t="shared" si="19"/>
        <v>0</v>
      </c>
      <c r="U115" s="51"/>
    </row>
    <row r="116" spans="1:21" ht="75" customHeight="1" x14ac:dyDescent="0.25">
      <c r="A116" s="47"/>
      <c r="B116" s="48" t="s">
        <v>142</v>
      </c>
      <c r="C116" s="45">
        <v>15788.75</v>
      </c>
      <c r="D116" s="45">
        <v>4336.83</v>
      </c>
      <c r="E116" s="45">
        <v>2888.37</v>
      </c>
      <c r="F116" s="46">
        <f t="shared" si="2"/>
        <v>66.600950463818037</v>
      </c>
      <c r="G116" s="101"/>
      <c r="H116" s="101"/>
      <c r="J116" s="5">
        <f t="shared" si="19"/>
        <v>1448.46</v>
      </c>
      <c r="U116" s="51"/>
    </row>
    <row r="117" spans="1:21" ht="49.5" customHeight="1" x14ac:dyDescent="0.25">
      <c r="A117" s="47"/>
      <c r="B117" s="48" t="s">
        <v>2</v>
      </c>
      <c r="C117" s="45">
        <v>2005.26</v>
      </c>
      <c r="D117" s="45">
        <v>0</v>
      </c>
      <c r="E117" s="45">
        <v>0</v>
      </c>
      <c r="F117" s="46"/>
      <c r="G117" s="101"/>
      <c r="H117" s="101"/>
      <c r="J117" s="5">
        <f t="shared" si="19"/>
        <v>0</v>
      </c>
      <c r="U117" s="51"/>
    </row>
    <row r="118" spans="1:21" ht="60" customHeight="1" x14ac:dyDescent="0.25">
      <c r="A118" s="43" t="s">
        <v>54</v>
      </c>
      <c r="B118" s="44" t="s">
        <v>57</v>
      </c>
      <c r="C118" s="45">
        <f>C119+C120+C121</f>
        <v>7516.9</v>
      </c>
      <c r="D118" s="45">
        <f t="shared" ref="D118:E118" si="27">D119+D120+D121</f>
        <v>3664.83</v>
      </c>
      <c r="E118" s="45">
        <f t="shared" si="27"/>
        <v>3664.83</v>
      </c>
      <c r="F118" s="46">
        <f t="shared" si="2"/>
        <v>100</v>
      </c>
      <c r="G118" s="26"/>
      <c r="H118" s="26"/>
      <c r="J118" s="5">
        <f t="shared" si="19"/>
        <v>0</v>
      </c>
      <c r="U118" s="51"/>
    </row>
    <row r="119" spans="1:21" ht="26.25" customHeight="1" x14ac:dyDescent="0.25">
      <c r="A119" s="47"/>
      <c r="B119" s="48" t="s">
        <v>143</v>
      </c>
      <c r="C119" s="45">
        <v>7516.9</v>
      </c>
      <c r="D119" s="45">
        <v>3664.83</v>
      </c>
      <c r="E119" s="45">
        <v>3664.83</v>
      </c>
      <c r="F119" s="46">
        <f t="shared" si="2"/>
        <v>100</v>
      </c>
      <c r="G119" s="101" t="s">
        <v>187</v>
      </c>
      <c r="H119" s="101"/>
      <c r="J119" s="5">
        <f t="shared" si="19"/>
        <v>0</v>
      </c>
      <c r="U119" s="51"/>
    </row>
    <row r="120" spans="1:21" ht="26.25" customHeight="1" x14ac:dyDescent="0.25">
      <c r="A120" s="47"/>
      <c r="B120" s="48" t="s">
        <v>142</v>
      </c>
      <c r="C120" s="45">
        <v>0</v>
      </c>
      <c r="D120" s="45">
        <v>0</v>
      </c>
      <c r="E120" s="45">
        <v>0</v>
      </c>
      <c r="F120" s="46"/>
      <c r="G120" s="101"/>
      <c r="H120" s="101"/>
      <c r="J120" s="5">
        <f t="shared" si="19"/>
        <v>0</v>
      </c>
      <c r="U120" s="51"/>
    </row>
    <row r="121" spans="1:21" ht="26.25" customHeight="1" x14ac:dyDescent="0.25">
      <c r="A121" s="47"/>
      <c r="B121" s="48" t="s">
        <v>2</v>
      </c>
      <c r="C121" s="45">
        <v>0</v>
      </c>
      <c r="D121" s="45">
        <v>0</v>
      </c>
      <c r="E121" s="45">
        <v>0</v>
      </c>
      <c r="F121" s="34"/>
      <c r="G121" s="101"/>
      <c r="H121" s="101"/>
      <c r="J121" s="5">
        <f t="shared" si="19"/>
        <v>0</v>
      </c>
      <c r="U121" s="51"/>
    </row>
    <row r="122" spans="1:21" ht="31.5" x14ac:dyDescent="0.25">
      <c r="A122" s="43" t="s">
        <v>55</v>
      </c>
      <c r="B122" s="44" t="s">
        <v>58</v>
      </c>
      <c r="C122" s="45">
        <f>C123+C124+C125</f>
        <v>940</v>
      </c>
      <c r="D122" s="45">
        <f t="shared" ref="D122:E122" si="28">D123+D124+D125</f>
        <v>0</v>
      </c>
      <c r="E122" s="45">
        <f t="shared" si="28"/>
        <v>0</v>
      </c>
      <c r="F122" s="34"/>
      <c r="G122" s="26"/>
      <c r="H122" s="26"/>
      <c r="J122" s="5">
        <f t="shared" si="19"/>
        <v>0</v>
      </c>
      <c r="U122" s="51"/>
    </row>
    <row r="123" spans="1:21" ht="15.75" x14ac:dyDescent="0.25">
      <c r="A123" s="47"/>
      <c r="B123" s="48" t="s">
        <v>143</v>
      </c>
      <c r="C123" s="45"/>
      <c r="D123" s="45"/>
      <c r="E123" s="45"/>
      <c r="F123" s="34"/>
      <c r="G123" s="26"/>
      <c r="H123" s="26"/>
      <c r="J123" s="5">
        <f t="shared" si="19"/>
        <v>0</v>
      </c>
      <c r="U123" s="51"/>
    </row>
    <row r="124" spans="1:21" ht="15.75" x14ac:dyDescent="0.25">
      <c r="A124" s="47"/>
      <c r="B124" s="48" t="s">
        <v>142</v>
      </c>
      <c r="C124" s="45">
        <v>940</v>
      </c>
      <c r="D124" s="45">
        <v>0</v>
      </c>
      <c r="E124" s="45">
        <v>0</v>
      </c>
      <c r="F124" s="34"/>
      <c r="G124" s="26"/>
      <c r="H124" s="26"/>
      <c r="J124" s="5">
        <f t="shared" si="19"/>
        <v>0</v>
      </c>
      <c r="U124" s="51"/>
    </row>
    <row r="125" spans="1:21" ht="15.75" x14ac:dyDescent="0.25">
      <c r="A125" s="18"/>
      <c r="B125" s="48" t="s">
        <v>2</v>
      </c>
      <c r="C125" s="36"/>
      <c r="D125" s="36"/>
      <c r="E125" s="36"/>
      <c r="F125" s="34"/>
      <c r="G125" s="26"/>
      <c r="H125" s="26"/>
      <c r="J125" s="5">
        <f t="shared" si="19"/>
        <v>0</v>
      </c>
      <c r="U125" s="51"/>
    </row>
    <row r="126" spans="1:21" ht="97.5" customHeight="1" x14ac:dyDescent="0.25">
      <c r="A126" s="3" t="s">
        <v>15</v>
      </c>
      <c r="B126" s="49" t="s">
        <v>150</v>
      </c>
      <c r="C126" s="50">
        <f>C127+C128+C129</f>
        <v>113890.04</v>
      </c>
      <c r="D126" s="50">
        <f t="shared" ref="D126:E126" si="29">D127+D128+D129</f>
        <v>88232.83</v>
      </c>
      <c r="E126" s="50">
        <f t="shared" si="29"/>
        <v>86676.84</v>
      </c>
      <c r="F126" s="50">
        <f t="shared" si="2"/>
        <v>98.236495417862031</v>
      </c>
      <c r="G126" s="33"/>
      <c r="H126" s="37"/>
      <c r="J126" s="5">
        <f t="shared" ref="J126:J189" si="30">D126-E126</f>
        <v>1555.9900000000052</v>
      </c>
      <c r="U126" s="51"/>
    </row>
    <row r="127" spans="1:21" ht="409.6" customHeight="1" x14ac:dyDescent="0.25">
      <c r="A127" s="43"/>
      <c r="B127" s="48" t="s">
        <v>143</v>
      </c>
      <c r="C127" s="45">
        <v>0</v>
      </c>
      <c r="D127" s="45">
        <v>0</v>
      </c>
      <c r="E127" s="45">
        <v>0</v>
      </c>
      <c r="F127" s="46"/>
      <c r="G127" s="101" t="s">
        <v>284</v>
      </c>
      <c r="H127" s="101" t="s">
        <v>218</v>
      </c>
      <c r="J127" s="5">
        <f t="shared" si="30"/>
        <v>0</v>
      </c>
      <c r="U127" s="51"/>
    </row>
    <row r="128" spans="1:21" ht="243.75" customHeight="1" x14ac:dyDescent="0.25">
      <c r="A128" s="43"/>
      <c r="B128" s="48" t="s">
        <v>142</v>
      </c>
      <c r="C128" s="45">
        <v>113890.04</v>
      </c>
      <c r="D128" s="45">
        <v>88232.83</v>
      </c>
      <c r="E128" s="45">
        <v>86676.84</v>
      </c>
      <c r="F128" s="46">
        <f t="shared" si="2"/>
        <v>98.236495417862031</v>
      </c>
      <c r="G128" s="101"/>
      <c r="H128" s="101"/>
      <c r="J128" s="5">
        <f t="shared" si="30"/>
        <v>1555.9900000000052</v>
      </c>
      <c r="U128" s="51"/>
    </row>
    <row r="129" spans="1:21" ht="60" customHeight="1" x14ac:dyDescent="0.25">
      <c r="A129" s="7"/>
      <c r="B129" s="48" t="s">
        <v>2</v>
      </c>
      <c r="C129" s="45">
        <v>0</v>
      </c>
      <c r="D129" s="45">
        <v>0</v>
      </c>
      <c r="E129" s="45">
        <v>0</v>
      </c>
      <c r="F129" s="46"/>
      <c r="G129" s="101"/>
      <c r="H129" s="101"/>
      <c r="J129" s="5">
        <f t="shared" si="30"/>
        <v>0</v>
      </c>
      <c r="U129" s="51"/>
    </row>
    <row r="130" spans="1:21" ht="136.5" customHeight="1" x14ac:dyDescent="0.25">
      <c r="A130" s="3" t="s">
        <v>16</v>
      </c>
      <c r="B130" s="49" t="s">
        <v>151</v>
      </c>
      <c r="C130" s="50">
        <f>C131+C132+C133</f>
        <v>196273.62999999998</v>
      </c>
      <c r="D130" s="50">
        <f t="shared" ref="D130:E130" si="31">D131+D132+D133</f>
        <v>67426.209999999992</v>
      </c>
      <c r="E130" s="50">
        <f t="shared" si="31"/>
        <v>66952.89</v>
      </c>
      <c r="F130" s="50">
        <f t="shared" ref="F130:F202" si="32">E130/D130*100</f>
        <v>99.298017788631469</v>
      </c>
      <c r="G130" s="33"/>
      <c r="H130" s="37"/>
      <c r="J130" s="5">
        <f t="shared" si="30"/>
        <v>473.31999999999243</v>
      </c>
      <c r="U130" s="51"/>
    </row>
    <row r="131" spans="1:21" ht="174.75" customHeight="1" x14ac:dyDescent="0.25">
      <c r="A131" s="43"/>
      <c r="B131" s="48" t="s">
        <v>143</v>
      </c>
      <c r="C131" s="45">
        <v>0</v>
      </c>
      <c r="D131" s="45">
        <v>0</v>
      </c>
      <c r="E131" s="45">
        <v>0</v>
      </c>
      <c r="F131" s="46"/>
      <c r="G131" s="97" t="s">
        <v>285</v>
      </c>
      <c r="H131" s="101" t="s">
        <v>188</v>
      </c>
      <c r="J131" s="5">
        <f t="shared" si="30"/>
        <v>0</v>
      </c>
      <c r="U131" s="51"/>
    </row>
    <row r="132" spans="1:21" ht="174.75" customHeight="1" x14ac:dyDescent="0.25">
      <c r="A132" s="43"/>
      <c r="B132" s="48" t="s">
        <v>142</v>
      </c>
      <c r="C132" s="45">
        <v>5827.61</v>
      </c>
      <c r="D132" s="45">
        <v>781.04</v>
      </c>
      <c r="E132" s="45">
        <v>307.72000000000003</v>
      </c>
      <c r="F132" s="46">
        <f t="shared" si="32"/>
        <v>39.398750384103252</v>
      </c>
      <c r="G132" s="98"/>
      <c r="H132" s="101"/>
      <c r="J132" s="5">
        <f t="shared" si="30"/>
        <v>473.31999999999994</v>
      </c>
      <c r="U132" s="51"/>
    </row>
    <row r="133" spans="1:21" ht="174.75" customHeight="1" x14ac:dyDescent="0.25">
      <c r="A133" s="43"/>
      <c r="B133" s="48" t="s">
        <v>2</v>
      </c>
      <c r="C133" s="45">
        <v>190446.02</v>
      </c>
      <c r="D133" s="45">
        <v>66645.17</v>
      </c>
      <c r="E133" s="45">
        <v>66645.17</v>
      </c>
      <c r="F133" s="46">
        <f t="shared" si="32"/>
        <v>100</v>
      </c>
      <c r="G133" s="99"/>
      <c r="H133" s="101"/>
      <c r="J133" s="5">
        <f t="shared" si="30"/>
        <v>0</v>
      </c>
      <c r="U133" s="51"/>
    </row>
    <row r="134" spans="1:21" ht="86.25" customHeight="1" x14ac:dyDescent="0.25">
      <c r="A134" s="3" t="s">
        <v>17</v>
      </c>
      <c r="B134" s="49" t="s">
        <v>152</v>
      </c>
      <c r="C134" s="50">
        <f>C135+C136+C137</f>
        <v>2866467.5799999996</v>
      </c>
      <c r="D134" s="50">
        <f t="shared" ref="D134:E134" si="33">D135+D136+D137</f>
        <v>1864369</v>
      </c>
      <c r="E134" s="50">
        <f t="shared" si="33"/>
        <v>1686975.19</v>
      </c>
      <c r="F134" s="50">
        <f t="shared" si="32"/>
        <v>90.485048292478581</v>
      </c>
      <c r="G134" s="33"/>
      <c r="H134" s="37"/>
      <c r="J134" s="5">
        <f t="shared" si="30"/>
        <v>177393.81000000006</v>
      </c>
      <c r="U134" s="51"/>
    </row>
    <row r="135" spans="1:21" ht="24.75" customHeight="1" x14ac:dyDescent="0.25">
      <c r="A135" s="43"/>
      <c r="B135" s="48" t="s">
        <v>143</v>
      </c>
      <c r="C135" s="45">
        <f>C139+C143</f>
        <v>679360.4</v>
      </c>
      <c r="D135" s="45">
        <f t="shared" ref="D135:E135" si="34">D139+D143</f>
        <v>398536.6</v>
      </c>
      <c r="E135" s="45">
        <f t="shared" si="34"/>
        <v>341397.63</v>
      </c>
      <c r="F135" s="46">
        <f t="shared" si="32"/>
        <v>85.662804871622839</v>
      </c>
      <c r="G135" s="26"/>
      <c r="H135" s="26"/>
      <c r="J135" s="5">
        <f t="shared" si="30"/>
        <v>57138.969999999972</v>
      </c>
      <c r="U135" s="51"/>
    </row>
    <row r="136" spans="1:21" ht="24.75" customHeight="1" x14ac:dyDescent="0.25">
      <c r="A136" s="43"/>
      <c r="B136" s="48" t="s">
        <v>142</v>
      </c>
      <c r="C136" s="45">
        <f t="shared" ref="C136:E137" si="35">C140+C144</f>
        <v>2187107.1799999997</v>
      </c>
      <c r="D136" s="45">
        <f t="shared" si="35"/>
        <v>1465832.4</v>
      </c>
      <c r="E136" s="45">
        <f t="shared" si="35"/>
        <v>1345577.56</v>
      </c>
      <c r="F136" s="46">
        <f t="shared" si="32"/>
        <v>91.79613985882699</v>
      </c>
      <c r="G136" s="26"/>
      <c r="H136" s="26"/>
      <c r="J136" s="5">
        <f t="shared" si="30"/>
        <v>120254.83999999985</v>
      </c>
      <c r="U136" s="51"/>
    </row>
    <row r="137" spans="1:21" ht="24.75" customHeight="1" x14ac:dyDescent="0.25">
      <c r="A137" s="7"/>
      <c r="B137" s="48" t="s">
        <v>2</v>
      </c>
      <c r="C137" s="45">
        <f t="shared" si="35"/>
        <v>0</v>
      </c>
      <c r="D137" s="45">
        <f>D141+D145</f>
        <v>0</v>
      </c>
      <c r="E137" s="45">
        <f t="shared" si="35"/>
        <v>0</v>
      </c>
      <c r="F137" s="46"/>
      <c r="G137" s="26"/>
      <c r="H137" s="26"/>
      <c r="J137" s="5">
        <f t="shared" si="30"/>
        <v>0</v>
      </c>
      <c r="U137" s="51"/>
    </row>
    <row r="138" spans="1:21" ht="60.75" customHeight="1" x14ac:dyDescent="0.25">
      <c r="A138" s="43" t="s">
        <v>25</v>
      </c>
      <c r="B138" s="44" t="s">
        <v>60</v>
      </c>
      <c r="C138" s="45">
        <f>C139+C140+C141</f>
        <v>2083344.79</v>
      </c>
      <c r="D138" s="45">
        <f t="shared" ref="D138:E138" si="36">D139+D140+D141</f>
        <v>1322995.99</v>
      </c>
      <c r="E138" s="45">
        <f t="shared" si="36"/>
        <v>1147443.01</v>
      </c>
      <c r="F138" s="46">
        <f t="shared" si="32"/>
        <v>86.730649123131514</v>
      </c>
      <c r="G138" s="26"/>
      <c r="H138" s="26"/>
      <c r="J138" s="5">
        <f t="shared" si="30"/>
        <v>175552.97999999998</v>
      </c>
      <c r="U138" s="51"/>
    </row>
    <row r="139" spans="1:21" ht="237.75" customHeight="1" x14ac:dyDescent="0.25">
      <c r="A139" s="43"/>
      <c r="B139" s="48" t="s">
        <v>143</v>
      </c>
      <c r="C139" s="45">
        <v>679360.4</v>
      </c>
      <c r="D139" s="45">
        <v>398536.6</v>
      </c>
      <c r="E139" s="45">
        <v>341397.63</v>
      </c>
      <c r="F139" s="46">
        <f t="shared" si="32"/>
        <v>85.662804871622839</v>
      </c>
      <c r="G139" s="100" t="s">
        <v>234</v>
      </c>
      <c r="H139" s="101" t="s">
        <v>226</v>
      </c>
      <c r="J139" s="5">
        <f t="shared" si="30"/>
        <v>57138.969999999972</v>
      </c>
      <c r="U139" s="51"/>
    </row>
    <row r="140" spans="1:21" ht="199.5" customHeight="1" x14ac:dyDescent="0.25">
      <c r="A140" s="43"/>
      <c r="B140" s="48" t="s">
        <v>142</v>
      </c>
      <c r="C140" s="45">
        <v>1403984.39</v>
      </c>
      <c r="D140" s="45">
        <v>924459.39</v>
      </c>
      <c r="E140" s="45">
        <v>806045.38</v>
      </c>
      <c r="F140" s="46">
        <f t="shared" si="32"/>
        <v>87.190999271476926</v>
      </c>
      <c r="G140" s="100"/>
      <c r="H140" s="101"/>
      <c r="J140" s="5">
        <f t="shared" si="30"/>
        <v>118414.01000000001</v>
      </c>
      <c r="U140" s="51"/>
    </row>
    <row r="141" spans="1:21" ht="122.25" customHeight="1" x14ac:dyDescent="0.25">
      <c r="A141" s="7"/>
      <c r="B141" s="48" t="s">
        <v>2</v>
      </c>
      <c r="C141" s="45">
        <v>0</v>
      </c>
      <c r="D141" s="45">
        <v>0</v>
      </c>
      <c r="E141" s="45">
        <v>0</v>
      </c>
      <c r="F141" s="34"/>
      <c r="G141" s="100"/>
      <c r="H141" s="101"/>
      <c r="J141" s="5">
        <f t="shared" si="30"/>
        <v>0</v>
      </c>
      <c r="U141" s="51"/>
    </row>
    <row r="142" spans="1:21" ht="31.5" x14ac:dyDescent="0.25">
      <c r="A142" s="43" t="s">
        <v>59</v>
      </c>
      <c r="B142" s="44" t="s">
        <v>61</v>
      </c>
      <c r="C142" s="45">
        <f>C143+C144+C145</f>
        <v>783122.79</v>
      </c>
      <c r="D142" s="45">
        <f t="shared" ref="D142:E142" si="37">D143+D144+D145</f>
        <v>541373.01</v>
      </c>
      <c r="E142" s="45">
        <f t="shared" si="37"/>
        <v>539532.18000000005</v>
      </c>
      <c r="F142" s="46">
        <f t="shared" si="32"/>
        <v>99.659970119308312</v>
      </c>
      <c r="G142" s="26"/>
      <c r="H142" s="26"/>
      <c r="J142" s="5">
        <f t="shared" si="30"/>
        <v>1840.8299999999581</v>
      </c>
      <c r="U142" s="51"/>
    </row>
    <row r="143" spans="1:21" ht="135" customHeight="1" x14ac:dyDescent="0.25">
      <c r="A143" s="43"/>
      <c r="B143" s="48" t="s">
        <v>143</v>
      </c>
      <c r="C143" s="45">
        <v>0</v>
      </c>
      <c r="D143" s="45">
        <v>0</v>
      </c>
      <c r="E143" s="45">
        <v>0</v>
      </c>
      <c r="F143" s="46">
        <v>0</v>
      </c>
      <c r="G143" s="82" t="s">
        <v>194</v>
      </c>
      <c r="H143" s="82" t="s">
        <v>193</v>
      </c>
      <c r="J143" s="5">
        <f t="shared" si="30"/>
        <v>0</v>
      </c>
      <c r="U143" s="51"/>
    </row>
    <row r="144" spans="1:21" ht="108.75" customHeight="1" x14ac:dyDescent="0.25">
      <c r="A144" s="43"/>
      <c r="B144" s="48" t="s">
        <v>142</v>
      </c>
      <c r="C144" s="45">
        <v>783122.79</v>
      </c>
      <c r="D144" s="45">
        <v>541373.01</v>
      </c>
      <c r="E144" s="45">
        <v>539532.18000000005</v>
      </c>
      <c r="F144" s="46">
        <f t="shared" si="32"/>
        <v>99.659970119308312</v>
      </c>
      <c r="G144" s="76"/>
      <c r="H144" s="76"/>
      <c r="J144" s="5">
        <f t="shared" si="30"/>
        <v>1840.8299999999581</v>
      </c>
      <c r="U144" s="51"/>
    </row>
    <row r="145" spans="1:21" ht="26.25" customHeight="1" x14ac:dyDescent="0.25">
      <c r="A145" s="7"/>
      <c r="B145" s="48" t="s">
        <v>2</v>
      </c>
      <c r="C145" s="45">
        <v>0</v>
      </c>
      <c r="D145" s="45">
        <v>0</v>
      </c>
      <c r="E145" s="45">
        <v>0</v>
      </c>
      <c r="F145" s="46">
        <v>0</v>
      </c>
      <c r="G145" s="26"/>
      <c r="H145" s="26"/>
      <c r="J145" s="5">
        <f t="shared" si="30"/>
        <v>0</v>
      </c>
      <c r="U145" s="51"/>
    </row>
    <row r="146" spans="1:21" ht="63" x14ac:dyDescent="0.25">
      <c r="A146" s="3" t="s">
        <v>18</v>
      </c>
      <c r="B146" s="49" t="s">
        <v>153</v>
      </c>
      <c r="C146" s="50">
        <f>C147+C148+C149</f>
        <v>773711.01</v>
      </c>
      <c r="D146" s="50">
        <f t="shared" ref="D146:E146" si="38">D147+D148+D149</f>
        <v>103374.54000000001</v>
      </c>
      <c r="E146" s="50">
        <f t="shared" si="38"/>
        <v>78595.3</v>
      </c>
      <c r="F146" s="50">
        <f t="shared" si="32"/>
        <v>76.029649079937869</v>
      </c>
      <c r="G146" s="33"/>
      <c r="H146" s="37"/>
      <c r="J146" s="5">
        <f t="shared" si="30"/>
        <v>24779.240000000005</v>
      </c>
      <c r="U146" s="51"/>
    </row>
    <row r="147" spans="1:21" ht="15.75" x14ac:dyDescent="0.25">
      <c r="A147" s="43"/>
      <c r="B147" s="48" t="s">
        <v>143</v>
      </c>
      <c r="C147" s="45">
        <f>C151+C155</f>
        <v>564553.4</v>
      </c>
      <c r="D147" s="45">
        <f t="shared" ref="D147:E147" si="39">D151+D155</f>
        <v>26988.97</v>
      </c>
      <c r="E147" s="45">
        <f t="shared" si="39"/>
        <v>23741.759999999998</v>
      </c>
      <c r="F147" s="46"/>
      <c r="G147" s="26"/>
      <c r="H147" s="26"/>
      <c r="J147" s="5">
        <f t="shared" si="30"/>
        <v>3247.2100000000028</v>
      </c>
      <c r="U147" s="51"/>
    </row>
    <row r="148" spans="1:21" ht="15.75" x14ac:dyDescent="0.25">
      <c r="A148" s="43"/>
      <c r="B148" s="48" t="s">
        <v>142</v>
      </c>
      <c r="C148" s="45">
        <f t="shared" ref="C148:E149" si="40">C152+C156</f>
        <v>209157.61</v>
      </c>
      <c r="D148" s="45">
        <f t="shared" si="40"/>
        <v>76385.570000000007</v>
      </c>
      <c r="E148" s="45">
        <f t="shared" si="40"/>
        <v>54853.54</v>
      </c>
      <c r="F148" s="46">
        <f t="shared" si="32"/>
        <v>71.811390554524891</v>
      </c>
      <c r="G148" s="26"/>
      <c r="H148" s="26"/>
      <c r="J148" s="5">
        <f t="shared" si="30"/>
        <v>21532.030000000006</v>
      </c>
      <c r="U148" s="51"/>
    </row>
    <row r="149" spans="1:21" ht="15.75" x14ac:dyDescent="0.25">
      <c r="A149" s="43"/>
      <c r="B149" s="48" t="s">
        <v>2</v>
      </c>
      <c r="C149" s="45">
        <f t="shared" si="40"/>
        <v>0</v>
      </c>
      <c r="D149" s="45">
        <f t="shared" si="40"/>
        <v>0</v>
      </c>
      <c r="E149" s="45">
        <f t="shared" si="40"/>
        <v>0</v>
      </c>
      <c r="F149" s="46"/>
      <c r="G149" s="26"/>
      <c r="H149" s="26"/>
      <c r="J149" s="5">
        <f t="shared" si="30"/>
        <v>0</v>
      </c>
      <c r="U149" s="51"/>
    </row>
    <row r="150" spans="1:21" ht="31.5" x14ac:dyDescent="0.25">
      <c r="A150" s="43" t="s">
        <v>26</v>
      </c>
      <c r="B150" s="44" t="s">
        <v>64</v>
      </c>
      <c r="C150" s="45">
        <f>C151+C152+C153</f>
        <v>678734.12000000011</v>
      </c>
      <c r="D150" s="45">
        <f t="shared" ref="D150:E150" si="41">D151+D152+D153</f>
        <v>39614.589999999997</v>
      </c>
      <c r="E150" s="45">
        <f t="shared" si="41"/>
        <v>34199.69</v>
      </c>
      <c r="F150" s="46">
        <f t="shared" si="32"/>
        <v>86.331046213024052</v>
      </c>
      <c r="G150" s="26"/>
      <c r="H150" s="26"/>
      <c r="J150" s="5">
        <f t="shared" si="30"/>
        <v>5414.8999999999942</v>
      </c>
      <c r="U150" s="51"/>
    </row>
    <row r="151" spans="1:21" ht="117.75" customHeight="1" x14ac:dyDescent="0.25">
      <c r="A151" s="43"/>
      <c r="B151" s="48" t="s">
        <v>143</v>
      </c>
      <c r="C151" s="45">
        <v>537564.43000000005</v>
      </c>
      <c r="D151" s="45">
        <v>0</v>
      </c>
      <c r="E151" s="45">
        <v>0</v>
      </c>
      <c r="F151" s="46"/>
      <c r="G151" s="101" t="s">
        <v>222</v>
      </c>
      <c r="H151" s="101" t="s">
        <v>197</v>
      </c>
      <c r="J151" s="5">
        <f t="shared" si="30"/>
        <v>0</v>
      </c>
      <c r="U151" s="51"/>
    </row>
    <row r="152" spans="1:21" ht="26.25" customHeight="1" x14ac:dyDescent="0.25">
      <c r="A152" s="43"/>
      <c r="B152" s="48" t="s">
        <v>142</v>
      </c>
      <c r="C152" s="45">
        <v>141169.69</v>
      </c>
      <c r="D152" s="45">
        <v>39614.589999999997</v>
      </c>
      <c r="E152" s="45">
        <v>34199.69</v>
      </c>
      <c r="F152" s="46">
        <f t="shared" si="32"/>
        <v>86.331046213024052</v>
      </c>
      <c r="G152" s="101"/>
      <c r="H152" s="101"/>
      <c r="J152" s="5">
        <f t="shared" si="30"/>
        <v>5414.8999999999942</v>
      </c>
      <c r="U152" s="51"/>
    </row>
    <row r="153" spans="1:21" ht="23.25" customHeight="1" x14ac:dyDescent="0.25">
      <c r="A153" s="7"/>
      <c r="B153" s="48" t="s">
        <v>2</v>
      </c>
      <c r="C153" s="45">
        <v>0</v>
      </c>
      <c r="D153" s="45">
        <v>0</v>
      </c>
      <c r="E153" s="45">
        <v>0</v>
      </c>
      <c r="F153" s="46"/>
      <c r="G153" s="101"/>
      <c r="H153" s="101"/>
      <c r="J153" s="5">
        <f t="shared" si="30"/>
        <v>0</v>
      </c>
      <c r="U153" s="51"/>
    </row>
    <row r="154" spans="1:21" ht="170.25" customHeight="1" x14ac:dyDescent="0.25">
      <c r="A154" s="43" t="s">
        <v>62</v>
      </c>
      <c r="B154" s="44" t="s">
        <v>63</v>
      </c>
      <c r="C154" s="45">
        <f>C155+C156+C157</f>
        <v>94976.89</v>
      </c>
      <c r="D154" s="45">
        <f t="shared" ref="D154:E154" si="42">D155+D156+D157</f>
        <v>63759.950000000004</v>
      </c>
      <c r="E154" s="45">
        <f t="shared" si="42"/>
        <v>44395.61</v>
      </c>
      <c r="F154" s="46">
        <f t="shared" si="32"/>
        <v>69.62930491633071</v>
      </c>
      <c r="G154" s="61" t="s">
        <v>198</v>
      </c>
      <c r="H154" s="61" t="s">
        <v>228</v>
      </c>
      <c r="J154" s="5">
        <f t="shared" si="30"/>
        <v>19364.340000000004</v>
      </c>
      <c r="U154" s="51"/>
    </row>
    <row r="155" spans="1:21" ht="32.25" customHeight="1" x14ac:dyDescent="0.25">
      <c r="A155" s="43"/>
      <c r="B155" s="48" t="s">
        <v>143</v>
      </c>
      <c r="C155" s="45">
        <v>26988.97</v>
      </c>
      <c r="D155" s="45">
        <v>26988.97</v>
      </c>
      <c r="E155" s="45">
        <v>23741.759999999998</v>
      </c>
      <c r="F155" s="46">
        <f>E155/D155*100</f>
        <v>87.968381157191246</v>
      </c>
      <c r="G155" s="27"/>
      <c r="H155" s="27"/>
      <c r="J155" s="5">
        <f t="shared" si="30"/>
        <v>3247.2100000000028</v>
      </c>
      <c r="U155" s="51"/>
    </row>
    <row r="156" spans="1:21" ht="28.5" customHeight="1" x14ac:dyDescent="0.25">
      <c r="A156" s="43"/>
      <c r="B156" s="48" t="s">
        <v>142</v>
      </c>
      <c r="C156" s="45">
        <v>67987.92</v>
      </c>
      <c r="D156" s="45">
        <v>36770.980000000003</v>
      </c>
      <c r="E156" s="45">
        <v>20653.849999999999</v>
      </c>
      <c r="F156" s="46">
        <f t="shared" si="32"/>
        <v>56.168886442515252</v>
      </c>
      <c r="G156" s="27"/>
      <c r="H156" s="27"/>
      <c r="J156" s="5">
        <f t="shared" si="30"/>
        <v>16117.130000000005</v>
      </c>
      <c r="U156" s="51"/>
    </row>
    <row r="157" spans="1:21" ht="36" customHeight="1" x14ac:dyDescent="0.25">
      <c r="A157" s="7"/>
      <c r="B157" s="48" t="s">
        <v>2</v>
      </c>
      <c r="C157" s="45">
        <v>0</v>
      </c>
      <c r="D157" s="45">
        <v>0</v>
      </c>
      <c r="E157" s="45">
        <v>0</v>
      </c>
      <c r="F157" s="46"/>
      <c r="G157" s="27"/>
      <c r="H157" s="27"/>
      <c r="J157" s="5">
        <f t="shared" si="30"/>
        <v>0</v>
      </c>
      <c r="U157" s="51"/>
    </row>
    <row r="158" spans="1:21" ht="78" customHeight="1" x14ac:dyDescent="0.25">
      <c r="A158" s="3" t="s">
        <v>19</v>
      </c>
      <c r="B158" s="49" t="s">
        <v>154</v>
      </c>
      <c r="C158" s="50">
        <f>C159+C160+C161</f>
        <v>35600.559999999998</v>
      </c>
      <c r="D158" s="50">
        <f t="shared" ref="D158:E158" si="43">D159+D160+D161</f>
        <v>25003.69</v>
      </c>
      <c r="E158" s="50">
        <f t="shared" si="43"/>
        <v>18269.14</v>
      </c>
      <c r="F158" s="50">
        <f t="shared" si="32"/>
        <v>73.065775491537451</v>
      </c>
      <c r="G158" s="33"/>
      <c r="H158" s="37"/>
      <c r="J158" s="5">
        <f t="shared" si="30"/>
        <v>6734.5499999999993</v>
      </c>
      <c r="U158" s="51"/>
    </row>
    <row r="159" spans="1:21" ht="32.25" customHeight="1" x14ac:dyDescent="0.25">
      <c r="A159" s="47"/>
      <c r="B159" s="48" t="s">
        <v>143</v>
      </c>
      <c r="C159" s="45">
        <f>C163+C167+C171</f>
        <v>1080.8</v>
      </c>
      <c r="D159" s="45">
        <f t="shared" ref="D159:E159" si="44">D163+D167+D171</f>
        <v>1003.92</v>
      </c>
      <c r="E159" s="45">
        <f t="shared" si="44"/>
        <v>1003.92</v>
      </c>
      <c r="F159" s="46">
        <f t="shared" si="32"/>
        <v>100</v>
      </c>
      <c r="G159" s="26"/>
      <c r="H159" s="26"/>
      <c r="J159" s="5">
        <f t="shared" si="30"/>
        <v>0</v>
      </c>
      <c r="U159" s="51"/>
    </row>
    <row r="160" spans="1:21" ht="29.25" customHeight="1" x14ac:dyDescent="0.25">
      <c r="A160" s="47"/>
      <c r="B160" s="48" t="s">
        <v>142</v>
      </c>
      <c r="C160" s="45">
        <f t="shared" ref="C160:E161" si="45">C164+C168+C172</f>
        <v>34519.759999999995</v>
      </c>
      <c r="D160" s="45">
        <f t="shared" si="45"/>
        <v>23999.77</v>
      </c>
      <c r="E160" s="45">
        <f t="shared" si="45"/>
        <v>17265.22</v>
      </c>
      <c r="F160" s="46">
        <f t="shared" si="32"/>
        <v>71.939106083099972</v>
      </c>
      <c r="G160" s="26"/>
      <c r="H160" s="26"/>
      <c r="J160" s="5">
        <f t="shared" si="30"/>
        <v>6734.5499999999993</v>
      </c>
      <c r="U160" s="51"/>
    </row>
    <row r="161" spans="1:21" ht="24.75" customHeight="1" x14ac:dyDescent="0.25">
      <c r="A161" s="47"/>
      <c r="B161" s="48" t="s">
        <v>2</v>
      </c>
      <c r="C161" s="45">
        <f t="shared" si="45"/>
        <v>0</v>
      </c>
      <c r="D161" s="45">
        <f t="shared" si="45"/>
        <v>0</v>
      </c>
      <c r="E161" s="45">
        <f t="shared" si="45"/>
        <v>0</v>
      </c>
      <c r="F161" s="46"/>
      <c r="G161" s="26"/>
      <c r="H161" s="26"/>
      <c r="J161" s="5">
        <f t="shared" si="30"/>
        <v>0</v>
      </c>
      <c r="U161" s="51"/>
    </row>
    <row r="162" spans="1:21" ht="24.75" customHeight="1" x14ac:dyDescent="0.25">
      <c r="A162" s="43" t="s">
        <v>27</v>
      </c>
      <c r="B162" s="44" t="s">
        <v>67</v>
      </c>
      <c r="C162" s="45">
        <f>C163+C164+C165</f>
        <v>21364.77</v>
      </c>
      <c r="D162" s="45">
        <f t="shared" ref="D162:E162" si="46">D163+D164+D165</f>
        <v>14618.43</v>
      </c>
      <c r="E162" s="45">
        <f t="shared" si="46"/>
        <v>13206.27</v>
      </c>
      <c r="F162" s="46">
        <f t="shared" si="32"/>
        <v>90.339865498552172</v>
      </c>
      <c r="G162" s="26"/>
      <c r="H162" s="26"/>
      <c r="J162" s="5">
        <f t="shared" si="30"/>
        <v>1412.1599999999999</v>
      </c>
      <c r="U162" s="51"/>
    </row>
    <row r="163" spans="1:21" ht="109.5" customHeight="1" x14ac:dyDescent="0.25">
      <c r="A163" s="47"/>
      <c r="B163" s="48" t="s">
        <v>143</v>
      </c>
      <c r="C163" s="45">
        <v>0</v>
      </c>
      <c r="D163" s="45">
        <v>0</v>
      </c>
      <c r="E163" s="45">
        <v>0</v>
      </c>
      <c r="F163" s="46"/>
      <c r="G163" s="82" t="s">
        <v>227</v>
      </c>
      <c r="H163" s="82" t="s">
        <v>229</v>
      </c>
      <c r="J163" s="5">
        <f t="shared" si="30"/>
        <v>0</v>
      </c>
      <c r="U163" s="51"/>
    </row>
    <row r="164" spans="1:21" ht="117" customHeight="1" x14ac:dyDescent="0.25">
      <c r="A164" s="47"/>
      <c r="B164" s="48" t="s">
        <v>142</v>
      </c>
      <c r="C164" s="45">
        <v>21364.77</v>
      </c>
      <c r="D164" s="45">
        <v>14618.43</v>
      </c>
      <c r="E164" s="45">
        <v>13206.27</v>
      </c>
      <c r="F164" s="46">
        <f t="shared" si="32"/>
        <v>90.339865498552172</v>
      </c>
      <c r="G164" s="76"/>
      <c r="H164" s="76"/>
      <c r="J164" s="5">
        <f t="shared" si="30"/>
        <v>1412.1599999999999</v>
      </c>
      <c r="U164" s="51"/>
    </row>
    <row r="165" spans="1:21" ht="33" customHeight="1" x14ac:dyDescent="0.25">
      <c r="A165" s="18"/>
      <c r="B165" s="48" t="s">
        <v>2</v>
      </c>
      <c r="C165" s="45">
        <v>0</v>
      </c>
      <c r="D165" s="45">
        <v>0</v>
      </c>
      <c r="E165" s="45">
        <v>0</v>
      </c>
      <c r="F165" s="46"/>
      <c r="G165" s="26"/>
      <c r="H165" s="26"/>
      <c r="J165" s="5">
        <f t="shared" si="30"/>
        <v>0</v>
      </c>
      <c r="U165" s="51"/>
    </row>
    <row r="166" spans="1:21" ht="46.5" customHeight="1" x14ac:dyDescent="0.25">
      <c r="A166" s="43" t="s">
        <v>65</v>
      </c>
      <c r="B166" s="44" t="s">
        <v>68</v>
      </c>
      <c r="C166" s="45">
        <f>C167+C168+C169</f>
        <v>6170.4</v>
      </c>
      <c r="D166" s="45">
        <f t="shared" ref="D166:E166" si="47">D167+D168+D169</f>
        <v>5369.55</v>
      </c>
      <c r="E166" s="45">
        <f t="shared" si="47"/>
        <v>231.48</v>
      </c>
      <c r="F166" s="46">
        <f t="shared" si="32"/>
        <v>4.3109757800933037</v>
      </c>
      <c r="G166" s="26"/>
      <c r="H166" s="26"/>
      <c r="J166" s="5">
        <f t="shared" si="30"/>
        <v>5138.0700000000006</v>
      </c>
      <c r="U166" s="51"/>
    </row>
    <row r="167" spans="1:21" ht="71.25" customHeight="1" x14ac:dyDescent="0.25">
      <c r="A167" s="47"/>
      <c r="B167" s="48" t="s">
        <v>143</v>
      </c>
      <c r="C167" s="45">
        <v>0</v>
      </c>
      <c r="D167" s="45">
        <v>0</v>
      </c>
      <c r="E167" s="45">
        <v>0</v>
      </c>
      <c r="F167" s="46"/>
      <c r="G167" s="82" t="s">
        <v>224</v>
      </c>
      <c r="H167" s="82" t="s">
        <v>230</v>
      </c>
      <c r="J167" s="5">
        <f t="shared" si="30"/>
        <v>0</v>
      </c>
      <c r="U167" s="51"/>
    </row>
    <row r="168" spans="1:21" ht="32.25" customHeight="1" x14ac:dyDescent="0.25">
      <c r="A168" s="47"/>
      <c r="B168" s="48" t="s">
        <v>142</v>
      </c>
      <c r="C168" s="45">
        <v>6170.4</v>
      </c>
      <c r="D168" s="45">
        <v>5369.55</v>
      </c>
      <c r="E168" s="45">
        <v>231.48</v>
      </c>
      <c r="F168" s="46">
        <f t="shared" si="32"/>
        <v>4.3109757800933037</v>
      </c>
      <c r="G168" s="76"/>
      <c r="H168" s="82"/>
      <c r="J168" s="5">
        <f t="shared" si="30"/>
        <v>5138.0700000000006</v>
      </c>
      <c r="U168" s="51"/>
    </row>
    <row r="169" spans="1:21" ht="15.75" x14ac:dyDescent="0.25">
      <c r="A169" s="18"/>
      <c r="B169" s="48" t="s">
        <v>2</v>
      </c>
      <c r="C169" s="45">
        <v>0</v>
      </c>
      <c r="D169" s="45">
        <v>0</v>
      </c>
      <c r="E169" s="45">
        <v>0</v>
      </c>
      <c r="F169" s="46"/>
      <c r="G169" s="26"/>
      <c r="H169" s="26"/>
      <c r="J169" s="5">
        <f t="shared" si="30"/>
        <v>0</v>
      </c>
      <c r="U169" s="51"/>
    </row>
    <row r="170" spans="1:21" ht="47.25" x14ac:dyDescent="0.25">
      <c r="A170" s="43" t="s">
        <v>66</v>
      </c>
      <c r="B170" s="44" t="s">
        <v>69</v>
      </c>
      <c r="C170" s="45">
        <f>C171+C172+C173</f>
        <v>8065.39</v>
      </c>
      <c r="D170" s="45">
        <f t="shared" ref="D170:E170" si="48">D171+D172+D173</f>
        <v>5015.71</v>
      </c>
      <c r="E170" s="45">
        <f t="shared" si="48"/>
        <v>4831.3899999999994</v>
      </c>
      <c r="F170" s="46">
        <f t="shared" si="32"/>
        <v>96.325146390042477</v>
      </c>
      <c r="G170" s="26"/>
      <c r="H170" s="26"/>
      <c r="J170" s="5">
        <f t="shared" si="30"/>
        <v>184.32000000000062</v>
      </c>
      <c r="U170" s="51"/>
    </row>
    <row r="171" spans="1:21" ht="33" customHeight="1" x14ac:dyDescent="0.25">
      <c r="A171" s="47"/>
      <c r="B171" s="48" t="s">
        <v>143</v>
      </c>
      <c r="C171" s="45">
        <v>1080.8</v>
      </c>
      <c r="D171" s="45">
        <v>1003.92</v>
      </c>
      <c r="E171" s="45">
        <v>1003.92</v>
      </c>
      <c r="F171" s="46">
        <f t="shared" si="32"/>
        <v>100</v>
      </c>
      <c r="G171" s="82" t="s">
        <v>286</v>
      </c>
      <c r="H171" s="82" t="s">
        <v>199</v>
      </c>
      <c r="J171" s="5">
        <f t="shared" si="30"/>
        <v>0</v>
      </c>
      <c r="U171" s="51"/>
    </row>
    <row r="172" spans="1:21" ht="40.5" customHeight="1" x14ac:dyDescent="0.25">
      <c r="A172" s="47"/>
      <c r="B172" s="48" t="s">
        <v>142</v>
      </c>
      <c r="C172" s="45">
        <v>6984.59</v>
      </c>
      <c r="D172" s="45">
        <v>4011.79</v>
      </c>
      <c r="E172" s="45">
        <v>3827.47</v>
      </c>
      <c r="F172" s="46">
        <f t="shared" si="32"/>
        <v>95.405542164470219</v>
      </c>
      <c r="G172" s="82"/>
      <c r="H172" s="82"/>
      <c r="J172" s="5">
        <f t="shared" si="30"/>
        <v>184.32000000000016</v>
      </c>
      <c r="U172" s="51"/>
    </row>
    <row r="173" spans="1:21" ht="31.5" customHeight="1" x14ac:dyDescent="0.25">
      <c r="A173" s="18"/>
      <c r="B173" s="48" t="s">
        <v>2</v>
      </c>
      <c r="C173" s="45">
        <v>0</v>
      </c>
      <c r="D173" s="45">
        <v>0</v>
      </c>
      <c r="E173" s="45">
        <v>0</v>
      </c>
      <c r="F173" s="46"/>
      <c r="G173" s="26"/>
      <c r="H173" s="26"/>
      <c r="J173" s="5">
        <f t="shared" si="30"/>
        <v>0</v>
      </c>
      <c r="U173" s="51"/>
    </row>
    <row r="174" spans="1:21" ht="119.25" customHeight="1" x14ac:dyDescent="0.25">
      <c r="A174" s="3" t="s">
        <v>28</v>
      </c>
      <c r="B174" s="49" t="s">
        <v>155</v>
      </c>
      <c r="C174" s="50">
        <f>C175+C176+C177</f>
        <v>279911.56</v>
      </c>
      <c r="D174" s="50">
        <f t="shared" ref="D174:E174" si="49">D175+D176+D177</f>
        <v>218068.39</v>
      </c>
      <c r="E174" s="50">
        <f t="shared" si="49"/>
        <v>202749.26</v>
      </c>
      <c r="F174" s="50">
        <f t="shared" si="32"/>
        <v>92.975079973764196</v>
      </c>
      <c r="G174" s="33"/>
      <c r="H174" s="37"/>
      <c r="J174" s="5">
        <f t="shared" si="30"/>
        <v>15319.130000000005</v>
      </c>
      <c r="U174" s="51"/>
    </row>
    <row r="175" spans="1:21" ht="77.25" customHeight="1" x14ac:dyDescent="0.25">
      <c r="A175" s="47"/>
      <c r="B175" s="48" t="s">
        <v>143</v>
      </c>
      <c r="C175" s="45">
        <v>0</v>
      </c>
      <c r="D175" s="45">
        <v>0</v>
      </c>
      <c r="E175" s="45">
        <v>0</v>
      </c>
      <c r="F175" s="46"/>
      <c r="G175" s="76" t="s">
        <v>287</v>
      </c>
      <c r="H175" s="76" t="s">
        <v>200</v>
      </c>
      <c r="J175" s="5">
        <f t="shared" si="30"/>
        <v>0</v>
      </c>
      <c r="U175" s="51"/>
    </row>
    <row r="176" spans="1:21" ht="21" customHeight="1" x14ac:dyDescent="0.25">
      <c r="A176" s="47"/>
      <c r="B176" s="48" t="s">
        <v>142</v>
      </c>
      <c r="C176" s="45">
        <v>279911.56</v>
      </c>
      <c r="D176" s="45">
        <v>218068.39</v>
      </c>
      <c r="E176" s="45">
        <v>202749.26</v>
      </c>
      <c r="F176" s="46">
        <f t="shared" si="32"/>
        <v>92.975079973764196</v>
      </c>
      <c r="G176" s="76"/>
      <c r="H176" s="76"/>
      <c r="J176" s="5">
        <f t="shared" si="30"/>
        <v>15319.130000000005</v>
      </c>
      <c r="U176" s="51"/>
    </row>
    <row r="177" spans="1:21" ht="21" customHeight="1" x14ac:dyDescent="0.25">
      <c r="A177" s="18"/>
      <c r="B177" s="48" t="s">
        <v>2</v>
      </c>
      <c r="C177" s="45">
        <v>0</v>
      </c>
      <c r="D177" s="45">
        <v>0</v>
      </c>
      <c r="E177" s="45">
        <v>0</v>
      </c>
      <c r="F177" s="34"/>
      <c r="G177" s="26"/>
      <c r="H177" s="26"/>
      <c r="J177" s="5">
        <f t="shared" si="30"/>
        <v>0</v>
      </c>
      <c r="U177" s="51"/>
    </row>
    <row r="178" spans="1:21" ht="104.25" customHeight="1" x14ac:dyDescent="0.25">
      <c r="A178" s="3" t="s">
        <v>29</v>
      </c>
      <c r="B178" s="49" t="s">
        <v>156</v>
      </c>
      <c r="C178" s="50">
        <f>C179+C180+C181</f>
        <v>110061.72</v>
      </c>
      <c r="D178" s="50">
        <f t="shared" ref="D178:E178" si="50">D179+D180+D181</f>
        <v>77189.67</v>
      </c>
      <c r="E178" s="50">
        <f t="shared" si="50"/>
        <v>68046.62</v>
      </c>
      <c r="F178" s="50">
        <f t="shared" si="32"/>
        <v>88.155086036771507</v>
      </c>
      <c r="G178" s="33"/>
      <c r="H178" s="37"/>
      <c r="J178" s="5">
        <f t="shared" si="30"/>
        <v>9143.0500000000029</v>
      </c>
      <c r="U178" s="51"/>
    </row>
    <row r="179" spans="1:21" ht="77.25" customHeight="1" x14ac:dyDescent="0.25">
      <c r="A179" s="47"/>
      <c r="B179" s="48" t="s">
        <v>143</v>
      </c>
      <c r="C179" s="45">
        <v>0</v>
      </c>
      <c r="D179" s="45">
        <v>0</v>
      </c>
      <c r="E179" s="45">
        <v>0</v>
      </c>
      <c r="F179" s="46"/>
      <c r="G179" s="82" t="s">
        <v>225</v>
      </c>
      <c r="H179" s="79" t="s">
        <v>233</v>
      </c>
      <c r="J179" s="5">
        <f t="shared" si="30"/>
        <v>0</v>
      </c>
      <c r="U179" s="51"/>
    </row>
    <row r="180" spans="1:21" ht="273.75" customHeight="1" x14ac:dyDescent="0.25">
      <c r="A180" s="47"/>
      <c r="B180" s="48" t="s">
        <v>142</v>
      </c>
      <c r="C180" s="45">
        <v>110061.72</v>
      </c>
      <c r="D180" s="45">
        <v>77189.67</v>
      </c>
      <c r="E180" s="45">
        <v>68046.62</v>
      </c>
      <c r="F180" s="46">
        <f t="shared" si="32"/>
        <v>88.155086036771507</v>
      </c>
      <c r="G180" s="76"/>
      <c r="H180" s="79"/>
      <c r="J180" s="5">
        <f t="shared" si="30"/>
        <v>9143.0500000000029</v>
      </c>
      <c r="U180" s="51"/>
    </row>
    <row r="181" spans="1:21" ht="15.75" x14ac:dyDescent="0.25">
      <c r="A181" s="18"/>
      <c r="B181" s="48" t="s">
        <v>2</v>
      </c>
      <c r="C181" s="45">
        <v>0</v>
      </c>
      <c r="D181" s="45">
        <v>0</v>
      </c>
      <c r="E181" s="45">
        <v>0</v>
      </c>
      <c r="F181" s="34"/>
      <c r="G181" s="39"/>
      <c r="H181" s="39"/>
      <c r="J181" s="5">
        <f t="shared" si="30"/>
        <v>0</v>
      </c>
      <c r="U181" s="51"/>
    </row>
    <row r="182" spans="1:21" ht="85.5" customHeight="1" x14ac:dyDescent="0.25">
      <c r="A182" s="3" t="s">
        <v>30</v>
      </c>
      <c r="B182" s="62" t="s">
        <v>157</v>
      </c>
      <c r="C182" s="50">
        <f>C183+C184+C185</f>
        <v>180682.87</v>
      </c>
      <c r="D182" s="50">
        <f t="shared" ref="D182:E182" si="51">D183+D184+D185</f>
        <v>140757.59</v>
      </c>
      <c r="E182" s="50">
        <f t="shared" si="51"/>
        <v>130683.39</v>
      </c>
      <c r="F182" s="50">
        <f t="shared" si="32"/>
        <v>92.842872629461766</v>
      </c>
      <c r="G182" s="33"/>
      <c r="H182" s="37"/>
      <c r="J182" s="5">
        <f t="shared" si="30"/>
        <v>10074.199999999997</v>
      </c>
    </row>
    <row r="183" spans="1:21" ht="15.75" x14ac:dyDescent="0.25">
      <c r="A183" s="18"/>
      <c r="B183" s="48" t="s">
        <v>143</v>
      </c>
      <c r="C183" s="45"/>
      <c r="D183" s="45"/>
      <c r="E183" s="45"/>
      <c r="F183" s="46"/>
      <c r="G183" s="26"/>
      <c r="H183" s="26"/>
      <c r="J183" s="5">
        <f t="shared" si="30"/>
        <v>0</v>
      </c>
    </row>
    <row r="184" spans="1:21" ht="15.75" x14ac:dyDescent="0.25">
      <c r="A184" s="18"/>
      <c r="B184" s="48" t="s">
        <v>142</v>
      </c>
      <c r="C184" s="45">
        <f t="shared" ref="C184:E184" si="52">C188+C192+C196</f>
        <v>180682.87</v>
      </c>
      <c r="D184" s="45">
        <f t="shared" si="52"/>
        <v>140757.59</v>
      </c>
      <c r="E184" s="45">
        <f t="shared" si="52"/>
        <v>130683.39</v>
      </c>
      <c r="F184" s="46">
        <f t="shared" si="32"/>
        <v>92.842872629461766</v>
      </c>
      <c r="G184" s="26"/>
      <c r="H184" s="26"/>
      <c r="J184" s="5">
        <f t="shared" si="30"/>
        <v>10074.199999999997</v>
      </c>
    </row>
    <row r="185" spans="1:21" ht="15.75" x14ac:dyDescent="0.25">
      <c r="A185" s="18"/>
      <c r="B185" s="48" t="s">
        <v>2</v>
      </c>
      <c r="C185" s="45"/>
      <c r="D185" s="45"/>
      <c r="E185" s="45"/>
      <c r="F185" s="46"/>
      <c r="G185" s="26"/>
      <c r="H185" s="26"/>
      <c r="J185" s="5">
        <f t="shared" si="30"/>
        <v>0</v>
      </c>
    </row>
    <row r="186" spans="1:21" s="4" customFormat="1" ht="83.25" customHeight="1" x14ac:dyDescent="0.2">
      <c r="A186" s="7" t="s">
        <v>31</v>
      </c>
      <c r="B186" s="63" t="s">
        <v>89</v>
      </c>
      <c r="C186" s="58">
        <f>C187+C188+C189</f>
        <v>92848.47</v>
      </c>
      <c r="D186" s="58">
        <f>D187+D188+D189</f>
        <v>67852.53</v>
      </c>
      <c r="E186" s="58">
        <f>E187+E188+E189</f>
        <v>63169.89</v>
      </c>
      <c r="F186" s="50">
        <f t="shared" si="32"/>
        <v>93.098798231989292</v>
      </c>
      <c r="G186" s="40"/>
      <c r="H186" s="41"/>
      <c r="I186" s="9"/>
      <c r="J186" s="5">
        <f t="shared" si="30"/>
        <v>4682.6399999999994</v>
      </c>
    </row>
    <row r="187" spans="1:21" ht="208.5" customHeight="1" x14ac:dyDescent="0.25">
      <c r="A187" s="18"/>
      <c r="B187" s="48" t="s">
        <v>143</v>
      </c>
      <c r="C187" s="45"/>
      <c r="D187" s="45"/>
      <c r="E187" s="45"/>
      <c r="F187" s="46"/>
      <c r="G187" s="103" t="s">
        <v>288</v>
      </c>
      <c r="H187" s="89" t="s">
        <v>289</v>
      </c>
      <c r="J187" s="5">
        <f t="shared" si="30"/>
        <v>0</v>
      </c>
    </row>
    <row r="188" spans="1:21" ht="130.5" customHeight="1" x14ac:dyDescent="0.25">
      <c r="A188" s="18"/>
      <c r="B188" s="48" t="s">
        <v>142</v>
      </c>
      <c r="C188" s="45">
        <v>92848.47</v>
      </c>
      <c r="D188" s="45">
        <v>67852.53</v>
      </c>
      <c r="E188" s="45">
        <v>63169.89</v>
      </c>
      <c r="F188" s="46">
        <f t="shared" si="32"/>
        <v>93.098798231989292</v>
      </c>
      <c r="G188" s="76"/>
      <c r="H188" s="89"/>
      <c r="J188" s="5">
        <f>D188-E188</f>
        <v>4682.6399999999994</v>
      </c>
    </row>
    <row r="189" spans="1:21" ht="60" customHeight="1" x14ac:dyDescent="0.25">
      <c r="A189" s="18"/>
      <c r="B189" s="48" t="s">
        <v>2</v>
      </c>
      <c r="C189" s="45"/>
      <c r="D189" s="45"/>
      <c r="E189" s="45"/>
      <c r="F189" s="46"/>
      <c r="G189" s="76"/>
      <c r="H189" s="89"/>
      <c r="J189" s="5">
        <f t="shared" si="30"/>
        <v>0</v>
      </c>
    </row>
    <row r="190" spans="1:21" ht="144.75" customHeight="1" x14ac:dyDescent="0.25">
      <c r="A190" s="7" t="s">
        <v>90</v>
      </c>
      <c r="B190" s="63" t="s">
        <v>93</v>
      </c>
      <c r="C190" s="58">
        <f>C191+C192+C193</f>
        <v>57905.54</v>
      </c>
      <c r="D190" s="58">
        <f t="shared" ref="D190:E190" si="53">D191+D192+D193</f>
        <v>45967.94</v>
      </c>
      <c r="E190" s="58">
        <f t="shared" si="53"/>
        <v>44189.81</v>
      </c>
      <c r="F190" s="50">
        <f t="shared" si="32"/>
        <v>96.131804035595238</v>
      </c>
      <c r="G190" s="26"/>
      <c r="H190" s="26"/>
      <c r="J190" s="5">
        <f t="shared" ref="J190:J245" si="54">D190-E190</f>
        <v>1778.1300000000047</v>
      </c>
    </row>
    <row r="191" spans="1:21" ht="81" customHeight="1" x14ac:dyDescent="0.25">
      <c r="A191" s="7"/>
      <c r="B191" s="48" t="s">
        <v>143</v>
      </c>
      <c r="C191" s="45"/>
      <c r="D191" s="45"/>
      <c r="E191" s="45"/>
      <c r="F191" s="46"/>
      <c r="G191" s="76" t="s">
        <v>208</v>
      </c>
      <c r="H191" s="89" t="s">
        <v>235</v>
      </c>
      <c r="J191" s="5">
        <f t="shared" si="54"/>
        <v>0</v>
      </c>
    </row>
    <row r="192" spans="1:21" ht="81" customHeight="1" x14ac:dyDescent="0.25">
      <c r="A192" s="7"/>
      <c r="B192" s="48" t="s">
        <v>142</v>
      </c>
      <c r="C192" s="45">
        <v>57905.54</v>
      </c>
      <c r="D192" s="45">
        <v>45967.94</v>
      </c>
      <c r="E192" s="45">
        <v>44189.81</v>
      </c>
      <c r="F192" s="46">
        <f t="shared" si="32"/>
        <v>96.131804035595238</v>
      </c>
      <c r="G192" s="76"/>
      <c r="H192" s="89"/>
      <c r="I192" s="11">
        <f>D192-E192</f>
        <v>1778.1300000000047</v>
      </c>
      <c r="J192" s="5">
        <f t="shared" si="54"/>
        <v>1778.1300000000047</v>
      </c>
    </row>
    <row r="193" spans="1:10" ht="81" customHeight="1" x14ac:dyDescent="0.25">
      <c r="A193" s="7"/>
      <c r="B193" s="48" t="s">
        <v>2</v>
      </c>
      <c r="C193" s="45"/>
      <c r="D193" s="45"/>
      <c r="E193" s="45"/>
      <c r="F193" s="46"/>
      <c r="G193" s="76"/>
      <c r="H193" s="89"/>
      <c r="I193" s="11"/>
      <c r="J193" s="5">
        <f t="shared" si="54"/>
        <v>0</v>
      </c>
    </row>
    <row r="194" spans="1:10" ht="77.25" customHeight="1" x14ac:dyDescent="0.25">
      <c r="A194" s="7" t="s">
        <v>91</v>
      </c>
      <c r="B194" s="44" t="s">
        <v>92</v>
      </c>
      <c r="C194" s="58">
        <f>C195+C196+C197</f>
        <v>29928.86</v>
      </c>
      <c r="D194" s="58">
        <f>D195+D196+D197</f>
        <v>26937.119999999999</v>
      </c>
      <c r="E194" s="58">
        <f>E195+E196+E197</f>
        <v>23323.69</v>
      </c>
      <c r="F194" s="50">
        <f t="shared" si="32"/>
        <v>86.585685477883302</v>
      </c>
      <c r="G194" s="26"/>
      <c r="H194" s="26" t="s">
        <v>115</v>
      </c>
      <c r="J194" s="5">
        <f t="shared" si="54"/>
        <v>3613.4300000000003</v>
      </c>
    </row>
    <row r="195" spans="1:10" ht="161.25" customHeight="1" x14ac:dyDescent="0.25">
      <c r="A195" s="7"/>
      <c r="B195" s="48" t="s">
        <v>143</v>
      </c>
      <c r="C195" s="45"/>
      <c r="D195" s="45"/>
      <c r="E195" s="45"/>
      <c r="F195" s="46"/>
      <c r="G195" s="76" t="s">
        <v>251</v>
      </c>
      <c r="H195" s="76" t="s">
        <v>250</v>
      </c>
      <c r="J195" s="5">
        <f t="shared" si="54"/>
        <v>0</v>
      </c>
    </row>
    <row r="196" spans="1:10" ht="161.25" customHeight="1" x14ac:dyDescent="0.25">
      <c r="A196" s="7"/>
      <c r="B196" s="48" t="s">
        <v>142</v>
      </c>
      <c r="C196" s="45">
        <v>29928.86</v>
      </c>
      <c r="D196" s="45">
        <v>26937.119999999999</v>
      </c>
      <c r="E196" s="45">
        <v>23323.69</v>
      </c>
      <c r="F196" s="46">
        <f t="shared" si="32"/>
        <v>86.585685477883302</v>
      </c>
      <c r="G196" s="76"/>
      <c r="H196" s="76"/>
      <c r="I196" s="12">
        <f>E196-D196</f>
        <v>-3613.4300000000003</v>
      </c>
      <c r="J196" s="5">
        <f t="shared" si="54"/>
        <v>3613.4300000000003</v>
      </c>
    </row>
    <row r="197" spans="1:10" ht="161.25" customHeight="1" x14ac:dyDescent="0.25">
      <c r="A197" s="7"/>
      <c r="B197" s="48" t="s">
        <v>2</v>
      </c>
      <c r="C197" s="45"/>
      <c r="D197" s="45"/>
      <c r="E197" s="45"/>
      <c r="F197" s="46"/>
      <c r="G197" s="76"/>
      <c r="H197" s="76"/>
      <c r="J197" s="5">
        <f t="shared" si="54"/>
        <v>0</v>
      </c>
    </row>
    <row r="198" spans="1:10" ht="80.25" customHeight="1" x14ac:dyDescent="0.25">
      <c r="A198" s="3" t="s">
        <v>32</v>
      </c>
      <c r="B198" s="49" t="s">
        <v>158</v>
      </c>
      <c r="C198" s="50">
        <f>C199+C200+C201</f>
        <v>84413.82</v>
      </c>
      <c r="D198" s="50">
        <f>D199+D200+D201</f>
        <v>65971.25</v>
      </c>
      <c r="E198" s="50">
        <f>E199+E200+E201</f>
        <v>51787.82</v>
      </c>
      <c r="F198" s="50">
        <f t="shared" si="32"/>
        <v>78.500589271841903</v>
      </c>
      <c r="G198" s="33"/>
      <c r="H198" s="37"/>
      <c r="J198" s="5">
        <f t="shared" si="54"/>
        <v>14183.43</v>
      </c>
    </row>
    <row r="199" spans="1:10" ht="28.5" customHeight="1" x14ac:dyDescent="0.25">
      <c r="A199" s="18"/>
      <c r="B199" s="48" t="s">
        <v>143</v>
      </c>
      <c r="C199" s="45">
        <f t="shared" ref="C199:E200" si="55">C203+C207</f>
        <v>41957.1</v>
      </c>
      <c r="D199" s="45">
        <f t="shared" si="55"/>
        <v>33019.81</v>
      </c>
      <c r="E199" s="45">
        <f t="shared" si="55"/>
        <v>25599.27</v>
      </c>
      <c r="F199" s="46">
        <f>E199/D199*100</f>
        <v>77.527005758058579</v>
      </c>
      <c r="G199" s="27"/>
      <c r="H199" s="26"/>
      <c r="J199" s="5">
        <f t="shared" si="54"/>
        <v>7420.5399999999972</v>
      </c>
    </row>
    <row r="200" spans="1:10" ht="27" customHeight="1" x14ac:dyDescent="0.25">
      <c r="A200" s="18"/>
      <c r="B200" s="48" t="s">
        <v>142</v>
      </c>
      <c r="C200" s="45">
        <f t="shared" si="55"/>
        <v>42456.72</v>
      </c>
      <c r="D200" s="45">
        <f t="shared" si="55"/>
        <v>32951.440000000002</v>
      </c>
      <c r="E200" s="45">
        <f t="shared" si="55"/>
        <v>26188.55</v>
      </c>
      <c r="F200" s="46">
        <f>E200/D200*100</f>
        <v>79.476192846200348</v>
      </c>
      <c r="G200" s="27"/>
      <c r="H200" s="26"/>
      <c r="J200" s="5">
        <f t="shared" si="54"/>
        <v>6762.8900000000031</v>
      </c>
    </row>
    <row r="201" spans="1:10" ht="28.5" customHeight="1" x14ac:dyDescent="0.25">
      <c r="A201" s="18"/>
      <c r="B201" s="48" t="s">
        <v>2</v>
      </c>
      <c r="C201" s="45"/>
      <c r="D201" s="45"/>
      <c r="E201" s="45"/>
      <c r="F201" s="46"/>
      <c r="G201" s="27"/>
      <c r="H201" s="26"/>
      <c r="J201" s="5">
        <f t="shared" si="54"/>
        <v>0</v>
      </c>
    </row>
    <row r="202" spans="1:10" ht="35.25" customHeight="1" x14ac:dyDescent="0.25">
      <c r="A202" s="7" t="s">
        <v>33</v>
      </c>
      <c r="B202" s="44" t="s">
        <v>116</v>
      </c>
      <c r="C202" s="45">
        <f>C203+C204+C205</f>
        <v>64789.72</v>
      </c>
      <c r="D202" s="45">
        <f>D203+D204+D205</f>
        <v>52740.81</v>
      </c>
      <c r="E202" s="45">
        <f>E203+E204+E205</f>
        <v>42900.2</v>
      </c>
      <c r="F202" s="46">
        <f t="shared" si="32"/>
        <v>81.341564530389277</v>
      </c>
      <c r="G202" s="27"/>
      <c r="H202" s="27"/>
      <c r="J202" s="5">
        <f t="shared" si="54"/>
        <v>9840.61</v>
      </c>
    </row>
    <row r="203" spans="1:10" ht="369" customHeight="1" x14ac:dyDescent="0.25">
      <c r="A203" s="18"/>
      <c r="B203" s="48" t="s">
        <v>143</v>
      </c>
      <c r="C203" s="45">
        <v>41850.400000000001</v>
      </c>
      <c r="D203" s="45">
        <v>32953.1</v>
      </c>
      <c r="E203" s="45">
        <v>25532.560000000001</v>
      </c>
      <c r="F203" s="46">
        <f t="shared" ref="F203:F264" si="56">E203/D203*100</f>
        <v>77.481511602853757</v>
      </c>
      <c r="G203" s="102" t="s">
        <v>278</v>
      </c>
      <c r="H203" s="76" t="s">
        <v>246</v>
      </c>
      <c r="J203" s="5">
        <f t="shared" si="54"/>
        <v>7420.5399999999972</v>
      </c>
    </row>
    <row r="204" spans="1:10" ht="267" customHeight="1" x14ac:dyDescent="0.25">
      <c r="A204" s="18"/>
      <c r="B204" s="48" t="s">
        <v>142</v>
      </c>
      <c r="C204" s="45">
        <v>22939.32</v>
      </c>
      <c r="D204" s="45">
        <v>19787.71</v>
      </c>
      <c r="E204" s="45">
        <v>17367.64</v>
      </c>
      <c r="F204" s="46">
        <f t="shared" si="56"/>
        <v>87.769832891223899</v>
      </c>
      <c r="G204" s="102"/>
      <c r="H204" s="76"/>
      <c r="J204" s="5">
        <f t="shared" si="54"/>
        <v>2420.0699999999997</v>
      </c>
    </row>
    <row r="205" spans="1:10" ht="19.5" customHeight="1" x14ac:dyDescent="0.25">
      <c r="A205" s="18"/>
      <c r="B205" s="48" t="s">
        <v>2</v>
      </c>
      <c r="C205" s="45"/>
      <c r="D205" s="45"/>
      <c r="E205" s="45"/>
      <c r="F205" s="46"/>
      <c r="G205" s="102"/>
      <c r="H205" s="76"/>
      <c r="J205" s="5">
        <f t="shared" si="54"/>
        <v>0</v>
      </c>
    </row>
    <row r="206" spans="1:10" ht="38.25" customHeight="1" x14ac:dyDescent="0.25">
      <c r="A206" s="7" t="s">
        <v>117</v>
      </c>
      <c r="B206" s="44" t="s">
        <v>118</v>
      </c>
      <c r="C206" s="45">
        <f>C207+C208+C209</f>
        <v>19624.100000000002</v>
      </c>
      <c r="D206" s="45">
        <f>D207+D208+D209</f>
        <v>13230.439999999999</v>
      </c>
      <c r="E206" s="45">
        <f>E207+E208+E209</f>
        <v>8887.619999999999</v>
      </c>
      <c r="F206" s="46">
        <f>E206/D206*100</f>
        <v>67.175543670505292</v>
      </c>
      <c r="G206" s="27"/>
      <c r="H206" s="26"/>
      <c r="J206" s="5">
        <f t="shared" si="54"/>
        <v>4342.82</v>
      </c>
    </row>
    <row r="207" spans="1:10" ht="196.5" customHeight="1" x14ac:dyDescent="0.25">
      <c r="A207" s="18"/>
      <c r="B207" s="48" t="s">
        <v>143</v>
      </c>
      <c r="C207" s="45">
        <v>106.7</v>
      </c>
      <c r="D207" s="45">
        <v>66.709999999999994</v>
      </c>
      <c r="E207" s="45">
        <v>66.709999999999994</v>
      </c>
      <c r="F207" s="46">
        <f>E207/D207*100</f>
        <v>100</v>
      </c>
      <c r="G207" s="89" t="s">
        <v>249</v>
      </c>
      <c r="H207" s="76" t="s">
        <v>270</v>
      </c>
      <c r="J207" s="5">
        <f t="shared" si="54"/>
        <v>0</v>
      </c>
    </row>
    <row r="208" spans="1:10" ht="267" customHeight="1" x14ac:dyDescent="0.25">
      <c r="A208" s="18"/>
      <c r="B208" s="48" t="s">
        <v>142</v>
      </c>
      <c r="C208" s="45">
        <v>19517.400000000001</v>
      </c>
      <c r="D208" s="45">
        <v>13163.73</v>
      </c>
      <c r="E208" s="45">
        <v>8820.91</v>
      </c>
      <c r="F208" s="46">
        <f>E208/D208*100</f>
        <v>67.009198760533678</v>
      </c>
      <c r="G208" s="89"/>
      <c r="H208" s="76"/>
      <c r="J208" s="5">
        <f t="shared" si="54"/>
        <v>4342.82</v>
      </c>
    </row>
    <row r="209" spans="1:10" ht="46.5" customHeight="1" x14ac:dyDescent="0.25">
      <c r="A209" s="18"/>
      <c r="B209" s="48" t="s">
        <v>2</v>
      </c>
      <c r="C209" s="45"/>
      <c r="D209" s="45"/>
      <c r="E209" s="45"/>
      <c r="F209" s="46"/>
      <c r="G209" s="89"/>
      <c r="H209" s="76"/>
      <c r="J209" s="5">
        <f t="shared" si="54"/>
        <v>0</v>
      </c>
    </row>
    <row r="210" spans="1:10" ht="78.75" x14ac:dyDescent="0.25">
      <c r="A210" s="3" t="s">
        <v>34</v>
      </c>
      <c r="B210" s="49" t="s">
        <v>159</v>
      </c>
      <c r="C210" s="46">
        <f>C211+C212+C213</f>
        <v>47621.69</v>
      </c>
      <c r="D210" s="46">
        <f>D211+D212+D213</f>
        <v>25045.260000000002</v>
      </c>
      <c r="E210" s="46">
        <f>E211+E212+E213</f>
        <v>12935.71</v>
      </c>
      <c r="F210" s="46">
        <f t="shared" si="56"/>
        <v>51.649334045643755</v>
      </c>
      <c r="G210" s="33"/>
      <c r="H210" s="37"/>
      <c r="J210" s="5">
        <f t="shared" si="54"/>
        <v>12109.550000000003</v>
      </c>
    </row>
    <row r="211" spans="1:10" ht="15.75" x14ac:dyDescent="0.25">
      <c r="A211" s="47"/>
      <c r="B211" s="48" t="s">
        <v>143</v>
      </c>
      <c r="C211" s="45">
        <f>C215+C223+C227</f>
        <v>16880.370000000003</v>
      </c>
      <c r="D211" s="45">
        <f>D215+D219+D223+D227</f>
        <v>10576.19</v>
      </c>
      <c r="E211" s="45">
        <f>E215+E219+E223+E227</f>
        <v>4320.2999999999993</v>
      </c>
      <c r="F211" s="46">
        <f t="shared" si="56"/>
        <v>40.849303955394134</v>
      </c>
      <c r="G211" s="26"/>
      <c r="H211" s="26"/>
      <c r="J211" s="5">
        <f t="shared" si="54"/>
        <v>6255.8900000000012</v>
      </c>
    </row>
    <row r="212" spans="1:10" ht="15.75" x14ac:dyDescent="0.25">
      <c r="A212" s="47"/>
      <c r="B212" s="48" t="s">
        <v>142</v>
      </c>
      <c r="C212" s="45">
        <f>C216+C220+C224</f>
        <v>30741.32</v>
      </c>
      <c r="D212" s="45">
        <f>D216+D220+D224</f>
        <v>14469.07</v>
      </c>
      <c r="E212" s="45">
        <f>E216+E220+E224+E228</f>
        <v>8615.41</v>
      </c>
      <c r="F212" s="46">
        <f t="shared" si="56"/>
        <v>59.543633419425021</v>
      </c>
      <c r="G212" s="26"/>
      <c r="H212" s="26"/>
      <c r="J212" s="5">
        <f t="shared" si="54"/>
        <v>5853.66</v>
      </c>
    </row>
    <row r="213" spans="1:10" ht="15.75" x14ac:dyDescent="0.25">
      <c r="A213" s="47"/>
      <c r="B213" s="48" t="s">
        <v>2</v>
      </c>
      <c r="C213" s="36"/>
      <c r="D213" s="36"/>
      <c r="E213" s="45"/>
      <c r="F213" s="34"/>
      <c r="G213" s="26"/>
      <c r="H213" s="26"/>
      <c r="J213" s="5">
        <f t="shared" si="54"/>
        <v>0</v>
      </c>
    </row>
    <row r="214" spans="1:10" ht="78.75" x14ac:dyDescent="0.25">
      <c r="A214" s="7" t="s">
        <v>35</v>
      </c>
      <c r="B214" s="44" t="s">
        <v>122</v>
      </c>
      <c r="C214" s="45">
        <f>C215+C216+C217</f>
        <v>4439.2300000000005</v>
      </c>
      <c r="D214" s="45">
        <f>D215+D216+D217</f>
        <v>2497.06</v>
      </c>
      <c r="E214" s="45">
        <f>E215+E216+E217</f>
        <v>1109.8</v>
      </c>
      <c r="F214" s="46">
        <v>0</v>
      </c>
      <c r="G214" s="26"/>
      <c r="H214" s="26"/>
      <c r="J214" s="5">
        <f t="shared" si="54"/>
        <v>1387.26</v>
      </c>
    </row>
    <row r="215" spans="1:10" ht="50.25" customHeight="1" x14ac:dyDescent="0.25">
      <c r="A215" s="7"/>
      <c r="B215" s="48" t="s">
        <v>143</v>
      </c>
      <c r="C215" s="45">
        <v>4217.2700000000004</v>
      </c>
      <c r="D215" s="45">
        <v>2372.21</v>
      </c>
      <c r="E215" s="45">
        <v>1054.31</v>
      </c>
      <c r="F215" s="46">
        <f>E215/D215*100</f>
        <v>44.444210251200353</v>
      </c>
      <c r="G215" s="116" t="s">
        <v>237</v>
      </c>
      <c r="H215" s="85" t="s">
        <v>238</v>
      </c>
      <c r="J215" s="5">
        <f t="shared" si="54"/>
        <v>1317.9</v>
      </c>
    </row>
    <row r="216" spans="1:10" ht="50.25" customHeight="1" x14ac:dyDescent="0.25">
      <c r="A216" s="7"/>
      <c r="B216" s="48" t="s">
        <v>142</v>
      </c>
      <c r="C216" s="45">
        <v>221.96</v>
      </c>
      <c r="D216" s="45">
        <v>124.85</v>
      </c>
      <c r="E216" s="45">
        <v>55.49</v>
      </c>
      <c r="F216" s="46">
        <f>E216/D216*100</f>
        <v>44.445334401281542</v>
      </c>
      <c r="G216" s="116"/>
      <c r="H216" s="85"/>
      <c r="J216" s="5">
        <f t="shared" si="54"/>
        <v>69.359999999999985</v>
      </c>
    </row>
    <row r="217" spans="1:10" ht="74.25" customHeight="1" x14ac:dyDescent="0.25">
      <c r="A217" s="7"/>
      <c r="B217" s="48" t="s">
        <v>2</v>
      </c>
      <c r="C217" s="45"/>
      <c r="D217" s="45"/>
      <c r="E217" s="45"/>
      <c r="F217" s="46"/>
      <c r="G217" s="116"/>
      <c r="H217" s="85"/>
      <c r="J217" s="5">
        <f t="shared" si="54"/>
        <v>0</v>
      </c>
    </row>
    <row r="218" spans="1:10" ht="75" customHeight="1" x14ac:dyDescent="0.25">
      <c r="A218" s="7" t="s">
        <v>126</v>
      </c>
      <c r="B218" s="44" t="s">
        <v>123</v>
      </c>
      <c r="C218" s="45">
        <f>C219+C220+C221</f>
        <v>30519.360000000001</v>
      </c>
      <c r="D218" s="45">
        <f>D219+D220+D221</f>
        <v>14344.22</v>
      </c>
      <c r="E218" s="45">
        <f>E219+E220+E221</f>
        <v>8559.92</v>
      </c>
      <c r="F218" s="46">
        <f>E218/D218*100</f>
        <v>59.675046813280893</v>
      </c>
      <c r="G218" s="39" t="s">
        <v>129</v>
      </c>
      <c r="H218" s="26"/>
      <c r="J218" s="5">
        <f>D218-E218</f>
        <v>5784.2999999999993</v>
      </c>
    </row>
    <row r="219" spans="1:10" ht="96.75" customHeight="1" x14ac:dyDescent="0.25">
      <c r="A219" s="7"/>
      <c r="B219" s="48" t="s">
        <v>143</v>
      </c>
      <c r="C219" s="45"/>
      <c r="D219" s="45"/>
      <c r="E219" s="45"/>
      <c r="F219" s="46"/>
      <c r="G219" s="89" t="s">
        <v>211</v>
      </c>
      <c r="H219" s="79" t="s">
        <v>203</v>
      </c>
      <c r="J219" s="5">
        <f t="shared" si="54"/>
        <v>0</v>
      </c>
    </row>
    <row r="220" spans="1:10" ht="96.75" customHeight="1" x14ac:dyDescent="0.25">
      <c r="A220" s="7"/>
      <c r="B220" s="48" t="s">
        <v>142</v>
      </c>
      <c r="C220" s="45">
        <v>30519.360000000001</v>
      </c>
      <c r="D220" s="45">
        <v>14344.22</v>
      </c>
      <c r="E220" s="45">
        <v>8559.92</v>
      </c>
      <c r="F220" s="46">
        <f>E220/D220*100</f>
        <v>59.675046813280893</v>
      </c>
      <c r="G220" s="89"/>
      <c r="H220" s="89"/>
      <c r="J220" s="5">
        <f t="shared" si="54"/>
        <v>5784.2999999999993</v>
      </c>
    </row>
    <row r="221" spans="1:10" ht="96.75" customHeight="1" x14ac:dyDescent="0.25">
      <c r="A221" s="7"/>
      <c r="B221" s="48" t="s">
        <v>2</v>
      </c>
      <c r="C221" s="45"/>
      <c r="D221" s="45"/>
      <c r="E221" s="45"/>
      <c r="F221" s="46"/>
      <c r="G221" s="89"/>
      <c r="H221" s="89"/>
      <c r="J221" s="5">
        <f t="shared" si="54"/>
        <v>0</v>
      </c>
    </row>
    <row r="222" spans="1:10" ht="110.25" customHeight="1" x14ac:dyDescent="0.25">
      <c r="A222" s="7" t="s">
        <v>127</v>
      </c>
      <c r="B222" s="44" t="s">
        <v>124</v>
      </c>
      <c r="C222" s="45">
        <f>C223+C224+C225</f>
        <v>9243.1</v>
      </c>
      <c r="D222" s="45">
        <f>D223+D224+D225</f>
        <v>4763.58</v>
      </c>
      <c r="E222" s="45">
        <f>E223+E224+E225</f>
        <v>1680.55</v>
      </c>
      <c r="F222" s="46">
        <f>E222/D222*100</f>
        <v>35.279138798970521</v>
      </c>
      <c r="G222" s="26"/>
      <c r="H222" s="26"/>
      <c r="J222" s="5">
        <f t="shared" si="54"/>
        <v>3083.0299999999997</v>
      </c>
    </row>
    <row r="223" spans="1:10" ht="105" customHeight="1" x14ac:dyDescent="0.25">
      <c r="A223" s="7"/>
      <c r="B223" s="48" t="s">
        <v>143</v>
      </c>
      <c r="C223" s="45">
        <v>9243.1</v>
      </c>
      <c r="D223" s="45">
        <v>4763.58</v>
      </c>
      <c r="E223" s="45">
        <v>1680.55</v>
      </c>
      <c r="F223" s="46">
        <f>E223/D223*100</f>
        <v>35.279138798970521</v>
      </c>
      <c r="G223" s="79" t="s">
        <v>212</v>
      </c>
      <c r="H223" s="82" t="s">
        <v>215</v>
      </c>
      <c r="J223" s="5">
        <f t="shared" si="54"/>
        <v>3083.0299999999997</v>
      </c>
    </row>
    <row r="224" spans="1:10" ht="81" customHeight="1" x14ac:dyDescent="0.25">
      <c r="A224" s="7"/>
      <c r="B224" s="48" t="s">
        <v>142</v>
      </c>
      <c r="C224" s="45"/>
      <c r="D224" s="45"/>
      <c r="E224" s="36"/>
      <c r="F224" s="34"/>
      <c r="G224" s="89"/>
      <c r="H224" s="76"/>
      <c r="J224" s="5">
        <f t="shared" si="54"/>
        <v>0</v>
      </c>
    </row>
    <row r="225" spans="1:21" ht="32.25" customHeight="1" x14ac:dyDescent="0.25">
      <c r="A225" s="7"/>
      <c r="B225" s="48" t="s">
        <v>2</v>
      </c>
      <c r="C225" s="45"/>
      <c r="D225" s="45"/>
      <c r="E225" s="36"/>
      <c r="F225" s="34"/>
      <c r="G225" s="89"/>
      <c r="H225" s="76"/>
      <c r="J225" s="5">
        <f t="shared" si="54"/>
        <v>0</v>
      </c>
    </row>
    <row r="226" spans="1:21" ht="57" customHeight="1" x14ac:dyDescent="0.25">
      <c r="A226" s="7" t="s">
        <v>128</v>
      </c>
      <c r="B226" s="44" t="s">
        <v>125</v>
      </c>
      <c r="C226" s="45">
        <f>C227+C228+C229</f>
        <v>3420</v>
      </c>
      <c r="D226" s="45">
        <f t="shared" ref="D226:E226" si="57">D227+D228+D229</f>
        <v>3440.4</v>
      </c>
      <c r="E226" s="45">
        <f t="shared" si="57"/>
        <v>1585.44</v>
      </c>
      <c r="F226" s="46">
        <f>E226/D226*100</f>
        <v>46.083013603069411</v>
      </c>
      <c r="G226" s="26"/>
      <c r="H226" s="26"/>
      <c r="J226" s="5">
        <f t="shared" si="54"/>
        <v>1854.96</v>
      </c>
    </row>
    <row r="227" spans="1:21" ht="69.75" customHeight="1" x14ac:dyDescent="0.25">
      <c r="A227" s="7"/>
      <c r="B227" s="48" t="s">
        <v>143</v>
      </c>
      <c r="C227" s="45">
        <v>3420</v>
      </c>
      <c r="D227" s="45">
        <v>3440.4</v>
      </c>
      <c r="E227" s="45">
        <v>1585.44</v>
      </c>
      <c r="F227" s="46">
        <f>E227/D227*100</f>
        <v>46.083013603069411</v>
      </c>
      <c r="G227" s="89" t="s">
        <v>213</v>
      </c>
      <c r="H227" s="82" t="s">
        <v>232</v>
      </c>
      <c r="J227" s="5">
        <f>D227-E227</f>
        <v>1854.96</v>
      </c>
    </row>
    <row r="228" spans="1:21" ht="42" customHeight="1" x14ac:dyDescent="0.25">
      <c r="A228" s="7"/>
      <c r="B228" s="48" t="s">
        <v>142</v>
      </c>
      <c r="C228" s="45"/>
      <c r="D228" s="36"/>
      <c r="E228" s="36"/>
      <c r="F228" s="34"/>
      <c r="G228" s="89"/>
      <c r="H228" s="82"/>
      <c r="J228" s="5">
        <f t="shared" si="54"/>
        <v>0</v>
      </c>
    </row>
    <row r="229" spans="1:21" ht="27" customHeight="1" x14ac:dyDescent="0.25">
      <c r="A229" s="7"/>
      <c r="B229" s="48" t="s">
        <v>2</v>
      </c>
      <c r="C229" s="45"/>
      <c r="D229" s="36"/>
      <c r="E229" s="36"/>
      <c r="F229" s="34"/>
      <c r="G229" s="89"/>
      <c r="H229" s="82"/>
      <c r="J229" s="5">
        <f t="shared" si="54"/>
        <v>0</v>
      </c>
    </row>
    <row r="230" spans="1:21" ht="132" customHeight="1" x14ac:dyDescent="0.25">
      <c r="A230" s="3" t="s">
        <v>36</v>
      </c>
      <c r="B230" s="49" t="s">
        <v>160</v>
      </c>
      <c r="C230" s="46">
        <f>SUM(C231:C233)</f>
        <v>320267.5</v>
      </c>
      <c r="D230" s="46">
        <f t="shared" ref="D230:E230" si="58">SUM(D231:D233)</f>
        <v>212381.62</v>
      </c>
      <c r="E230" s="46">
        <f t="shared" si="58"/>
        <v>175607.36</v>
      </c>
      <c r="F230" s="46">
        <f t="shared" si="56"/>
        <v>82.684819901081823</v>
      </c>
      <c r="G230" s="33" t="s">
        <v>139</v>
      </c>
      <c r="H230" s="42"/>
      <c r="J230" s="5">
        <f>D230-E230</f>
        <v>36774.260000000009</v>
      </c>
    </row>
    <row r="231" spans="1:21" ht="120" customHeight="1" x14ac:dyDescent="0.25">
      <c r="A231" s="18"/>
      <c r="B231" s="48" t="s">
        <v>143</v>
      </c>
      <c r="C231" s="45">
        <v>12969.1</v>
      </c>
      <c r="D231" s="45">
        <v>0</v>
      </c>
      <c r="E231" s="45">
        <v>0</v>
      </c>
      <c r="F231" s="46">
        <v>0</v>
      </c>
      <c r="G231" s="82" t="s">
        <v>290</v>
      </c>
      <c r="H231" s="82" t="s">
        <v>291</v>
      </c>
      <c r="J231" s="5">
        <f t="shared" si="54"/>
        <v>0</v>
      </c>
    </row>
    <row r="232" spans="1:21" ht="112.5" customHeight="1" x14ac:dyDescent="0.25">
      <c r="A232" s="18"/>
      <c r="B232" s="48" t="s">
        <v>142</v>
      </c>
      <c r="C232" s="45">
        <v>307298.40000000002</v>
      </c>
      <c r="D232" s="45">
        <v>212381.62</v>
      </c>
      <c r="E232" s="45">
        <v>175607.36</v>
      </c>
      <c r="F232" s="46">
        <f>E232/D232*100</f>
        <v>82.684819901081823</v>
      </c>
      <c r="G232" s="82"/>
      <c r="H232" s="82"/>
      <c r="J232" s="5">
        <f t="shared" si="54"/>
        <v>36774.260000000009</v>
      </c>
    </row>
    <row r="233" spans="1:21" ht="133.5" customHeight="1" x14ac:dyDescent="0.25">
      <c r="A233" s="18"/>
      <c r="B233" s="48" t="s">
        <v>2</v>
      </c>
      <c r="C233" s="45"/>
      <c r="D233" s="45"/>
      <c r="E233" s="45"/>
      <c r="F233" s="46">
        <v>0</v>
      </c>
      <c r="G233" s="82"/>
      <c r="H233" s="82"/>
      <c r="J233" s="5">
        <f t="shared" si="54"/>
        <v>0</v>
      </c>
    </row>
    <row r="234" spans="1:21" ht="63" x14ac:dyDescent="0.25">
      <c r="A234" s="3" t="s">
        <v>37</v>
      </c>
      <c r="B234" s="49" t="s">
        <v>161</v>
      </c>
      <c r="C234" s="50">
        <f>C235+C236+C237</f>
        <v>129228.51</v>
      </c>
      <c r="D234" s="50">
        <f t="shared" ref="D234:E234" si="59">D235+D236+D237</f>
        <v>101441.53</v>
      </c>
      <c r="E234" s="50">
        <f t="shared" si="59"/>
        <v>83489.679999999993</v>
      </c>
      <c r="F234" s="50">
        <f t="shared" si="56"/>
        <v>82.3032539039977</v>
      </c>
      <c r="G234" s="33"/>
      <c r="H234" s="37"/>
      <c r="J234" s="5">
        <f t="shared" si="54"/>
        <v>17951.850000000006</v>
      </c>
    </row>
    <row r="235" spans="1:21" ht="94.5" customHeight="1" x14ac:dyDescent="0.25">
      <c r="A235" s="47"/>
      <c r="B235" s="48" t="s">
        <v>143</v>
      </c>
      <c r="C235" s="45">
        <v>0</v>
      </c>
      <c r="D235" s="45">
        <v>0</v>
      </c>
      <c r="E235" s="45">
        <v>0</v>
      </c>
      <c r="F235" s="46"/>
      <c r="G235" s="80" t="s">
        <v>179</v>
      </c>
      <c r="H235" s="76" t="s">
        <v>239</v>
      </c>
      <c r="J235" s="5">
        <f t="shared" si="54"/>
        <v>0</v>
      </c>
    </row>
    <row r="236" spans="1:21" ht="152.25" customHeight="1" x14ac:dyDescent="0.25">
      <c r="A236" s="47"/>
      <c r="B236" s="48" t="s">
        <v>142</v>
      </c>
      <c r="C236" s="45">
        <v>129228.51</v>
      </c>
      <c r="D236" s="45">
        <v>101441.53</v>
      </c>
      <c r="E236" s="45">
        <v>83489.679999999993</v>
      </c>
      <c r="F236" s="46">
        <f t="shared" si="56"/>
        <v>82.3032539039977</v>
      </c>
      <c r="G236" s="81"/>
      <c r="H236" s="76"/>
      <c r="J236" s="5">
        <f t="shared" si="54"/>
        <v>17951.850000000006</v>
      </c>
      <c r="U236" s="51"/>
    </row>
    <row r="237" spans="1:21" ht="15.75" x14ac:dyDescent="0.25">
      <c r="A237" s="18"/>
      <c r="B237" s="48" t="s">
        <v>2</v>
      </c>
      <c r="C237" s="45">
        <v>0</v>
      </c>
      <c r="D237" s="45">
        <v>0</v>
      </c>
      <c r="E237" s="45">
        <v>0</v>
      </c>
      <c r="F237" s="46"/>
      <c r="G237" s="26"/>
      <c r="H237" s="26"/>
      <c r="J237" s="5">
        <f t="shared" si="54"/>
        <v>0</v>
      </c>
      <c r="U237" s="51"/>
    </row>
    <row r="238" spans="1:21" ht="63" x14ac:dyDescent="0.25">
      <c r="A238" s="3" t="s">
        <v>38</v>
      </c>
      <c r="B238" s="49" t="s">
        <v>162</v>
      </c>
      <c r="C238" s="50">
        <f>C239+C240+C241</f>
        <v>3027</v>
      </c>
      <c r="D238" s="50">
        <f t="shared" ref="D238:E238" si="60">D239+D240+D241</f>
        <v>700</v>
      </c>
      <c r="E238" s="50">
        <f t="shared" si="60"/>
        <v>700</v>
      </c>
      <c r="F238" s="50">
        <f t="shared" si="56"/>
        <v>100</v>
      </c>
      <c r="G238" s="33"/>
      <c r="H238" s="37"/>
      <c r="J238" s="5">
        <f t="shared" si="54"/>
        <v>0</v>
      </c>
      <c r="U238" s="51"/>
    </row>
    <row r="239" spans="1:21" ht="48" customHeight="1" x14ac:dyDescent="0.25">
      <c r="A239" s="47"/>
      <c r="B239" s="48" t="s">
        <v>143</v>
      </c>
      <c r="C239" s="45">
        <v>3027</v>
      </c>
      <c r="D239" s="45">
        <v>700</v>
      </c>
      <c r="E239" s="45">
        <v>700</v>
      </c>
      <c r="F239" s="46">
        <f t="shared" si="56"/>
        <v>100</v>
      </c>
      <c r="G239" s="82" t="s">
        <v>180</v>
      </c>
      <c r="H239" s="83"/>
      <c r="J239" s="5">
        <f t="shared" si="54"/>
        <v>0</v>
      </c>
      <c r="U239" s="51"/>
    </row>
    <row r="240" spans="1:21" ht="118.5" customHeight="1" x14ac:dyDescent="0.25">
      <c r="A240" s="47"/>
      <c r="B240" s="48" t="s">
        <v>142</v>
      </c>
      <c r="C240" s="45">
        <v>0</v>
      </c>
      <c r="D240" s="45">
        <v>0</v>
      </c>
      <c r="E240" s="45">
        <v>0</v>
      </c>
      <c r="F240" s="46"/>
      <c r="G240" s="76"/>
      <c r="H240" s="83"/>
      <c r="J240" s="5">
        <f t="shared" si="54"/>
        <v>0</v>
      </c>
      <c r="U240" s="51"/>
    </row>
    <row r="241" spans="1:21" ht="15.75" x14ac:dyDescent="0.25">
      <c r="A241" s="18"/>
      <c r="B241" s="48" t="s">
        <v>2</v>
      </c>
      <c r="C241" s="45">
        <v>0</v>
      </c>
      <c r="D241" s="45">
        <v>0</v>
      </c>
      <c r="E241" s="45">
        <v>0</v>
      </c>
      <c r="F241" s="46"/>
      <c r="G241" s="26"/>
      <c r="H241" s="35"/>
      <c r="J241" s="5">
        <f t="shared" si="54"/>
        <v>0</v>
      </c>
      <c r="U241" s="51"/>
    </row>
    <row r="242" spans="1:21" ht="94.5" x14ac:dyDescent="0.25">
      <c r="A242" s="3" t="s">
        <v>39</v>
      </c>
      <c r="B242" s="49" t="s">
        <v>163</v>
      </c>
      <c r="C242" s="46">
        <f>C243+C244+C245</f>
        <v>120987.41</v>
      </c>
      <c r="D242" s="46">
        <f>D243+D244+D245</f>
        <v>103476.08</v>
      </c>
      <c r="E242" s="46">
        <f>E243+E244+E245</f>
        <v>94420.73</v>
      </c>
      <c r="F242" s="46">
        <f t="shared" si="56"/>
        <v>91.248847076541736</v>
      </c>
      <c r="G242" s="33"/>
      <c r="H242" s="37"/>
      <c r="J242" s="5">
        <f t="shared" si="54"/>
        <v>9055.3500000000058</v>
      </c>
    </row>
    <row r="243" spans="1:21" ht="262.5" customHeight="1" x14ac:dyDescent="0.25">
      <c r="A243" s="18"/>
      <c r="B243" s="48" t="s">
        <v>143</v>
      </c>
      <c r="C243" s="45"/>
      <c r="D243" s="45"/>
      <c r="E243" s="45"/>
      <c r="F243" s="46"/>
      <c r="G243" s="79" t="s">
        <v>245</v>
      </c>
      <c r="H243" s="116" t="s">
        <v>279</v>
      </c>
      <c r="J243" s="5">
        <f t="shared" si="54"/>
        <v>0</v>
      </c>
    </row>
    <row r="244" spans="1:21" ht="196.5" customHeight="1" x14ac:dyDescent="0.25">
      <c r="A244" s="18"/>
      <c r="B244" s="48" t="s">
        <v>142</v>
      </c>
      <c r="C244" s="45">
        <v>120987.41</v>
      </c>
      <c r="D244" s="45">
        <v>103476.08</v>
      </c>
      <c r="E244" s="45">
        <v>94420.73</v>
      </c>
      <c r="F244" s="46">
        <f t="shared" si="56"/>
        <v>91.248847076541736</v>
      </c>
      <c r="G244" s="79"/>
      <c r="H244" s="116"/>
      <c r="J244" s="5">
        <f t="shared" si="54"/>
        <v>9055.3500000000058</v>
      </c>
    </row>
    <row r="245" spans="1:21" ht="21.75" customHeight="1" x14ac:dyDescent="0.25">
      <c r="A245" s="18"/>
      <c r="B245" s="48" t="s">
        <v>2</v>
      </c>
      <c r="C245" s="45"/>
      <c r="D245" s="45"/>
      <c r="E245" s="45"/>
      <c r="F245" s="34"/>
      <c r="G245" s="79"/>
      <c r="H245" s="116"/>
      <c r="J245" s="5">
        <f t="shared" si="54"/>
        <v>0</v>
      </c>
    </row>
    <row r="246" spans="1:21" ht="63" x14ac:dyDescent="0.25">
      <c r="A246" s="3" t="s">
        <v>40</v>
      </c>
      <c r="B246" s="49" t="s">
        <v>164</v>
      </c>
      <c r="C246" s="50">
        <f>C247+C248</f>
        <v>350160.35</v>
      </c>
      <c r="D246" s="50">
        <f>D247+D248</f>
        <v>168490.37</v>
      </c>
      <c r="E246" s="50">
        <f>E247+E248</f>
        <v>149919.81</v>
      </c>
      <c r="F246" s="50">
        <f t="shared" si="56"/>
        <v>88.978266235631153</v>
      </c>
      <c r="G246" s="33"/>
      <c r="H246" s="37"/>
      <c r="J246" s="5">
        <f t="shared" ref="J246:J316" si="61">D246-E246</f>
        <v>18570.559999999998</v>
      </c>
    </row>
    <row r="247" spans="1:21" ht="15.75" x14ac:dyDescent="0.25">
      <c r="A247" s="18"/>
      <c r="B247" s="48" t="s">
        <v>143</v>
      </c>
      <c r="C247" s="45">
        <f t="shared" ref="C247:E248" si="62">C251+C255</f>
        <v>328911.59999999998</v>
      </c>
      <c r="D247" s="45">
        <f t="shared" si="62"/>
        <v>168257.8</v>
      </c>
      <c r="E247" s="45">
        <f t="shared" si="62"/>
        <v>149699.87</v>
      </c>
      <c r="F247" s="46">
        <f t="shared" si="56"/>
        <v>88.970538067180243</v>
      </c>
      <c r="G247" s="76"/>
      <c r="H247" s="76"/>
      <c r="J247" s="5">
        <f t="shared" si="61"/>
        <v>18557.929999999993</v>
      </c>
    </row>
    <row r="248" spans="1:21" ht="15.75" x14ac:dyDescent="0.25">
      <c r="A248" s="18"/>
      <c r="B248" s="48" t="s">
        <v>142</v>
      </c>
      <c r="C248" s="45">
        <f t="shared" si="62"/>
        <v>21248.75</v>
      </c>
      <c r="D248" s="45">
        <f t="shared" si="62"/>
        <v>232.57</v>
      </c>
      <c r="E248" s="45">
        <f t="shared" si="62"/>
        <v>219.94</v>
      </c>
      <c r="F248" s="46">
        <f>E248/D248*100</f>
        <v>94.56937696177495</v>
      </c>
      <c r="G248" s="76"/>
      <c r="H248" s="76"/>
      <c r="J248" s="5">
        <f t="shared" si="61"/>
        <v>12.629999999999995</v>
      </c>
    </row>
    <row r="249" spans="1:21" ht="15.75" x14ac:dyDescent="0.25">
      <c r="A249" s="18"/>
      <c r="B249" s="44" t="s">
        <v>2</v>
      </c>
      <c r="C249" s="45"/>
      <c r="D249" s="45"/>
      <c r="E249" s="45"/>
      <c r="F249" s="46"/>
      <c r="G249" s="76"/>
      <c r="H249" s="76"/>
      <c r="J249" s="5">
        <f t="shared" si="61"/>
        <v>0</v>
      </c>
    </row>
    <row r="250" spans="1:21" ht="63" x14ac:dyDescent="0.25">
      <c r="A250" s="7" t="s">
        <v>41</v>
      </c>
      <c r="B250" s="44" t="s">
        <v>132</v>
      </c>
      <c r="C250" s="58">
        <f>C251+C252+C253</f>
        <v>76795.5</v>
      </c>
      <c r="D250" s="58">
        <f>D251+D252+D253</f>
        <v>59296.67</v>
      </c>
      <c r="E250" s="58">
        <f>E251+E252+E253</f>
        <v>53794.810000000005</v>
      </c>
      <c r="F250" s="50">
        <f>E250/D250*100</f>
        <v>90.721468844709165</v>
      </c>
      <c r="G250" s="26"/>
      <c r="H250" s="26"/>
      <c r="J250" s="5">
        <f>D250-E250</f>
        <v>5501.8599999999933</v>
      </c>
    </row>
    <row r="251" spans="1:21" ht="198.75" customHeight="1" x14ac:dyDescent="0.25">
      <c r="A251" s="18"/>
      <c r="B251" s="48" t="s">
        <v>143</v>
      </c>
      <c r="C251" s="45">
        <v>76549.399999999994</v>
      </c>
      <c r="D251" s="45">
        <v>59064.1</v>
      </c>
      <c r="E251" s="45">
        <v>53574.87</v>
      </c>
      <c r="F251" s="46">
        <f>E251/D251*100</f>
        <v>90.706317373836228</v>
      </c>
      <c r="G251" s="89" t="s">
        <v>240</v>
      </c>
      <c r="H251" s="89" t="s">
        <v>241</v>
      </c>
      <c r="J251" s="5">
        <f>D251-E251</f>
        <v>5489.2299999999959</v>
      </c>
    </row>
    <row r="252" spans="1:21" ht="117.75" customHeight="1" x14ac:dyDescent="0.25">
      <c r="A252" s="18"/>
      <c r="B252" s="48" t="s">
        <v>142</v>
      </c>
      <c r="C252" s="45">
        <v>246.1</v>
      </c>
      <c r="D252" s="45">
        <v>232.57</v>
      </c>
      <c r="E252" s="45">
        <v>219.94</v>
      </c>
      <c r="F252" s="46">
        <f>E252/D252*100</f>
        <v>94.56937696177495</v>
      </c>
      <c r="G252" s="89"/>
      <c r="H252" s="89"/>
      <c r="J252" s="5">
        <f>D252-E252</f>
        <v>12.629999999999995</v>
      </c>
    </row>
    <row r="253" spans="1:21" ht="24.75" customHeight="1" x14ac:dyDescent="0.25">
      <c r="A253" s="18"/>
      <c r="B253" s="48" t="s">
        <v>2</v>
      </c>
      <c r="C253" s="58"/>
      <c r="D253" s="58"/>
      <c r="E253" s="58"/>
      <c r="F253" s="32"/>
      <c r="G253" s="89"/>
      <c r="H253" s="89"/>
      <c r="J253" s="5">
        <f>D253-E253</f>
        <v>0</v>
      </c>
    </row>
    <row r="254" spans="1:21" ht="139.5" customHeight="1" x14ac:dyDescent="0.25">
      <c r="A254" s="7" t="s">
        <v>134</v>
      </c>
      <c r="B254" s="44" t="s">
        <v>133</v>
      </c>
      <c r="C254" s="45">
        <f>C255+C256+C257</f>
        <v>273364.85000000003</v>
      </c>
      <c r="D254" s="45">
        <f>D255+D256+D257</f>
        <v>109193.7</v>
      </c>
      <c r="E254" s="45">
        <f>E255+E256+E257</f>
        <v>96125</v>
      </c>
      <c r="F254" s="46">
        <f>E254/D254*100</f>
        <v>88.031635524760134</v>
      </c>
      <c r="G254" s="26"/>
      <c r="H254" s="27"/>
      <c r="J254" s="5">
        <f>D254-E254</f>
        <v>13068.699999999997</v>
      </c>
    </row>
    <row r="255" spans="1:21" ht="138" customHeight="1" x14ac:dyDescent="0.25">
      <c r="A255" s="18"/>
      <c r="B255" s="48" t="s">
        <v>143</v>
      </c>
      <c r="C255" s="45">
        <v>252362.2</v>
      </c>
      <c r="D255" s="45">
        <v>109193.7</v>
      </c>
      <c r="E255" s="45">
        <v>96125</v>
      </c>
      <c r="F255" s="46">
        <f>E255/D255*100</f>
        <v>88.031635524760134</v>
      </c>
      <c r="G255" s="89" t="s">
        <v>243</v>
      </c>
      <c r="H255" s="95" t="s">
        <v>244</v>
      </c>
      <c r="J255" s="5">
        <f t="shared" si="61"/>
        <v>13068.699999999997</v>
      </c>
    </row>
    <row r="256" spans="1:21" ht="143.25" customHeight="1" x14ac:dyDescent="0.25">
      <c r="A256" s="18"/>
      <c r="B256" s="48" t="s">
        <v>142</v>
      </c>
      <c r="C256" s="45">
        <v>21002.65</v>
      </c>
      <c r="D256" s="45">
        <v>0</v>
      </c>
      <c r="E256" s="45">
        <v>0</v>
      </c>
      <c r="F256" s="46"/>
      <c r="G256" s="89"/>
      <c r="H256" s="95"/>
      <c r="J256" s="5">
        <f t="shared" si="61"/>
        <v>0</v>
      </c>
    </row>
    <row r="257" spans="1:10" ht="15.75" x14ac:dyDescent="0.25">
      <c r="A257" s="18"/>
      <c r="B257" s="48" t="s">
        <v>2</v>
      </c>
      <c r="C257" s="45"/>
      <c r="D257" s="45"/>
      <c r="E257" s="45"/>
      <c r="F257" s="59"/>
      <c r="G257" s="89"/>
      <c r="H257" s="95"/>
      <c r="J257" s="5">
        <f t="shared" si="61"/>
        <v>0</v>
      </c>
    </row>
    <row r="258" spans="1:10" ht="47.25" x14ac:dyDescent="0.25">
      <c r="A258" s="3" t="s">
        <v>42</v>
      </c>
      <c r="B258" s="49" t="s">
        <v>165</v>
      </c>
      <c r="C258" s="50">
        <f>C259+C260+C261</f>
        <v>3280</v>
      </c>
      <c r="D258" s="50">
        <f t="shared" ref="D258:E258" si="63">D259+D260+D261</f>
        <v>762.64</v>
      </c>
      <c r="E258" s="50">
        <f t="shared" si="63"/>
        <v>684.84</v>
      </c>
      <c r="F258" s="50">
        <f t="shared" si="56"/>
        <v>89.798594356446031</v>
      </c>
      <c r="G258" s="33"/>
      <c r="H258" s="37"/>
      <c r="J258" s="5">
        <f>D258-E258</f>
        <v>77.799999999999955</v>
      </c>
    </row>
    <row r="259" spans="1:10" ht="29.25" customHeight="1" x14ac:dyDescent="0.25">
      <c r="A259" s="18"/>
      <c r="B259" s="48" t="s">
        <v>143</v>
      </c>
      <c r="C259" s="45"/>
      <c r="D259" s="45"/>
      <c r="E259" s="45"/>
      <c r="F259" s="46"/>
      <c r="G259" s="82" t="s">
        <v>176</v>
      </c>
      <c r="H259" s="82" t="s">
        <v>281</v>
      </c>
      <c r="I259" s="14"/>
      <c r="J259" s="5">
        <f t="shared" si="61"/>
        <v>0</v>
      </c>
    </row>
    <row r="260" spans="1:10" ht="29.25" customHeight="1" x14ac:dyDescent="0.25">
      <c r="A260" s="18"/>
      <c r="B260" s="48" t="s">
        <v>142</v>
      </c>
      <c r="C260" s="45">
        <v>3280</v>
      </c>
      <c r="D260" s="45">
        <v>762.64</v>
      </c>
      <c r="E260" s="45">
        <v>684.84</v>
      </c>
      <c r="F260" s="46">
        <f t="shared" si="56"/>
        <v>89.798594356446031</v>
      </c>
      <c r="G260" s="82"/>
      <c r="H260" s="82"/>
      <c r="I260" s="14"/>
      <c r="J260" s="5">
        <f t="shared" si="61"/>
        <v>77.799999999999955</v>
      </c>
    </row>
    <row r="261" spans="1:10" ht="29.25" customHeight="1" x14ac:dyDescent="0.25">
      <c r="A261" s="18"/>
      <c r="B261" s="48" t="s">
        <v>2</v>
      </c>
      <c r="C261" s="45"/>
      <c r="D261" s="45"/>
      <c r="E261" s="45"/>
      <c r="F261" s="46"/>
      <c r="G261" s="82"/>
      <c r="H261" s="82"/>
      <c r="I261" s="14"/>
      <c r="J261" s="5">
        <f t="shared" si="61"/>
        <v>0</v>
      </c>
    </row>
    <row r="262" spans="1:10" s="69" customFormat="1" ht="93" customHeight="1" x14ac:dyDescent="0.2">
      <c r="A262" s="3" t="s">
        <v>43</v>
      </c>
      <c r="B262" s="49" t="s">
        <v>166</v>
      </c>
      <c r="C262" s="50">
        <f>SUM(C263:C265)</f>
        <v>110912.7</v>
      </c>
      <c r="D262" s="50">
        <f t="shared" ref="D262:E262" si="64">SUM(D263:D265)</f>
        <v>84131.76</v>
      </c>
      <c r="E262" s="50">
        <f t="shared" si="64"/>
        <v>76209.719999999987</v>
      </c>
      <c r="F262" s="50">
        <f t="shared" si="56"/>
        <v>90.5837700292969</v>
      </c>
      <c r="G262" s="65"/>
      <c r="H262" s="66"/>
      <c r="I262" s="67"/>
      <c r="J262" s="68">
        <f t="shared" si="61"/>
        <v>7922.0400000000081</v>
      </c>
    </row>
    <row r="263" spans="1:10" ht="34.5" customHeight="1" x14ac:dyDescent="0.25">
      <c r="A263" s="18"/>
      <c r="B263" s="48" t="s">
        <v>143</v>
      </c>
      <c r="C263" s="45">
        <f>C267+C271+C275</f>
        <v>641.29999999999995</v>
      </c>
      <c r="D263" s="45">
        <f>D267+D271+D275</f>
        <v>616.99</v>
      </c>
      <c r="E263" s="45">
        <f>E267+E271+E275</f>
        <v>71.680000000000007</v>
      </c>
      <c r="F263" s="46">
        <f t="shared" si="56"/>
        <v>11.617692345094735</v>
      </c>
      <c r="G263" s="76"/>
      <c r="H263" s="76"/>
      <c r="J263" s="5">
        <f t="shared" si="61"/>
        <v>545.30999999999995</v>
      </c>
    </row>
    <row r="264" spans="1:10" ht="39.75" customHeight="1" x14ac:dyDescent="0.25">
      <c r="A264" s="18"/>
      <c r="B264" s="48" t="s">
        <v>142</v>
      </c>
      <c r="C264" s="45">
        <f>C268+C272+C276</f>
        <v>110271.4</v>
      </c>
      <c r="D264" s="45">
        <f t="shared" ref="D264:E264" si="65">D268+D272+D276</f>
        <v>83514.76999999999</v>
      </c>
      <c r="E264" s="45">
        <f t="shared" si="65"/>
        <v>76138.039999999994</v>
      </c>
      <c r="F264" s="46">
        <f t="shared" si="56"/>
        <v>91.167155222962364</v>
      </c>
      <c r="G264" s="76"/>
      <c r="H264" s="76"/>
      <c r="J264" s="5">
        <f t="shared" si="61"/>
        <v>7376.7299999999959</v>
      </c>
    </row>
    <row r="265" spans="1:10" ht="36.75" customHeight="1" x14ac:dyDescent="0.25">
      <c r="A265" s="18"/>
      <c r="B265" s="48" t="s">
        <v>2</v>
      </c>
      <c r="C265" s="45">
        <f>C269+C273+C277</f>
        <v>0</v>
      </c>
      <c r="D265" s="45">
        <f t="shared" ref="D265:E265" si="66">D269+D273+D277</f>
        <v>0</v>
      </c>
      <c r="E265" s="45">
        <f t="shared" si="66"/>
        <v>0</v>
      </c>
      <c r="F265" s="46"/>
      <c r="G265" s="76"/>
      <c r="H265" s="76"/>
      <c r="J265" s="5">
        <f t="shared" si="61"/>
        <v>0</v>
      </c>
    </row>
    <row r="266" spans="1:10" ht="87" customHeight="1" x14ac:dyDescent="0.25">
      <c r="A266" s="7" t="s">
        <v>44</v>
      </c>
      <c r="B266" s="44" t="s">
        <v>136</v>
      </c>
      <c r="C266" s="45">
        <f>SUM(C267:C269)</f>
        <v>65596.45</v>
      </c>
      <c r="D266" s="45">
        <f>SUM(D267:D269)</f>
        <v>53537.24</v>
      </c>
      <c r="E266" s="45">
        <f>SUM(E267:E269)</f>
        <v>49693.96</v>
      </c>
      <c r="F266" s="46">
        <f>E266/D266*100</f>
        <v>92.821295980143915</v>
      </c>
      <c r="G266" s="26"/>
      <c r="H266" s="26"/>
      <c r="J266" s="5">
        <f t="shared" si="61"/>
        <v>3843.2799999999988</v>
      </c>
    </row>
    <row r="267" spans="1:10" ht="249.75" customHeight="1" x14ac:dyDescent="0.25">
      <c r="A267" s="18"/>
      <c r="B267" s="48" t="s">
        <v>143</v>
      </c>
      <c r="C267" s="45">
        <v>195</v>
      </c>
      <c r="D267" s="45">
        <v>195</v>
      </c>
      <c r="E267" s="45">
        <v>0</v>
      </c>
      <c r="F267" s="46">
        <f>E267/D267*100</f>
        <v>0</v>
      </c>
      <c r="G267" s="88" t="s">
        <v>282</v>
      </c>
      <c r="H267" s="88" t="s">
        <v>217</v>
      </c>
      <c r="I267" s="14"/>
      <c r="J267" s="5">
        <f>D267-E267</f>
        <v>195</v>
      </c>
    </row>
    <row r="268" spans="1:10" ht="249.75" customHeight="1" x14ac:dyDescent="0.25">
      <c r="A268" s="18"/>
      <c r="B268" s="48" t="s">
        <v>142</v>
      </c>
      <c r="C268" s="45">
        <v>65401.45</v>
      </c>
      <c r="D268" s="45">
        <v>53342.239999999998</v>
      </c>
      <c r="E268" s="45">
        <v>49693.96</v>
      </c>
      <c r="F268" s="46">
        <f>E268/D268*100</f>
        <v>93.160617176931453</v>
      </c>
      <c r="G268" s="117"/>
      <c r="H268" s="117"/>
      <c r="I268" s="14"/>
      <c r="J268" s="5">
        <f t="shared" si="61"/>
        <v>3648.2799999999988</v>
      </c>
    </row>
    <row r="269" spans="1:10" ht="28.5" customHeight="1" x14ac:dyDescent="0.25">
      <c r="A269" s="18"/>
      <c r="B269" s="48" t="s">
        <v>2</v>
      </c>
      <c r="C269" s="45"/>
      <c r="D269" s="45"/>
      <c r="E269" s="45"/>
      <c r="F269" s="46"/>
      <c r="G269" s="117"/>
      <c r="H269" s="117"/>
      <c r="I269" s="14"/>
      <c r="J269" s="5">
        <f t="shared" si="61"/>
        <v>0</v>
      </c>
    </row>
    <row r="270" spans="1:10" ht="63" x14ac:dyDescent="0.25">
      <c r="A270" s="7" t="s">
        <v>130</v>
      </c>
      <c r="B270" s="44" t="s">
        <v>137</v>
      </c>
      <c r="C270" s="45">
        <f>SUM(C271:C273)</f>
        <v>40559.25</v>
      </c>
      <c r="D270" s="45">
        <f t="shared" ref="D270:E270" si="67">SUM(D271:D273)</f>
        <v>26755.040000000001</v>
      </c>
      <c r="E270" s="45">
        <f t="shared" si="67"/>
        <v>22990.89</v>
      </c>
      <c r="F270" s="46">
        <f t="shared" ref="F270:F308" si="68">E270/D270*100</f>
        <v>85.931061960662362</v>
      </c>
      <c r="G270" s="26"/>
      <c r="H270" s="26"/>
      <c r="J270" s="5">
        <f t="shared" si="61"/>
        <v>3764.1500000000015</v>
      </c>
    </row>
    <row r="271" spans="1:10" ht="168.75" customHeight="1" x14ac:dyDescent="0.25">
      <c r="A271" s="18"/>
      <c r="B271" s="48" t="s">
        <v>143</v>
      </c>
      <c r="C271" s="45">
        <v>446.3</v>
      </c>
      <c r="D271" s="45">
        <v>421.99</v>
      </c>
      <c r="E271" s="45">
        <v>71.680000000000007</v>
      </c>
      <c r="F271" s="46">
        <f t="shared" si="68"/>
        <v>16.986184506741868</v>
      </c>
      <c r="G271" s="88" t="s">
        <v>273</v>
      </c>
      <c r="H271" s="88" t="s">
        <v>280</v>
      </c>
      <c r="I271" s="14"/>
      <c r="J271" s="5">
        <f t="shared" si="61"/>
        <v>350.31</v>
      </c>
    </row>
    <row r="272" spans="1:10" ht="99" customHeight="1" x14ac:dyDescent="0.25">
      <c r="A272" s="18"/>
      <c r="B272" s="48" t="s">
        <v>142</v>
      </c>
      <c r="C272" s="45">
        <v>40112.949999999997</v>
      </c>
      <c r="D272" s="45">
        <v>26333.05</v>
      </c>
      <c r="E272" s="45">
        <v>22919.21</v>
      </c>
      <c r="F272" s="46">
        <f t="shared" si="68"/>
        <v>87.035911145879425</v>
      </c>
      <c r="G272" s="117"/>
      <c r="H272" s="117"/>
      <c r="I272" s="14"/>
      <c r="J272" s="5">
        <f t="shared" si="61"/>
        <v>3413.84</v>
      </c>
    </row>
    <row r="273" spans="1:10" ht="29.25" customHeight="1" x14ac:dyDescent="0.25">
      <c r="A273" s="18"/>
      <c r="B273" s="48" t="s">
        <v>2</v>
      </c>
      <c r="C273" s="45"/>
      <c r="D273" s="45"/>
      <c r="E273" s="45"/>
      <c r="F273" s="46"/>
      <c r="G273" s="117"/>
      <c r="H273" s="117"/>
      <c r="I273" s="14"/>
      <c r="J273" s="5">
        <f t="shared" si="61"/>
        <v>0</v>
      </c>
    </row>
    <row r="274" spans="1:10" ht="47.25" x14ac:dyDescent="0.25">
      <c r="A274" s="7" t="s">
        <v>131</v>
      </c>
      <c r="B274" s="44" t="s">
        <v>138</v>
      </c>
      <c r="C274" s="45">
        <f>SUM(C275:C277)</f>
        <v>4757</v>
      </c>
      <c r="D274" s="45">
        <f t="shared" ref="D274:E274" si="69">SUM(D275:D277)</f>
        <v>3839.48</v>
      </c>
      <c r="E274" s="45">
        <f t="shared" si="69"/>
        <v>3524.87</v>
      </c>
      <c r="F274" s="46">
        <f t="shared" si="68"/>
        <v>91.805921635221438</v>
      </c>
      <c r="G274" s="26"/>
      <c r="H274" s="26"/>
      <c r="J274" s="5">
        <f t="shared" si="61"/>
        <v>314.61000000000013</v>
      </c>
    </row>
    <row r="275" spans="1:10" ht="255" customHeight="1" x14ac:dyDescent="0.25">
      <c r="A275" s="18"/>
      <c r="B275" s="48" t="s">
        <v>143</v>
      </c>
      <c r="C275" s="45"/>
      <c r="D275" s="45"/>
      <c r="E275" s="45"/>
      <c r="F275" s="46"/>
      <c r="G275" s="115" t="s">
        <v>248</v>
      </c>
      <c r="H275" s="87" t="s">
        <v>242</v>
      </c>
      <c r="J275" s="5">
        <f t="shared" si="61"/>
        <v>0</v>
      </c>
    </row>
    <row r="276" spans="1:10" ht="115.5" customHeight="1" x14ac:dyDescent="0.25">
      <c r="A276" s="18"/>
      <c r="B276" s="48" t="s">
        <v>142</v>
      </c>
      <c r="C276" s="45">
        <v>4757</v>
      </c>
      <c r="D276" s="45">
        <v>3839.48</v>
      </c>
      <c r="E276" s="45">
        <v>3524.87</v>
      </c>
      <c r="F276" s="46">
        <f t="shared" si="68"/>
        <v>91.805921635221438</v>
      </c>
      <c r="G276" s="120"/>
      <c r="H276" s="117"/>
      <c r="J276" s="5">
        <f t="shared" si="61"/>
        <v>314.61000000000013</v>
      </c>
    </row>
    <row r="277" spans="1:10" ht="45.75" customHeight="1" x14ac:dyDescent="0.25">
      <c r="A277" s="18"/>
      <c r="B277" s="48" t="s">
        <v>2</v>
      </c>
      <c r="C277" s="45"/>
      <c r="D277" s="45"/>
      <c r="E277" s="45"/>
      <c r="F277" s="46"/>
      <c r="G277" s="120"/>
      <c r="H277" s="117"/>
      <c r="J277" s="5">
        <f t="shared" si="61"/>
        <v>0</v>
      </c>
    </row>
    <row r="278" spans="1:10" s="69" customFormat="1" ht="106.5" customHeight="1" x14ac:dyDescent="0.2">
      <c r="A278" s="3" t="s">
        <v>45</v>
      </c>
      <c r="B278" s="49" t="s">
        <v>167</v>
      </c>
      <c r="C278" s="50">
        <f>SUM(C279:C281)</f>
        <v>207764.47999999998</v>
      </c>
      <c r="D278" s="50">
        <f>SUM(D279:D281)</f>
        <v>201473.38</v>
      </c>
      <c r="E278" s="50">
        <f>SUM(E279:E281)</f>
        <v>196303.64</v>
      </c>
      <c r="F278" s="50">
        <f t="shared" si="68"/>
        <v>97.434033220666677</v>
      </c>
      <c r="G278" s="65"/>
      <c r="H278" s="70"/>
      <c r="I278" s="67"/>
      <c r="J278" s="68">
        <f t="shared" si="61"/>
        <v>5169.7399999999907</v>
      </c>
    </row>
    <row r="279" spans="1:10" ht="66" customHeight="1" x14ac:dyDescent="0.25">
      <c r="A279" s="47"/>
      <c r="B279" s="48" t="s">
        <v>143</v>
      </c>
      <c r="C279" s="45">
        <v>157126.9</v>
      </c>
      <c r="D279" s="45">
        <v>150835.79999999999</v>
      </c>
      <c r="E279" s="45">
        <v>147227.73000000001</v>
      </c>
      <c r="F279" s="46">
        <f t="shared" si="68"/>
        <v>97.607948510897288</v>
      </c>
      <c r="G279" s="90" t="s">
        <v>181</v>
      </c>
      <c r="H279" s="90" t="s">
        <v>292</v>
      </c>
      <c r="J279" s="5">
        <f t="shared" si="61"/>
        <v>3608.0699999999779</v>
      </c>
    </row>
    <row r="280" spans="1:10" ht="47.25" customHeight="1" x14ac:dyDescent="0.25">
      <c r="A280" s="47"/>
      <c r="B280" s="48" t="s">
        <v>142</v>
      </c>
      <c r="C280" s="45">
        <v>50637.58</v>
      </c>
      <c r="D280" s="45">
        <v>50637.58</v>
      </c>
      <c r="E280" s="45">
        <v>49075.91</v>
      </c>
      <c r="F280" s="46">
        <f t="shared" si="68"/>
        <v>96.915986111500601</v>
      </c>
      <c r="G280" s="91"/>
      <c r="H280" s="91"/>
      <c r="J280" s="5">
        <f t="shared" si="61"/>
        <v>1561.6699999999983</v>
      </c>
    </row>
    <row r="281" spans="1:10" ht="34.5" customHeight="1" x14ac:dyDescent="0.25">
      <c r="A281" s="47"/>
      <c r="B281" s="48" t="s">
        <v>2</v>
      </c>
      <c r="C281" s="45"/>
      <c r="D281" s="45"/>
      <c r="E281" s="45"/>
      <c r="F281" s="34"/>
      <c r="G281" s="92"/>
      <c r="H281" s="92"/>
      <c r="J281" s="5">
        <f t="shared" si="61"/>
        <v>0</v>
      </c>
    </row>
    <row r="282" spans="1:10" s="69" customFormat="1" ht="48" customHeight="1" x14ac:dyDescent="0.2">
      <c r="A282" s="3" t="s">
        <v>46</v>
      </c>
      <c r="B282" s="49" t="s">
        <v>168</v>
      </c>
      <c r="C282" s="50">
        <f>C283+C284+C285</f>
        <v>209491.52000000002</v>
      </c>
      <c r="D282" s="50">
        <f t="shared" ref="D282:E282" si="70">D283+D284+D285</f>
        <v>147201.60000000001</v>
      </c>
      <c r="E282" s="50">
        <f t="shared" si="70"/>
        <v>137377.95000000001</v>
      </c>
      <c r="F282" s="50">
        <f t="shared" si="68"/>
        <v>93.326397267421015</v>
      </c>
      <c r="G282" s="65"/>
      <c r="H282" s="66"/>
      <c r="I282" s="67"/>
      <c r="J282" s="68">
        <f t="shared" si="61"/>
        <v>9823.6499999999942</v>
      </c>
    </row>
    <row r="283" spans="1:10" ht="15.75" x14ac:dyDescent="0.25">
      <c r="A283" s="18"/>
      <c r="B283" s="48" t="s">
        <v>143</v>
      </c>
      <c r="C283" s="45">
        <f>C287+C291</f>
        <v>140</v>
      </c>
      <c r="D283" s="45">
        <f t="shared" ref="D283:E283" si="71">D287+D291</f>
        <v>140</v>
      </c>
      <c r="E283" s="45">
        <f t="shared" si="71"/>
        <v>140</v>
      </c>
      <c r="F283" s="46">
        <f t="shared" si="68"/>
        <v>100</v>
      </c>
      <c r="G283" s="26"/>
      <c r="H283" s="26"/>
      <c r="J283" s="5">
        <f t="shared" si="61"/>
        <v>0</v>
      </c>
    </row>
    <row r="284" spans="1:10" ht="15.75" x14ac:dyDescent="0.25">
      <c r="A284" s="18"/>
      <c r="B284" s="48" t="s">
        <v>142</v>
      </c>
      <c r="C284" s="45">
        <f>C288+C292</f>
        <v>209351.52000000002</v>
      </c>
      <c r="D284" s="45">
        <f t="shared" ref="D284:E284" si="72">D288+D292</f>
        <v>147061.6</v>
      </c>
      <c r="E284" s="45">
        <f t="shared" si="72"/>
        <v>137237.95000000001</v>
      </c>
      <c r="F284" s="46">
        <f t="shared" si="68"/>
        <v>93.320044117567065</v>
      </c>
      <c r="G284" s="26"/>
      <c r="H284" s="26"/>
      <c r="J284" s="5">
        <f t="shared" si="61"/>
        <v>9823.6499999999942</v>
      </c>
    </row>
    <row r="285" spans="1:10" ht="15.75" x14ac:dyDescent="0.25">
      <c r="A285" s="18"/>
      <c r="B285" s="48" t="s">
        <v>2</v>
      </c>
      <c r="C285" s="45">
        <f>C289+C293</f>
        <v>0</v>
      </c>
      <c r="D285" s="45">
        <f t="shared" ref="D285:E285" si="73">D289+D293</f>
        <v>0</v>
      </c>
      <c r="E285" s="45">
        <f t="shared" si="73"/>
        <v>0</v>
      </c>
      <c r="F285" s="46"/>
      <c r="G285" s="26"/>
      <c r="H285" s="26"/>
      <c r="J285" s="5">
        <f t="shared" si="61"/>
        <v>0</v>
      </c>
    </row>
    <row r="286" spans="1:10" ht="81" customHeight="1" x14ac:dyDescent="0.25">
      <c r="A286" s="7" t="s">
        <v>47</v>
      </c>
      <c r="B286" s="44" t="s">
        <v>120</v>
      </c>
      <c r="C286" s="45">
        <f>SUM(C287:C289)</f>
        <v>85719.2</v>
      </c>
      <c r="D286" s="45">
        <f t="shared" ref="D286:E286" si="74">SUM(D287:D289)</f>
        <v>57054.51</v>
      </c>
      <c r="E286" s="45">
        <f t="shared" si="74"/>
        <v>49802.94</v>
      </c>
      <c r="F286" s="46">
        <f t="shared" si="68"/>
        <v>87.290102044518477</v>
      </c>
      <c r="G286" s="26"/>
      <c r="H286" s="26"/>
      <c r="I286" s="14"/>
      <c r="J286" s="5">
        <f t="shared" si="61"/>
        <v>7251.57</v>
      </c>
    </row>
    <row r="287" spans="1:10" ht="51" customHeight="1" x14ac:dyDescent="0.25">
      <c r="A287" s="18"/>
      <c r="B287" s="48" t="s">
        <v>143</v>
      </c>
      <c r="C287" s="45"/>
      <c r="D287" s="45"/>
      <c r="E287" s="45"/>
      <c r="F287" s="46"/>
      <c r="G287" s="88" t="s">
        <v>183</v>
      </c>
      <c r="H287" s="88" t="s">
        <v>275</v>
      </c>
      <c r="I287" s="14"/>
      <c r="J287" s="5">
        <f t="shared" si="61"/>
        <v>0</v>
      </c>
    </row>
    <row r="288" spans="1:10" ht="27" customHeight="1" x14ac:dyDescent="0.25">
      <c r="A288" s="18"/>
      <c r="B288" s="48" t="s">
        <v>142</v>
      </c>
      <c r="C288" s="45">
        <v>85719.2</v>
      </c>
      <c r="D288" s="45">
        <v>57054.51</v>
      </c>
      <c r="E288" s="45">
        <v>49802.94</v>
      </c>
      <c r="F288" s="46">
        <f t="shared" si="68"/>
        <v>87.290102044518477</v>
      </c>
      <c r="G288" s="88"/>
      <c r="H288" s="88"/>
      <c r="I288" s="14"/>
      <c r="J288" s="5">
        <f t="shared" si="61"/>
        <v>7251.57</v>
      </c>
    </row>
    <row r="289" spans="1:10" ht="27" customHeight="1" x14ac:dyDescent="0.25">
      <c r="A289" s="18"/>
      <c r="B289" s="48" t="s">
        <v>2</v>
      </c>
      <c r="C289" s="45"/>
      <c r="D289" s="45"/>
      <c r="E289" s="45"/>
      <c r="F289" s="46"/>
      <c r="G289" s="88"/>
      <c r="H289" s="88"/>
      <c r="I289" s="14"/>
      <c r="J289" s="5">
        <f t="shared" si="61"/>
        <v>0</v>
      </c>
    </row>
    <row r="290" spans="1:10" ht="47.25" x14ac:dyDescent="0.25">
      <c r="A290" s="7" t="s">
        <v>119</v>
      </c>
      <c r="B290" s="44" t="s">
        <v>121</v>
      </c>
      <c r="C290" s="45">
        <f>SUM(C291:C293)</f>
        <v>123772.32</v>
      </c>
      <c r="D290" s="45">
        <f t="shared" ref="D290:E290" si="75">SUM(D291:D293)</f>
        <v>90147.09</v>
      </c>
      <c r="E290" s="45">
        <f t="shared" si="75"/>
        <v>87575.01</v>
      </c>
      <c r="F290" s="46">
        <f t="shared" si="68"/>
        <v>97.146796419052464</v>
      </c>
      <c r="G290" s="26"/>
      <c r="H290" s="26"/>
      <c r="I290" s="14"/>
      <c r="J290" s="5">
        <f t="shared" si="61"/>
        <v>2572.0800000000017</v>
      </c>
    </row>
    <row r="291" spans="1:10" ht="52.5" customHeight="1" x14ac:dyDescent="0.25">
      <c r="A291" s="18"/>
      <c r="B291" s="48" t="s">
        <v>143</v>
      </c>
      <c r="C291" s="45">
        <v>140</v>
      </c>
      <c r="D291" s="45">
        <v>140</v>
      </c>
      <c r="E291" s="45">
        <v>140</v>
      </c>
      <c r="F291" s="46">
        <f>E291/D291*100</f>
        <v>100</v>
      </c>
      <c r="G291" s="87" t="s">
        <v>274</v>
      </c>
      <c r="H291" s="88" t="s">
        <v>184</v>
      </c>
      <c r="I291" s="14"/>
      <c r="J291" s="5">
        <f t="shared" si="61"/>
        <v>0</v>
      </c>
    </row>
    <row r="292" spans="1:10" ht="45" customHeight="1" x14ac:dyDescent="0.25">
      <c r="A292" s="18"/>
      <c r="B292" s="48" t="s">
        <v>142</v>
      </c>
      <c r="C292" s="45">
        <v>123632.32000000001</v>
      </c>
      <c r="D292" s="45">
        <v>90007.09</v>
      </c>
      <c r="E292" s="45">
        <v>87435.01</v>
      </c>
      <c r="F292" s="46">
        <f t="shared" si="68"/>
        <v>97.142358451984165</v>
      </c>
      <c r="G292" s="88"/>
      <c r="H292" s="88"/>
      <c r="I292" s="14"/>
      <c r="J292" s="5">
        <f t="shared" si="61"/>
        <v>2572.0800000000017</v>
      </c>
    </row>
    <row r="293" spans="1:10" ht="32.25" customHeight="1" x14ac:dyDescent="0.25">
      <c r="A293" s="18"/>
      <c r="B293" s="48" t="s">
        <v>2</v>
      </c>
      <c r="C293" s="45"/>
      <c r="D293" s="45"/>
      <c r="E293" s="45"/>
      <c r="F293" s="46"/>
      <c r="G293" s="88"/>
      <c r="H293" s="88"/>
      <c r="I293" s="14"/>
      <c r="J293" s="5">
        <f t="shared" si="61"/>
        <v>0</v>
      </c>
    </row>
    <row r="294" spans="1:10" s="69" customFormat="1" ht="47.25" x14ac:dyDescent="0.2">
      <c r="A294" s="3" t="s">
        <v>48</v>
      </c>
      <c r="B294" s="49" t="s">
        <v>169</v>
      </c>
      <c r="C294" s="50">
        <f>C295+C296+C297</f>
        <v>40341.18</v>
      </c>
      <c r="D294" s="50">
        <f t="shared" ref="D294:E294" si="76">D295+D296+D297</f>
        <v>23846.63</v>
      </c>
      <c r="E294" s="50">
        <f t="shared" si="76"/>
        <v>21985.629999999997</v>
      </c>
      <c r="F294" s="50">
        <f t="shared" si="68"/>
        <v>92.195962280624116</v>
      </c>
      <c r="G294" s="65"/>
      <c r="H294" s="66"/>
      <c r="I294" s="71"/>
      <c r="J294" s="68">
        <f t="shared" si="61"/>
        <v>1861.0000000000036</v>
      </c>
    </row>
    <row r="295" spans="1:10" ht="269.25" customHeight="1" x14ac:dyDescent="0.25">
      <c r="A295" s="18"/>
      <c r="B295" s="48" t="s">
        <v>143</v>
      </c>
      <c r="C295" s="45">
        <v>8749.2000000000007</v>
      </c>
      <c r="D295" s="45">
        <v>6503.43</v>
      </c>
      <c r="E295" s="45">
        <v>5895.1</v>
      </c>
      <c r="F295" s="46">
        <f t="shared" si="68"/>
        <v>90.646012950089414</v>
      </c>
      <c r="G295" s="74" t="s">
        <v>202</v>
      </c>
      <c r="H295" s="119" t="s">
        <v>276</v>
      </c>
      <c r="I295" s="13"/>
      <c r="J295" s="5">
        <f t="shared" si="61"/>
        <v>608.32999999999993</v>
      </c>
    </row>
    <row r="296" spans="1:10" ht="147.75" customHeight="1" x14ac:dyDescent="0.25">
      <c r="A296" s="18"/>
      <c r="B296" s="48" t="s">
        <v>142</v>
      </c>
      <c r="C296" s="45">
        <v>7943.55</v>
      </c>
      <c r="D296" s="45">
        <v>3861.44</v>
      </c>
      <c r="E296" s="45">
        <v>2609.3200000000002</v>
      </c>
      <c r="F296" s="46">
        <f t="shared" si="68"/>
        <v>67.573754868650042</v>
      </c>
      <c r="G296" s="93" t="s">
        <v>216</v>
      </c>
      <c r="H296" s="93"/>
      <c r="I296" s="13"/>
      <c r="J296" s="5">
        <f t="shared" si="61"/>
        <v>1252.1199999999999</v>
      </c>
    </row>
    <row r="297" spans="1:10" ht="57.75" customHeight="1" x14ac:dyDescent="0.25">
      <c r="A297" s="18"/>
      <c r="B297" s="48" t="s">
        <v>2</v>
      </c>
      <c r="C297" s="60">
        <v>23648.43</v>
      </c>
      <c r="D297" s="60">
        <v>13481.76</v>
      </c>
      <c r="E297" s="60">
        <v>13481.21</v>
      </c>
      <c r="F297" s="46">
        <f t="shared" si="68"/>
        <v>99.995920413951879</v>
      </c>
      <c r="G297" s="94"/>
      <c r="H297" s="94"/>
      <c r="I297" s="13"/>
      <c r="J297" s="5">
        <f t="shared" si="61"/>
        <v>0.55000000000109139</v>
      </c>
    </row>
    <row r="298" spans="1:10" s="69" customFormat="1" ht="63" x14ac:dyDescent="0.2">
      <c r="A298" s="3" t="s">
        <v>49</v>
      </c>
      <c r="B298" s="49" t="s">
        <v>170</v>
      </c>
      <c r="C298" s="50">
        <f>C299+C300+C301</f>
        <v>18415.93</v>
      </c>
      <c r="D298" s="50">
        <f t="shared" ref="D298:E298" si="77">D299+D300+D301</f>
        <v>14641.35</v>
      </c>
      <c r="E298" s="50">
        <f t="shared" si="77"/>
        <v>6330.37</v>
      </c>
      <c r="F298" s="50">
        <f t="shared" si="68"/>
        <v>43.236245291588546</v>
      </c>
      <c r="G298" s="65"/>
      <c r="H298" s="66"/>
      <c r="I298" s="67"/>
      <c r="J298" s="68">
        <f t="shared" si="61"/>
        <v>8310.98</v>
      </c>
    </row>
    <row r="299" spans="1:10" ht="108.75" customHeight="1" x14ac:dyDescent="0.25">
      <c r="A299" s="18"/>
      <c r="B299" s="48" t="s">
        <v>143</v>
      </c>
      <c r="C299" s="45">
        <v>12170.6</v>
      </c>
      <c r="D299" s="45">
        <v>10527.7</v>
      </c>
      <c r="E299" s="45">
        <v>4077.74</v>
      </c>
      <c r="F299" s="46">
        <f t="shared" si="68"/>
        <v>38.733436553093263</v>
      </c>
      <c r="G299" s="85" t="s">
        <v>247</v>
      </c>
      <c r="H299" s="86" t="s">
        <v>283</v>
      </c>
      <c r="I299" s="14"/>
      <c r="J299" s="5">
        <f t="shared" si="61"/>
        <v>6449.9600000000009</v>
      </c>
    </row>
    <row r="300" spans="1:10" ht="108.75" customHeight="1" x14ac:dyDescent="0.25">
      <c r="A300" s="18"/>
      <c r="B300" s="48" t="s">
        <v>142</v>
      </c>
      <c r="C300" s="45">
        <v>6245.33</v>
      </c>
      <c r="D300" s="45">
        <v>4113.6499999999996</v>
      </c>
      <c r="E300" s="45">
        <v>2252.63</v>
      </c>
      <c r="F300" s="46">
        <f t="shared" si="68"/>
        <v>54.75988477386263</v>
      </c>
      <c r="G300" s="85"/>
      <c r="H300" s="76"/>
      <c r="I300" s="14"/>
      <c r="J300" s="5">
        <f t="shared" si="61"/>
        <v>1861.0199999999995</v>
      </c>
    </row>
    <row r="301" spans="1:10" ht="73.5" customHeight="1" x14ac:dyDescent="0.25">
      <c r="A301" s="18"/>
      <c r="B301" s="48" t="s">
        <v>2</v>
      </c>
      <c r="C301" s="45"/>
      <c r="D301" s="45"/>
      <c r="E301" s="45"/>
      <c r="F301" s="46"/>
      <c r="G301" s="85"/>
      <c r="H301" s="76"/>
      <c r="I301" s="14"/>
      <c r="J301" s="5">
        <f t="shared" si="61"/>
        <v>0</v>
      </c>
    </row>
    <row r="302" spans="1:10" ht="72.75" customHeight="1" x14ac:dyDescent="0.25">
      <c r="A302" s="3" t="s">
        <v>50</v>
      </c>
      <c r="B302" s="49" t="s">
        <v>171</v>
      </c>
      <c r="C302" s="50">
        <f>C303+C304+C305</f>
        <v>397705.49</v>
      </c>
      <c r="D302" s="50">
        <f t="shared" ref="D302:E302" si="78">D303+D304+D305</f>
        <v>279069.54000000004</v>
      </c>
      <c r="E302" s="50">
        <f t="shared" si="78"/>
        <v>177428.99</v>
      </c>
      <c r="F302" s="50">
        <f t="shared" si="68"/>
        <v>63.578773233366839</v>
      </c>
      <c r="G302" s="33"/>
      <c r="H302" s="37"/>
      <c r="J302" s="5">
        <f t="shared" si="61"/>
        <v>101640.55000000005</v>
      </c>
    </row>
    <row r="303" spans="1:10" ht="15.75" x14ac:dyDescent="0.25">
      <c r="A303" s="47"/>
      <c r="B303" s="48" t="s">
        <v>143</v>
      </c>
      <c r="C303" s="45">
        <f>C307+C311+C315+C319</f>
        <v>73945.59</v>
      </c>
      <c r="D303" s="45">
        <f t="shared" ref="D303:E303" si="79">D307+D311+D315+D319</f>
        <v>63410.630000000005</v>
      </c>
      <c r="E303" s="45">
        <f t="shared" si="79"/>
        <v>276.52</v>
      </c>
      <c r="F303" s="46">
        <f t="shared" si="68"/>
        <v>0.43607830422123223</v>
      </c>
      <c r="G303" s="26"/>
      <c r="H303" s="26"/>
      <c r="J303" s="5">
        <f t="shared" si="61"/>
        <v>63134.110000000008</v>
      </c>
    </row>
    <row r="304" spans="1:10" ht="15.75" x14ac:dyDescent="0.25">
      <c r="A304" s="47"/>
      <c r="B304" s="48" t="s">
        <v>142</v>
      </c>
      <c r="C304" s="45">
        <f>C308+C312+C316+C320</f>
        <v>323759.90000000002</v>
      </c>
      <c r="D304" s="45">
        <f t="shared" ref="D304:E304" si="80">D308+D312+D316+D320</f>
        <v>215658.91000000003</v>
      </c>
      <c r="E304" s="45">
        <f t="shared" si="80"/>
        <v>177152.47</v>
      </c>
      <c r="F304" s="46">
        <f t="shared" si="68"/>
        <v>82.144748853641133</v>
      </c>
      <c r="G304" s="26"/>
      <c r="H304" s="26"/>
      <c r="J304" s="5">
        <f t="shared" si="61"/>
        <v>38506.440000000031</v>
      </c>
    </row>
    <row r="305" spans="1:21" ht="15.75" x14ac:dyDescent="0.25">
      <c r="A305" s="47"/>
      <c r="B305" s="48" t="s">
        <v>2</v>
      </c>
      <c r="C305" s="45">
        <f>C309+C313+C317+C321</f>
        <v>0</v>
      </c>
      <c r="D305" s="45">
        <f t="shared" ref="D305:E305" si="81">D309+D313+D317+D321</f>
        <v>0</v>
      </c>
      <c r="E305" s="45">
        <f t="shared" si="81"/>
        <v>0</v>
      </c>
      <c r="F305" s="34"/>
      <c r="G305" s="26"/>
      <c r="H305" s="26"/>
      <c r="J305" s="5">
        <f t="shared" si="61"/>
        <v>0</v>
      </c>
    </row>
    <row r="306" spans="1:21" ht="31.5" x14ac:dyDescent="0.25">
      <c r="A306" s="43" t="s">
        <v>51</v>
      </c>
      <c r="B306" s="44" t="s">
        <v>73</v>
      </c>
      <c r="C306" s="45">
        <f>C307+C308+C309</f>
        <v>288402.78000000003</v>
      </c>
      <c r="D306" s="45">
        <f t="shared" ref="D306:E306" si="82">D307+D308+D309</f>
        <v>181351.41</v>
      </c>
      <c r="E306" s="45">
        <f t="shared" si="82"/>
        <v>140807.46</v>
      </c>
      <c r="F306" s="46">
        <f t="shared" si="68"/>
        <v>77.643432714418921</v>
      </c>
      <c r="G306" s="26"/>
      <c r="H306" s="26"/>
      <c r="J306" s="5">
        <f t="shared" si="61"/>
        <v>40543.950000000012</v>
      </c>
      <c r="U306" s="51"/>
    </row>
    <row r="307" spans="1:21" ht="84" customHeight="1" x14ac:dyDescent="0.25">
      <c r="A307" s="47"/>
      <c r="B307" s="48" t="s">
        <v>143</v>
      </c>
      <c r="C307" s="45">
        <v>21118.25</v>
      </c>
      <c r="D307" s="45">
        <v>15404.77</v>
      </c>
      <c r="E307" s="45">
        <v>246.97</v>
      </c>
      <c r="F307" s="46">
        <f t="shared" si="68"/>
        <v>1.6032047216543968</v>
      </c>
      <c r="G307" s="84" t="s">
        <v>174</v>
      </c>
      <c r="H307" s="76" t="s">
        <v>182</v>
      </c>
      <c r="J307" s="5">
        <f t="shared" si="61"/>
        <v>15157.800000000001</v>
      </c>
      <c r="U307" s="51"/>
    </row>
    <row r="308" spans="1:21" ht="101.25" customHeight="1" x14ac:dyDescent="0.25">
      <c r="A308" s="47"/>
      <c r="B308" s="48" t="s">
        <v>142</v>
      </c>
      <c r="C308" s="45">
        <v>267284.53000000003</v>
      </c>
      <c r="D308" s="45">
        <v>165946.64000000001</v>
      </c>
      <c r="E308" s="45">
        <v>140560.49</v>
      </c>
      <c r="F308" s="46">
        <f t="shared" si="68"/>
        <v>84.702221147713502</v>
      </c>
      <c r="G308" s="78"/>
      <c r="H308" s="76"/>
      <c r="J308" s="5">
        <f t="shared" si="61"/>
        <v>25386.150000000023</v>
      </c>
      <c r="U308" s="51"/>
    </row>
    <row r="309" spans="1:21" ht="15.75" x14ac:dyDescent="0.25">
      <c r="A309" s="47"/>
      <c r="B309" s="48" t="s">
        <v>2</v>
      </c>
      <c r="C309" s="45">
        <v>0</v>
      </c>
      <c r="D309" s="45">
        <v>0</v>
      </c>
      <c r="E309" s="45">
        <v>0</v>
      </c>
      <c r="F309" s="34"/>
      <c r="G309" s="26"/>
      <c r="H309" s="26"/>
      <c r="J309" s="5">
        <f t="shared" si="61"/>
        <v>0</v>
      </c>
      <c r="U309" s="51"/>
    </row>
    <row r="310" spans="1:21" ht="47.25" x14ac:dyDescent="0.25">
      <c r="A310" s="43" t="s">
        <v>70</v>
      </c>
      <c r="B310" s="44" t="s">
        <v>74</v>
      </c>
      <c r="C310" s="45">
        <f>C311+C312+C313</f>
        <v>87933.010000000009</v>
      </c>
      <c r="D310" s="45">
        <f t="shared" ref="D310:E310" si="83">D311+D312+D313</f>
        <v>81695.510000000009</v>
      </c>
      <c r="E310" s="45">
        <f t="shared" si="83"/>
        <v>23170.94</v>
      </c>
      <c r="F310" s="46">
        <f t="shared" ref="F310:F320" si="84">E310/D310*100</f>
        <v>28.362562397860046</v>
      </c>
      <c r="G310" s="26"/>
      <c r="H310" s="26"/>
      <c r="J310" s="5">
        <f t="shared" si="61"/>
        <v>58524.570000000007</v>
      </c>
      <c r="U310" s="51"/>
    </row>
    <row r="311" spans="1:21" ht="90.75" customHeight="1" x14ac:dyDescent="0.25">
      <c r="A311" s="47"/>
      <c r="B311" s="48" t="s">
        <v>143</v>
      </c>
      <c r="C311" s="45">
        <v>52748.41</v>
      </c>
      <c r="D311" s="45">
        <v>47956.53</v>
      </c>
      <c r="E311" s="45">
        <v>0</v>
      </c>
      <c r="F311" s="46">
        <f>E311/D311*100</f>
        <v>0</v>
      </c>
      <c r="G311" s="75" t="s">
        <v>175</v>
      </c>
      <c r="H311" s="76" t="s">
        <v>231</v>
      </c>
      <c r="J311" s="5">
        <f t="shared" si="61"/>
        <v>47956.53</v>
      </c>
      <c r="U311" s="51"/>
    </row>
    <row r="312" spans="1:21" ht="192" customHeight="1" x14ac:dyDescent="0.25">
      <c r="A312" s="47"/>
      <c r="B312" s="48" t="s">
        <v>142</v>
      </c>
      <c r="C312" s="45">
        <v>35184.6</v>
      </c>
      <c r="D312" s="45">
        <v>33738.980000000003</v>
      </c>
      <c r="E312" s="45">
        <v>23170.94</v>
      </c>
      <c r="F312" s="46">
        <f t="shared" si="84"/>
        <v>68.677061369371557</v>
      </c>
      <c r="G312" s="76"/>
      <c r="H312" s="76"/>
      <c r="J312" s="5">
        <f t="shared" si="61"/>
        <v>10568.040000000005</v>
      </c>
      <c r="U312" s="51"/>
    </row>
    <row r="313" spans="1:21" ht="15.75" x14ac:dyDescent="0.25">
      <c r="A313" s="47"/>
      <c r="B313" s="48" t="s">
        <v>2</v>
      </c>
      <c r="C313" s="45">
        <v>0</v>
      </c>
      <c r="D313" s="45">
        <v>0</v>
      </c>
      <c r="E313" s="45">
        <v>0</v>
      </c>
      <c r="F313" s="34"/>
      <c r="G313" s="26"/>
      <c r="H313" s="26"/>
      <c r="J313" s="5">
        <f t="shared" si="61"/>
        <v>0</v>
      </c>
      <c r="U313" s="51"/>
    </row>
    <row r="314" spans="1:21" ht="47.25" x14ac:dyDescent="0.25">
      <c r="A314" s="43" t="s">
        <v>71</v>
      </c>
      <c r="B314" s="44" t="s">
        <v>75</v>
      </c>
      <c r="C314" s="45">
        <f>C315+C316+C317</f>
        <v>8205.18</v>
      </c>
      <c r="D314" s="45">
        <f t="shared" ref="D314:E314" si="85">D315+D316+D317</f>
        <v>5379.72</v>
      </c>
      <c r="E314" s="45">
        <f t="shared" si="85"/>
        <v>4626.3100000000004</v>
      </c>
      <c r="F314" s="46">
        <f t="shared" si="84"/>
        <v>85.995367788658143</v>
      </c>
      <c r="G314" s="26"/>
      <c r="H314" s="26"/>
      <c r="J314" s="5">
        <f t="shared" si="61"/>
        <v>753.40999999999985</v>
      </c>
      <c r="U314" s="51"/>
    </row>
    <row r="315" spans="1:21" ht="65.25" customHeight="1" x14ac:dyDescent="0.25">
      <c r="A315" s="47"/>
      <c r="B315" s="48" t="s">
        <v>143</v>
      </c>
      <c r="C315" s="45">
        <v>0</v>
      </c>
      <c r="D315" s="45">
        <v>0</v>
      </c>
      <c r="E315" s="45">
        <v>0</v>
      </c>
      <c r="F315" s="46"/>
      <c r="G315" s="77" t="s">
        <v>177</v>
      </c>
      <c r="H315" s="76" t="s">
        <v>293</v>
      </c>
      <c r="J315" s="5">
        <f t="shared" si="61"/>
        <v>0</v>
      </c>
      <c r="U315" s="51"/>
    </row>
    <row r="316" spans="1:21" ht="65.25" customHeight="1" x14ac:dyDescent="0.25">
      <c r="A316" s="47"/>
      <c r="B316" s="48" t="s">
        <v>142</v>
      </c>
      <c r="C316" s="45">
        <v>8205.18</v>
      </c>
      <c r="D316" s="45">
        <v>5379.72</v>
      </c>
      <c r="E316" s="45">
        <v>4626.3100000000004</v>
      </c>
      <c r="F316" s="46">
        <f t="shared" si="84"/>
        <v>85.995367788658143</v>
      </c>
      <c r="G316" s="77"/>
      <c r="H316" s="76"/>
      <c r="J316" s="5">
        <f t="shared" si="61"/>
        <v>753.40999999999985</v>
      </c>
      <c r="U316" s="51"/>
    </row>
    <row r="317" spans="1:21" ht="15.75" x14ac:dyDescent="0.25">
      <c r="A317" s="47"/>
      <c r="B317" s="48" t="s">
        <v>2</v>
      </c>
      <c r="C317" s="45">
        <v>0</v>
      </c>
      <c r="D317" s="45">
        <v>0</v>
      </c>
      <c r="E317" s="45">
        <v>0</v>
      </c>
      <c r="F317" s="34"/>
      <c r="G317" s="26"/>
      <c r="H317" s="26"/>
      <c r="J317" s="5">
        <f t="shared" ref="J317:J321" si="86">D317-E317</f>
        <v>0</v>
      </c>
      <c r="U317" s="51"/>
    </row>
    <row r="318" spans="1:21" ht="47.25" x14ac:dyDescent="0.25">
      <c r="A318" s="43" t="s">
        <v>72</v>
      </c>
      <c r="B318" s="44" t="s">
        <v>76</v>
      </c>
      <c r="C318" s="45">
        <f>C319+C320+C321</f>
        <v>13164.52</v>
      </c>
      <c r="D318" s="45">
        <f t="shared" ref="D318:E318" si="87">D319+D320+D321</f>
        <v>10642.9</v>
      </c>
      <c r="E318" s="45">
        <f t="shared" si="87"/>
        <v>8824.2799999999988</v>
      </c>
      <c r="F318" s="46">
        <f>E318/D318*100</f>
        <v>82.912364111285456</v>
      </c>
      <c r="G318" s="26"/>
      <c r="H318" s="26"/>
      <c r="J318" s="5">
        <f t="shared" si="86"/>
        <v>1818.6200000000008</v>
      </c>
      <c r="U318" s="51"/>
    </row>
    <row r="319" spans="1:21" ht="54.75" customHeight="1" x14ac:dyDescent="0.25">
      <c r="A319" s="47"/>
      <c r="B319" s="48" t="s">
        <v>143</v>
      </c>
      <c r="C319" s="45">
        <v>78.930000000000007</v>
      </c>
      <c r="D319" s="45">
        <v>49.33</v>
      </c>
      <c r="E319" s="45">
        <v>29.55</v>
      </c>
      <c r="F319" s="46">
        <f t="shared" si="84"/>
        <v>59.902696128116773</v>
      </c>
      <c r="G319" s="77" t="s">
        <v>294</v>
      </c>
      <c r="H319" s="76" t="s">
        <v>178</v>
      </c>
      <c r="J319" s="5">
        <f t="shared" si="86"/>
        <v>19.779999999999998</v>
      </c>
      <c r="U319" s="51"/>
    </row>
    <row r="320" spans="1:21" ht="54.75" customHeight="1" x14ac:dyDescent="0.25">
      <c r="A320" s="47"/>
      <c r="B320" s="48" t="s">
        <v>142</v>
      </c>
      <c r="C320" s="45">
        <v>13085.59</v>
      </c>
      <c r="D320" s="45">
        <v>10593.57</v>
      </c>
      <c r="E320" s="45">
        <v>8794.73</v>
      </c>
      <c r="F320" s="46">
        <f t="shared" si="84"/>
        <v>83.019510891984467</v>
      </c>
      <c r="G320" s="78"/>
      <c r="H320" s="76"/>
      <c r="J320" s="5">
        <f t="shared" si="86"/>
        <v>1798.8400000000001</v>
      </c>
      <c r="U320" s="51"/>
    </row>
    <row r="321" spans="1:21" ht="15.75" x14ac:dyDescent="0.25">
      <c r="A321" s="47"/>
      <c r="B321" s="48" t="s">
        <v>2</v>
      </c>
      <c r="C321" s="45">
        <v>0</v>
      </c>
      <c r="D321" s="45">
        <v>0</v>
      </c>
      <c r="E321" s="45">
        <v>0</v>
      </c>
      <c r="F321" s="23"/>
      <c r="G321" s="25"/>
      <c r="H321" s="25"/>
      <c r="J321" s="5">
        <f t="shared" si="86"/>
        <v>0</v>
      </c>
      <c r="U321" s="51"/>
    </row>
  </sheetData>
  <customSheetViews>
    <customSheetView guid="{FDBB56F8-1A26-4B52-B253-AF21BE398953}" scale="70" showPageBreaks="1" fitToPage="1" topLeftCell="F4">
      <pane ySplit="8" topLeftCell="A59" activePane="bottomLeft" state="frozen"/>
      <selection pane="bottomLeft" activeCell="H59" sqref="H59:H61"/>
      <pageMargins left="0.7" right="0.18" top="0.75" bottom="0.75" header="0.3" footer="0.3"/>
      <pageSetup paperSize="9" scale="36" fitToHeight="0" orientation="landscape" r:id="rId1"/>
    </customSheetView>
    <customSheetView guid="{596DAA59-6669-40F3-B579-232330AF688A}" scale="60" showPageBreaks="1" fitToPage="1" showAutoFilter="1">
      <pane ySplit="5" topLeftCell="A37" activePane="bottomLeft" state="frozen"/>
      <selection pane="bottomLeft" activeCell="G39" sqref="G39:G41"/>
      <pageMargins left="0.7" right="0.18" top="0.75" bottom="0.75" header="0.3" footer="0.3"/>
      <pageSetup paperSize="9" scale="36" fitToHeight="0" orientation="landscape" r:id="rId2"/>
      <autoFilter ref="A5:T321"/>
    </customSheetView>
    <customSheetView guid="{E55A2610-0171-483A-8618-0993D135F0D8}" scale="70" showPageBreaks="1" fitToPage="1" printArea="1" view="pageBreakPreview" topLeftCell="A3">
      <pane xSplit="2" ySplit="4" topLeftCell="D41" activePane="bottomRight" state="frozen"/>
      <selection pane="bottomRight" activeCell="G47" sqref="G47:G49"/>
      <pageMargins left="0.70866141732283472" right="0.19685039370078741" top="0.74803149606299213" bottom="0.74803149606299213" header="0.31496062992125984" footer="0.31496062992125984"/>
      <pageSetup paperSize="8" scale="57" fitToHeight="0" orientation="landscape" r:id="rId3"/>
    </customSheetView>
    <customSheetView guid="{19B35B4E-2F01-498F-8508-E75EEF3B4ACB}" scale="60" showPageBreaks="1" fitToPage="1" printArea="1" view="pageBreakPreview" topLeftCell="A3">
      <pane xSplit="2" ySplit="4" topLeftCell="E25" activePane="bottomRight" state="frozen"/>
      <selection pane="bottomRight" activeCell="G27" sqref="G27:G29"/>
      <pageMargins left="0.70866141732283472" right="0.19685039370078741" top="0.74803149606299213" bottom="0.74803149606299213" header="0.31496062992125984" footer="0.31496062992125984"/>
      <pageSetup paperSize="8" scale="60" fitToHeight="0" orientation="landscape" verticalDpi="0" r:id="rId4"/>
    </customSheetView>
    <customSheetView guid="{5BAFADEC-50D9-461E-A123-02F7FABE5112}" scale="80" showPageBreaks="1" fitToPage="1" topLeftCell="A3">
      <pane xSplit="2" ySplit="4" topLeftCell="D285" activePane="bottomRight" state="frozen"/>
      <selection pane="bottomRight" activeCell="G287" sqref="G287:G289"/>
      <pageMargins left="0.70866141732283472" right="0.19685039370078741" top="0.74803149606299213" bottom="0.74803149606299213" header="0.31496062992125984" footer="0.31496062992125984"/>
      <pageSetup paperSize="8" scale="55" fitToHeight="0" orientation="landscape" verticalDpi="0" r:id="rId5"/>
    </customSheetView>
    <customSheetView guid="{FEC320EE-72BD-47B5-A246-1C5E4724490E}" scale="55" showPageBreaks="1" fitToPage="1" showAutoFilter="1">
      <pane ySplit="5" topLeftCell="A223" activePane="bottomLeft" state="frozen"/>
      <selection pane="bottomLeft" activeCell="H230" sqref="H230"/>
      <pageMargins left="0.28999999999999998" right="0.19685039370078741" top="0.31496062992125984" bottom="0.15748031496062992" header="0.31496062992125984" footer="0.31496062992125984"/>
      <pageSetup paperSize="9" scale="39" fitToHeight="0" orientation="landscape" verticalDpi="0" r:id="rId6"/>
      <autoFilter ref="A5:T321"/>
    </customSheetView>
    <customSheetView guid="{804E5C46-6941-4957-8CC8-2B7B932C628A}" scale="80" showPageBreaks="1" fitToPage="1" showAutoFilter="1" hiddenColumns="1" topLeftCell="A159">
      <selection activeCell="H167" sqref="H167:H168"/>
      <pageMargins left="0.70866141732283472" right="0.19685039370078741" top="0.74803149606299213" bottom="0.74803149606299213" header="0.31496062992125984" footer="0.31496062992125984"/>
      <pageSetup paperSize="8" scale="60" fitToHeight="0" orientation="landscape" verticalDpi="0" r:id="rId7"/>
      <autoFilter ref="A5:J321"/>
    </customSheetView>
    <customSheetView guid="{A638561A-BF3B-4222-A91E-8EFFC9BB989E}" scale="55" showPageBreaks="1" fitToPage="1" topLeftCell="A3">
      <pane xSplit="2" ySplit="4" topLeftCell="C230" activePane="bottomRight" state="frozen"/>
      <selection pane="bottomRight" activeCell="G233" sqref="G233:G235"/>
      <pageMargins left="0.70866141732283472" right="0.19685039370078741" top="0.74803149606299213" bottom="0.74803149606299213" header="0.31496062992125984" footer="0.31496062992125984"/>
      <pageSetup paperSize="8" scale="56" fitToHeight="0" orientation="landscape" r:id="rId8"/>
    </customSheetView>
    <customSheetView guid="{50E5AB65-B0BD-4731-95E0-BF0291C5D3E0}" scale="50" showPageBreaks="1" fitToPage="1" topLeftCell="A3">
      <pane xSplit="2" ySplit="4" topLeftCell="D313" activePane="bottomRight" state="frozen"/>
      <selection pane="bottomRight" activeCell="G311" sqref="G311:G312"/>
      <pageMargins left="0.70866141732283472" right="0.19685039370078741" top="0.74803149606299213" bottom="0.74803149606299213" header="0.31496062992125984" footer="0.31496062992125984"/>
      <pageSetup paperSize="8" scale="55" fitToHeight="0" orientation="landscape" verticalDpi="0" r:id="rId9"/>
    </customSheetView>
    <customSheetView guid="{FF44A2C7-312E-48A1-A60E-AE8F33695DB7}" scale="80" showPageBreaks="1" topLeftCell="A3">
      <pane xSplit="2" ySplit="4" topLeftCell="G207" activePane="bottomRight" state="frozen"/>
      <selection pane="bottomRight" activeCell="H207" sqref="H207:H209"/>
      <pageMargins left="0.70866141732283472" right="0.19685039370078741" top="0.74803149606299213" bottom="0.74803149606299213" header="0.31496062992125984" footer="0.31496062992125984"/>
      <pageSetup paperSize="8" scale="60" fitToHeight="0" orientation="landscape" verticalDpi="0" r:id="rId10"/>
    </customSheetView>
  </customSheetViews>
  <mergeCells count="132">
    <mergeCell ref="H295:H297"/>
    <mergeCell ref="H243:H245"/>
    <mergeCell ref="G243:G245"/>
    <mergeCell ref="G251:G253"/>
    <mergeCell ref="H251:H253"/>
    <mergeCell ref="G259:G261"/>
    <mergeCell ref="H259:H261"/>
    <mergeCell ref="H131:H133"/>
    <mergeCell ref="H139:H141"/>
    <mergeCell ref="G139:G141"/>
    <mergeCell ref="H151:H153"/>
    <mergeCell ref="G151:G153"/>
    <mergeCell ref="H223:H225"/>
    <mergeCell ref="H287:H289"/>
    <mergeCell ref="H291:H293"/>
    <mergeCell ref="H263:H265"/>
    <mergeCell ref="G267:G269"/>
    <mergeCell ref="H267:H269"/>
    <mergeCell ref="G271:G273"/>
    <mergeCell ref="H271:H273"/>
    <mergeCell ref="G275:G277"/>
    <mergeCell ref="H275:H277"/>
    <mergeCell ref="G279:G281"/>
    <mergeCell ref="G255:G257"/>
    <mergeCell ref="G11:G13"/>
    <mergeCell ref="H11:H13"/>
    <mergeCell ref="G15:G17"/>
    <mergeCell ref="H15:H17"/>
    <mergeCell ref="G23:G25"/>
    <mergeCell ref="H23:H25"/>
    <mergeCell ref="G215:G217"/>
    <mergeCell ref="G43:G45"/>
    <mergeCell ref="G51:G53"/>
    <mergeCell ref="G71:G73"/>
    <mergeCell ref="G95:G97"/>
    <mergeCell ref="G143:G144"/>
    <mergeCell ref="G179:G180"/>
    <mergeCell ref="G119:G121"/>
    <mergeCell ref="G115:G117"/>
    <mergeCell ref="G175:G176"/>
    <mergeCell ref="H43:H45"/>
    <mergeCell ref="G47:G49"/>
    <mergeCell ref="H47:H49"/>
    <mergeCell ref="G31:G33"/>
    <mergeCell ref="H31:H33"/>
    <mergeCell ref="G35:G37"/>
    <mergeCell ref="H35:H37"/>
    <mergeCell ref="G39:G41"/>
    <mergeCell ref="H39:H41"/>
    <mergeCell ref="H163:H164"/>
    <mergeCell ref="G167:G168"/>
    <mergeCell ref="H167:H168"/>
    <mergeCell ref="G171:G172"/>
    <mergeCell ref="H171:H172"/>
    <mergeCell ref="H51:H53"/>
    <mergeCell ref="G55:G57"/>
    <mergeCell ref="H55:H57"/>
    <mergeCell ref="G59:G61"/>
    <mergeCell ref="H59:H61"/>
    <mergeCell ref="G63:G65"/>
    <mergeCell ref="H63:H65"/>
    <mergeCell ref="G67:G69"/>
    <mergeCell ref="H67:H69"/>
    <mergeCell ref="H71:H73"/>
    <mergeCell ref="G75:G77"/>
    <mergeCell ref="H75:H77"/>
    <mergeCell ref="G83:G85"/>
    <mergeCell ref="G87:G89"/>
    <mergeCell ref="H87:H89"/>
    <mergeCell ref="G91:G93"/>
    <mergeCell ref="H91:H93"/>
    <mergeCell ref="H83:H85"/>
    <mergeCell ref="G191:G193"/>
    <mergeCell ref="H191:H193"/>
    <mergeCell ref="G195:G197"/>
    <mergeCell ref="G79:G81"/>
    <mergeCell ref="H79:H81"/>
    <mergeCell ref="H95:H97"/>
    <mergeCell ref="G99:G101"/>
    <mergeCell ref="G103:G105"/>
    <mergeCell ref="G107:G109"/>
    <mergeCell ref="H99:H101"/>
    <mergeCell ref="H103:H105"/>
    <mergeCell ref="H107:H109"/>
    <mergeCell ref="H247:H249"/>
    <mergeCell ref="G231:G233"/>
    <mergeCell ref="H231:H233"/>
    <mergeCell ref="A1:H1"/>
    <mergeCell ref="G263:G265"/>
    <mergeCell ref="H175:H176"/>
    <mergeCell ref="G131:G133"/>
    <mergeCell ref="H27:H29"/>
    <mergeCell ref="H115:H117"/>
    <mergeCell ref="H119:H121"/>
    <mergeCell ref="H127:H129"/>
    <mergeCell ref="G127:G129"/>
    <mergeCell ref="H215:H217"/>
    <mergeCell ref="G219:G221"/>
    <mergeCell ref="H219:H221"/>
    <mergeCell ref="H143:H144"/>
    <mergeCell ref="G163:G164"/>
    <mergeCell ref="H195:H197"/>
    <mergeCell ref="G203:G205"/>
    <mergeCell ref="H203:H205"/>
    <mergeCell ref="G207:G209"/>
    <mergeCell ref="H207:H209"/>
    <mergeCell ref="G187:G189"/>
    <mergeCell ref="H187:H189"/>
    <mergeCell ref="G311:G312"/>
    <mergeCell ref="H311:H312"/>
    <mergeCell ref="G315:G316"/>
    <mergeCell ref="H315:H316"/>
    <mergeCell ref="G319:G320"/>
    <mergeCell ref="H319:H320"/>
    <mergeCell ref="H179:H180"/>
    <mergeCell ref="G235:G236"/>
    <mergeCell ref="H235:H236"/>
    <mergeCell ref="G239:G240"/>
    <mergeCell ref="H239:H240"/>
    <mergeCell ref="G307:G308"/>
    <mergeCell ref="H307:H308"/>
    <mergeCell ref="G299:G301"/>
    <mergeCell ref="H299:H301"/>
    <mergeCell ref="G291:G293"/>
    <mergeCell ref="G287:G289"/>
    <mergeCell ref="G223:G225"/>
    <mergeCell ref="H279:H281"/>
    <mergeCell ref="G296:G297"/>
    <mergeCell ref="H255:H257"/>
    <mergeCell ref="G227:G229"/>
    <mergeCell ref="H227:H229"/>
    <mergeCell ref="G247:G249"/>
  </mergeCells>
  <pageMargins left="0.70866141732283472" right="0.19685039370078741" top="0.74803149606299213" bottom="0.42" header="0.31496062992125984" footer="0.31496062992125984"/>
  <pageSetup paperSize="8" scale="57" fitToHeight="0" orientation="landscape" r:id="rId11"/>
  <rowBreaks count="8" manualBreakCount="8">
    <brk id="21" max="7" man="1"/>
    <brk id="30" max="7" man="1"/>
    <brk id="45" max="7" man="1"/>
    <brk id="81" max="7" man="1"/>
    <brk id="125" max="7" man="1"/>
    <brk id="201" max="7" man="1"/>
    <brk id="209" max="7" man="1"/>
    <brk id="30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Рогожина Ольга Сергеевна</cp:lastModifiedBy>
  <cp:lastPrinted>2018-10-26T08:41:36Z</cp:lastPrinted>
  <dcterms:created xsi:type="dcterms:W3CDTF">2015-06-05T18:19:34Z</dcterms:created>
  <dcterms:modified xsi:type="dcterms:W3CDTF">2018-10-26T11:15:59Z</dcterms:modified>
</cp:coreProperties>
</file>