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87.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32.xml" ContentType="application/vnd.openxmlformats-officedocument.spreadsheetml.revisionLog+xml"/>
  <Override PartName="/xl/revisions/revisionLog69.xml" ContentType="application/vnd.openxmlformats-officedocument.spreadsheetml.revisionLog+xml"/>
  <Override PartName="/xl/revisions/revisionLog127.xml" ContentType="application/vnd.openxmlformats-officedocument.spreadsheetml.revisionLog+xml"/>
  <Override PartName="/xl/revisions/revisionLog6.xml" ContentType="application/vnd.openxmlformats-officedocument.spreadsheetml.revisionLog+xml"/>
  <Override PartName="/xl/revisions/revisionLog43.xml" ContentType="application/vnd.openxmlformats-officedocument.spreadsheetml.revisionLog+xml"/>
  <Override PartName="/xl/revisions/revisionLog143.xml" ContentType="application/vnd.openxmlformats-officedocument.spreadsheetml.revisionLog+xml"/>
  <Override PartName="/xl/revisions/revisionLog157.xml" ContentType="application/vnd.openxmlformats-officedocument.spreadsheetml.revisionLog+xml"/>
  <Override PartName="/xl/revisions/revisionLog27.xml" ContentType="application/vnd.openxmlformats-officedocument.spreadsheetml.revisionLog+xml"/>
  <Override PartName="/xl/revisions/revisionLog48.xml" ContentType="application/vnd.openxmlformats-officedocument.spreadsheetml.revisionLog+xml"/>
  <Override PartName="/xl/revisions/revisionLog148.xml" ContentType="application/vnd.openxmlformats-officedocument.spreadsheetml.revisionLog+xml"/>
  <Override PartName="/xl/revisions/revisionLog152.xml" ContentType="application/vnd.openxmlformats-officedocument.spreadsheetml.revisionLog+xml"/>
  <Override PartName="/xl/revisions/revisionLog64.xml" ContentType="application/vnd.openxmlformats-officedocument.spreadsheetml.revisionLog+xml"/>
  <Override PartName="/xl/revisions/revisionLog85.xml" ContentType="application/vnd.openxmlformats-officedocument.spreadsheetml.revisionLog+xml"/>
  <Override PartName="/xl/revisions/revisionLog80.xml" ContentType="application/vnd.openxmlformats-officedocument.spreadsheetml.revisionLog+xml"/>
  <Override PartName="/xl/revisions/revisionLog24.xml" ContentType="application/vnd.openxmlformats-officedocument.spreadsheetml.revisionLog+xml"/>
  <Override PartName="/xl/revisions/revisionLog168.xml" ContentType="application/vnd.openxmlformats-officedocument.spreadsheetml.revisionLog+xml"/>
  <Override PartName="/xl/revisions/revisionLog19.xml" ContentType="application/vnd.openxmlformats-officedocument.spreadsheetml.revisionLog+xml"/>
  <Override PartName="/xl/revisions/revisionLog138.xml" ContentType="application/vnd.openxmlformats-officedocument.spreadsheetml.revisionLog+xml"/>
  <Override PartName="/xl/revisions/revisionLog33.xml" ContentType="application/vnd.openxmlformats-officedocument.spreadsheetml.revisionLog+xml"/>
  <Override PartName="/xl/revisions/revisionLog54.xml" ContentType="application/vnd.openxmlformats-officedocument.spreadsheetml.revisionLog+xml"/>
  <Override PartName="/xl/revisions/revisionLog1.xml" ContentType="application/vnd.openxmlformats-officedocument.spreadsheetml.revisionLog+xml"/>
  <Override PartName="/xl/revisions/revisionLog38.xml" ContentType="application/vnd.openxmlformats-officedocument.spreadsheetml.revisionLog+xml"/>
  <Override PartName="/xl/revisions/revisionLog59.xml" ContentType="application/vnd.openxmlformats-officedocument.spreadsheetml.revisionLog+xml"/>
  <Override PartName="/xl/revisions/revisionLog163.xml" ContentType="application/vnd.openxmlformats-officedocument.spreadsheetml.revisionLog+xml"/>
  <Override PartName="/xl/revisions/revisionLog75.xml" ContentType="application/vnd.openxmlformats-officedocument.spreadsheetml.revisionLog+xml"/>
  <Override PartName="/xl/revisions/revisionLog70.xml" ContentType="application/vnd.openxmlformats-officedocument.spreadsheetml.revisionLog+xml"/>
  <Override PartName="/xl/revisions/revisionLog15.xml" ContentType="application/vnd.openxmlformats-officedocument.spreadsheetml.revisionLog+xml"/>
  <Override PartName="/xl/revisions/revisionLog49.xml" ContentType="application/vnd.openxmlformats-officedocument.spreadsheetml.revisionLog+xml"/>
  <Override PartName="/xl/revisions/revisionLog128.xml" ContentType="application/vnd.openxmlformats-officedocument.spreadsheetml.revisionLog+xml"/>
  <Override PartName="/xl/revisions/revisionLog7.xml" ContentType="application/vnd.openxmlformats-officedocument.spreadsheetml.revisionLog+xml"/>
  <Override PartName="/xl/revisions/revisionLog44.xml" ContentType="application/vnd.openxmlformats-officedocument.spreadsheetml.revisionLog+xml"/>
  <Override PartName="/xl/revisions/revisionLog158.xml" ContentType="application/vnd.openxmlformats-officedocument.spreadsheetml.revisionLog+xml"/>
  <Override PartName="/xl/revisions/revisionLog133.xml" ContentType="application/vnd.openxmlformats-officedocument.spreadsheetml.revisionLog+xml"/>
  <Override PartName="/xl/revisions/revisionLog28.xml" ContentType="application/vnd.openxmlformats-officedocument.spreadsheetml.revisionLog+xml"/>
  <Override PartName="/xl/revisions/revisionLog57.xml" ContentType="application/vnd.openxmlformats-officedocument.spreadsheetml.revisionLog+xml"/>
  <Override PartName="/xl/revisions/revisionLog22.xml" ContentType="application/vnd.openxmlformats-officedocument.spreadsheetml.revisionLog+xml"/>
  <Override PartName="/xl/revisions/revisionLog136.xml" ContentType="application/vnd.openxmlformats-officedocument.spreadsheetml.revisionLog+xml"/>
  <Override PartName="/xl/revisions/revisionLog141.xml" ContentType="application/vnd.openxmlformats-officedocument.spreadsheetml.revisionLog+xml"/>
  <Override PartName="/xl/revisions/revisionLog36.xml" ContentType="application/vnd.openxmlformats-officedocument.spreadsheetml.revisionLog+xml"/>
  <Override PartName="/xl/revisions/revisionLog144.xml" ContentType="application/vnd.openxmlformats-officedocument.spreadsheetml.revisionLog+xml"/>
  <Override PartName="/xl/revisions/revisionLog60.xml" ContentType="application/vnd.openxmlformats-officedocument.spreadsheetml.revisionLog+xml"/>
  <Override PartName="/xl/revisions/revisionLog153.xml" ContentType="application/vnd.openxmlformats-officedocument.spreadsheetml.revisionLog+xml"/>
  <Override PartName="/xl/revisions/revisionLog65.xml" ContentType="application/vnd.openxmlformats-officedocument.spreadsheetml.revisionLog+xml"/>
  <Override PartName="/xl/revisions/revisionLog10.xml" ContentType="application/vnd.openxmlformats-officedocument.spreadsheetml.revisionLog+xml"/>
  <Override PartName="/xl/revisions/revisionLog31.xml" ContentType="application/vnd.openxmlformats-officedocument.spreadsheetml.revisionLog+xml"/>
  <Override PartName="/xl/revisions/revisionLog52.xml" ContentType="application/vnd.openxmlformats-officedocument.spreadsheetml.revisionLog+xml"/>
  <Override PartName="/xl/revisions/revisionLog161.xml" ContentType="application/vnd.openxmlformats-officedocument.spreadsheetml.revisionLog+xml"/>
  <Override PartName="/xl/revisions/revisionLog166.xml" ContentType="application/vnd.openxmlformats-officedocument.spreadsheetml.revisionLog+xml"/>
  <Override PartName="/xl/revisions/revisionLog73.xml" ContentType="application/vnd.openxmlformats-officedocument.spreadsheetml.revisionLog+xml"/>
  <Override PartName="/xl/revisions/revisionLog78.xml" ContentType="application/vnd.openxmlformats-officedocument.spreadsheetml.revisionLog+xml"/>
  <Override PartName="/xl/revisions/revisionLog169.xml" ContentType="application/vnd.openxmlformats-officedocument.spreadsheetml.revisionLog+xml"/>
  <Override PartName="/xl/revisions/revisionLog81.xml" ContentType="application/vnd.openxmlformats-officedocument.spreadsheetml.revisionLog+xml"/>
  <Override PartName="/xl/revisions/revisionLog17.xml" ContentType="application/vnd.openxmlformats-officedocument.spreadsheetml.revisionLog+xml"/>
  <Override PartName="/xl/revisions/revisionLog2.xml" ContentType="application/vnd.openxmlformats-officedocument.spreadsheetml.revisionLog+xml"/>
  <Override PartName="/xl/revisions/revisionLog20.xml" ContentType="application/vnd.openxmlformats-officedocument.spreadsheetml.revisionLog+xml"/>
  <Override PartName="/xl/revisions/revisionLog139.xml" ContentType="application/vnd.openxmlformats-officedocument.spreadsheetml.revisionLog+xml"/>
  <Override PartName="/xl/revisions/revisionLog39.xml" ContentType="application/vnd.openxmlformats-officedocument.spreadsheetml.revisionLog+xml"/>
  <Override PartName="/xl/revisions/revisionLog25.xml" ContentType="application/vnd.openxmlformats-officedocument.spreadsheetml.revisionLog+xml"/>
  <Override PartName="/xl/revisions/revisionLog47.xml" ContentType="application/vnd.openxmlformats-officedocument.spreadsheetml.revisionLog+xml"/>
  <Override PartName="/xl/revisions/revisionLog126.xml" ContentType="application/vnd.openxmlformats-officedocument.spreadsheetml.revisionLog+xml"/>
  <Override PartName="/xl/revisions/revisionLog131.xml" ContentType="application/vnd.openxmlformats-officedocument.spreadsheetml.revisionLog+xml"/>
  <Override PartName="/xl/revisions/revisionLog26.xml" ContentType="application/vnd.openxmlformats-officedocument.spreadsheetml.revisionLog+xml"/>
  <Override PartName="/xl/revisions/revisionLog34.xml" ContentType="application/vnd.openxmlformats-officedocument.spreadsheetml.revisionLog+xml"/>
  <Override PartName="/xl/revisions/revisionLog50.xml" ContentType="application/vnd.openxmlformats-officedocument.spreadsheetml.revisionLog+xml"/>
  <Override PartName="/xl/revisions/revisionLog55.xml" ContentType="application/vnd.openxmlformats-officedocument.spreadsheetml.revisionLog+xml"/>
  <Override PartName="/xl/revisions/revisionLog164.xml" ContentType="application/vnd.openxmlformats-officedocument.spreadsheetml.revisionLog+xml"/>
  <Override PartName="/xl/revisions/revisionLog76.xml" ContentType="application/vnd.openxmlformats-officedocument.spreadsheetml.revisionLog+xml"/>
  <Override PartName="/xl/revisions/revisionLog5.xml" ContentType="application/vnd.openxmlformats-officedocument.spreadsheetml.revisionLog+xml"/>
  <Override PartName="/xl/revisions/revisionLog42.xml" ContentType="application/vnd.openxmlformats-officedocument.spreadsheetml.revisionLog+xml"/>
  <Override PartName="/xl/revisions/revisionLog63.xml" ContentType="application/vnd.openxmlformats-officedocument.spreadsheetml.revisionLog+xml"/>
  <Override PartName="/xl/revisions/revisionLog147.xml" ContentType="application/vnd.openxmlformats-officedocument.spreadsheetml.revisionLog+xml"/>
  <Override PartName="/xl/revisions/revisionLog151.xml" ContentType="application/vnd.openxmlformats-officedocument.spreadsheetml.revisionLog+xml"/>
  <Override PartName="/xl/revisions/revisionLog156.xml" ContentType="application/vnd.openxmlformats-officedocument.spreadsheetml.revisionLog+xml"/>
  <Override PartName="/xl/revisions/revisionLog68.xml" ContentType="application/vnd.openxmlformats-officedocument.spreadsheetml.revisionLog+xml"/>
  <Override PartName="/xl/revisions/revisionLog13.xml" ContentType="application/vnd.openxmlformats-officedocument.spreadsheetml.revisionLog+xml"/>
  <Override PartName="/xl/revisions/revisionLog159.xml" ContentType="application/vnd.openxmlformats-officedocument.spreadsheetml.revisionLog+xml"/>
  <Override PartName="/xl/revisions/revisionLog71.xml" ContentType="application/vnd.openxmlformats-officedocument.spreadsheetml.revisionLog+xml"/>
  <Override PartName="/xl/revisions/revisionLog16.xml" ContentType="application/vnd.openxmlformats-officedocument.spreadsheetml.revisionLog+xml"/>
  <Override PartName="/xl/revisions/revisionLog172.xml" ContentType="application/vnd.openxmlformats-officedocument.spreadsheetml.revisionLog+xml"/>
  <Override PartName="/xl/revisions/revisionLog84.xml" ContentType="application/vnd.openxmlformats-officedocument.spreadsheetml.revisionLog+xml"/>
  <Override PartName="/xl/revisions/revisionLog29.xml" ContentType="application/vnd.openxmlformats-officedocument.spreadsheetml.revisionLog+xml"/>
  <Override PartName="/xl/revisions/revisionLog134.xml" ContentType="application/vnd.openxmlformats-officedocument.spreadsheetml.revisionLog+xml"/>
  <Override PartName="/xl/revisions/revisionLog129.xml" ContentType="application/vnd.openxmlformats-officedocument.spreadsheetml.revisionLog+xml"/>
  <Override PartName="/xl/revisions/revisionLog37.xml" ContentType="application/vnd.openxmlformats-officedocument.spreadsheetml.revisionLog+xml"/>
  <Override PartName="/xl/revisions/revisionLog142.xml" ContentType="application/vnd.openxmlformats-officedocument.spreadsheetml.revisionLog+xml"/>
  <Override PartName="/xl/revisions/revisionLog23.xml" ContentType="application/vnd.openxmlformats-officedocument.spreadsheetml.revisionLog+xml"/>
  <Override PartName="/xl/revisions/revisionLog8.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61.xml" ContentType="application/vnd.openxmlformats-officedocument.spreadsheetml.revisionLog+xml"/>
  <Override PartName="/xl/revisions/revisionLog145.xml" ContentType="application/vnd.openxmlformats-officedocument.spreadsheetml.revisionLog+xml"/>
  <Override PartName="/xl/revisions/revisionLog154.xml" ContentType="application/vnd.openxmlformats-officedocument.spreadsheetml.revisionLog+xml"/>
  <Override PartName="/xl/revisions/revisionLog66.xml" ContentType="application/vnd.openxmlformats-officedocument.spreadsheetml.revisionLog+xml"/>
  <Override PartName="/xl/revisions/revisionLog18.xml" ContentType="application/vnd.openxmlformats-officedocument.spreadsheetml.revisionLog+xml"/>
  <Override PartName="/xl/revisions/revisionLog137.xml" ContentType="application/vnd.openxmlformats-officedocument.spreadsheetml.revisionLog+xml"/>
  <Override PartName="/xl/revisions/revisionLog32.xml" ContentType="application/vnd.openxmlformats-officedocument.spreadsheetml.revisionLog+xml"/>
  <Override PartName="/xl/revisions/revisionLog53.xml" ContentType="application/vnd.openxmlformats-officedocument.spreadsheetml.revisionLog+xml"/>
  <Override PartName="/xl/revisions/revisionLog58.xml" ContentType="application/vnd.openxmlformats-officedocument.spreadsheetml.revisionLog+xml"/>
  <Override PartName="/xl/revisions/revisionLog167.xml" ContentType="application/vnd.openxmlformats-officedocument.spreadsheetml.revisionLog+xml"/>
  <Override PartName="/xl/revisions/revisionLog79.xml" ContentType="application/vnd.openxmlformats-officedocument.spreadsheetml.revisionLog+xml"/>
  <Override PartName="/xl/revisions/revisionLog82.xml" ContentType="application/vnd.openxmlformats-officedocument.spreadsheetml.revisionLog+xml"/>
  <Override PartName="/xl/revisions/revisionLog170.xml" ContentType="application/vnd.openxmlformats-officedocument.spreadsheetml.revisionLog+xml"/>
  <Override PartName="/xl/revisions/revisionLog149.xml" ContentType="application/vnd.openxmlformats-officedocument.spreadsheetml.revisionLog+xml"/>
  <Override PartName="/xl/revisions/revisionLog11.xml" ContentType="application/vnd.openxmlformats-officedocument.spreadsheetml.revisionLog+xml"/>
  <Override PartName="/xl/revisions/revisionLog162.xml" ContentType="application/vnd.openxmlformats-officedocument.spreadsheetml.revisionLog+xml"/>
  <Override PartName="/xl/revisions/revisionLog74.xml" ContentType="application/vnd.openxmlformats-officedocument.spreadsheetml.revisionLog+xml"/>
  <Override PartName="/xl/revisions/revisionLog14.xml" ContentType="application/vnd.openxmlformats-officedocument.spreadsheetml.revisionLog+xml"/>
  <Override PartName="/xl/revisions/revisionLog3.xml" ContentType="application/vnd.openxmlformats-officedocument.spreadsheetml.revisionLog+xml"/>
  <Override PartName="/xl/revisions/revisionLog124.xml" ContentType="application/vnd.openxmlformats-officedocument.spreadsheetml.revisionLog+xml"/>
  <Override PartName="/xl/revisions/revisionLog21.xml" ContentType="application/vnd.openxmlformats-officedocument.spreadsheetml.revisionLog+xml"/>
  <Override PartName="/xl/revisions/revisionLog140.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51.xml" ContentType="application/vnd.openxmlformats-officedocument.spreadsheetml.revisionLog+xml"/>
  <Override PartName="/xl/revisions/revisionLog56.xml" ContentType="application/vnd.openxmlformats-officedocument.spreadsheetml.revisionLog+xml"/>
  <Override PartName="/xl/revisions/revisionLog165.xml" ContentType="application/vnd.openxmlformats-officedocument.spreadsheetml.revisionLog+xml"/>
  <Override PartName="/xl/revisions/revisionLog160.xml" ContentType="application/vnd.openxmlformats-officedocument.spreadsheetml.revisionLog+xml"/>
  <Override PartName="/xl/revisions/revisionLog72.xml" ContentType="application/vnd.openxmlformats-officedocument.spreadsheetml.revisionLog+xml"/>
  <Override PartName="/xl/revisions/revisionLog77.xml" ContentType="application/vnd.openxmlformats-officedocument.spreadsheetml.revisionLog+xml"/>
  <Override PartName="/xl/revisions/revisionLog86.xml" ContentType="application/vnd.openxmlformats-officedocument.spreadsheetml.revisionLog+xml"/>
  <Override PartName="/xl/revisions/revisionLog135.xml" ContentType="application/vnd.openxmlformats-officedocument.spreadsheetml.revisionLog+xml"/>
  <Override PartName="/xl/revisions/revisionLog146.xml" ContentType="application/vnd.openxmlformats-officedocument.spreadsheetml.revisionLog+xml"/>
  <Override PartName="/xl/revisions/revisionLog13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46.xml" ContentType="application/vnd.openxmlformats-officedocument.spreadsheetml.revisionLog+xml"/>
  <Override PartName="/xl/revisions/revisionLog171.xml" ContentType="application/vnd.openxmlformats-officedocument.spreadsheetml.revisionLog+xml"/>
  <Override PartName="/xl/revisions/revisionLog41.xml" ContentType="application/vnd.openxmlformats-officedocument.spreadsheetml.revisionLog+xml"/>
  <Override PartName="/xl/revisions/revisionLog62.xml" ContentType="application/vnd.openxmlformats-officedocument.spreadsheetml.revisionLog+xml"/>
  <Override PartName="/xl/revisions/revisionLog150.xml" ContentType="application/vnd.openxmlformats-officedocument.spreadsheetml.revisionLog+xml"/>
  <Override PartName="/xl/revisions/revisionLog155.xml" ContentType="application/vnd.openxmlformats-officedocument.spreadsheetml.revisionLog+xml"/>
  <Override PartName="/xl/revisions/revisionLog67.xml" ContentType="application/vnd.openxmlformats-officedocument.spreadsheetml.revisionLog+xml"/>
  <Override PartName="/xl/revisions/revisionLog83.xml" ContentType="application/vnd.openxmlformats-officedocument.spreadsheetml.revisionLog+xml"/>
  <Override PartName="/xl/revisions/revisionLog12.xml" ContentType="application/vnd.openxmlformats-officedocument.spreadsheetml.revisionLog+xml"/>
  <Override PartName="/xl/revisions/revisionLog12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lockRevision="1"/>
  <bookViews>
    <workbookView xWindow="0" yWindow="0" windowWidth="19200" windowHeight="11460" tabRatio="518"/>
  </bookViews>
  <sheets>
    <sheet name="на 01.07.2018" sheetId="1" r:id="rId1"/>
  </sheets>
  <definedNames>
    <definedName name="_xlnm._FilterDatabase" localSheetId="0" hidden="1">'на 01.07.2018'!$A$7:$J$403</definedName>
    <definedName name="Z_0005951B_56A8_4F75_9731_3C8A24CD1AB5_.wvu.FilterData" localSheetId="0" hidden="1">'на 01.07.2018'!$A$7:$J$403</definedName>
    <definedName name="Z_0217F586_7BE2_4803_B88F_1646729DF76E_.wvu.FilterData" localSheetId="0" hidden="1">'на 01.07.2018'!$A$7:$J$403</definedName>
    <definedName name="Z_02D2F435_66DA_468E_987B_F2AECDDD4E3B_.wvu.FilterData" localSheetId="0" hidden="1">'на 01.07.2018'!$A$7:$J$403</definedName>
    <definedName name="Z_040F7A53_882C_426B_A971_3BA4E7F819F6_.wvu.FilterData" localSheetId="0" hidden="1">'на 01.07.2018'!$A$7:$H$145</definedName>
    <definedName name="Z_056CFCF2_1D67_47C0_BE8C_D1F7ABB1120B_.wvu.FilterData" localSheetId="0" hidden="1">'на 01.07.2018'!$A$7:$J$403</definedName>
    <definedName name="Z_05716ABD_418C_4DA4_AC8A_C2D9BFCD057A_.wvu.FilterData" localSheetId="0" hidden="1">'на 01.07.2018'!$A$7:$J$403</definedName>
    <definedName name="Z_05C1E2BB_B583_44DD_A8AC_FBF87A053735_.wvu.FilterData" localSheetId="0" hidden="1">'на 01.07.2018'!$A$7:$H$145</definedName>
    <definedName name="Z_05C9DD0B_EBEE_40E7_A642_8B2CDCC810BA_.wvu.FilterData" localSheetId="0" hidden="1">'на 01.07.2018'!$A$7:$H$145</definedName>
    <definedName name="Z_0623BA59_06E0_47C4_A9E0_EFF8949456C2_.wvu.FilterData" localSheetId="0" hidden="1">'на 01.07.2018'!$A$7:$H$145</definedName>
    <definedName name="Z_0644E522_2545_474C_824A_2ED6C2798897_.wvu.FilterData" localSheetId="0" hidden="1">'на 01.07.2018'!$A$7:$J$403</definedName>
    <definedName name="Z_06ECB70F_782C_4925_AAED_43BDE49D6216_.wvu.FilterData" localSheetId="0" hidden="1">'на 01.07.2018'!$A$7:$J$403</definedName>
    <definedName name="Z_071188D9_4773_41E2_8227_482316F94E22_.wvu.FilterData" localSheetId="0" hidden="1">'на 01.07.2018'!$A$7:$J$403</definedName>
    <definedName name="Z_076157D9_97A7_4D47_8780_D3B408E54324_.wvu.FilterData" localSheetId="0" hidden="1">'на 01.07.2018'!$A$7:$J$403</definedName>
    <definedName name="Z_079216EF_F396_45DE_93AA_DF26C49F532F_.wvu.FilterData" localSheetId="0" hidden="1">'на 01.07.2018'!$A$7:$H$145</definedName>
    <definedName name="Z_0796BB39_B763_4CFE_9C89_197614BDD8D2_.wvu.FilterData" localSheetId="0" hidden="1">'на 01.07.2018'!$A$7:$J$403</definedName>
    <definedName name="Z_081D092E_BCFD_434D_99DD_F262EBF81A7D_.wvu.FilterData" localSheetId="0" hidden="1">'на 01.07.2018'!$A$7:$H$145</definedName>
    <definedName name="Z_081D1E71_FAB1_490F_8347_4363E467A6B8_.wvu.FilterData" localSheetId="0" hidden="1">'на 01.07.2018'!$A$7:$J$403</definedName>
    <definedName name="Z_09665491_2447_4ACE_847B_4452B60F2DF2_.wvu.FilterData" localSheetId="0" hidden="1">'на 01.07.2018'!$A$7:$J$403</definedName>
    <definedName name="Z_09EDEF91_2CA5_4F56_B67B_9D290C461670_.wvu.FilterData" localSheetId="0" hidden="1">'на 01.07.2018'!$A$7:$H$145</definedName>
    <definedName name="Z_09F9F792_37D5_476B_BEEE_67E9106F48F0_.wvu.FilterData" localSheetId="0" hidden="1">'на 01.07.2018'!$A$7:$J$403</definedName>
    <definedName name="Z_0A10B2C2_8811_4514_A02D_EDC7436B6D07_.wvu.FilterData" localSheetId="0" hidden="1">'на 01.07.2018'!$A$7:$J$403</definedName>
    <definedName name="Z_0AA70BDA_573F_4BEC_A548_CA5C4475BFE7_.wvu.FilterData" localSheetId="0" hidden="1">'на 01.07.2018'!$A$7:$J$403</definedName>
    <definedName name="Z_0AC3FA68_E0C8_4657_AD81_AF6345EA501C_.wvu.FilterData" localSheetId="0" hidden="1">'на 01.07.2018'!$A$7:$H$145</definedName>
    <definedName name="Z_0B579593_C56D_4394_91C1_F024BBE56EB1_.wvu.FilterData" localSheetId="0" hidden="1">'на 01.07.2018'!$A$7:$H$145</definedName>
    <definedName name="Z_0BC55D76_817D_4871_ADFD_780685E85798_.wvu.FilterData" localSheetId="0" hidden="1">'на 01.07.2018'!$A$7:$J$403</definedName>
    <definedName name="Z_0C6B39CB_8BE2_4437_B7EF_2B863FB64A7A_.wvu.FilterData" localSheetId="0" hidden="1">'на 01.07.2018'!$A$7:$H$145</definedName>
    <definedName name="Z_0C80C604_218C_428E_8C68_64D1AFDB22E0_.wvu.FilterData" localSheetId="0" hidden="1">'на 01.07.2018'!$A$7:$J$403</definedName>
    <definedName name="Z_0C81132D_0EFB_424B_A2C0_D694846C9416_.wvu.FilterData" localSheetId="0" hidden="1">'на 01.07.2018'!$A$7:$J$403</definedName>
    <definedName name="Z_0C8C20D3_1DCE_4FE1_95B1_F35D8D398254_.wvu.FilterData" localSheetId="0" hidden="1">'на 01.07.2018'!$A$7:$H$145</definedName>
    <definedName name="Z_0CC9441C_88E9_46D0_951D_A49C84EDA8CE_.wvu.FilterData" localSheetId="0" hidden="1">'на 01.07.2018'!$A$7:$J$403</definedName>
    <definedName name="Z_0CCCFAED_79CE_4449_BC23_D60C794B65C2_.wvu.FilterData" localSheetId="0" hidden="1">'на 01.07.2018'!$A$7:$J$403</definedName>
    <definedName name="Z_0CCCFAED_79CE_4449_BC23_D60C794B65C2_.wvu.PrintArea" localSheetId="0" hidden="1">'на 01.07.2018'!$A$1:$J$200</definedName>
    <definedName name="Z_0CCCFAED_79CE_4449_BC23_D60C794B65C2_.wvu.PrintTitles" localSheetId="0" hidden="1">'на 01.07.2018'!$5:$8</definedName>
    <definedName name="Z_0CF3E93E_60F6_45C8_AD33_C2CE08831546_.wvu.FilterData" localSheetId="0" hidden="1">'на 01.07.2018'!$A$7:$H$145</definedName>
    <definedName name="Z_0D69C398_7947_4D78_B1FE_A2A25AB79E10_.wvu.FilterData" localSheetId="0" hidden="1">'на 01.07.2018'!$A$7:$J$403</definedName>
    <definedName name="Z_0D7F5190_D20E_42FD_AD77_53CB309C7272_.wvu.FilterData" localSheetId="0" hidden="1">'на 01.07.2018'!$A$7:$H$145</definedName>
    <definedName name="Z_0E67843B_6B59_48DA_8F29_8BAD133298E1_.wvu.FilterData" localSheetId="0" hidden="1">'на 01.07.2018'!$A$7:$J$403</definedName>
    <definedName name="Z_0E6786D8_AC3A_48D5_9AD7_4E7485DB6D9C_.wvu.FilterData" localSheetId="0" hidden="1">'на 01.07.2018'!$A$7:$H$145</definedName>
    <definedName name="Z_0EBE1707_975C_4649_91D3_2E9B46A60B44_.wvu.FilterData" localSheetId="0" hidden="1">'на 01.07.2018'!$A$7:$J$403</definedName>
    <definedName name="Z_105D23B5_3830_4B2C_A4D4_FBFBD3BEFB9C_.wvu.FilterData" localSheetId="0" hidden="1">'на 01.07.2018'!$A$7:$H$145</definedName>
    <definedName name="Z_113A0779_204C_451B_8401_73E507046130_.wvu.FilterData" localSheetId="0" hidden="1">'на 01.07.2018'!$A$7:$J$403</definedName>
    <definedName name="Z_119EECA6_2DA1_40F6_BD98_65D18CFC0359_.wvu.FilterData" localSheetId="0" hidden="1">'на 01.07.2018'!$A$7:$J$403</definedName>
    <definedName name="Z_11B0FA8E_E0BF_44A4_A141_D0892BF4BA78_.wvu.FilterData" localSheetId="0" hidden="1">'на 01.07.2018'!$A$7:$J$403</definedName>
    <definedName name="Z_11EBBD1F_0821_4763_A781_80F95B559C64_.wvu.FilterData" localSheetId="0" hidden="1">'на 01.07.2018'!$A$7:$J$403</definedName>
    <definedName name="Z_12397037_6208_4B36_BC95_11438284A9DE_.wvu.FilterData" localSheetId="0" hidden="1">'на 01.07.2018'!$A$7:$H$145</definedName>
    <definedName name="Z_12C2408D_275D_4295_8823_146036CCAF72_.wvu.FilterData" localSheetId="0" hidden="1">'на 01.07.2018'!$A$7:$J$403</definedName>
    <definedName name="Z_130C16AD_E930_4810_BDF0_A6DD3A87B8D5_.wvu.FilterData" localSheetId="0" hidden="1">'на 01.07.2018'!$A$7:$J$403</definedName>
    <definedName name="Z_1315266B_953C_4E7F_B538_74B6DF400647_.wvu.FilterData" localSheetId="0" hidden="1">'на 01.07.2018'!$A$7:$H$145</definedName>
    <definedName name="Z_132984D2_035C_4C6F_8087_28C1188A76E6_.wvu.FilterData" localSheetId="0" hidden="1">'на 01.07.2018'!$A$7:$J$403</definedName>
    <definedName name="Z_13A75724_7658_4A80_9239_F37E0BC75B64_.wvu.FilterData" localSheetId="0" hidden="1">'на 01.07.2018'!$A$7:$J$403</definedName>
    <definedName name="Z_13BE7114_35DF_4699_8779_61985C68F6C3_.wvu.FilterData" localSheetId="0" hidden="1">'на 01.07.2018'!$A$7:$J$403</definedName>
    <definedName name="Z_13BE7114_35DF_4699_8779_61985C68F6C3_.wvu.PrintArea" localSheetId="0" hidden="1">'на 01.07.2018'!$A$1:$J$202</definedName>
    <definedName name="Z_13BE7114_35DF_4699_8779_61985C68F6C3_.wvu.PrintTitles" localSheetId="0" hidden="1">'на 01.07.2018'!$5:$8</definedName>
    <definedName name="Z_13E7ADA2_058C_4412_9AEA_31547694DD5C_.wvu.FilterData" localSheetId="0" hidden="1">'на 01.07.2018'!$A$7:$H$145</definedName>
    <definedName name="Z_1474826F_81A7_45CE_9E32_539008BC6006_.wvu.FilterData" localSheetId="0" hidden="1">'на 01.07.2018'!$A$7:$J$403</definedName>
    <definedName name="Z_148D8FAA_3DC1_4430_9D42_1AFD9B8B331B_.wvu.FilterData" localSheetId="0" hidden="1">'на 01.07.2018'!$A$7:$J$403</definedName>
    <definedName name="Z_1539101F_31E9_4994_A34D_436B2BB1B73C_.wvu.FilterData" localSheetId="0" hidden="1">'на 01.07.2018'!$A$7:$J$403</definedName>
    <definedName name="Z_158130B9_9537_4E7D_AC4C_ED389C9B13A6_.wvu.FilterData" localSheetId="0" hidden="1">'на 01.07.2018'!$A$7:$J$403</definedName>
    <definedName name="Z_15AF9AFF_36E4_41C3_A9EA_A83C0A87FA00_.wvu.FilterData" localSheetId="0" hidden="1">'на 01.07.2018'!$A$7:$J$403</definedName>
    <definedName name="Z_1611C1BA_C4E2_40AE_8F45_3BEDE164E518_.wvu.FilterData" localSheetId="0" hidden="1">'на 01.07.2018'!$A$7:$J$403</definedName>
    <definedName name="Z_16533C21_4A9A_450C_8A94_553B88C3A9CF_.wvu.FilterData" localSheetId="0" hidden="1">'на 01.07.2018'!$A$7:$H$145</definedName>
    <definedName name="Z_1682CF4C_6BE2_4E45_A613_382D117E51BF_.wvu.FilterData" localSheetId="0" hidden="1">'на 01.07.2018'!$A$7:$J$403</definedName>
    <definedName name="Z_168FD5D4_D13B_47B9_8E56_61C627E3620F_.wvu.FilterData" localSheetId="0" hidden="1">'на 01.07.2018'!$A$7:$H$145</definedName>
    <definedName name="Z_169B516E_654F_469D_A8A0_69AB59FA498D_.wvu.FilterData" localSheetId="0" hidden="1">'на 01.07.2018'!$A$7:$J$403</definedName>
    <definedName name="Z_176FBEC7_B2AF_4702_A894_382F81F9ECF6_.wvu.FilterData" localSheetId="0" hidden="1">'на 01.07.2018'!$A$7:$H$145</definedName>
    <definedName name="Z_17AC66D0_E8BD_44BA_92AB_131AEC3E5A62_.wvu.FilterData" localSheetId="0" hidden="1">'на 01.07.2018'!$A$7:$J$403</definedName>
    <definedName name="Z_17AEC02B_67B1_483A_97D2_C1C6DFD21518_.wvu.FilterData" localSheetId="0" hidden="1">'на 01.07.2018'!$A$7:$J$403</definedName>
    <definedName name="Z_1902C2E4_C521_44EB_B934_0EBD6E871DD8_.wvu.FilterData" localSheetId="0" hidden="1">'на 01.07.2018'!$A$7:$J$403</definedName>
    <definedName name="Z_191D2631_8F19_4FC0_96A1_F397D331A068_.wvu.FilterData" localSheetId="0" hidden="1">'на 01.07.2018'!$A$7:$J$403</definedName>
    <definedName name="Z_19510E6E_7565_4AC2_BCB4_A345501456B6_.wvu.FilterData" localSheetId="0" hidden="1">'на 01.07.2018'!$A$7:$H$145</definedName>
    <definedName name="Z_19A4AADC_FDEE_45BB_8FEE_0F5508EFB8E2_.wvu.FilterData" localSheetId="0" hidden="1">'на 01.07.2018'!$A$7:$J$403</definedName>
    <definedName name="Z_19B34FC3_E683_4280_90EE_7791220AE682_.wvu.FilterData" localSheetId="0" hidden="1">'на 01.07.2018'!$A$7:$J$403</definedName>
    <definedName name="Z_19E5B318_3123_4687_A10B_72F3BDA9A599_.wvu.FilterData" localSheetId="0" hidden="1">'на 01.07.2018'!$A$7:$J$403</definedName>
    <definedName name="Z_1ADD4354_436F_41C7_AFD6_B73FA2D9BC20_.wvu.FilterData" localSheetId="0" hidden="1">'на 01.07.2018'!$A$7:$J$403</definedName>
    <definedName name="Z_1B413C41_F5DB_4793_803B_D278F6A0BE2C_.wvu.FilterData" localSheetId="0" hidden="1">'на 01.07.2018'!$A$7:$J$403</definedName>
    <definedName name="Z_1B943BCB_9609_428B_963E_E25F01748D7C_.wvu.FilterData" localSheetId="0" hidden="1">'на 01.07.2018'!$A$7:$J$403</definedName>
    <definedName name="Z_1BA0A829_1467_4894_A294_9BFD1EA8F94D_.wvu.FilterData" localSheetId="0" hidden="1">'на 01.07.2018'!$A$7:$J$403</definedName>
    <definedName name="Z_1C384A54_E3F0_4C1E_862E_6CD9154B364F_.wvu.FilterData" localSheetId="0" hidden="1">'на 01.07.2018'!$A$7:$J$403</definedName>
    <definedName name="Z_1C3DF549_BEC3_47F7_8F0B_A96D42597ECF_.wvu.FilterData" localSheetId="0" hidden="1">'на 01.07.2018'!$A$7:$H$145</definedName>
    <definedName name="Z_1C681B2A_8932_44D9_BF50_EA5DBCC10436_.wvu.FilterData" localSheetId="0" hidden="1">'на 01.07.2018'!$A$7:$H$145</definedName>
    <definedName name="Z_1CB0764B_554D_4C09_98DC_8DED9FC27F03_.wvu.FilterData" localSheetId="0" hidden="1">'на 01.07.2018'!$A$7:$J$403</definedName>
    <definedName name="Z_1CB5C523_AFA5_43A8_9C28_9F12CFE5BE65_.wvu.FilterData" localSheetId="0" hidden="1">'на 01.07.2018'!$A$7:$J$403</definedName>
    <definedName name="Z_1CEF9102_6C60_416B_8820_19DA6CA2FF8F_.wvu.FilterData" localSheetId="0" hidden="1">'на 01.07.2018'!$A$7:$J$403</definedName>
    <definedName name="Z_1D2C2901_70D8_494F_B885_AA5F7F9A1D2E_.wvu.FilterData" localSheetId="0" hidden="1">'на 01.07.2018'!$A$7:$J$403</definedName>
    <definedName name="Z_1D546444_6D70_47F2_86F2_EDA85896BE29_.wvu.FilterData" localSheetId="0" hidden="1">'на 01.07.2018'!$A$7:$J$403</definedName>
    <definedName name="Z_1F274A4D_4DCC_44CA_A1BD_90B7EE180486_.wvu.FilterData" localSheetId="0" hidden="1">'на 01.07.2018'!$A$7:$H$145</definedName>
    <definedName name="Z_1F6B5B08_FAE9_43CF_A27B_EE7ACD6D4DF6_.wvu.FilterData" localSheetId="0" hidden="1">'на 01.07.2018'!$A$7:$J$403</definedName>
    <definedName name="Z_1F885BC0_FA2D_45E9_BC66_C7BA68F6529B_.wvu.FilterData" localSheetId="0" hidden="1">'на 01.07.2018'!$A$7:$J$403</definedName>
    <definedName name="Z_1FF678B1_7F2B_4362_81E7_D3C79ED64B95_.wvu.FilterData" localSheetId="0" hidden="1">'на 01.07.2018'!$A$7:$H$145</definedName>
    <definedName name="Z_20461DED_BCEE_4284_A6DA_6F07C40C8239_.wvu.FilterData" localSheetId="0" hidden="1">'на 01.07.2018'!$A$7:$J$403</definedName>
    <definedName name="Z_20A3EB12_07C5_4317_9D11_7C0131FF1F02_.wvu.FilterData" localSheetId="0" hidden="1">'на 01.07.2018'!$A$7:$J$403</definedName>
    <definedName name="Z_216AEA56_C079_4104_83C7_B22F3C2C4895_.wvu.FilterData" localSheetId="0" hidden="1">'на 01.07.2018'!$A$7:$H$145</definedName>
    <definedName name="Z_2181C7D4_AA52_40AC_A808_5D532F9A4DB9_.wvu.FilterData" localSheetId="0" hidden="1">'на 01.07.2018'!$A$7:$H$145</definedName>
    <definedName name="Z_222CB208_6EE7_4ACF_9056_A80606B8DEAE_.wvu.FilterData" localSheetId="0" hidden="1">'на 01.07.2018'!$A$7:$J$403</definedName>
    <definedName name="Z_22A3361C_6866_4206_B8FA_E848438D95B8_.wvu.FilterData" localSheetId="0" hidden="1">'на 01.07.2018'!$A$7:$H$145</definedName>
    <definedName name="Z_23D71F5A_A534_4F07_942A_44ED3D76C570_.wvu.FilterData" localSheetId="0" hidden="1">'на 01.07.2018'!$A$7:$J$403</definedName>
    <definedName name="Z_246D425F_E7DE_4F74_93E1_1CA6487BB7AF_.wvu.FilterData" localSheetId="0" hidden="1">'на 01.07.2018'!$A$7:$J$403</definedName>
    <definedName name="Z_24860D1B_9CB0_4DBB_9F9A_A7B23A9FBD9E_.wvu.FilterData" localSheetId="0" hidden="1">'на 01.07.2018'!$A$7:$J$403</definedName>
    <definedName name="Z_24D1D1DF_90B3_41D1_82E1_05DE887CC58D_.wvu.FilterData" localSheetId="0" hidden="1">'на 01.07.2018'!$A$7:$H$145</definedName>
    <definedName name="Z_24E5C1BC_322C_4FEF_B964_F0DCC04482C1_.wvu.Cols" localSheetId="0" hidden="1">'на 01.07.2018'!#REF!,'на 01.07.2018'!#REF!</definedName>
    <definedName name="Z_24E5C1BC_322C_4FEF_B964_F0DCC04482C1_.wvu.FilterData" localSheetId="0" hidden="1">'на 01.07.2018'!$A$7:$H$145</definedName>
    <definedName name="Z_24E5C1BC_322C_4FEF_B964_F0DCC04482C1_.wvu.Rows" localSheetId="0" hidden="1">'на 01.07.2018'!#REF!</definedName>
    <definedName name="Z_25DD804F_4FCB_49C0_B290_F226E6C8FC4D_.wvu.FilterData" localSheetId="0" hidden="1">'на 01.07.2018'!$A$7:$J$403</definedName>
    <definedName name="Z_25F305AA_6420_44FE_A658_6597DFDEDA7F_.wvu.FilterData" localSheetId="0" hidden="1">'на 01.07.2018'!$A$7:$J$403</definedName>
    <definedName name="Z_26390C63_E690_4CD6_B911_4F7F9CCE06AD_.wvu.FilterData" localSheetId="0" hidden="1">'на 01.07.2018'!$A$7:$J$403</definedName>
    <definedName name="Z_2647282E_5B25_4148_AAD9_72AB0A3F24C4_.wvu.FilterData" localSheetId="0" hidden="1">'на 01.07.2018'!$A$3:$K$200</definedName>
    <definedName name="Z_26E7CD7D_71FD_4075_B268_E6444384CE7D_.wvu.FilterData" localSheetId="0" hidden="1">'на 01.07.2018'!$A$7:$H$145</definedName>
    <definedName name="Z_271A6422_0558_45A4_90D0_4FBBFA0C466A_.wvu.FilterData" localSheetId="0" hidden="1">'на 01.07.2018'!$A$7:$J$403</definedName>
    <definedName name="Z_2751B79E_F60F_449F_9B1A_ED01F0EE4A3F_.wvu.FilterData" localSheetId="0" hidden="1">'на 01.07.2018'!$A$7:$J$403</definedName>
    <definedName name="Z_28008BE5_0693_468D_890E_2AE562EDDFCA_.wvu.FilterData" localSheetId="0" hidden="1">'на 01.07.2018'!$A$7:$H$145</definedName>
    <definedName name="Z_282F013D_E5B1_4C17_8727_7949891CEFC8_.wvu.FilterData" localSheetId="0" hidden="1">'на 01.07.2018'!$A$7:$J$403</definedName>
    <definedName name="Z_2932A736_9A81_4C2B_931E_457899534006_.wvu.FilterData" localSheetId="0" hidden="1">'на 01.07.2018'!$A$7:$J$403</definedName>
    <definedName name="Z_29A3F31E_AA0E_4520_83F3_6EDE69E47FB4_.wvu.FilterData" localSheetId="0" hidden="1">'на 01.07.2018'!$A$7:$J$403</definedName>
    <definedName name="Z_29D1C55E_0AE0_4CA9_A4C9_F358DEE7E9AD_.wvu.FilterData" localSheetId="0" hidden="1">'на 01.07.2018'!$A$7:$J$403</definedName>
    <definedName name="Z_2A075779_EE89_4995_9517_DAD5135FF513_.wvu.FilterData" localSheetId="0" hidden="1">'на 01.07.2018'!$A$7:$J$403</definedName>
    <definedName name="Z_2A9D3288_FE38_46DD_A0BD_6FD4437B54BF_.wvu.FilterData" localSheetId="0" hidden="1">'на 01.07.2018'!$A$7:$J$403</definedName>
    <definedName name="Z_2B4EF399_1F78_4650_9196_70339D27DB54_.wvu.FilterData" localSheetId="0" hidden="1">'на 01.07.2018'!$A$7:$J$403</definedName>
    <definedName name="Z_2B67E997_66AF_4883_9EE5_9876648FDDE9_.wvu.FilterData" localSheetId="0" hidden="1">'на 01.07.2018'!$A$7:$J$403</definedName>
    <definedName name="Z_2B6BAC9D_8ECF_4B5C_AEA7_CCE1C0524E55_.wvu.FilterData" localSheetId="0" hidden="1">'на 01.07.2018'!$A$7:$J$403</definedName>
    <definedName name="Z_2C029299_5EEC_4151_A9E2_241D31E08692_.wvu.FilterData" localSheetId="0" hidden="1">'на 01.07.2018'!$A$7:$J$403</definedName>
    <definedName name="Z_2C43A648_766E_499E_95B2_EA6F7EA791D4_.wvu.FilterData" localSheetId="0" hidden="1">'на 01.07.2018'!$A$7:$J$403</definedName>
    <definedName name="Z_2C47EAD7_6B0B_40AB_9599_0BF3302E35F1_.wvu.FilterData" localSheetId="0" hidden="1">'на 01.07.2018'!$A$7:$H$145</definedName>
    <definedName name="Z_2CD18B03_71F5_4B8A_8C6C_592F5A66335B_.wvu.FilterData" localSheetId="0" hidden="1">'на 01.07.2018'!$A$7:$J$403</definedName>
    <definedName name="Z_2D011736_53B8_48A8_8C2E_71DD995F6546_.wvu.FilterData" localSheetId="0" hidden="1">'на 01.07.2018'!$A$7:$J$403</definedName>
    <definedName name="Z_2D540280_F40F_4530_A32A_1FF2E78E7147_.wvu.FilterData" localSheetId="0" hidden="1">'на 01.07.2018'!$A$7:$J$403</definedName>
    <definedName name="Z_2D918A37_6905_4BEF_BC3A_DA45E968DAC3_.wvu.FilterData" localSheetId="0" hidden="1">'на 01.07.2018'!$A$7:$H$145</definedName>
    <definedName name="Z_2DF88C31_E5A0_4DFE_877D_5A31D3992603_.wvu.Rows" localSheetId="0" hidden="1">'на 01.07.2018'!#REF!,'на 01.07.2018'!#REF!,'на 01.07.2018'!#REF!,'на 01.07.2018'!#REF!,'на 01.07.2018'!#REF!,'на 01.07.2018'!#REF!,'на 01.07.2018'!#REF!,'на 01.07.2018'!#REF!,'на 01.07.2018'!#REF!,'на 01.07.2018'!#REF!,'на 01.07.2018'!#REF!</definedName>
    <definedName name="Z_2F3BAFC5_8792_4BC0_833F_5CB9ACB14A14_.wvu.FilterData" localSheetId="0" hidden="1">'на 01.07.2018'!$A$7:$H$145</definedName>
    <definedName name="Z_2F3DE7DB_1DEA_4A0C_88EC_B05C9EEC768F_.wvu.FilterData" localSheetId="0" hidden="1">'на 01.07.2018'!$A$7:$J$403</definedName>
    <definedName name="Z_2F72C4E3_E946_4870_A59B_C47D17A3E8B0_.wvu.FilterData" localSheetId="0" hidden="1">'на 01.07.2018'!$A$7:$J$403</definedName>
    <definedName name="Z_2F7AC811_CA37_46E3_866E_6E10DF43054A_.wvu.FilterData" localSheetId="0" hidden="1">'на 01.07.2018'!$A$7:$J$403</definedName>
    <definedName name="Z_2FAB8F10_5F5A_4B70_9158_E79B14A6565A_.wvu.FilterData" localSheetId="0" hidden="1">'на 01.07.2018'!$A$7:$J$403</definedName>
    <definedName name="Z_300D3722_BC5B_4EFC_A306_CB3461E96075_.wvu.FilterData" localSheetId="0" hidden="1">'на 01.07.2018'!$A$7:$J$403</definedName>
    <definedName name="Z_308AF0B3_EE19_4841_BBC0_915C9A7203E9_.wvu.FilterData" localSheetId="0" hidden="1">'на 01.07.2018'!$A$7:$J$403</definedName>
    <definedName name="Z_30F94082_E7C8_4DE7_AE26_19B3A4317363_.wvu.FilterData" localSheetId="0" hidden="1">'на 01.07.2018'!$A$7:$J$403</definedName>
    <definedName name="Z_315B3829_E75D_48BB_A407_88A96C0D6A4B_.wvu.FilterData" localSheetId="0" hidden="1">'на 01.07.2018'!$A$7:$J$403</definedName>
    <definedName name="Z_316B9C14_7546_49E5_A384_4190EC7682DE_.wvu.FilterData" localSheetId="0" hidden="1">'на 01.07.2018'!$A$7:$J$403</definedName>
    <definedName name="Z_31985263_3556_4B71_A26F_62706F49B320_.wvu.FilterData" localSheetId="0" hidden="1">'на 01.07.2018'!$A$7:$H$145</definedName>
    <definedName name="Z_31C5283F_7633_4B8A_ADD5_7EB245AE899F_.wvu.FilterData" localSheetId="0" hidden="1">'на 01.07.2018'!$A$7:$J$403</definedName>
    <definedName name="Z_31EABA3C_DD8D_46BF_85B1_09527EF8E816_.wvu.FilterData" localSheetId="0" hidden="1">'на 01.07.2018'!$A$7:$H$145</definedName>
    <definedName name="Z_328B1FBD_B9E0_4F8C_AA1F_438ED0F19823_.wvu.FilterData" localSheetId="0" hidden="1">'на 01.07.2018'!$A$7:$J$403</definedName>
    <definedName name="Z_32F81156_0F3B_49A8_B56D_9A01AA7C97FE_.wvu.FilterData" localSheetId="0" hidden="1">'на 01.07.2018'!$A$7:$J$403</definedName>
    <definedName name="Z_33081AFE_875F_4448_8DBB_C2288E582829_.wvu.FilterData" localSheetId="0" hidden="1">'на 01.07.2018'!$A$7:$J$403</definedName>
    <definedName name="Z_34587A22_A707_48EC_A6D8_8CA0D443CB5A_.wvu.FilterData" localSheetId="0" hidden="1">'на 01.07.2018'!$A$7:$J$403</definedName>
    <definedName name="Z_34E97F8E_B808_4C29_AFA8_24160BA8B576_.wvu.FilterData" localSheetId="0" hidden="1">'на 01.07.2018'!$A$7:$H$145</definedName>
    <definedName name="Z_354643EC_374D_4252_A3BA_624B9338CCF6_.wvu.FilterData" localSheetId="0" hidden="1">'на 01.07.2018'!$A$7:$J$403</definedName>
    <definedName name="Z_356902C5_CBA1_407E_849C_39B6CAAFCD34_.wvu.FilterData" localSheetId="0" hidden="1">'на 01.07.2018'!$A$7:$J$403</definedName>
    <definedName name="Z_356FBDD5_3775_4781_9E0A_901095CE6157_.wvu.FilterData" localSheetId="0" hidden="1">'на 01.07.2018'!$A$7:$J$403</definedName>
    <definedName name="Z_3597F15D_13FB_47E4_B2D7_0713796F1B32_.wvu.FilterData" localSheetId="0" hidden="1">'на 01.07.2018'!$A$7:$H$145</definedName>
    <definedName name="Z_36279478_DEDD_46A7_8B6D_9500CB65A35C_.wvu.FilterData" localSheetId="0" hidden="1">'на 01.07.2018'!$A$7:$H$145</definedName>
    <definedName name="Z_36282042_958F_4D98_9515_9E9271F26AA2_.wvu.FilterData" localSheetId="0" hidden="1">'на 01.07.2018'!$A$7:$H$145</definedName>
    <definedName name="Z_36483E9A_03E9_431F_B24B_73C77EA6547E_.wvu.FilterData" localSheetId="0" hidden="1">'на 01.07.2018'!$A$7:$J$403</definedName>
    <definedName name="Z_368728BB_F981_4DE3_8F4E_C77C2580C6B3_.wvu.FilterData" localSheetId="0" hidden="1">'на 01.07.2018'!$A$7:$J$403</definedName>
    <definedName name="Z_36AEB3FF_FCBC_4E21_8EFE_F20781816ED3_.wvu.FilterData" localSheetId="0" hidden="1">'на 01.07.2018'!$A$7:$H$145</definedName>
    <definedName name="Z_371CA4AD_891B_4B1D_9403_45AB26546607_.wvu.FilterData" localSheetId="0" hidden="1">'на 01.07.2018'!$A$7:$J$403</definedName>
    <definedName name="Z_375FD1ED_0F0C_4C78_AE3D_1D583BC74E47_.wvu.FilterData" localSheetId="0" hidden="1">'на 01.07.2018'!$A$7:$J$403</definedName>
    <definedName name="Z_3780FC5F_184E_406C_B40E_6BE29406408E_.wvu.FilterData" localSheetId="0" hidden="1">'на 01.07.2018'!$A$7:$J$403</definedName>
    <definedName name="Z_3789C719_2C4D_4FFB_B9EF_5AA095975824_.wvu.FilterData" localSheetId="0" hidden="1">'на 01.07.2018'!$A$7:$J$403</definedName>
    <definedName name="Z_37F8CE32_8CE8_4D95_9C0E_63112E6EFFE9_.wvu.Cols" localSheetId="0" hidden="1">'на 01.07.2018'!#REF!</definedName>
    <definedName name="Z_37F8CE32_8CE8_4D95_9C0E_63112E6EFFE9_.wvu.FilterData" localSheetId="0" hidden="1">'на 01.07.2018'!$A$7:$H$145</definedName>
    <definedName name="Z_37F8CE32_8CE8_4D95_9C0E_63112E6EFFE9_.wvu.PrintArea" localSheetId="0" hidden="1">'на 01.07.2018'!$A$1:$J$145</definedName>
    <definedName name="Z_37F8CE32_8CE8_4D95_9C0E_63112E6EFFE9_.wvu.PrintTitles" localSheetId="0" hidden="1">'на 01.07.2018'!$5:$8</definedName>
    <definedName name="Z_37F8CE32_8CE8_4D95_9C0E_63112E6EFFE9_.wvu.Rows" localSheetId="0" hidden="1">'на 01.07.2018'!#REF!,'на 01.07.2018'!#REF!,'на 01.07.2018'!#REF!,'на 01.07.2018'!#REF!,'на 01.07.2018'!#REF!,'на 01.07.2018'!#REF!,'на 01.07.2018'!#REF!,'на 01.07.2018'!#REF!,'на 01.07.2018'!#REF!,'на 01.07.2018'!#REF!,'на 01.07.2018'!#REF!,'на 01.07.2018'!#REF!,'на 01.07.2018'!#REF!,'на 01.07.2018'!#REF!,'на 01.07.2018'!#REF!,'на 01.07.2018'!#REF!,'на 01.07.2018'!#REF!</definedName>
    <definedName name="Z_386EE007_6994_4AA6_8824_D461BF01F1EA_.wvu.FilterData" localSheetId="0" hidden="1">'на 01.07.2018'!$A$7:$J$403</definedName>
    <definedName name="Z_394FB935_0201_44F8_9182_26C511D48F51_.wvu.FilterData" localSheetId="0" hidden="1">'на 01.07.2018'!$A$7:$J$403</definedName>
    <definedName name="Z_39897EE2_53F6_432A_9A7F_7DBB2FBB08E4_.wvu.FilterData" localSheetId="0" hidden="1">'на 01.07.2018'!$A$7:$J$403</definedName>
    <definedName name="Z_3A08D49D_7322_4FD5_90D4_F8436B9BCFE3_.wvu.FilterData" localSheetId="0" hidden="1">'на 01.07.2018'!$A$7:$J$403</definedName>
    <definedName name="Z_3A152827_EFCD_4FCD_A4F0_81C604FF3F88_.wvu.FilterData" localSheetId="0" hidden="1">'на 01.07.2018'!$A$7:$J$403</definedName>
    <definedName name="Z_3A3DB971_386F_40FA_8DD4_4A74AFE3B4C9_.wvu.FilterData" localSheetId="0" hidden="1">'на 01.07.2018'!$A$7:$J$403</definedName>
    <definedName name="Z_3AAEA08B_779A_471D_BFA0_0D98BF9A4FAD_.wvu.FilterData" localSheetId="0" hidden="1">'на 01.07.2018'!$A$7:$H$145</definedName>
    <definedName name="Z_3C664174_3E98_4762_A560_3810A313981F_.wvu.FilterData" localSheetId="0" hidden="1">'на 01.07.2018'!$A$7:$J$403</definedName>
    <definedName name="Z_3C9F72CF_10C2_48CF_BBB6_A2B9A1393F37_.wvu.FilterData" localSheetId="0" hidden="1">'на 01.07.2018'!$A$7:$H$145</definedName>
    <definedName name="Z_3CBCA6B7_5D7C_44A4_844A_26E2A61FDE86_.wvu.FilterData" localSheetId="0" hidden="1">'на 01.07.2018'!$A$7:$J$403</definedName>
    <definedName name="Z_3D1280C8_646B_4BB2_862F_8A8207220C6A_.wvu.FilterData" localSheetId="0" hidden="1">'на 01.07.2018'!$A$7:$H$145</definedName>
    <definedName name="Z_3D4245D9_9AB3_43FE_97D0_205A6EA7E6E4_.wvu.FilterData" localSheetId="0" hidden="1">'на 01.07.2018'!$A$7:$J$403</definedName>
    <definedName name="Z_3D5A28D4_CB7B_405C_9FFF_EB22C14AB77F_.wvu.FilterData" localSheetId="0" hidden="1">'на 01.07.2018'!$A$7:$J$403</definedName>
    <definedName name="Z_3D6E136A_63AE_4912_A965_BD438229D989_.wvu.FilterData" localSheetId="0" hidden="1">'на 01.07.2018'!$A$7:$J$403</definedName>
    <definedName name="Z_3DB4F6FC_CE58_4083_A6ED_88DCB901BB99_.wvu.FilterData" localSheetId="0" hidden="1">'на 01.07.2018'!$A$7:$H$145</definedName>
    <definedName name="Z_3E14FD86_95B1_4D0E_A8F6_A4FFDE0E3FF0_.wvu.FilterData" localSheetId="0" hidden="1">'на 01.07.2018'!$A$7:$J$403</definedName>
    <definedName name="Z_3E7BBA27_FCB5_4D66_864C_8656009B9E88_.wvu.FilterData" localSheetId="0" hidden="1">'на 01.07.2018'!$A$3:$K$200</definedName>
    <definedName name="Z_3EEA7E1A_5F2B_4408_A34C_1F0223B5B245_.wvu.FilterData" localSheetId="0" hidden="1">'на 01.07.2018'!$A$7:$J$403</definedName>
    <definedName name="Z_3EEA7E1A_5F2B_4408_A34C_1F0223B5B245_.wvu.PrintArea" localSheetId="0" hidden="1">'на 01.07.2018'!$A$1:$J$202</definedName>
    <definedName name="Z_3EEA7E1A_5F2B_4408_A34C_1F0223B5B245_.wvu.PrintTitles" localSheetId="0" hidden="1">'на 01.07.2018'!$5:$8</definedName>
    <definedName name="Z_3F0F098D_D998_48FD_BB26_7A5537CB4DC9_.wvu.FilterData" localSheetId="0" hidden="1">'на 01.07.2018'!$A$7:$J$403</definedName>
    <definedName name="Z_3F4E18FA_E0CE_43C2_A7F4_5CAE036892ED_.wvu.FilterData" localSheetId="0" hidden="1">'на 01.07.2018'!$A$7:$J$403</definedName>
    <definedName name="Z_3F7954D6_04C1_4B23_AE36_0FF9609A2280_.wvu.FilterData" localSheetId="0" hidden="1">'на 01.07.2018'!$A$7:$J$403</definedName>
    <definedName name="Z_3F839701_87D5_496C_AD9C_2B5AE5742513_.wvu.FilterData" localSheetId="0" hidden="1">'на 01.07.2018'!$A$7:$J$403</definedName>
    <definedName name="Z_3FE8ACF3_2097_4BA9_8230_2DBD30F09632_.wvu.FilterData" localSheetId="0" hidden="1">'на 01.07.2018'!$A$7:$J$403</definedName>
    <definedName name="Z_3FEA0B99_83A0_4934_91F1_66BC8E596ABB_.wvu.FilterData" localSheetId="0" hidden="1">'на 01.07.2018'!$A$7:$J$403</definedName>
    <definedName name="Z_3FEDCFF8_5450_469D_9A9E_38AB8819A083_.wvu.FilterData" localSheetId="0" hidden="1">'на 01.07.2018'!$A$7:$J$403</definedName>
    <definedName name="Z_402DFE3F_A5E1_41E8_BB4F_E3062FAE22D8_.wvu.FilterData" localSheetId="0" hidden="1">'на 01.07.2018'!$A$7:$J$403</definedName>
    <definedName name="Z_403313B7_B74E_4D03_8AB9_B2A52A5BA330_.wvu.FilterData" localSheetId="0" hidden="1">'на 01.07.2018'!$A$7:$H$145</definedName>
    <definedName name="Z_4055661A_C391_44E3_B71B_DF824D593415_.wvu.FilterData" localSheetId="0" hidden="1">'на 01.07.2018'!$A$7:$H$145</definedName>
    <definedName name="Z_413E8ADC_60FE_4AEB_A365_51405ED7DAEF_.wvu.FilterData" localSheetId="0" hidden="1">'на 01.07.2018'!$A$7:$J$403</definedName>
    <definedName name="Z_415B8653_FE9C_472E_85AE_9CFA9B00FD5E_.wvu.FilterData" localSheetId="0" hidden="1">'на 01.07.2018'!$A$7:$H$145</definedName>
    <definedName name="Z_418F9F46_9018_4AFC_A504_8CA60A905B83_.wvu.FilterData" localSheetId="0" hidden="1">'на 01.07.2018'!$A$7:$J$403</definedName>
    <definedName name="Z_41C6EAF5_F389_4A73_A5DF_3E2ABACB9DC1_.wvu.FilterData" localSheetId="0" hidden="1">'на 01.07.2018'!$A$7:$J$403</definedName>
    <definedName name="Z_422AF1DB_ADD9_4056_90D1_EF57FA0619FA_.wvu.FilterData" localSheetId="0" hidden="1">'на 01.07.2018'!$A$7:$J$403</definedName>
    <definedName name="Z_423AE2BD_6FE7_4E39_8400_BD8A00496896_.wvu.FilterData" localSheetId="0" hidden="1">'на 01.07.2018'!$A$7:$J$403</definedName>
    <definedName name="Z_42BF13A9_20A4_4030_912B_F63923E11DBF_.wvu.FilterData" localSheetId="0" hidden="1">'на 01.07.2018'!$A$7:$J$403</definedName>
    <definedName name="Z_4388DD05_A74C_4C1C_A344_6EEDB2F4B1B0_.wvu.FilterData" localSheetId="0" hidden="1">'на 01.07.2018'!$A$7:$H$145</definedName>
    <definedName name="Z_43F7D742_5383_4CCE_A058_3A12F3676DF6_.wvu.FilterData" localSheetId="0" hidden="1">'на 01.07.2018'!$A$7:$J$403</definedName>
    <definedName name="Z_445590C0_7350_4A17_AB85_F8DCF9494ECC_.wvu.FilterData" localSheetId="0" hidden="1">'на 01.07.2018'!$A$7:$H$145</definedName>
    <definedName name="Z_448249C8_AE56_4244_9A71_332B9BB563B1_.wvu.FilterData" localSheetId="0" hidden="1">'на 01.07.2018'!$A$7:$J$403</definedName>
    <definedName name="Z_45D27932_FD3D_46DE_B431_4E5606457D7F_.wvu.FilterData" localSheetId="0" hidden="1">'на 01.07.2018'!$A$7:$H$145</definedName>
    <definedName name="Z_45DE1976_7F07_4EB4_8A9C_FB72D060BEFA_.wvu.FilterData" localSheetId="0" hidden="1">'на 01.07.2018'!$A$7:$J$403</definedName>
    <definedName name="Z_45DE1976_7F07_4EB4_8A9C_FB72D060BEFA_.wvu.PrintArea" localSheetId="0" hidden="1">'на 01.07.2018'!$A$1:$J$199</definedName>
    <definedName name="Z_45DE1976_7F07_4EB4_8A9C_FB72D060BEFA_.wvu.PrintTitles" localSheetId="0" hidden="1">'на 01.07.2018'!$5:$8</definedName>
    <definedName name="Z_463F3E4B_81D6_4261_A251_5FB4227E67B1_.wvu.FilterData" localSheetId="0" hidden="1">'на 01.07.2018'!$A$7:$J$403</definedName>
    <definedName name="Z_4765959C_9F0B_44DF_B00A_10C6BB8CF204_.wvu.FilterData" localSheetId="0" hidden="1">'на 01.07.2018'!$A$7:$J$403</definedName>
    <definedName name="Z_47BCB1EA_366A_4F56_B866_A7D2D6FB6413_.wvu.FilterData" localSheetId="0" hidden="1">'на 01.07.2018'!$A$7:$J$403</definedName>
    <definedName name="Z_47CE02E9_7BC4_47FC_9B44_1B5CC8466C98_.wvu.FilterData" localSheetId="0" hidden="1">'на 01.07.2018'!$A$7:$J$403</definedName>
    <definedName name="Z_47DE35B6_B347_4C65_8E49_C2008CA773EB_.wvu.FilterData" localSheetId="0" hidden="1">'на 01.07.2018'!$A$7:$H$145</definedName>
    <definedName name="Z_47E54F1A_929E_4350_846F_D427E0D466DD_.wvu.FilterData" localSheetId="0" hidden="1">'на 01.07.2018'!$A$7:$J$403</definedName>
    <definedName name="Z_486156AC_4370_4C02_BA8A_CB9B49D1A8EC_.wvu.FilterData" localSheetId="0" hidden="1">'на 01.07.2018'!$A$7:$J$403</definedName>
    <definedName name="Z_490A2F1C_31D3_46A4_90C2_4FE00A2A3110_.wvu.FilterData" localSheetId="0" hidden="1">'на 01.07.2018'!$A$7:$J$403</definedName>
    <definedName name="Z_495CB41C_9D74_45FB_9A3C_30411D304A3A_.wvu.FilterData" localSheetId="0" hidden="1">'на 01.07.2018'!$A$7:$J$403</definedName>
    <definedName name="Z_49C7329D_3247_4713_BC9A_64F0EE2B0B3C_.wvu.FilterData" localSheetId="0" hidden="1">'на 01.07.2018'!$A$7:$J$403</definedName>
    <definedName name="Z_49E10B09_97E3_41C9_892E_7D9C5DFF5740_.wvu.FilterData" localSheetId="0" hidden="1">'на 01.07.2018'!$A$7:$J$403</definedName>
    <definedName name="Z_4A8D74AF_6B6C_4239_9EC3_301119213646_.wvu.FilterData" localSheetId="0" hidden="1">'на 01.07.2018'!$A$7:$J$403</definedName>
    <definedName name="Z_4AF0FF7E_D940_4246_AB71_AC8FEDA2EF24_.wvu.FilterData" localSheetId="0" hidden="1">'на 01.07.2018'!$A$7:$J$403</definedName>
    <definedName name="Z_4BB7905C_0E11_42F1_848D_90186131796A_.wvu.FilterData" localSheetId="0" hidden="1">'на 01.07.2018'!$A$7:$H$145</definedName>
    <definedName name="Z_4C1FE39D_945F_4F14_94DF_F69B283DCD9F_.wvu.FilterData" localSheetId="0" hidden="1">'на 01.07.2018'!$A$7:$H$145</definedName>
    <definedName name="Z_4CA010EE_9FB5_4C7E_A14E_34EFE4C7E4F1_.wvu.FilterData" localSheetId="0" hidden="1">'на 01.07.2018'!$A$7:$J$403</definedName>
    <definedName name="Z_4CEB490B_58FB_4CA0_AAF2_63178FECD849_.wvu.FilterData" localSheetId="0" hidden="1">'на 01.07.2018'!$A$7:$J$403</definedName>
    <definedName name="Z_4DBA5214_E42E_4E7C_B43C_190A2BF79ACC_.wvu.FilterData" localSheetId="0" hidden="1">'на 01.07.2018'!$A$7:$J$403</definedName>
    <definedName name="Z_4DC9D79A_8761_4284_BFE5_DFE7738AB4F8_.wvu.FilterData" localSheetId="0" hidden="1">'на 01.07.2018'!$A$7:$J$403</definedName>
    <definedName name="Z_4DF21929_63B0_45D6_9063_EE3D75E46DF0_.wvu.FilterData" localSheetId="0" hidden="1">'на 01.07.2018'!$A$7:$J$403</definedName>
    <definedName name="Z_4E70B456_53A6_4A9B_B0D8_E54D21A50BAA_.wvu.FilterData" localSheetId="0" hidden="1">'на 01.07.2018'!$A$7:$J$403</definedName>
    <definedName name="Z_4EB9A2EB_6EC6_4AFE_AFFA_537868B4F130_.wvu.FilterData" localSheetId="0" hidden="1">'на 01.07.2018'!$A$7:$J$403</definedName>
    <definedName name="Z_4EF3C623_C372_46C1_AA60_4AC85C37C9F2_.wvu.FilterData" localSheetId="0" hidden="1">'на 01.07.2018'!$A$7:$J$403</definedName>
    <definedName name="Z_4FA4A69A_6589_44A8_8710_9041295BCBA3_.wvu.FilterData" localSheetId="0" hidden="1">'на 01.07.2018'!$A$7:$J$403</definedName>
    <definedName name="Z_4FE18469_4F1B_4C4F_94F8_2337C288BBDA_.wvu.FilterData" localSheetId="0" hidden="1">'на 01.07.2018'!$A$7:$J$403</definedName>
    <definedName name="Z_5039ACE2_215B_49F3_AC23_F5E171EB2E04_.wvu.FilterData" localSheetId="0" hidden="1">'на 01.07.2018'!$A$7:$J$403</definedName>
    <definedName name="Z_512708F0_FC6D_4404_BE68_DA23201791B7_.wvu.FilterData" localSheetId="0" hidden="1">'на 01.07.2018'!$A$7:$J$403</definedName>
    <definedName name="Z_51BD5A76_12FD_4D74_BB88_134070337907_.wvu.FilterData" localSheetId="0" hidden="1">'на 01.07.2018'!$A$7:$J$403</definedName>
    <definedName name="Z_52ACD1DE_5C8C_419B_897D_A938C2151D22_.wvu.FilterData" localSheetId="0" hidden="1">'на 01.07.2018'!$A$7:$J$403</definedName>
    <definedName name="Z_52C40832_4D48_45A4_B802_95C62DCB5A61_.wvu.FilterData" localSheetId="0" hidden="1">'на 01.07.2018'!$A$7:$H$145</definedName>
    <definedName name="Z_539CB3DF_9B66_4BE7_9074_8CE0405EB8A6_.wvu.Cols" localSheetId="0" hidden="1">'на 01.07.2018'!#REF!,'на 01.07.2018'!#REF!</definedName>
    <definedName name="Z_539CB3DF_9B66_4BE7_9074_8CE0405EB8A6_.wvu.FilterData" localSheetId="0" hidden="1">'на 01.07.2018'!$A$7:$J$403</definedName>
    <definedName name="Z_539CB3DF_9B66_4BE7_9074_8CE0405EB8A6_.wvu.PrintArea" localSheetId="0" hidden="1">'на 01.07.2018'!$A$1:$J$195</definedName>
    <definedName name="Z_539CB3DF_9B66_4BE7_9074_8CE0405EB8A6_.wvu.PrintTitles" localSheetId="0" hidden="1">'на 01.07.2018'!$5:$8</definedName>
    <definedName name="Z_543FDC9E_DC95_4C7A_84E4_76AA766A82EF_.wvu.FilterData" localSheetId="0" hidden="1">'на 01.07.2018'!$A$7:$J$403</definedName>
    <definedName name="Z_55266A36_B6A9_42E1_8467_17D14F12BABD_.wvu.FilterData" localSheetId="0" hidden="1">'на 01.07.2018'!$A$7:$H$145</definedName>
    <definedName name="Z_55F24CBB_212F_42F4_BB98_92561BDA95C3_.wvu.FilterData" localSheetId="0" hidden="1">'на 01.07.2018'!$A$7:$J$403</definedName>
    <definedName name="Z_564F82E8_8306_4799_B1F9_06B1FD1FB16E_.wvu.FilterData" localSheetId="0" hidden="1">'на 01.07.2018'!$A$3:$K$200</definedName>
    <definedName name="Z_565A1A16_6A4F_4794_B3C1_1808DC7E86C0_.wvu.FilterData" localSheetId="0" hidden="1">'на 01.07.2018'!$A$7:$H$145</definedName>
    <definedName name="Z_568C3823_FEE7_49C8_B4CF_3D48541DA65C_.wvu.FilterData" localSheetId="0" hidden="1">'на 01.07.2018'!$A$7:$H$145</definedName>
    <definedName name="Z_5696C387_34DF_4BED_BB60_2D85436D9DA8_.wvu.FilterData" localSheetId="0" hidden="1">'на 01.07.2018'!$A$7:$J$403</definedName>
    <definedName name="Z_56C18D87_C587_43F7_9147_D7827AADF66D_.wvu.FilterData" localSheetId="0" hidden="1">'на 01.07.2018'!$A$7:$H$145</definedName>
    <definedName name="Z_5729DC83_8713_4B21_9D2C_8A74D021747E_.wvu.FilterData" localSheetId="0" hidden="1">'на 01.07.2018'!$A$7:$H$145</definedName>
    <definedName name="Z_5730431A_42FA_4886_8F76_DA9C1179F65B_.wvu.FilterData" localSheetId="0" hidden="1">'на 01.07.2018'!$A$7:$J$403</definedName>
    <definedName name="Z_58270B81_2C5A_44D4_84D8_B29B6BA03243_.wvu.FilterData" localSheetId="0" hidden="1">'на 01.07.2018'!$A$7:$H$145</definedName>
    <definedName name="Z_5834E280_FA37_4F43_B5D8_B8D5A97A4524_.wvu.FilterData" localSheetId="0" hidden="1">'на 01.07.2018'!$A$7:$J$403</definedName>
    <definedName name="Z_58A2BFA9_7803_4AA8_99E8_85AF5847A611_.wvu.FilterData" localSheetId="0" hidden="1">'на 01.07.2018'!$A$7:$J$403</definedName>
    <definedName name="Z_58BFA8D4_CF88_4C84_B35F_981C21093C49_.wvu.FilterData" localSheetId="0" hidden="1">'на 01.07.2018'!$A$7:$J$403</definedName>
    <definedName name="Z_58EAD7A7_C312_4E53_9D90_6DB268F00AAE_.wvu.FilterData" localSheetId="0" hidden="1">'на 01.07.2018'!$A$7:$J$403</definedName>
    <definedName name="Z_59074C03_1A19_4344_8FE1_916D5A98CD29_.wvu.FilterData" localSheetId="0" hidden="1">'на 01.07.2018'!$A$7:$J$403</definedName>
    <definedName name="Z_593FC661_D3C9_4D5B_9F7F_4FD8BB281A5E_.wvu.FilterData" localSheetId="0" hidden="1">'на 01.07.2018'!$A$7:$J$403</definedName>
    <definedName name="Z_59F91900_CAE9_4608_97BE_FBC0993C389F_.wvu.FilterData" localSheetId="0" hidden="1">'на 01.07.2018'!$A$7:$H$145</definedName>
    <definedName name="Z_5A0826D2_48E8_4049_87EB_8011A792B32A_.wvu.FilterData" localSheetId="0" hidden="1">'на 01.07.2018'!$A$7:$J$403</definedName>
    <definedName name="Z_5AC843E8_BE7D_4B69_82E5_622B40389D76_.wvu.FilterData" localSheetId="0" hidden="1">'на 01.07.2018'!$A$7:$J$403</definedName>
    <definedName name="Z_5AED1EEB_F2BD_4EA8_B85A_ECC7CA9EB0BB_.wvu.FilterData" localSheetId="0" hidden="1">'на 01.07.2018'!$A$7:$J$403</definedName>
    <definedName name="Z_5B201F9D_0EC3_499C_A33C_1C4C3BFDAC63_.wvu.FilterData" localSheetId="0" hidden="1">'на 01.07.2018'!$A$7:$J$403</definedName>
    <definedName name="Z_5B530939_3820_4F41_B6AF_D342046937E2_.wvu.FilterData" localSheetId="0" hidden="1">'на 01.07.2018'!$A$7:$J$403</definedName>
    <definedName name="Z_5B6D98E6_8929_4747_9889_173EDC254AC0_.wvu.FilterData" localSheetId="0" hidden="1">'на 01.07.2018'!$A$7:$J$403</definedName>
    <definedName name="Z_5B8F35C7_BACE_46B7_A289_D37993E37EE6_.wvu.FilterData" localSheetId="0" hidden="1">'на 01.07.2018'!$A$7:$J$403</definedName>
    <definedName name="Z_5C13A1A0_C535_4639_90BE_9B5D72B8AEDB_.wvu.FilterData" localSheetId="0" hidden="1">'на 01.07.2018'!$A$7:$H$145</definedName>
    <definedName name="Z_5C253E80_F3BD_4FE4_AB93_2FEE92134E33_.wvu.FilterData" localSheetId="0" hidden="1">'на 01.07.2018'!$A$7:$J$403</definedName>
    <definedName name="Z_5C519772_2A20_4B5B_841B_37C4DE3DF25F_.wvu.FilterData" localSheetId="0" hidden="1">'на 01.07.2018'!$A$7:$J$403</definedName>
    <definedName name="Z_5CDE7466_9008_4EE8_8F19_E26D937B15F6_.wvu.FilterData" localSheetId="0" hidden="1">'на 01.07.2018'!$A$7:$H$145</definedName>
    <definedName name="Z_5D02AC07_9DDA_4DED_8BC0_7F56C2780A3D_.wvu.FilterData" localSheetId="0" hidden="1">'на 01.07.2018'!$A$7:$J$403</definedName>
    <definedName name="Z_5D1A8E24_0858_4B4C_9A88_78819F5A1F0E_.wvu.FilterData" localSheetId="0" hidden="1">'на 01.07.2018'!$A$7:$J$403</definedName>
    <definedName name="Z_5E8319AA_70BE_4A15_908D_5BB7BC61D3F7_.wvu.FilterData" localSheetId="0" hidden="1">'на 01.07.2018'!$A$7:$J$403</definedName>
    <definedName name="Z_5EB104F4_627D_44E7_960F_6C67063C7D09_.wvu.FilterData" localSheetId="0" hidden="1">'на 01.07.2018'!$A$7:$J$403</definedName>
    <definedName name="Z_5EB1B5BB_79BE_4318_9140_3FA31802D519_.wvu.FilterData" localSheetId="0" hidden="1">'на 01.07.2018'!$A$7:$J$403</definedName>
    <definedName name="Z_5EB1B5BB_79BE_4318_9140_3FA31802D519_.wvu.PrintArea" localSheetId="0" hidden="1">'на 01.07.2018'!$A$1:$J$195</definedName>
    <definedName name="Z_5EB1B5BB_79BE_4318_9140_3FA31802D519_.wvu.PrintTitles" localSheetId="0" hidden="1">'на 01.07.2018'!$5:$8</definedName>
    <definedName name="Z_5FB953A5_71FF_4056_AF98_C9D06FF0EDF3_.wvu.Cols" localSheetId="0" hidden="1">'на 01.07.2018'!#REF!,'на 01.07.2018'!#REF!</definedName>
    <definedName name="Z_5FB953A5_71FF_4056_AF98_C9D06FF0EDF3_.wvu.FilterData" localSheetId="0" hidden="1">'на 01.07.2018'!$A$7:$J$403</definedName>
    <definedName name="Z_5FB953A5_71FF_4056_AF98_C9D06FF0EDF3_.wvu.PrintArea" localSheetId="0" hidden="1">'на 01.07.2018'!$A$1:$J$195</definedName>
    <definedName name="Z_5FB953A5_71FF_4056_AF98_C9D06FF0EDF3_.wvu.PrintTitles" localSheetId="0" hidden="1">'на 01.07.2018'!$5:$8</definedName>
    <definedName name="Z_60155C64_695E_458C_BBFE_B89C53118803_.wvu.FilterData" localSheetId="0" hidden="1">'на 01.07.2018'!$A$7:$J$403</definedName>
    <definedName name="Z_60657231_C99E_4191_A90E_C546FB588843_.wvu.FilterData" localSheetId="0" hidden="1">'на 01.07.2018'!$A$7:$H$145</definedName>
    <definedName name="Z_60B33E92_3815_4061_91AA_8E38B8895054_.wvu.FilterData" localSheetId="0" hidden="1">'на 01.07.2018'!$A$7:$H$145</definedName>
    <definedName name="Z_61D3C2BE_E5C3_4670_8A8C_5EA015D7BE13_.wvu.FilterData" localSheetId="0" hidden="1">'на 01.07.2018'!$A$7:$J$403</definedName>
    <definedName name="Z_6246324E_D224_4FAC_8C67_F9370E7D77EB_.wvu.FilterData" localSheetId="0" hidden="1">'на 01.07.2018'!$A$7:$J$403</definedName>
    <definedName name="Z_62534477_13C5_437C_87A9_3525FC60CE4D_.wvu.FilterData" localSheetId="0" hidden="1">'на 01.07.2018'!$A$7:$J$403</definedName>
    <definedName name="Z_62691467_BD46_47AE_A6DF_52CBD0D9817B_.wvu.FilterData" localSheetId="0" hidden="1">'на 01.07.2018'!$A$7:$H$145</definedName>
    <definedName name="Z_62C4D5B7_88F6_4885_99F7_CBFA0AACC2D9_.wvu.FilterData" localSheetId="0" hidden="1">'на 01.07.2018'!$A$7:$J$403</definedName>
    <definedName name="Z_62E7809F_D5DF_4BC1_AEFF_718779E2F7F6_.wvu.FilterData" localSheetId="0" hidden="1">'на 01.07.2018'!$A$7:$J$403</definedName>
    <definedName name="Z_62F28655_B8A8_45AE_A142_E93FF8C032BD_.wvu.FilterData" localSheetId="0" hidden="1">'на 01.07.2018'!$A$7:$J$403</definedName>
    <definedName name="Z_62F2B5AA_C3D1_4669_A4A0_184285923B8F_.wvu.FilterData" localSheetId="0" hidden="1">'на 01.07.2018'!$A$7:$J$403</definedName>
    <definedName name="Z_63720CAA_47FE_4977_B082_29E1534276C7_.wvu.FilterData" localSheetId="0" hidden="1">'на 01.07.2018'!$A$7:$J$403</definedName>
    <definedName name="Z_638AAAE8_8FF2_44D0_A160_BB2A9AEB5B72_.wvu.FilterData" localSheetId="0" hidden="1">'на 01.07.2018'!$A$7:$H$145</definedName>
    <definedName name="Z_63D45DC6_0D62_438A_9069_0A4378090381_.wvu.FilterData" localSheetId="0" hidden="1">'на 01.07.2018'!$A$7:$H$145</definedName>
    <definedName name="Z_648AB040_BD0E_49A1_BA40_87D3D9C0BA55_.wvu.FilterData" localSheetId="0" hidden="1">'на 01.07.2018'!$A$7:$J$403</definedName>
    <definedName name="Z_649E5CE3_4976_49D9_83DA_4E57FFC714BF_.wvu.Cols" localSheetId="0" hidden="1">'на 01.07.2018'!#REF!</definedName>
    <definedName name="Z_649E5CE3_4976_49D9_83DA_4E57FFC714BF_.wvu.FilterData" localSheetId="0" hidden="1">'на 01.07.2018'!$A$7:$J$403</definedName>
    <definedName name="Z_649E5CE3_4976_49D9_83DA_4E57FFC714BF_.wvu.PrintArea" localSheetId="0" hidden="1">'на 01.07.2018'!$A$1:$J$199</definedName>
    <definedName name="Z_649E5CE3_4976_49D9_83DA_4E57FFC714BF_.wvu.PrintTitles" localSheetId="0" hidden="1">'на 01.07.2018'!$5:$8</definedName>
    <definedName name="Z_64C01F03_E840_4B6E_960F_5E13E0981676_.wvu.FilterData" localSheetId="0" hidden="1">'на 01.07.2018'!$A$7:$J$403</definedName>
    <definedName name="Z_65F8B16B_220F_4FC8_86A4_6BDB56CB5C59_.wvu.FilterData" localSheetId="0" hidden="1">'на 01.07.2018'!$A$3:$K$200</definedName>
    <definedName name="Z_6654CD2E_14AE_4299_8801_306919BA9D32_.wvu.FilterData" localSheetId="0" hidden="1">'на 01.07.2018'!$A$7:$J$403</definedName>
    <definedName name="Z_66550ABE_0FE4_4071_B1FA_6163FA599414_.wvu.FilterData" localSheetId="0" hidden="1">'на 01.07.2018'!$A$7:$J$403</definedName>
    <definedName name="Z_6656F77C_55F8_4E1C_A222_2E884838D2F2_.wvu.FilterData" localSheetId="0" hidden="1">'на 01.07.2018'!$A$7:$J$403</definedName>
    <definedName name="Z_66EE8E68_84F1_44B5_B60B_7ED67214A421_.wvu.FilterData" localSheetId="0" hidden="1">'на 01.07.2018'!$A$7:$J$403</definedName>
    <definedName name="Z_67A1158E_8E10_4053_B044_B8AB7C784C01_.wvu.FilterData" localSheetId="0" hidden="1">'на 01.07.2018'!$A$7:$J$403</definedName>
    <definedName name="Z_67ADFAE6_A9AF_44D7_8539_93CD0F6B7849_.wvu.FilterData" localSheetId="0" hidden="1">'на 01.07.2018'!$A$7:$J$403</definedName>
    <definedName name="Z_67ADFAE6_A9AF_44D7_8539_93CD0F6B7849_.wvu.PrintArea" localSheetId="0" hidden="1">'на 01.07.2018'!$A$1:$J$201</definedName>
    <definedName name="Z_67ADFAE6_A9AF_44D7_8539_93CD0F6B7849_.wvu.PrintTitles" localSheetId="0" hidden="1">'на 01.07.2018'!$5:$8</definedName>
    <definedName name="Z_67ADFAE6_A9AF_44D7_8539_93CD0F6B7849_.wvu.Rows" localSheetId="0" hidden="1">'на 01.07.2018'!$19:$20,'на 01.07.2018'!$27:$28,'на 01.07.2018'!$34:$35,'на 01.07.2018'!$41:$42,'на 01.07.2018'!$47:$48,'на 01.07.2018'!$52:$54,'на 01.07.2018'!$56:$56,'на 01.07.2018'!$58:$60,'на 01.07.2018'!$66:$67,'на 01.07.2018'!$72:$73,'на 01.07.2018'!$78:$79,'на 01.07.2018'!$84:$85,'на 01.07.2018'!$96:$97,'на 01.07.2018'!$102:$103,'на 01.07.2018'!$108:$109,'на 01.07.2018'!$114:$115,'на 01.07.2018'!$120:$120,'на 01.07.2018'!$126:$127,'на 01.07.2018'!$132:$133,'на 01.07.2018'!$138:$139,'на 01.07.2018'!$144:$145,'на 01.07.2018'!$151:$152,'на 01.07.2018'!$159:$159,'на 01.07.2018'!$161:$165,'на 01.07.2018'!$170:$171,'на 01.07.2018'!$173:$173,'на 01.07.2018'!$177:$177,'на 01.07.2018'!$183:$184,'на 01.07.2018'!$187:$191,'на 01.07.2018'!$199:$199</definedName>
    <definedName name="Z_68543727_5837_47F3_A17E_A06AE03143F0_.wvu.FilterData" localSheetId="0" hidden="1">'на 01.07.2018'!$A$7:$J$403</definedName>
    <definedName name="Z_6901CD30_42B7_4EC1_AF54_8AB710BFE495_.wvu.FilterData" localSheetId="0" hidden="1">'на 01.07.2018'!$A$7:$J$403</definedName>
    <definedName name="Z_69321B6F_CF2A_4DAB_82CF_8CAAD629F257_.wvu.FilterData" localSheetId="0" hidden="1">'на 01.07.2018'!$A$7:$J$403</definedName>
    <definedName name="Z_6A19F32A_B160_4483_91DD_03217B777DF3_.wvu.FilterData" localSheetId="0" hidden="1">'на 01.07.2018'!$A$7:$J$403</definedName>
    <definedName name="Z_6A3BD144_0140_4ADD_AD88_B274AA069B37_.wvu.FilterData" localSheetId="0" hidden="1">'на 01.07.2018'!$A$7:$J$403</definedName>
    <definedName name="Z_6B30174D_06F6_400C_8FE4_A489A229C982_.wvu.FilterData" localSheetId="0" hidden="1">'на 01.07.2018'!$A$7:$J$403</definedName>
    <definedName name="Z_6B9F1A4E_485B_421D_A44C_0AAE5901E28D_.wvu.FilterData" localSheetId="0" hidden="1">'на 01.07.2018'!$A$7:$J$403</definedName>
    <definedName name="Z_6BE4E62B_4F97_4F96_9638_8ADCE8F932B1_.wvu.FilterData" localSheetId="0" hidden="1">'на 01.07.2018'!$A$7:$H$145</definedName>
    <definedName name="Z_6BE735CC_AF2E_4F67_B22D_A8AB001D3353_.wvu.FilterData" localSheetId="0" hidden="1">'на 01.07.2018'!$A$7:$H$145</definedName>
    <definedName name="Z_6C574B3A_CBDC_4063_B039_06E2BE768645_.wvu.FilterData" localSheetId="0" hidden="1">'на 01.07.2018'!$A$7:$J$403</definedName>
    <definedName name="Z_6CF84B0C_144A_4CF4_A34E_B9147B738037_.wvu.FilterData" localSheetId="0" hidden="1">'на 01.07.2018'!$A$7:$H$145</definedName>
    <definedName name="Z_6D091BF8_3118_4C66_BFCF_A396B92963B0_.wvu.FilterData" localSheetId="0" hidden="1">'на 01.07.2018'!$A$7:$J$403</definedName>
    <definedName name="Z_6D692D1F_2186_4B62_878B_AABF13F25116_.wvu.FilterData" localSheetId="0" hidden="1">'на 01.07.2018'!$A$7:$J$403</definedName>
    <definedName name="Z_6D7CFBF1_75D3_41F3_8694_AE4E45FE6F72_.wvu.FilterData" localSheetId="0" hidden="1">'на 01.07.2018'!$A$7:$J$403</definedName>
    <definedName name="Z_6E1926CF_4906_4A55_811C_617ED8BB98BA_.wvu.FilterData" localSheetId="0" hidden="1">'на 01.07.2018'!$A$7:$J$403</definedName>
    <definedName name="Z_6E2D6686_B9FD_4BBA_8CD4_95C6386F5509_.wvu.FilterData" localSheetId="0" hidden="1">'на 01.07.2018'!$A$7:$H$145</definedName>
    <definedName name="Z_6E4A7295_8CE0_4D28_ABEF_D38EBAE7C204_.wvu.FilterData" localSheetId="0" hidden="1">'на 01.07.2018'!$A$7:$J$403</definedName>
    <definedName name="Z_6E4A7295_8CE0_4D28_ABEF_D38EBAE7C204_.wvu.PrintArea" localSheetId="0" hidden="1">'на 01.07.2018'!$A$1:$J$199</definedName>
    <definedName name="Z_6E4A7295_8CE0_4D28_ABEF_D38EBAE7C204_.wvu.PrintTitles" localSheetId="0" hidden="1">'на 01.07.2018'!$5:$8</definedName>
    <definedName name="Z_6ECBF068_1C02_4E6C_B4E6_EB2B6EC464BD_.wvu.FilterData" localSheetId="0" hidden="1">'на 01.07.2018'!$A$7:$J$403</definedName>
    <definedName name="Z_6F1223ED_6D7E_4BDC_97BD_57C6B16DF50B_.wvu.FilterData" localSheetId="0" hidden="1">'на 01.07.2018'!$A$7:$J$403</definedName>
    <definedName name="Z_6F188E27_E72B_48C9_888E_3A4AAF082D5A_.wvu.FilterData" localSheetId="0" hidden="1">'на 01.07.2018'!$A$7:$J$403</definedName>
    <definedName name="Z_6F60BF81_D1A9_4E04_93E7_3EE7124B8D23_.wvu.FilterData" localSheetId="0" hidden="1">'на 01.07.2018'!$A$7:$H$145</definedName>
    <definedName name="Z_6FA95ECB_A72C_44B0_B29D_BED71D2AC5FA_.wvu.FilterData" localSheetId="0" hidden="1">'на 01.07.2018'!$A$7:$J$403</definedName>
    <definedName name="Z_701E5EC3_E633_4389_A70E_4DD82E713CE4_.wvu.FilterData" localSheetId="0" hidden="1">'на 01.07.2018'!$A$7:$J$403</definedName>
    <definedName name="Z_70567FCD_AD22_4F19_9380_E5332B152F74_.wvu.FilterData" localSheetId="0" hidden="1">'на 01.07.2018'!$A$7:$J$403</definedName>
    <definedName name="Z_706D67E7_3361_40B2_829D_8844AB8060E2_.wvu.FilterData" localSheetId="0" hidden="1">'на 01.07.2018'!$A$7:$H$145</definedName>
    <definedName name="Z_70E4543C_ADDB_4019_BDB2_F36D27861FA5_.wvu.FilterData" localSheetId="0" hidden="1">'на 01.07.2018'!$A$7:$J$403</definedName>
    <definedName name="Z_70F1B7E8_7988_4C81_9922_ABE1AE06A197_.wvu.FilterData" localSheetId="0" hidden="1">'на 01.07.2018'!$A$7:$J$403</definedName>
    <definedName name="Z_7246383F_5A7C_4469_ABE5_F3DE99D7B98C_.wvu.FilterData" localSheetId="0" hidden="1">'на 01.07.2018'!$A$7:$H$145</definedName>
    <definedName name="Z_728B417D_5E48_46CF_86FE_9C0FFD136F19_.wvu.FilterData" localSheetId="0" hidden="1">'на 01.07.2018'!$A$7:$J$403</definedName>
    <definedName name="Z_72971C39_5C91_4008_BD77_2DC24FDFDCB6_.wvu.FilterData" localSheetId="0" hidden="1">'на 01.07.2018'!$A$7:$J$403</definedName>
    <definedName name="Z_72BCCF18_7B1D_4731_977C_FF5C187A4C82_.wvu.FilterData" localSheetId="0" hidden="1">'на 01.07.2018'!$A$7:$J$403</definedName>
    <definedName name="Z_72C0943B_A5D5_4B80_AD54_166C5CDC74DE_.wvu.FilterData" localSheetId="0" hidden="1">'на 01.07.2018'!$A$3:$K$200</definedName>
    <definedName name="Z_72C0943B_A5D5_4B80_AD54_166C5CDC74DE_.wvu.PrintArea" localSheetId="0" hidden="1">'на 01.07.2018'!$A$1:$J$202</definedName>
    <definedName name="Z_72C0943B_A5D5_4B80_AD54_166C5CDC74DE_.wvu.PrintTitles" localSheetId="0" hidden="1">'на 01.07.2018'!$5:$8</definedName>
    <definedName name="Z_7351B774_7780_442A_903E_647131A150ED_.wvu.FilterData" localSheetId="0" hidden="1">'на 01.07.2018'!$A$7:$J$403</definedName>
    <definedName name="Z_73DD0BF4_420B_48CB_9B9B_8A8636EFB6F5_.wvu.FilterData" localSheetId="0" hidden="1">'на 01.07.2018'!$A$7:$J$403</definedName>
    <definedName name="Z_741C3AAD_37E5_4231_B8F1_6F6ABAB5BA70_.wvu.FilterData" localSheetId="0" hidden="1">'на 01.07.2018'!$A$3:$K$200</definedName>
    <definedName name="Z_742C8CE1_B323_4B6C_901C_E2B713ADDB04_.wvu.FilterData" localSheetId="0" hidden="1">'на 01.07.2018'!$A$7:$H$145</definedName>
    <definedName name="Z_74F25527_9FBE_45D8_B38D_2B215FE8DD1E_.wvu.FilterData" localSheetId="0" hidden="1">'на 01.07.2018'!$A$7:$J$403</definedName>
    <definedName name="Z_762066AC_D656_4392_845D_8C6157B76764_.wvu.FilterData" localSheetId="0" hidden="1">'на 01.07.2018'!$A$7:$H$145</definedName>
    <definedName name="Z_7654DBDC_86A8_4903_B5DC_30516E94F2C0_.wvu.FilterData" localSheetId="0" hidden="1">'на 01.07.2018'!$A$7:$J$403</definedName>
    <definedName name="Z_77081AB2_288F_4D22_9FAD_2429DAF1E510_.wvu.FilterData" localSheetId="0" hidden="1">'на 01.07.2018'!$A$7:$J$403</definedName>
    <definedName name="Z_777611BF_FE54_48A9_A8A8_0C82A3AE3A94_.wvu.FilterData" localSheetId="0" hidden="1">'на 01.07.2018'!$A$7:$J$403</definedName>
    <definedName name="Z_793C7B2D_7F2B_48EC_8A47_D2709381137D_.wvu.FilterData" localSheetId="0" hidden="1">'на 01.07.2018'!$A$7:$J$403</definedName>
    <definedName name="Z_799DB00F_141C_483B_A462_359C05A36D93_.wvu.FilterData" localSheetId="0" hidden="1">'на 01.07.2018'!$A$7:$H$145</definedName>
    <definedName name="Z_79E4D554_5B2C_41A7_B934_B430838AA03E_.wvu.FilterData" localSheetId="0" hidden="1">'на 01.07.2018'!$A$7:$J$403</definedName>
    <definedName name="Z_7A01CF94_90AE_4821_93EE_D3FE8D12D8D5_.wvu.FilterData" localSheetId="0" hidden="1">'на 01.07.2018'!$A$7:$J$403</definedName>
    <definedName name="Z_7A09065A_45D5_4C53_B9DD_121DF6719D64_.wvu.FilterData" localSheetId="0" hidden="1">'на 01.07.2018'!$A$7:$H$145</definedName>
    <definedName name="Z_7A71A7FF_8800_4D00_AEC1_1B599D526CDE_.wvu.FilterData" localSheetId="0" hidden="1">'на 01.07.2018'!$A$7:$J$403</definedName>
    <definedName name="Z_7AE14342_BF53_4FA2_8C85_1038D8BA9596_.wvu.FilterData" localSheetId="0" hidden="1">'на 01.07.2018'!$A$7:$H$145</definedName>
    <definedName name="Z_7B245AB0_C2AF_4822_BFC4_2399F85856C1_.wvu.Cols" localSheetId="0" hidden="1">'на 01.07.2018'!#REF!,'на 01.07.2018'!#REF!</definedName>
    <definedName name="Z_7B245AB0_C2AF_4822_BFC4_2399F85856C1_.wvu.FilterData" localSheetId="0" hidden="1">'на 01.07.2018'!$A$7:$J$403</definedName>
    <definedName name="Z_7B245AB0_C2AF_4822_BFC4_2399F85856C1_.wvu.PrintArea" localSheetId="0" hidden="1">'на 01.07.2018'!$A$1:$J$195</definedName>
    <definedName name="Z_7B245AB0_C2AF_4822_BFC4_2399F85856C1_.wvu.PrintTitles" localSheetId="0" hidden="1">'на 01.07.2018'!$5:$8</definedName>
    <definedName name="Z_7B77AEA7_9EB0_430F_94C7_6393A69B0369_.wvu.FilterData" localSheetId="0" hidden="1">'на 01.07.2018'!$A$7:$J$403</definedName>
    <definedName name="Z_7BA445E6_50A0_4F67_81F2_B2945A5BFD3F_.wvu.FilterData" localSheetId="0" hidden="1">'на 01.07.2018'!$A$7:$J$403</definedName>
    <definedName name="Z_7BC27702_AD83_4B6E_860E_D694439F877D_.wvu.FilterData" localSheetId="0" hidden="1">'на 01.07.2018'!$A$7:$H$145</definedName>
    <definedName name="Z_7CB2D520_A8A5_4D6C_BE39_64C505DBAE2C_.wvu.FilterData" localSheetId="0" hidden="1">'на 01.07.2018'!$A$7:$J$403</definedName>
    <definedName name="Z_7CB9D1CB_80BA_40B4_9A94_7ED38A1B10BF_.wvu.FilterData" localSheetId="0" hidden="1">'на 01.07.2018'!$A$7:$J$403</definedName>
    <definedName name="Z_7DB24378_D193_4D04_9739_831C8625EEAE_.wvu.FilterData" localSheetId="0" hidden="1">'на 01.07.2018'!$A$7:$J$60</definedName>
    <definedName name="Z_7E10B4A2_86C5_49FE_B735_A2A4A6EBA352_.wvu.FilterData" localSheetId="0" hidden="1">'на 01.07.2018'!$A$7:$J$403</definedName>
    <definedName name="Z_7E77AE50_A8E9_48E1_BD6F_0651484E1DB4_.wvu.FilterData" localSheetId="0" hidden="1">'на 01.07.2018'!$A$7:$J$403</definedName>
    <definedName name="Z_7EA33A1B_0947_4DD9_ACB5_FE84B029B96C_.wvu.FilterData" localSheetId="0" hidden="1">'на 01.07.2018'!$A$7:$J$403</definedName>
    <definedName name="Z_80D84490_9B2F_4196_9FDE_6B9221814592_.wvu.FilterData" localSheetId="0" hidden="1">'на 01.07.2018'!$A$7:$J$403</definedName>
    <definedName name="Z_81403331_C5EB_4760_B273_D3D9C8D43951_.wvu.FilterData" localSheetId="0" hidden="1">'на 01.07.2018'!$A$7:$H$145</definedName>
    <definedName name="Z_81BE03B7_DE2F_4E82_8496_CAF917D1CC3F_.wvu.FilterData" localSheetId="0" hidden="1">'на 01.07.2018'!$A$7:$J$403</definedName>
    <definedName name="Z_8220CA38_66F1_4F9F_A7AE_CF3DF89B0B66_.wvu.FilterData" localSheetId="0" hidden="1">'на 01.07.2018'!$A$7:$J$403</definedName>
    <definedName name="Z_8280D1E0_5055_49CD_A383_D6B2F2EBD512_.wvu.FilterData" localSheetId="0" hidden="1">'на 01.07.2018'!$A$7:$H$145</definedName>
    <definedName name="Z_829F5F3F_AACC_4AF4_A7EF_0FD75747C358_.wvu.FilterData" localSheetId="0" hidden="1">'на 01.07.2018'!$A$7:$J$403</definedName>
    <definedName name="Z_840133FA_9546_4ED0_AA3E_E87F8F80931F_.wvu.FilterData" localSheetId="0" hidden="1">'на 01.07.2018'!$A$7:$J$403</definedName>
    <definedName name="Z_8462E4B7_FF49_4401_9CB1_027D70C3D86B_.wvu.FilterData" localSheetId="0" hidden="1">'на 01.07.2018'!$A$7:$H$145</definedName>
    <definedName name="Z_8518C130_335F_4917_99A5_712FA6AC79A6_.wvu.FilterData" localSheetId="0" hidden="1">'на 01.07.2018'!$A$7:$J$403</definedName>
    <definedName name="Z_8518EF96_21CF_4CEA_B17C_8AA8E48B82CF_.wvu.FilterData" localSheetId="0" hidden="1">'на 01.07.2018'!$A$7:$J$403</definedName>
    <definedName name="Z_85336449_1C25_4AF7_89BA_281D7385CDF9_.wvu.FilterData" localSheetId="0" hidden="1">'на 01.07.2018'!$A$7:$J$403</definedName>
    <definedName name="Z_85610BEE_6BD4_4AC9_9284_0AD9E6A15466_.wvu.FilterData" localSheetId="0" hidden="1">'на 01.07.2018'!$A$7:$J$403</definedName>
    <definedName name="Z_85621B9F_ABEF_4928_B406_5F6003CD3FC1_.wvu.FilterData" localSheetId="0" hidden="1">'на 01.07.2018'!$A$7:$J$403</definedName>
    <definedName name="Z_85EC44C9_3155_42D3_A129_8E0E8C37A7B0_.wvu.FilterData" localSheetId="0" hidden="1">'на 01.07.2018'!$A$7:$J$403</definedName>
    <definedName name="Z_8608FEAB_BF57_4E40_9AFB_AA087E242421_.wvu.FilterData" localSheetId="0" hidden="1">'на 01.07.2018'!$A$7:$J$403</definedName>
    <definedName name="Z_8649CC96_F63A_4F83_8C89_AA8F47AC05F3_.wvu.FilterData" localSheetId="0" hidden="1">'на 01.07.2018'!$A$7:$H$145</definedName>
    <definedName name="Z_866666B3_A778_4059_8EF6_136684A0F698_.wvu.FilterData" localSheetId="0" hidden="1">'на 01.07.2018'!$A$7:$J$403</definedName>
    <definedName name="Z_868403B4_F60C_4700_B312_EDA79B4B2FC0_.wvu.FilterData" localSheetId="0" hidden="1">'на 01.07.2018'!$A$7:$J$403</definedName>
    <definedName name="Z_8789C1A0_51C5_46EF_B1F1_B319BE008AC1_.wvu.FilterData" localSheetId="0" hidden="1">'на 01.07.2018'!$A$7:$J$403</definedName>
    <definedName name="Z_87AE545F_036F_4E8B_9D04_AE59AB8BAC14_.wvu.FilterData" localSheetId="0" hidden="1">'на 01.07.2018'!$A$7:$H$145</definedName>
    <definedName name="Z_87D86486_B5EF_4463_9350_9D1E042A42DF_.wvu.FilterData" localSheetId="0" hidden="1">'на 01.07.2018'!$A$7:$J$403</definedName>
    <definedName name="Z_883D51B0_0A2B_40BD_A4BD_D3780EBDA8D9_.wvu.FilterData" localSheetId="0" hidden="1">'на 01.07.2018'!$A$7:$J$403</definedName>
    <definedName name="Z_8878B53B_0E8A_4A11_8A26_C2AC9BB8A4A9_.wvu.FilterData" localSheetId="0" hidden="1">'на 01.07.2018'!$A$7:$H$145</definedName>
    <definedName name="Z_888B8943_9277_42CB_A862_699801009D7B_.wvu.FilterData" localSheetId="0" hidden="1">'на 01.07.2018'!$A$7:$J$403</definedName>
    <definedName name="Z_895608B2_F053_445E_BD6A_E885E9D4FE51_.wvu.FilterData" localSheetId="0" hidden="1">'на 01.07.2018'!$A$7:$J$403</definedName>
    <definedName name="Z_898FFEFC_C4FC_44BB_BE63_00FC13DD2042_.wvu.FilterData" localSheetId="0" hidden="1">'на 01.07.2018'!$A$7:$J$403</definedName>
    <definedName name="Z_89F2DB1B_0F19_4230_A501_8A6666788E86_.wvu.FilterData" localSheetId="0" hidden="1">'на 01.07.2018'!$A$7:$J$403</definedName>
    <definedName name="Z_8A4ABF0A_262D_4454_86FE_CA0ADCDF3E94_.wvu.FilterData" localSheetId="0" hidden="1">'на 01.07.2018'!$A$7:$J$403</definedName>
    <definedName name="Z_8BA7C340_DD6D_4BDE_939B_41C98A02B423_.wvu.FilterData" localSheetId="0" hidden="1">'на 01.07.2018'!$A$7:$J$403</definedName>
    <definedName name="Z_8BB118EA_41BC_4E46_8EA1_4268AA5B6DB1_.wvu.FilterData" localSheetId="0" hidden="1">'на 01.07.2018'!$A$7:$J$403</definedName>
    <definedName name="Z_8C04CD6E_A1CC_4EF8_8DD5_B859F52073A0_.wvu.FilterData" localSheetId="0" hidden="1">'на 01.07.2018'!$A$7:$J$403</definedName>
    <definedName name="Z_8C654415_86D2_479D_A511_8A4B3774E375_.wvu.FilterData" localSheetId="0" hidden="1">'на 01.07.2018'!$A$7:$H$145</definedName>
    <definedName name="Z_8CAD663B_CD5E_4846_B4FD_69BCB6D1EB12_.wvu.FilterData" localSheetId="0" hidden="1">'на 01.07.2018'!$A$7:$H$145</definedName>
    <definedName name="Z_8CB267BE_E783_4914_8FFF_50D79F1D75CF_.wvu.FilterData" localSheetId="0" hidden="1">'на 01.07.2018'!$A$7:$H$145</definedName>
    <definedName name="Z_8D0153EB_A3EC_4213_A12B_74D6D827770F_.wvu.FilterData" localSheetId="0" hidden="1">'на 01.07.2018'!$A$7:$J$403</definedName>
    <definedName name="Z_8D7BE686_9FAF_4C26_8FD5_5395E55E0797_.wvu.FilterData" localSheetId="0" hidden="1">'на 01.07.2018'!$A$7:$H$145</definedName>
    <definedName name="Z_8D8D2F4C_3B7E_4C1F_A367_4BA418733E1A_.wvu.FilterData" localSheetId="0" hidden="1">'на 01.07.2018'!$A$7:$H$145</definedName>
    <definedName name="Z_8DFDD887_4859_4275_91A7_634544543F21_.wvu.FilterData" localSheetId="0" hidden="1">'на 01.07.2018'!$A$7:$J$403</definedName>
    <definedName name="Z_8E62A2BE_7CE7_496E_AC79_F133ABDC98BF_.wvu.FilterData" localSheetId="0" hidden="1">'на 01.07.2018'!$A$7:$H$145</definedName>
    <definedName name="Z_8EEB3EFB_2D0D_474D_A904_853356F13984_.wvu.FilterData" localSheetId="0" hidden="1">'на 01.07.2018'!$A$7:$J$403</definedName>
    <definedName name="Z_8F2A8A22_72A2_4B00_8248_255CA52D5828_.wvu.FilterData" localSheetId="0" hidden="1">'на 01.07.2018'!$A$7:$J$403</definedName>
    <definedName name="Z_9089CAE7_C9D5_4B44_BF40_622C1D4BEC1A_.wvu.FilterData" localSheetId="0" hidden="1">'на 01.07.2018'!$A$7:$J$403</definedName>
    <definedName name="Z_90B62036_E8E2_47F2_BA67_9490969E5E89_.wvu.FilterData" localSheetId="0" hidden="1">'на 01.07.2018'!$A$7:$J$403</definedName>
    <definedName name="Z_91482E4A_EB85_41D6_AA9F_21521D0F577E_.wvu.FilterData" localSheetId="0" hidden="1">'на 01.07.2018'!$A$7:$J$403</definedName>
    <definedName name="Z_91A44DD7_EFA1_45BC_BF8A_C6EBAED142C3_.wvu.FilterData" localSheetId="0" hidden="1">'на 01.07.2018'!$A$7:$J$403</definedName>
    <definedName name="Z_92A69ACC_08E1_4049_9A4E_909BE09E8D3F_.wvu.FilterData" localSheetId="0" hidden="1">'на 01.07.2018'!$A$7:$J$403</definedName>
    <definedName name="Z_92A7494D_B642_4D2E_8A98_FA3ADD190BCE_.wvu.FilterData" localSheetId="0" hidden="1">'на 01.07.2018'!$A$7:$J$403</definedName>
    <definedName name="Z_92A89EF4_8A4E_4790_B0CC_01892B6039EB_.wvu.FilterData" localSheetId="0" hidden="1">'на 01.07.2018'!$A$7:$J$403</definedName>
    <definedName name="Z_92E38377_38CC_496E_BBD8_5394F7550FE3_.wvu.FilterData" localSheetId="0" hidden="1">'на 01.07.2018'!$A$7:$J$403</definedName>
    <definedName name="Z_93030161_EBD2_4C55_BB01_67290B2149A7_.wvu.FilterData" localSheetId="0" hidden="1">'на 01.07.2018'!$A$7:$J$403</definedName>
    <definedName name="Z_935DFEC4_8817_4BB5_A846_9674D5A05EE9_.wvu.FilterData" localSheetId="0" hidden="1">'на 01.07.2018'!$A$7:$H$145</definedName>
    <definedName name="Z_938F43B0_CEED_4632_948B_C835F76DFE4A_.wvu.FilterData" localSheetId="0" hidden="1">'на 01.07.2018'!$A$7:$J$403</definedName>
    <definedName name="Z_93997AAE_3E78_48E8_AE0E_38B78085663A_.wvu.FilterData" localSheetId="0" hidden="1">'на 01.07.2018'!$A$7:$J$403</definedName>
    <definedName name="Z_944D1186_FA84_48E6_9A44_19022D55084A_.wvu.FilterData" localSheetId="0" hidden="1">'на 01.07.2018'!$A$7:$J$403</definedName>
    <definedName name="Z_94E3B816_367C_44F4_94FC_13D42F694C13_.wvu.FilterData" localSheetId="0" hidden="1">'на 01.07.2018'!$A$7:$J$403</definedName>
    <definedName name="Z_95B5A563_A81C_425C_AC80_18232E0FA0F2_.wvu.FilterData" localSheetId="0" hidden="1">'на 01.07.2018'!$A$7:$H$145</definedName>
    <definedName name="Z_95DCDA71_E71C_4701_B168_34A55CC7547D_.wvu.FilterData" localSheetId="0" hidden="1">'на 01.07.2018'!$A$7:$J$403</definedName>
    <definedName name="Z_95E04D27_058D_4765_8CB6_B789CC5A15B9_.wvu.FilterData" localSheetId="0" hidden="1">'на 01.07.2018'!$A$7:$J$403</definedName>
    <definedName name="Z_96167660_EA8B_4F7D_87A1_785E97B459B3_.wvu.FilterData" localSheetId="0" hidden="1">'на 01.07.2018'!$A$7:$H$145</definedName>
    <definedName name="Z_96879477_4713_4ABC_982A_7EB1C07B4DED_.wvu.FilterData" localSheetId="0" hidden="1">'на 01.07.2018'!$A$7:$H$145</definedName>
    <definedName name="Z_969E164A_AA47_4A3D_AECC_F3C5A8BBA40A_.wvu.FilterData" localSheetId="0" hidden="1">'на 01.07.2018'!$A$7:$J$403</definedName>
    <definedName name="Z_9780079B_2369_4362_9878_DE63286783A8_.wvu.FilterData" localSheetId="0" hidden="1">'на 01.07.2018'!$A$7:$J$403</definedName>
    <definedName name="Z_97B55429_A18E_43B5_9AF8_FE73FCDE4BBB_.wvu.FilterData" localSheetId="0" hidden="1">'на 01.07.2018'!$A$7:$J$403</definedName>
    <definedName name="Z_97E2C09C_6040_4BDA_B6A0_AF60F993AC48_.wvu.FilterData" localSheetId="0" hidden="1">'на 01.07.2018'!$A$7:$J$403</definedName>
    <definedName name="Z_97F74FDF_2C27_4D85_A3A7_1EF51A8A2DFF_.wvu.FilterData" localSheetId="0" hidden="1">'на 01.07.2018'!$A$7:$H$145</definedName>
    <definedName name="Z_987C1B6D_28A7_49CB_BBF0_6C3FFB9FC1C5_.wvu.FilterData" localSheetId="0" hidden="1">'на 01.07.2018'!$A$7:$J$403</definedName>
    <definedName name="Z_98BF881C_EB9C_4397_B787_F3FB50ED2890_.wvu.FilterData" localSheetId="0" hidden="1">'на 01.07.2018'!$A$7:$J$403</definedName>
    <definedName name="Z_98E168F2_55D9_4CA5_BFC7_4762AF11FD48_.wvu.FilterData" localSheetId="0" hidden="1">'на 01.07.2018'!$A$7:$J$403</definedName>
    <definedName name="Z_998B8119_4FF3_4A16_838D_539C6AE34D55_.wvu.Cols" localSheetId="0" hidden="1">'на 01.07.2018'!#REF!,'на 01.07.2018'!#REF!</definedName>
    <definedName name="Z_998B8119_4FF3_4A16_838D_539C6AE34D55_.wvu.FilterData" localSheetId="0" hidden="1">'на 01.07.2018'!$A$7:$J$403</definedName>
    <definedName name="Z_998B8119_4FF3_4A16_838D_539C6AE34D55_.wvu.PrintArea" localSheetId="0" hidden="1">'на 01.07.2018'!$A$1:$J$195</definedName>
    <definedName name="Z_998B8119_4FF3_4A16_838D_539C6AE34D55_.wvu.PrintTitles" localSheetId="0" hidden="1">'на 01.07.2018'!$5:$8</definedName>
    <definedName name="Z_998B8119_4FF3_4A16_838D_539C6AE34D55_.wvu.Rows" localSheetId="0" hidden="1">'на 01.07.2018'!#REF!</definedName>
    <definedName name="Z_99950613_28E7_4EC2_B918_559A2757B0A9_.wvu.FilterData" localSheetId="0" hidden="1">'на 01.07.2018'!$A$7:$J$403</definedName>
    <definedName name="Z_99950613_28E7_4EC2_B918_559A2757B0A9_.wvu.PrintArea" localSheetId="0" hidden="1">'на 01.07.2018'!$A$1:$J$201</definedName>
    <definedName name="Z_99950613_28E7_4EC2_B918_559A2757B0A9_.wvu.PrintTitles" localSheetId="0" hidden="1">'на 01.07.2018'!$5:$8</definedName>
    <definedName name="Z_9A28E7E9_55CD_40D9_9E29_E07B8DD3C238_.wvu.FilterData" localSheetId="0" hidden="1">'на 01.07.2018'!$A$7:$J$403</definedName>
    <definedName name="Z_9A769443_7DFA_43D5_AB26_6F2EEF53DAF1_.wvu.FilterData" localSheetId="0" hidden="1">'на 01.07.2018'!$A$7:$H$145</definedName>
    <definedName name="Z_9C310551_EC8B_4B87_B5AF_39FC532C6FE3_.wvu.FilterData" localSheetId="0" hidden="1">'на 01.07.2018'!$A$7:$H$145</definedName>
    <definedName name="Z_9C38FBC7_6E93_40A5_BD30_7720FC92D0D4_.wvu.FilterData" localSheetId="0" hidden="1">'на 01.07.2018'!$A$7:$J$403</definedName>
    <definedName name="Z_9CB26755_9CF3_42C9_A567_6FF9CCE0F397_.wvu.FilterData" localSheetId="0" hidden="1">'на 01.07.2018'!$A$7:$J$403</definedName>
    <definedName name="Z_9D24C81C_5B18_4B40_BF88_7236C9CAE366_.wvu.FilterData" localSheetId="0" hidden="1">'на 01.07.2018'!$A$7:$H$145</definedName>
    <definedName name="Z_9E1D944D_E62F_4660_B928_F956F86CCB3D_.wvu.FilterData" localSheetId="0" hidden="1">'на 01.07.2018'!$A$7:$J$403</definedName>
    <definedName name="Z_9E720D93_31F0_4636_BA00_6CE6F83F3651_.wvu.FilterData" localSheetId="0" hidden="1">'на 01.07.2018'!$A$7:$J$403</definedName>
    <definedName name="Z_9E943B7D_D4C7_443F_BC4C_8AB90546D8A5_.wvu.Cols" localSheetId="0" hidden="1">'на 01.07.2018'!#REF!,'на 01.07.2018'!#REF!</definedName>
    <definedName name="Z_9E943B7D_D4C7_443F_BC4C_8AB90546D8A5_.wvu.FilterData" localSheetId="0" hidden="1">'на 01.07.2018'!$A$3:$J$60</definedName>
    <definedName name="Z_9E943B7D_D4C7_443F_BC4C_8AB90546D8A5_.wvu.PrintTitles" localSheetId="0" hidden="1">'на 01.07.2018'!$5:$8</definedName>
    <definedName name="Z_9E943B7D_D4C7_443F_BC4C_8AB90546D8A5_.wvu.Rows" localSheetId="0" hidden="1">'на 01.07.2018'!#REF!,'на 01.07.2018'!#REF!,'на 01.07.2018'!#REF!,'на 01.07.2018'!#REF!,'на 01.07.2018'!#REF!,'на 01.07.2018'!#REF!,'на 01.07.2018'!#REF!,'на 01.07.2018'!#REF!,'на 01.07.2018'!#REF!,'на 01.07.2018'!#REF!,'на 01.07.2018'!#REF!,'на 01.07.2018'!#REF!,'на 01.07.2018'!#REF!,'на 01.07.2018'!#REF!,'на 01.07.2018'!#REF!,'на 01.07.2018'!#REF!,'на 01.07.2018'!#REF!,'на 01.07.2018'!#REF!,'на 01.07.2018'!#REF!,'на 01.07.2018'!#REF!</definedName>
    <definedName name="Z_9EC99D85_9CBB_4D41_A0AC_5A782960B43C_.wvu.FilterData" localSheetId="0" hidden="1">'на 01.07.2018'!$A$7:$H$145</definedName>
    <definedName name="Z_9F469FEB_94D1_4BA9_BDF6_0A94C53541EA_.wvu.FilterData" localSheetId="0" hidden="1">'на 01.07.2018'!$A$7:$J$403</definedName>
    <definedName name="Z_9FA29541_62F4_4CED_BF33_19F6BA57578F_.wvu.Cols" localSheetId="0" hidden="1">'на 01.07.2018'!#REF!,'на 01.07.2018'!#REF!</definedName>
    <definedName name="Z_9FA29541_62F4_4CED_BF33_19F6BA57578F_.wvu.FilterData" localSheetId="0" hidden="1">'на 01.07.2018'!$A$7:$J$403</definedName>
    <definedName name="Z_9FA29541_62F4_4CED_BF33_19F6BA57578F_.wvu.PrintArea" localSheetId="0" hidden="1">'на 01.07.2018'!$A$1:$J$195</definedName>
    <definedName name="Z_9FA29541_62F4_4CED_BF33_19F6BA57578F_.wvu.PrintTitles" localSheetId="0" hidden="1">'на 01.07.2018'!$5:$8</definedName>
    <definedName name="Z_9FDAEEB9_7434_4701_B9D3_AEFADA35D37B_.wvu.FilterData" localSheetId="0" hidden="1">'на 01.07.2018'!$A$7:$J$403</definedName>
    <definedName name="Z_A08B7B60_BE09_484D_B75E_15D9DE206B17_.wvu.FilterData" localSheetId="0" hidden="1">'на 01.07.2018'!$A$7:$J$403</definedName>
    <definedName name="Z_A0963EEC_5578_46DF_B7B0_2B9F8CADC5B9_.wvu.FilterData" localSheetId="0" hidden="1">'на 01.07.2018'!$A$7:$J$403</definedName>
    <definedName name="Z_A0A3CD9B_2436_40D7_91DB_589A95FBBF00_.wvu.Cols" localSheetId="0" hidden="1">'на 01.07.2018'!#REF!</definedName>
    <definedName name="Z_A0A3CD9B_2436_40D7_91DB_589A95FBBF00_.wvu.FilterData" localSheetId="0" hidden="1">'на 01.07.2018'!$A$7:$J$403</definedName>
    <definedName name="Z_A0A3CD9B_2436_40D7_91DB_589A95FBBF00_.wvu.PrintArea" localSheetId="0" hidden="1">'на 01.07.2018'!$A$1:$J$205</definedName>
    <definedName name="Z_A0A3CD9B_2436_40D7_91DB_589A95FBBF00_.wvu.PrintTitles" localSheetId="0" hidden="1">'на 01.07.2018'!$5:$8</definedName>
    <definedName name="Z_A0EB0A04_1124_498B_8C4B_C1E25B53C1A8_.wvu.FilterData" localSheetId="0" hidden="1">'на 01.07.2018'!$A$7:$H$145</definedName>
    <definedName name="Z_A113B19A_DB2C_4585_AED7_B7EF9F05E57E_.wvu.FilterData" localSheetId="0" hidden="1">'на 01.07.2018'!$A$7:$J$403</definedName>
    <definedName name="Z_A1252AD3_62A9_4B5D_B0FA_98A0DCCDEFC0_.wvu.FilterData" localSheetId="0" hidden="1">'на 01.07.2018'!$A$7:$J$403</definedName>
    <definedName name="Z_A2611F3A_C06C_4662_B39E_6F08BA7C9B14_.wvu.FilterData" localSheetId="0" hidden="1">'на 01.07.2018'!$A$7:$H$145</definedName>
    <definedName name="Z_A28DA500_33FC_4913_B21A_3E2D7ED7A130_.wvu.FilterData" localSheetId="0" hidden="1">'на 01.07.2018'!$A$7:$H$145</definedName>
    <definedName name="Z_A38250FB_559C_49CE_918A_6673F9586B86_.wvu.FilterData" localSheetId="0" hidden="1">'на 01.07.2018'!$A$7:$J$403</definedName>
    <definedName name="Z_A5169FE8_9D26_44E6_A6EA_F78B40E1DE01_.wvu.FilterData" localSheetId="0" hidden="1">'на 01.07.2018'!$A$7:$J$403</definedName>
    <definedName name="Z_A62258B9_7768_4C4F_AFFC_537782E81CFF_.wvu.FilterData" localSheetId="0" hidden="1">'на 01.07.2018'!$A$7:$H$145</definedName>
    <definedName name="Z_A65D4FF6_26A1_47FE_AF98_41E05002FB1E_.wvu.FilterData" localSheetId="0" hidden="1">'на 01.07.2018'!$A$7:$H$145</definedName>
    <definedName name="Z_A6816A2A_A381_4629_A196_A2D2CBED046E_.wvu.FilterData" localSheetId="0" hidden="1">'на 01.07.2018'!$A$7:$J$403</definedName>
    <definedName name="Z_A6B98527_7CBF_4E4D_BDEA_9334A3EB779F_.wvu.Cols" localSheetId="0" hidden="1">'на 01.07.2018'!#REF!,'на 01.07.2018'!#REF!,'на 01.07.2018'!$K:$BN</definedName>
    <definedName name="Z_A6B98527_7CBF_4E4D_BDEA_9334A3EB779F_.wvu.FilterData" localSheetId="0" hidden="1">'на 01.07.2018'!$A$7:$J$403</definedName>
    <definedName name="Z_A6B98527_7CBF_4E4D_BDEA_9334A3EB779F_.wvu.PrintArea" localSheetId="0" hidden="1">'на 01.07.2018'!$A$1:$BN$195</definedName>
    <definedName name="Z_A6B98527_7CBF_4E4D_BDEA_9334A3EB779F_.wvu.PrintTitles" localSheetId="0" hidden="1">'на 01.07.2018'!$5:$7</definedName>
    <definedName name="Z_A8EFE8CB_4B40_4A53_8B7A_29439E2B50D7_.wvu.FilterData" localSheetId="0" hidden="1">'на 01.07.2018'!$A$7:$J$403</definedName>
    <definedName name="Z_A98C96B5_CE3A_4FF9_B3E5_0DBB66ADC5BB_.wvu.FilterData" localSheetId="0" hidden="1">'на 01.07.2018'!$A$7:$H$145</definedName>
    <definedName name="Z_A9BB2943_E4B1_4809_A926_69F8C50E1CF2_.wvu.FilterData" localSheetId="0" hidden="1">'на 01.07.2018'!$A$7:$J$403</definedName>
    <definedName name="Z_AA4C7BF5_07E0_4095_B165_D2AF600190FA_.wvu.FilterData" localSheetId="0" hidden="1">'на 01.07.2018'!$A$7:$H$145</definedName>
    <definedName name="Z_AAC4B5AB_1913_4D9C_A1FF_BD9345E009EB_.wvu.FilterData" localSheetId="0" hidden="1">'на 01.07.2018'!$A$7:$H$145</definedName>
    <definedName name="Z_AB20AEF7_931C_411F_91E6_F461408B5AE6_.wvu.FilterData" localSheetId="0" hidden="1">'на 01.07.2018'!$A$7:$J$403</definedName>
    <definedName name="Z_ABA75302_0F6D_4886_9D81_1818E8870CAA_.wvu.FilterData" localSheetId="0" hidden="1">'на 01.07.2018'!$A$3:$K$200</definedName>
    <definedName name="Z_ABAF42E6_6CD6_46B1_A0C6_0099C207BC1C_.wvu.FilterData" localSheetId="0" hidden="1">'на 01.07.2018'!$A$7:$J$403</definedName>
    <definedName name="Z_ABF07E15_3FB5_46FA_8B18_72FA32E3F1DA_.wvu.FilterData" localSheetId="0" hidden="1">'на 01.07.2018'!$A$7:$J$403</definedName>
    <definedName name="Z_ACFE2E5A_B4BC_4793_B103_05F97C227772_.wvu.FilterData" localSheetId="0" hidden="1">'на 01.07.2018'!$A$7:$J$403</definedName>
    <definedName name="Z_AD079EA2_4E18_46EE_8E20_0C7923C917D2_.wvu.FilterData" localSheetId="0" hidden="1">'на 01.07.2018'!$A$7:$J$403</definedName>
    <definedName name="Z_ADE318A0_9CB5_431A_AF2B_D561B19631D9_.wvu.FilterData" localSheetId="0" hidden="1">'на 01.07.2018'!$A$7:$J$403</definedName>
    <definedName name="Z_AF01D870_77CB_46A2_A95B_3A27FF42EAA8_.wvu.FilterData" localSheetId="0" hidden="1">'на 01.07.2018'!$A$7:$H$145</definedName>
    <definedName name="Z_AF1AEFF5_9892_4FCB_BD3E_6CF1CEE1B71B_.wvu.FilterData" localSheetId="0" hidden="1">'на 01.07.2018'!$A$7:$J$403</definedName>
    <definedName name="Z_AFABF6AA_2F6E_48B0_98F8_213EA30990B1_.wvu.FilterData" localSheetId="0" hidden="1">'на 01.07.2018'!$A$7:$J$403</definedName>
    <definedName name="Z_AFC26506_1EE1_430F_B247_3257CE41958A_.wvu.FilterData" localSheetId="0" hidden="1">'на 01.07.2018'!$A$7:$J$403</definedName>
    <definedName name="Z_B00B4D71_156E_4DD9_93CC_1F392CBA035F_.wvu.FilterData" localSheetId="0" hidden="1">'на 01.07.2018'!$A$7:$J$403</definedName>
    <definedName name="Z_B0B61858_D248_4F0B_95EB_A53482FBF19B_.wvu.FilterData" localSheetId="0" hidden="1">'на 01.07.2018'!$A$7:$J$403</definedName>
    <definedName name="Z_B0BB7BD4_E507_4D19_A9BF_6595068A89B5_.wvu.FilterData" localSheetId="0" hidden="1">'на 01.07.2018'!$A$7:$J$403</definedName>
    <definedName name="Z_B180D137_9F25_4AD4_9057_37928F1867A8_.wvu.FilterData" localSheetId="0" hidden="1">'на 01.07.2018'!$A$7:$H$145</definedName>
    <definedName name="Z_B1FA2CF0_321B_4787_93E8_EB6D5C78D6B5_.wvu.FilterData" localSheetId="0" hidden="1">'на 01.07.2018'!$A$7:$J$403</definedName>
    <definedName name="Z_B246A3A0_6AE0_4610_AE7A_F7490C26DBCA_.wvu.FilterData" localSheetId="0" hidden="1">'на 01.07.2018'!$A$7:$J$403</definedName>
    <definedName name="Z_B2D38EAC_E767_43A7_B7A2_621639FE347D_.wvu.FilterData" localSheetId="0" hidden="1">'на 01.07.2018'!$A$7:$H$145</definedName>
    <definedName name="Z_B3114865_FFF9_40B7_B9E6_C3642102DCF9_.wvu.FilterData" localSheetId="0" hidden="1">'на 01.07.2018'!$A$7:$J$403</definedName>
    <definedName name="Z_B3339176_D3D0_4D7A_8AAB_C0B71F942A93_.wvu.FilterData" localSheetId="0" hidden="1">'на 01.07.2018'!$A$7:$H$145</definedName>
    <definedName name="Z_B45FAC42_679D_43AB_B511_9E5492CAC2DB_.wvu.FilterData" localSheetId="0" hidden="1">'на 01.07.2018'!$A$7:$H$145</definedName>
    <definedName name="Z_B499C08D_A2E7_417F_A9B7_BFCE2B66534F_.wvu.FilterData" localSheetId="0" hidden="1">'на 01.07.2018'!$A$7:$J$403</definedName>
    <definedName name="Z_B543C7D0_E350_4DA4_A835_ADCB64A4D66D_.wvu.FilterData" localSheetId="0" hidden="1">'на 01.07.2018'!$A$7:$J$403</definedName>
    <definedName name="Z_B5533D56_E1AE_4DE7_8436_EF9CA55A4943_.wvu.FilterData" localSheetId="0" hidden="1">'на 01.07.2018'!$A$7:$J$403</definedName>
    <definedName name="Z_B56BEF44_39DC_4F5B_A5E5_157C237832AF_.wvu.FilterData" localSheetId="0" hidden="1">'на 01.07.2018'!$A$7:$H$145</definedName>
    <definedName name="Z_B5A6FE62_B66C_45B1_AF17_B7686B0B3A3F_.wvu.FilterData" localSheetId="0" hidden="1">'на 01.07.2018'!$A$7:$J$403</definedName>
    <definedName name="Z_B603D180_E09A_4B9C_810F_9423EBA4A0EA_.wvu.FilterData" localSheetId="0" hidden="1">'на 01.07.2018'!$A$7:$J$403</definedName>
    <definedName name="Z_B698776A_6A96_445D_9813_F5440DD90495_.wvu.FilterData" localSheetId="0" hidden="1">'на 01.07.2018'!$A$7:$J$403</definedName>
    <definedName name="Z_B6D72401_10F2_4D08_9A2D_EC1E2043D946_.wvu.FilterData" localSheetId="0" hidden="1">'на 01.07.2018'!$A$7:$J$403</definedName>
    <definedName name="Z_B6F11AB1_40C8_4880_BE42_1C35664CF325_.wvu.FilterData" localSheetId="0" hidden="1">'на 01.07.2018'!$A$7:$J$403</definedName>
    <definedName name="Z_B736B334_F8CF_4A1D_A747_B2B8CF3F3731_.wvu.FilterData" localSheetId="0" hidden="1">'на 01.07.2018'!$A$7:$J$403</definedName>
    <definedName name="Z_B7A22467_168B_475A_AC6B_F744F4990F6A_.wvu.FilterData" localSheetId="0" hidden="1">'на 01.07.2018'!$A$7:$J$403</definedName>
    <definedName name="Z_B7A4DC29_6CA3_48BD_BD2B_5EA61D250392_.wvu.FilterData" localSheetId="0" hidden="1">'на 01.07.2018'!$A$7:$H$145</definedName>
    <definedName name="Z_B7F67755_3086_43A6_86E7_370F80E61BD0_.wvu.FilterData" localSheetId="0" hidden="1">'на 01.07.2018'!$A$7:$H$145</definedName>
    <definedName name="Z_B8283716_285A_45D5_8283_DCA7A3C9CFC7_.wvu.FilterData" localSheetId="0" hidden="1">'на 01.07.2018'!$A$7:$J$403</definedName>
    <definedName name="Z_B858041A_E0C9_4C5A_A736_A0DA4684B712_.wvu.FilterData" localSheetId="0" hidden="1">'на 01.07.2018'!$A$7:$J$403</definedName>
    <definedName name="Z_B8EDA240_D337_4165_927F_4408D011F4B1_.wvu.FilterData" localSheetId="0" hidden="1">'на 01.07.2018'!$A$7:$J$403</definedName>
    <definedName name="Z_B9FDB936_DEDC_405B_AC55_3262523808BE_.wvu.FilterData" localSheetId="0" hidden="1">'на 01.07.2018'!$A$7:$J$403</definedName>
    <definedName name="Z_BAB4825B_2E54_4A6C_A72D_1F8E7B4FEFFB_.wvu.FilterData" localSheetId="0" hidden="1">'на 01.07.2018'!$A$7:$J$403</definedName>
    <definedName name="Z_BAFB3A8F_5ACD_4C4A_A33C_831C754D88C0_.wvu.FilterData" localSheetId="0" hidden="1">'на 01.07.2018'!$A$7:$J$403</definedName>
    <definedName name="Z_BC09D690_D177_4FC8_AE1F_8F0F0D5C6ECD_.wvu.FilterData" localSheetId="0" hidden="1">'на 01.07.2018'!$A$7:$J$403</definedName>
    <definedName name="Z_BC6910FC_42F8_457B_8F8D_9BC0111CE283_.wvu.FilterData" localSheetId="0" hidden="1">'на 01.07.2018'!$A$7:$J$403</definedName>
    <definedName name="Z_BD707806_8F10_492F_81AE_A7900A187828_.wvu.FilterData" localSheetId="0" hidden="1">'на 01.07.2018'!$A$3:$K$200</definedName>
    <definedName name="Z_BDD573CF_BFE0_4002_B5F7_E438A5DAD635_.wvu.FilterData" localSheetId="0" hidden="1">'на 01.07.2018'!$A$7:$J$403</definedName>
    <definedName name="Z_BE3F7214_4B0C_40FA_B4F7_B0F38416BCEF_.wvu.FilterData" localSheetId="0" hidden="1">'на 01.07.2018'!$A$7:$J$403</definedName>
    <definedName name="Z_BE442298_736F_47F5_9592_76FFCCDA59DB_.wvu.FilterData" localSheetId="0" hidden="1">'на 01.07.2018'!$A$7:$H$145</definedName>
    <definedName name="Z_BE842559_6B14_41AC_A92A_4E50A6CE8B79_.wvu.FilterData" localSheetId="0" hidden="1">'на 01.07.2018'!$A$7:$J$403</definedName>
    <definedName name="Z_BE97AC31_BFEB_4520_BC44_68B0C987C70A_.wvu.FilterData" localSheetId="0" hidden="1">'на 01.07.2018'!$A$7:$J$403</definedName>
    <definedName name="Z_BEA0FDBA_BB07_4C19_8BBD_5E57EE395C09_.wvu.FilterData" localSheetId="0" hidden="1">'на 01.07.2018'!$A$7:$J$403</definedName>
    <definedName name="Z_BEA0FDBA_BB07_4C19_8BBD_5E57EE395C09_.wvu.PrintArea" localSheetId="0" hidden="1">'на 01.07.2018'!$A$1:$J$201</definedName>
    <definedName name="Z_BEA0FDBA_BB07_4C19_8BBD_5E57EE395C09_.wvu.PrintTitles" localSheetId="0" hidden="1">'на 01.07.2018'!$5:$8</definedName>
    <definedName name="Z_BF22223F_B516_45E8_9C4B_DD4CB4CE2C48_.wvu.FilterData" localSheetId="0" hidden="1">'на 01.07.2018'!$A$7:$J$403</definedName>
    <definedName name="Z_BF65F093_304D_44F0_BF26_E5F8F9093CF5_.wvu.FilterData" localSheetId="0" hidden="1">'на 01.07.2018'!$A$7:$J$60</definedName>
    <definedName name="Z_C02D2AC3_00AB_4B4C_8299_349FC338B994_.wvu.FilterData" localSheetId="0" hidden="1">'на 01.07.2018'!$A$7:$J$403</definedName>
    <definedName name="Z_C0ED18A2_48B4_4C82_979B_4B80DB79BC08_.wvu.FilterData" localSheetId="0" hidden="1">'на 01.07.2018'!$A$7:$J$403</definedName>
    <definedName name="Z_C106F923_AD55_472E_86A3_2C4C13F084E8_.wvu.FilterData" localSheetId="0" hidden="1">'на 01.07.2018'!$A$7:$J$403</definedName>
    <definedName name="Z_C140C6EF_B272_4886_8555_3A3DB8A6C4A0_.wvu.FilterData" localSheetId="0" hidden="1">'на 01.07.2018'!$A$7:$J$403</definedName>
    <definedName name="Z_C14C28B9_3A8B_4F55_AC1E_B6D3DA6398D5_.wvu.FilterData" localSheetId="0" hidden="1">'на 01.07.2018'!$A$7:$J$403</definedName>
    <definedName name="Z_C276A679_E43E_444B_B0E9_B307A301A03A_.wvu.FilterData" localSheetId="0" hidden="1">'на 01.07.2018'!$A$7:$J$403</definedName>
    <definedName name="Z_C2E7FF11_4F7B_4EA9_AD45_A8385AC4BC24_.wvu.FilterData" localSheetId="0" hidden="1">'на 01.07.2018'!$A$7:$H$145</definedName>
    <definedName name="Z_C3E7B974_7E68_49C9_8A66_DEBBC3D71CB8_.wvu.FilterData" localSheetId="0" hidden="1">'на 01.07.2018'!$A$7:$H$145</definedName>
    <definedName name="Z_C3E97E4D_03A9_422E_8E65_116E90E7DE0A_.wvu.FilterData" localSheetId="0" hidden="1">'на 01.07.2018'!$A$7:$J$403</definedName>
    <definedName name="Z_C47D5376_4107_461D_B353_0F0CCA5A27B8_.wvu.FilterData" localSheetId="0" hidden="1">'на 01.07.2018'!$A$7:$H$145</definedName>
    <definedName name="Z_C4A81194_E272_4927_9E06_D47C43E50753_.wvu.FilterData" localSheetId="0" hidden="1">'на 01.07.2018'!$A$7:$J$403</definedName>
    <definedName name="Z_C4E388F3_F33E_45AF_8E75_3BD450853C20_.wvu.FilterData" localSheetId="0" hidden="1">'на 01.07.2018'!$A$7:$J$403</definedName>
    <definedName name="Z_C55D9313_9108_41CA_AD0E_FE2F7292C638_.wvu.FilterData" localSheetId="0" hidden="1">'на 01.07.2018'!$A$7:$H$145</definedName>
    <definedName name="Z_C5D84F85_3611_4C2A_903D_ECFF3A3DA3D9_.wvu.FilterData" localSheetId="0" hidden="1">'на 01.07.2018'!$A$7:$H$145</definedName>
    <definedName name="Z_C636DE0B_BC5D_45AA_89BD_B628CA1FE119_.wvu.FilterData" localSheetId="0" hidden="1">'на 01.07.2018'!$A$7:$J$403</definedName>
    <definedName name="Z_C70C85CF_5ADB_4631_87C7_BA23E9BE3196_.wvu.FilterData" localSheetId="0" hidden="1">'на 01.07.2018'!$A$7:$J$403</definedName>
    <definedName name="Z_C74598AC_1D4B_466D_8455_294C1A2E69BB_.wvu.FilterData" localSheetId="0" hidden="1">'на 01.07.2018'!$A$7:$H$145</definedName>
    <definedName name="Z_C7DB809B_EB90_4CA8_929B_8A5AA3E83B84_.wvu.FilterData" localSheetId="0" hidden="1">'на 01.07.2018'!$A$7:$J$403</definedName>
    <definedName name="Z_C8579552_11B1_4140_9659_E1DA02EF9DD1_.wvu.FilterData" localSheetId="0" hidden="1">'на 01.07.2018'!$A$7:$J$403</definedName>
    <definedName name="Z_C8C7D91A_0101_429D_A7C4_25C2A366909A_.wvu.Cols" localSheetId="0" hidden="1">'на 01.07.2018'!#REF!,'на 01.07.2018'!#REF!</definedName>
    <definedName name="Z_C8C7D91A_0101_429D_A7C4_25C2A366909A_.wvu.FilterData" localSheetId="0" hidden="1">'на 01.07.2018'!$A$7:$J$60</definedName>
    <definedName name="Z_C8C7D91A_0101_429D_A7C4_25C2A366909A_.wvu.Rows" localSheetId="0" hidden="1">'на 01.07.2018'!#REF!,'на 01.07.2018'!#REF!,'на 01.07.2018'!#REF!,'на 01.07.2018'!#REF!,'на 01.07.2018'!#REF!,'на 01.07.2018'!#REF!,'на 01.07.2018'!#REF!,'на 01.07.2018'!#REF!,'на 01.07.2018'!#REF!,'на 01.07.2018'!#REF!</definedName>
    <definedName name="Z_C9081176_529C_43E8_8E20_8AC24E7C2D35_.wvu.FilterData" localSheetId="0" hidden="1">'на 01.07.2018'!$A$7:$J$403</definedName>
    <definedName name="Z_C94FB5D5_E515_4327_B4DC_AC3D7C1A6363_.wvu.FilterData" localSheetId="0" hidden="1">'на 01.07.2018'!$A$7:$J$403</definedName>
    <definedName name="Z_C97ACF3E_ACD3_4C9D_94FA_EA6F3D46505E_.wvu.FilterData" localSheetId="0" hidden="1">'на 01.07.2018'!$A$7:$J$403</definedName>
    <definedName name="Z_C98B4A4E_FC1F_45B3_ABB0_7DC9BD4B8057_.wvu.FilterData" localSheetId="0" hidden="1">'на 01.07.2018'!$A$7:$H$145</definedName>
    <definedName name="Z_C9A5AE8B_0A38_4D54_B36F_AFD2A577F3EF_.wvu.FilterData" localSheetId="0" hidden="1">'на 01.07.2018'!$A$7:$J$403</definedName>
    <definedName name="Z_CA384592_0CFD_4322_A4EB_34EC04693944_.wvu.FilterData" localSheetId="0" hidden="1">'на 01.07.2018'!$A$7:$J$403</definedName>
    <definedName name="Z_CA384592_0CFD_4322_A4EB_34EC04693944_.wvu.PrintArea" localSheetId="0" hidden="1">'на 01.07.2018'!$A$1:$J$201</definedName>
    <definedName name="Z_CA384592_0CFD_4322_A4EB_34EC04693944_.wvu.PrintTitles" localSheetId="0" hidden="1">'на 01.07.2018'!$5:$8</definedName>
    <definedName name="Z_CAAD7F8A_A328_4C0A_9ECF_2AD83A08D699_.wvu.FilterData" localSheetId="0" hidden="1">'на 01.07.2018'!$A$7:$H$145</definedName>
    <definedName name="Z_CB1A56DC_A135_41E6_8A02_AE4E518C879F_.wvu.FilterData" localSheetId="0" hidden="1">'на 01.07.2018'!$A$7:$J$403</definedName>
    <definedName name="Z_CB4880DD_CE83_4DFC_BBA7_70687256D5A4_.wvu.FilterData" localSheetId="0" hidden="1">'на 01.07.2018'!$A$7:$H$145</definedName>
    <definedName name="Z_CBDBA949_FA00_4560_8001_BD00E63FCCA4_.wvu.FilterData" localSheetId="0" hidden="1">'на 01.07.2018'!$A$7:$J$403</definedName>
    <definedName name="Z_CBF12BD1_A071_4448_8003_32E74F40E3E3_.wvu.FilterData" localSheetId="0" hidden="1">'на 01.07.2018'!$A$7:$H$145</definedName>
    <definedName name="Z_CBF9D894_3FD2_4B68_BAC8_643DB23851C0_.wvu.FilterData" localSheetId="0" hidden="1">'на 01.07.2018'!$A$7:$H$145</definedName>
    <definedName name="Z_CBF9D894_3FD2_4B68_BAC8_643DB23851C0_.wvu.Rows" localSheetId="0" hidden="1">'на 01.07.2018'!#REF!,'на 01.07.2018'!#REF!,'на 01.07.2018'!#REF!,'на 01.07.2018'!#REF!</definedName>
    <definedName name="Z_CCC17219_B1A3_4C6B_B903_0E4550432FD0_.wvu.FilterData" localSheetId="0" hidden="1">'на 01.07.2018'!$A$7:$H$145</definedName>
    <definedName name="Z_CCF533A2_322B_40E2_88B2_065E6D1D35B4_.wvu.FilterData" localSheetId="0" hidden="1">'на 01.07.2018'!$A$7:$J$403</definedName>
    <definedName name="Z_CCF533A2_322B_40E2_88B2_065E6D1D35B4_.wvu.PrintArea" localSheetId="0" hidden="1">'на 01.07.2018'!$A$1:$J$199</definedName>
    <definedName name="Z_CCF533A2_322B_40E2_88B2_065E6D1D35B4_.wvu.PrintTitles" localSheetId="0" hidden="1">'на 01.07.2018'!$5:$8</definedName>
    <definedName name="Z_CD10AFE5_EACD_43E3_B0AD_1FCFF7EEADC3_.wvu.FilterData" localSheetId="0" hidden="1">'на 01.07.2018'!$A$7:$J$403</definedName>
    <definedName name="Z_CDABDA6A_CEAA_4779_9390_A07E787E5F1B_.wvu.FilterData" localSheetId="0" hidden="1">'на 01.07.2018'!$A$7:$J$403</definedName>
    <definedName name="Z_CDBBEB40_4DC8_4F8A_B0B0_EE0E987A2098_.wvu.FilterData" localSheetId="0" hidden="1">'на 01.07.2018'!$A$7:$J$403</definedName>
    <definedName name="Z_CEF22FD3_C3E9_4C31_B864_568CAC74A486_.wvu.FilterData" localSheetId="0" hidden="1">'на 01.07.2018'!$A$7:$J$403</definedName>
    <definedName name="Z_CFEB7053_3C1D_451D_9A86_5940DFCF964A_.wvu.FilterData" localSheetId="0" hidden="1">'на 01.07.2018'!$A$7:$J$403</definedName>
    <definedName name="Z_D165341F_496A_48CE_829A_555B16787041_.wvu.FilterData" localSheetId="0" hidden="1">'на 01.07.2018'!$A$7:$J$403</definedName>
    <definedName name="Z_D20DFCFE_63F9_4265_B37B_4F36C46DF159_.wvu.Cols" localSheetId="0" hidden="1">'на 01.07.2018'!#REF!,'на 01.07.2018'!#REF!</definedName>
    <definedName name="Z_D20DFCFE_63F9_4265_B37B_4F36C46DF159_.wvu.FilterData" localSheetId="0" hidden="1">'на 01.07.2018'!$A$7:$J$403</definedName>
    <definedName name="Z_D20DFCFE_63F9_4265_B37B_4F36C46DF159_.wvu.PrintArea" localSheetId="0" hidden="1">'на 01.07.2018'!$A$1:$J$195</definedName>
    <definedName name="Z_D20DFCFE_63F9_4265_B37B_4F36C46DF159_.wvu.PrintTitles" localSheetId="0" hidden="1">'на 01.07.2018'!$5:$8</definedName>
    <definedName name="Z_D20DFCFE_63F9_4265_B37B_4F36C46DF159_.wvu.Rows" localSheetId="0" hidden="1">'на 01.07.2018'!#REF!,'на 01.07.2018'!#REF!,'на 01.07.2018'!#REF!,'на 01.07.2018'!#REF!,'на 01.07.2018'!#REF!</definedName>
    <definedName name="Z_D2422493_0DF6_4923_AFF9_1CE532FC9E0E_.wvu.FilterData" localSheetId="0" hidden="1">'на 01.07.2018'!$A$7:$J$403</definedName>
    <definedName name="Z_D26EAC32_42CC_46AF_8D27_8094727B2B8E_.wvu.FilterData" localSheetId="0" hidden="1">'на 01.07.2018'!$A$7:$J$403</definedName>
    <definedName name="Z_D298563F_7459_410D_A6E1_6B1CDFA6DAA7_.wvu.FilterData" localSheetId="0" hidden="1">'на 01.07.2018'!$A$7:$J$403</definedName>
    <definedName name="Z_D2D627FD_8F1D_4B0C_A4A1_1A515A2831A8_.wvu.FilterData" localSheetId="0" hidden="1">'на 01.07.2018'!$A$7:$J$403</definedName>
    <definedName name="Z_D343F548_3DE6_4716_9B8B_0FF1DF1B1DE3_.wvu.FilterData" localSheetId="0" hidden="1">'на 01.07.2018'!$A$7:$H$145</definedName>
    <definedName name="Z_D3607008_88A4_4735_BF9B_0D60A732D98C_.wvu.FilterData" localSheetId="0" hidden="1">'на 01.07.2018'!$A$7:$J$403</definedName>
    <definedName name="Z_D3C3EFC2_493C_4B9B_BC16_8147B08F8F65_.wvu.FilterData" localSheetId="0" hidden="1">'на 01.07.2018'!$A$7:$H$145</definedName>
    <definedName name="Z_D3D848E7_EB88_4E73_985E_C45B9AE68145_.wvu.FilterData" localSheetId="0" hidden="1">'на 01.07.2018'!$A$7:$J$403</definedName>
    <definedName name="Z_D3E86F4B_12A8_47CC_AEBE_74534991E315_.wvu.FilterData" localSheetId="0" hidden="1">'на 01.07.2018'!$A$7:$J$403</definedName>
    <definedName name="Z_D3F31BC4_4CDA_431B_BA5F_ADE76A923760_.wvu.FilterData" localSheetId="0" hidden="1">'на 01.07.2018'!$A$7:$H$145</definedName>
    <definedName name="Z_D41FF341_5913_4A9E_9CE5_B058CA00C0C7_.wvu.FilterData" localSheetId="0" hidden="1">'на 01.07.2018'!$A$7:$J$403</definedName>
    <definedName name="Z_D45ABB34_16CC_462D_8459_2034D47F465D_.wvu.FilterData" localSheetId="0" hidden="1">'на 01.07.2018'!$A$7:$H$145</definedName>
    <definedName name="Z_D479007E_A9E8_4307_A3E8_18A2BB5C55F2_.wvu.FilterData" localSheetId="0" hidden="1">'на 01.07.2018'!$A$7:$J$403</definedName>
    <definedName name="Z_D48CEF89_B01B_4E1D_92B4_235EA4A40F11_.wvu.FilterData" localSheetId="0" hidden="1">'на 01.07.2018'!$A$7:$J$403</definedName>
    <definedName name="Z_D4B24D18_8D1D_47A1_AE9B_21E3F9EF98EE_.wvu.FilterData" localSheetId="0" hidden="1">'на 01.07.2018'!$A$7:$J$403</definedName>
    <definedName name="Z_D4D3E883_F6A4_4364_94CA_00BA6BEEBB0B_.wvu.FilterData" localSheetId="0" hidden="1">'на 01.07.2018'!$A$7:$J$403</definedName>
    <definedName name="Z_D4E20E73_FD07_4BE4_B8FA_FE6B214643C4_.wvu.FilterData" localSheetId="0" hidden="1">'на 01.07.2018'!$A$7:$J$403</definedName>
    <definedName name="Z_D5317C3A_3EDA_404B_818D_EAF558810951_.wvu.FilterData" localSheetId="0" hidden="1">'на 01.07.2018'!$A$7:$H$145</definedName>
    <definedName name="Z_D537FB3B_712D_486A_BA32_4F73BEB2AA19_.wvu.FilterData" localSheetId="0" hidden="1">'на 01.07.2018'!$A$7:$H$145</definedName>
    <definedName name="Z_D6730C21_0555_4F4D_B589_9DE5CFF9C442_.wvu.FilterData" localSheetId="0" hidden="1">'на 01.07.2018'!$A$7:$H$145</definedName>
    <definedName name="Z_D6D7FE80_F340_4943_9CA8_381604446690_.wvu.FilterData" localSheetId="0" hidden="1">'на 01.07.2018'!$A$7:$J$403</definedName>
    <definedName name="Z_D7104B72_13BA_47A2_BD7D_6C7C814EB74F_.wvu.FilterData" localSheetId="0" hidden="1">'на 01.07.2018'!$A$7:$J$403</definedName>
    <definedName name="Z_D7BC8E82_4392_4806_9DAE_D94253790B9C_.wvu.Cols" localSheetId="0" hidden="1">'на 01.07.2018'!#REF!,'на 01.07.2018'!#REF!,'на 01.07.2018'!$K:$BN</definedName>
    <definedName name="Z_D7BC8E82_4392_4806_9DAE_D94253790B9C_.wvu.FilterData" localSheetId="0" hidden="1">'на 01.07.2018'!$A$7:$J$403</definedName>
    <definedName name="Z_D7BC8E82_4392_4806_9DAE_D94253790B9C_.wvu.PrintArea" localSheetId="0" hidden="1">'на 01.07.2018'!$A$1:$BN$195</definedName>
    <definedName name="Z_D7BC8E82_4392_4806_9DAE_D94253790B9C_.wvu.PrintTitles" localSheetId="0" hidden="1">'на 01.07.2018'!$5:$7</definedName>
    <definedName name="Z_D7DA24ED_ABB7_4D6E_ACD6_4B88F5184AF8_.wvu.FilterData" localSheetId="0" hidden="1">'на 01.07.2018'!$A$7:$J$403</definedName>
    <definedName name="Z_D8418465_ECB6_40A4_8538_9D6D02B4E5CE_.wvu.FilterData" localSheetId="0" hidden="1">'на 01.07.2018'!$A$7:$H$145</definedName>
    <definedName name="Z_D8836A46_4276_4875_86A1_BB0E2B53006C_.wvu.FilterData" localSheetId="0" hidden="1">'на 01.07.2018'!$A$7:$H$145</definedName>
    <definedName name="Z_D8EBE17E_7A1A_4392_901C_A4C8DD4BAF28_.wvu.FilterData" localSheetId="0" hidden="1">'на 01.07.2018'!$A$7:$H$145</definedName>
    <definedName name="Z_D917D9C8_DA24_43F6_B702_2D065DC4F3EA_.wvu.FilterData" localSheetId="0" hidden="1">'на 01.07.2018'!$A$7:$J$403</definedName>
    <definedName name="Z_D921BCFE_106A_48C3_8051_F877509D5A90_.wvu.FilterData" localSheetId="0" hidden="1">'на 01.07.2018'!$A$7:$J$403</definedName>
    <definedName name="Z_D930048B_C8C6_498D_B7FD_C4CFAF447C25_.wvu.FilterData" localSheetId="0" hidden="1">'на 01.07.2018'!$A$7:$J$403</definedName>
    <definedName name="Z_D93C7415_B321_4E66_84AD_0490D011FDE7_.wvu.FilterData" localSheetId="0" hidden="1">'на 01.07.2018'!$A$7:$J$403</definedName>
    <definedName name="Z_D952F92C_16FA_49C0_ACE1_EEFE2012130A_.wvu.FilterData" localSheetId="0" hidden="1">'на 01.07.2018'!$A$7:$J$403</definedName>
    <definedName name="Z_D954D534_B88D_4A21_85D6_C0757B597D1E_.wvu.FilterData" localSheetId="0" hidden="1">'на 01.07.2018'!$A$7:$J$403</definedName>
    <definedName name="Z_D95852A1_B0FC_4AC5_B62B_5CCBE05B0D15_.wvu.FilterData" localSheetId="0" hidden="1">'на 01.07.2018'!$A$7:$J$403</definedName>
    <definedName name="Z_D97BC9A1_860C_45CB_8FAD_B69CEE39193C_.wvu.FilterData" localSheetId="0" hidden="1">'на 01.07.2018'!$A$7:$H$145</definedName>
    <definedName name="Z_D981844C_3450_4227_997A_DB8016618FC0_.wvu.FilterData" localSheetId="0" hidden="1">'на 01.07.2018'!$A$7:$J$403</definedName>
    <definedName name="Z_D9E7CF58_1888_4559_99D1_C71D21E76828_.wvu.FilterData" localSheetId="0" hidden="1">'на 01.07.2018'!$A$7:$J$403</definedName>
    <definedName name="Z_DA3033F1_502F_4BCA_B468_CBA3E20E7254_.wvu.FilterData" localSheetId="0" hidden="1">'на 01.07.2018'!$A$7:$J$403</definedName>
    <definedName name="Z_DA5DFA2D_C1AA_42F5_8828_D1905F1C9BD0_.wvu.FilterData" localSheetId="0" hidden="1">'на 01.07.2018'!$A$7:$J$403</definedName>
    <definedName name="Z_DAB9487C_F291_4A20_8CE8_A04CF6419B39_.wvu.FilterData" localSheetId="0" hidden="1">'на 01.07.2018'!$A$7:$J$403</definedName>
    <definedName name="Z_DB55315D_56C8_4F2C_9317_AA25AA5EAC9E_.wvu.FilterData" localSheetId="0" hidden="1">'на 01.07.2018'!$A$7:$J$403</definedName>
    <definedName name="Z_DBB88EE7_5C30_443C_A427_07BA2C7C58DA_.wvu.FilterData" localSheetId="0" hidden="1">'на 01.07.2018'!$A$7:$J$403</definedName>
    <definedName name="Z_DBF40914_927D_466F_8B6B_F333D1AFC9B0_.wvu.FilterData" localSheetId="0" hidden="1">'на 01.07.2018'!$A$7:$J$403</definedName>
    <definedName name="Z_DC263B7F_7E05_4E66_AE9F_05D6DDE635B1_.wvu.FilterData" localSheetId="0" hidden="1">'на 01.07.2018'!$A$7:$H$145</definedName>
    <definedName name="Z_DC796824_ECED_4590_A3E8_8D5A3534C637_.wvu.FilterData" localSheetId="0" hidden="1">'на 01.07.2018'!$A$7:$H$145</definedName>
    <definedName name="Z_DCC1B134_1BA2_418E_B1D0_0938D8743370_.wvu.FilterData" localSheetId="0" hidden="1">'на 01.07.2018'!$A$7:$H$145</definedName>
    <definedName name="Z_DD479BCC_48E3_497E_81BC_9A58CD7AC8EF_.wvu.FilterData" localSheetId="0" hidden="1">'на 01.07.2018'!$A$7:$J$403</definedName>
    <definedName name="Z_DDA68DE5_EF86_4A52_97CD_589088C5FE7A_.wvu.FilterData" localSheetId="0" hidden="1">'на 01.07.2018'!$A$7:$H$145</definedName>
    <definedName name="Z_DE210091_3D77_4964_B6B2_443A728CBE9E_.wvu.FilterData" localSheetId="0" hidden="1">'на 01.07.2018'!$A$7:$J$403</definedName>
    <definedName name="Z_DE2C3999_6F3E_4D24_86CF_8803BF5FAA48_.wvu.FilterData" localSheetId="0" hidden="1">'на 01.07.2018'!$A$7:$J$60</definedName>
    <definedName name="Z_DEA6EDB2_F27D_4C8F_B061_FD80BEC5543F_.wvu.FilterData" localSheetId="0" hidden="1">'на 01.07.2018'!$A$7:$H$145</definedName>
    <definedName name="Z_DECE3245_1BE4_4A3F_B644_E8DE80612C1E_.wvu.FilterData" localSheetId="0" hidden="1">'на 01.07.2018'!$A$7:$J$403</definedName>
    <definedName name="Z_DF6B7D46_D8DB_447A_83A4_53EE18358CF2_.wvu.FilterData" localSheetId="0" hidden="1">'на 01.07.2018'!$A$7:$J$403</definedName>
    <definedName name="Z_DFB08918_D5A4_4224_AEA5_63620C0D53DD_.wvu.FilterData" localSheetId="0" hidden="1">'на 01.07.2018'!$A$7:$J$403</definedName>
    <definedName name="Z_E0178566_B0D6_4A04_941F_723DE4642B4A_.wvu.FilterData" localSheetId="0" hidden="1">'на 01.07.2018'!$A$7:$J$403</definedName>
    <definedName name="Z_E0415026_A3A4_4408_93D6_8180A1256A98_.wvu.FilterData" localSheetId="0" hidden="1">'на 01.07.2018'!$A$7:$J$403</definedName>
    <definedName name="Z_E0B34E03_0754_4713_9A98_5ACEE69C9E71_.wvu.FilterData" localSheetId="0" hidden="1">'на 01.07.2018'!$A$7:$H$145</definedName>
    <definedName name="Z_E1E7843B_3EC3_4FFF_9B1C_53E7DE6A4004_.wvu.FilterData" localSheetId="0" hidden="1">'на 01.07.2018'!$A$7:$H$145</definedName>
    <definedName name="Z_E25FE844_1AD8_4E16_B2DB_9033A702F13A_.wvu.FilterData" localSheetId="0" hidden="1">'на 01.07.2018'!$A$7:$H$145</definedName>
    <definedName name="Z_E2861A4E_263A_4BE6_9223_2DA352B0AD2D_.wvu.FilterData" localSheetId="0" hidden="1">'на 01.07.2018'!$A$7:$H$145</definedName>
    <definedName name="Z_E2FB76DF_1C94_4620_8087_FEE12FDAA3D2_.wvu.FilterData" localSheetId="0" hidden="1">'на 01.07.2018'!$A$7:$H$145</definedName>
    <definedName name="Z_E3C6ECC1_0F12_435D_9B36_B23F6133337F_.wvu.FilterData" localSheetId="0" hidden="1">'на 01.07.2018'!$A$7:$H$145</definedName>
    <definedName name="Z_E437F2F2_3B79_49F0_9901_D31498A163D7_.wvu.FilterData" localSheetId="0" hidden="1">'на 01.07.2018'!$A$7:$J$403</definedName>
    <definedName name="Z_E531BAEE_E556_4AEF_B35B_C675BD99939C_.wvu.FilterData" localSheetId="0" hidden="1">'на 01.07.2018'!$A$7:$J$403</definedName>
    <definedName name="Z_E5EC7523_F88D_4AD4_9A8D_84C16AB7BFC1_.wvu.FilterData" localSheetId="0" hidden="1">'на 01.07.2018'!$A$7:$J$403</definedName>
    <definedName name="Z_E6B0F607_AC37_4539_B427_EA5DBDA71490_.wvu.FilterData" localSheetId="0" hidden="1">'на 01.07.2018'!$A$7:$J$403</definedName>
    <definedName name="Z_E6F2229B_648C_45EB_AFDD_48E1933E9057_.wvu.FilterData" localSheetId="0" hidden="1">'на 01.07.2018'!$A$7:$J$403</definedName>
    <definedName name="Z_E79ABD49_719F_4887_A43D_3DE66BF8AD95_.wvu.FilterData" localSheetId="0" hidden="1">'на 01.07.2018'!$A$7:$J$403</definedName>
    <definedName name="Z_E818C85D_F563_4BCC_9747_0856B0207D9A_.wvu.FilterData" localSheetId="0" hidden="1">'на 01.07.2018'!$A$7:$J$403</definedName>
    <definedName name="Z_E85A9955_A3DD_46D7_A4A3_9B67A0E2B00C_.wvu.FilterData" localSheetId="0" hidden="1">'на 01.07.2018'!$A$7:$J$403</definedName>
    <definedName name="Z_E85CF805_B7EC_4B8E_BF6B_2D35F453C813_.wvu.FilterData" localSheetId="0" hidden="1">'на 01.07.2018'!$A$7:$J$403</definedName>
    <definedName name="Z_E8619C4F_9D0C_40CF_8636_CF30BDB53D78_.wvu.FilterData" localSheetId="0" hidden="1">'на 01.07.2018'!$A$7:$J$403</definedName>
    <definedName name="Z_E86B59AB_8419_4B63_BADC_4C4DB9795CAA_.wvu.FilterData" localSheetId="0" hidden="1">'на 01.07.2018'!$A$7:$J$403</definedName>
    <definedName name="Z_E88E1D11_18C0_4724_9D4F_2C85DDF57564_.wvu.FilterData" localSheetId="0" hidden="1">'на 01.07.2018'!$A$7:$H$145</definedName>
    <definedName name="Z_E8E447B7_386A_4449_A267_EA8A8ED2E9DF_.wvu.FilterData" localSheetId="0" hidden="1">'на 01.07.2018'!$A$7:$J$403</definedName>
    <definedName name="Z_E952215A_EF2B_4724_A091_1F77A330F7A6_.wvu.FilterData" localSheetId="0" hidden="1">'на 01.07.2018'!$A$7:$J$403</definedName>
    <definedName name="Z_E9A4F66F_BB40_4C19_8750_6E61AF1D74A1_.wvu.FilterData" localSheetId="0" hidden="1">'на 01.07.2018'!$A$7:$J$403</definedName>
    <definedName name="Z_EA234825_5817_4C50_AC45_83D70F061045_.wvu.FilterData" localSheetId="0" hidden="1">'на 01.07.2018'!$A$7:$J$403</definedName>
    <definedName name="Z_EA26BD39_D295_43F0_9554_645E38E73803_.wvu.FilterData" localSheetId="0" hidden="1">'на 01.07.2018'!$A$7:$J$403</definedName>
    <definedName name="Z_EA769D6D_3269_481D_9974_BC10C6C55FF6_.wvu.FilterData" localSheetId="0" hidden="1">'на 01.07.2018'!$A$7:$H$145</definedName>
    <definedName name="Z_EB2D8BE6_72BC_4D23_BEC7_DBF109493B0C_.wvu.FilterData" localSheetId="0" hidden="1">'на 01.07.2018'!$A$7:$J$403</definedName>
    <definedName name="Z_EBCDBD63_50FE_4D52_B280_2A723FA77236_.wvu.FilterData" localSheetId="0" hidden="1">'на 01.07.2018'!$A$7:$H$145</definedName>
    <definedName name="Z_EC6B58CC_C695_4EAF_B026_DA7CE6279D7A_.wvu.FilterData" localSheetId="0" hidden="1">'на 01.07.2018'!$A$7:$J$403</definedName>
    <definedName name="Z_EC741CE0_C720_481D_9CFE_596247B0CF36_.wvu.FilterData" localSheetId="0" hidden="1">'на 01.07.2018'!$A$7:$J$403</definedName>
    <definedName name="Z_EC7DFC56_670B_4634_9C36_1A0E9779A8AB_.wvu.FilterData" localSheetId="0" hidden="1">'на 01.07.2018'!$A$7:$J$403</definedName>
    <definedName name="Z_ED74FBD3_DF35_4798_8C2A_7ADA46D140AA_.wvu.FilterData" localSheetId="0" hidden="1">'на 01.07.2018'!$A$7:$H$145</definedName>
    <definedName name="Z_EF1610FE_843B_4864_9DAD_05F697DD47DC_.wvu.FilterData" localSheetId="0" hidden="1">'на 01.07.2018'!$A$7:$J$403</definedName>
    <definedName name="Z_EFFADE78_6F23_4B5D_AE74_3E82BA29B398_.wvu.FilterData" localSheetId="0" hidden="1">'на 01.07.2018'!$A$7:$H$145</definedName>
    <definedName name="Z_F0EB967D_F079_4FD4_AD5F_5BA84E405B49_.wvu.FilterData" localSheetId="0" hidden="1">'на 01.07.2018'!$A$7:$J$403</definedName>
    <definedName name="Z_F140A98E_30AA_4FD0_8B93_08F8951EDE5E_.wvu.FilterData" localSheetId="0" hidden="1">'на 01.07.2018'!$A$7:$H$145</definedName>
    <definedName name="Z_F2110B0B_AAE7_42F0_B553_C360E9249AD4_.wvu.Cols" localSheetId="0" hidden="1">'на 01.07.2018'!#REF!,'на 01.07.2018'!#REF!,'на 01.07.2018'!$K:$BN</definedName>
    <definedName name="Z_F2110B0B_AAE7_42F0_B553_C360E9249AD4_.wvu.FilterData" localSheetId="0" hidden="1">'на 01.07.2018'!$A$7:$J$403</definedName>
    <definedName name="Z_F2110B0B_AAE7_42F0_B553_C360E9249AD4_.wvu.PrintArea" localSheetId="0" hidden="1">'на 01.07.2018'!$A$1:$BN$195</definedName>
    <definedName name="Z_F2110B0B_AAE7_42F0_B553_C360E9249AD4_.wvu.PrintTitles" localSheetId="0" hidden="1">'на 01.07.2018'!$5:$7</definedName>
    <definedName name="Z_F2B210B3_A608_46A5_94E1_E525F8F6A2C4_.wvu.FilterData" localSheetId="0" hidden="1">'на 01.07.2018'!$A$7:$J$403</definedName>
    <definedName name="Z_F30FADD4_07E9_4B4F_B53A_86E542EF0570_.wvu.FilterData" localSheetId="0" hidden="1">'на 01.07.2018'!$A$7:$J$403</definedName>
    <definedName name="Z_F34EC6B1_390D_4B75_852C_F8775ACC3B29_.wvu.FilterData" localSheetId="0" hidden="1">'на 01.07.2018'!$A$7:$J$403</definedName>
    <definedName name="Z_F3E148B1_ED1B_4330_84E7_EFC4722C807A_.wvu.FilterData" localSheetId="0" hidden="1">'на 01.07.2018'!$A$7:$J$403</definedName>
    <definedName name="Z_F3F1BB49_52AF_48BB_95BC_060170851629_.wvu.FilterData" localSheetId="0" hidden="1">'на 01.07.2018'!$A$7:$J$403</definedName>
    <definedName name="Z_F413BB5D_EA53_42FB_84EF_A630DFA6E3CE_.wvu.FilterData" localSheetId="0" hidden="1">'на 01.07.2018'!$A$7:$J$403</definedName>
    <definedName name="Z_F424C8EB_1FD1_4B7C_BB16_C87F07FB1A66_.wvu.FilterData" localSheetId="0" hidden="1">'на 01.07.2018'!$A$7:$J$403</definedName>
    <definedName name="Z_F4D51502_0CCD_4E1C_8387_D94D30666E39_.wvu.FilterData" localSheetId="0" hidden="1">'на 01.07.2018'!$A$7:$J$403</definedName>
    <definedName name="Z_F52002B9_A233_461F_9C02_2195A969869E_.wvu.FilterData" localSheetId="0" hidden="1">'на 01.07.2018'!$A$7:$J$403</definedName>
    <definedName name="Z_F5904F57_BE1E_4C1A_B9F2_3334C6090028_.wvu.FilterData" localSheetId="0" hidden="1">'на 01.07.2018'!$A$7:$J$403</definedName>
    <definedName name="Z_F5F50589_1DF0_4A91_A5AE_A081904AF6B0_.wvu.FilterData" localSheetId="0" hidden="1">'на 01.07.2018'!$A$7:$J$403</definedName>
    <definedName name="Z_F675BEC0_5D51_42CD_8359_31DF2F226166_.wvu.FilterData" localSheetId="0" hidden="1">'на 01.07.2018'!$A$7:$J$403</definedName>
    <definedName name="Z_F6F4D1CA_4991_462D_A51D_FD0D91822706_.wvu.FilterData" localSheetId="0" hidden="1">'на 01.07.2018'!$A$7:$J$403</definedName>
    <definedName name="Z_F7FC106B_79FE_40D3_AA43_206A7284AC4B_.wvu.FilterData" localSheetId="0" hidden="1">'на 01.07.2018'!$A$7:$J$403</definedName>
    <definedName name="Z_F8CD48ED_A67F_492E_A417_09D352E93E12_.wvu.FilterData" localSheetId="0" hidden="1">'на 01.07.2018'!$A$7:$H$145</definedName>
    <definedName name="Z_F8E4304E_2CC4_4F73_A08A_BA6FE8EB77EF_.wvu.FilterData" localSheetId="0" hidden="1">'на 01.07.2018'!$A$7:$J$403</definedName>
    <definedName name="Z_F9AF50D2_05C8_4D13_9F15_43FAA7F1CB7A_.wvu.FilterData" localSheetId="0" hidden="1">'на 01.07.2018'!$A$7:$J$403</definedName>
    <definedName name="Z_F9F96D65_7E5D_4EDB_B47B_CD800EE8793F_.wvu.FilterData" localSheetId="0" hidden="1">'на 01.07.2018'!$A$7:$H$145</definedName>
    <definedName name="Z_FA263ADC_F7F9_4F21_8D0A_B162CFE58321_.wvu.FilterData" localSheetId="0" hidden="1">'на 01.07.2018'!$A$7:$J$403</definedName>
    <definedName name="Z_FA47CA05_CCF1_4EDC_AAF6_26967695B1D8_.wvu.FilterData" localSheetId="0" hidden="1">'на 01.07.2018'!$A$7:$J$403</definedName>
    <definedName name="Z_FA687933_7694_4C0F_8982_34C11239740C_.wvu.FilterData" localSheetId="0" hidden="1">'на 01.07.2018'!$A$7:$J$403</definedName>
    <definedName name="Z_FAEA1540_FB92_4A7F_8E18_381E2C6FAF74_.wvu.FilterData" localSheetId="0" hidden="1">'на 01.07.2018'!$A$7:$H$145</definedName>
    <definedName name="Z_FB2B2898_07E8_4F64_9660_A5CFE0C3B2A1_.wvu.FilterData" localSheetId="0" hidden="1">'на 01.07.2018'!$A$7:$J$403</definedName>
    <definedName name="Z_FBEEEF36_B47B_4551_8D8A_904E9E1222D4_.wvu.FilterData" localSheetId="0" hidden="1">'на 01.07.2018'!$A$7:$H$145</definedName>
    <definedName name="Z_FC5D3D29_E6B6_4724_B01C_EFC5C58D36F7_.wvu.FilterData" localSheetId="0" hidden="1">'на 01.07.2018'!$A$7:$J$403</definedName>
    <definedName name="Z_FC921717_EFFF_4C5F_AE15_5DB48A6B2DDC_.wvu.FilterData" localSheetId="0" hidden="1">'на 01.07.2018'!$A$7:$J$403</definedName>
    <definedName name="Z_FCFEE462_86B3_4D22_A291_C53135F468F2_.wvu.FilterData" localSheetId="0" hidden="1">'на 01.07.2018'!$A$7:$J$403</definedName>
    <definedName name="Z_FD01F790_1BBF_4238_916B_FA56833C331E_.wvu.FilterData" localSheetId="0" hidden="1">'на 01.07.2018'!$A$7:$J$403</definedName>
    <definedName name="Z_FD0E1B66_1ED2_4768_AEAA_4813773FCD1B_.wvu.FilterData" localSheetId="0" hidden="1">'на 01.07.2018'!$A$7:$H$145</definedName>
    <definedName name="Z_FD5CEF9A_4499_4018_A32D_B5C5AF11D935_.wvu.FilterData" localSheetId="0" hidden="1">'на 01.07.2018'!$A$7:$J$403</definedName>
    <definedName name="Z_FD66CF31_1A62_4649_ABF8_67009C9EEFA8_.wvu.FilterData" localSheetId="0" hidden="1">'на 01.07.2018'!$A$7:$J$403</definedName>
    <definedName name="Z_FDE37E7A_0D62_48F6_B80B_D6356ECC791B_.wvu.FilterData" localSheetId="0" hidden="1">'на 01.07.2018'!$A$7:$J$403</definedName>
    <definedName name="Z_FE9D531A_F987_4486_AC6F_37568587E0CC_.wvu.FilterData" localSheetId="0" hidden="1">'на 01.07.2018'!$A$7:$J$403</definedName>
    <definedName name="Z_FEE18FC2_E5D2_4C59_B7D0_FDF82F2008D4_.wvu.FilterData" localSheetId="0" hidden="1">'на 01.07.2018'!$A$7:$J$403</definedName>
    <definedName name="Z_FEF0FD9C_0AF1_4157_A391_071CD507BEBA_.wvu.FilterData" localSheetId="0" hidden="1">'на 01.07.2018'!$A$7:$J$403</definedName>
    <definedName name="Z_FEFFCD5F_F237_4316_B50A_6C71D0FF3363_.wvu.FilterData" localSheetId="0" hidden="1">'на 01.07.2018'!$A$7:$J$403</definedName>
    <definedName name="Z_FF7CC20D_CA9E_46D2_A113_9EB09E8A7DF6_.wvu.FilterData" localSheetId="0" hidden="1">'на 01.07.2018'!$A$7:$H$145</definedName>
    <definedName name="Z_FF7F531F_28CE_4C28_BA81_DE242DB82E03_.wvu.FilterData" localSheetId="0" hidden="1">'на 01.07.2018'!$A$7:$J$403</definedName>
    <definedName name="Z_FF9EFDBE_F5FD_432E_96BA_C22D4E9B91D4_.wvu.FilterData" localSheetId="0" hidden="1">'на 01.07.2018'!$A$7:$J$403</definedName>
    <definedName name="Z_FFBF84C0_8EC1_41E5_A130_1EB26E22D86E_.wvu.FilterData" localSheetId="0" hidden="1">'на 01.07.2018'!$A$7:$J$403</definedName>
    <definedName name="_xlnm.Print_Titles" localSheetId="0">'на 01.07.2018'!$5:$8</definedName>
    <definedName name="_xlnm.Print_Area" localSheetId="0">'на 01.07.2018'!$A$1:$J$205</definedName>
  </definedNames>
  <calcPr calcId="162913" fullPrecision="0"/>
  <customWorkbookViews>
    <customWorkbookView name="Шулепова Ольга Анатольевна - Личное представление" guid="{67ADFAE6-A9AF-44D7-8539-93CD0F6B7849}" mergeInterval="0" personalView="1" maximized="1" xWindow="-8" yWindow="-8" windowWidth="1936" windowHeight="1056" tabRatio="518" activeSheetId="1"/>
    <customWorkbookView name="Козлова Анастасия Сергеевна - Личное представление" guid="{0CCCFAED-79CE-4449-BC23-D60C794B65C2}" mergeInterval="0" personalView="1" maximized="1" windowWidth="1276" windowHeight="719" tabRatio="518" activeSheetId="1"/>
    <customWorkbookView name="Маслова Алина Рамазановна - Личное представление" guid="{99950613-28E7-4EC2-B918-559A2757B0A9}" mergeInterval="0" personalView="1" maximized="1" xWindow="-8" yWindow="-8" windowWidth="1936" windowHeight="1056" tabRatio="355" activeSheetId="1"/>
    <customWorkbookView name="Перевощикова Анна Васильевна - Личное представление" guid="{CCF533A2-322B-40E2-88B2-065E6D1D35B4}" mergeInterval="0" personalView="1" maximized="1" xWindow="-8" yWindow="-8" windowWidth="1936" windowHeight="1056" tabRatio="440" activeSheetId="1"/>
    <customWorkbookView name="Астахова Анна Владимировна - Личное представление" guid="{13BE7114-35DF-4699-8779-61985C68F6C3}" mergeInterval="0" personalView="1" maximized="1" xWindow="-8" yWindow="-8" windowWidth="1296" windowHeight="1000" tabRatio="518" activeSheetId="1" showComments="commIndAndComment"/>
    <customWorkbookView name="kaa - Личное представление" guid="{7B245AB0-C2AF-4822-BFC4-2399F85856C1}" mergeInterval="0" personalView="1" maximized="1" xWindow="1" yWindow="1" windowWidth="1280" windowHeight="803" tabRatio="518" activeSheetId="1"/>
    <customWorkbookView name="Коптеева Елена Анатольевна - Личное представление" guid="{2F7AC811-CA37-46E3-866E-6E10DF43054A}" mergeInterval="0" personalView="1" maximized="1" windowWidth="1276" windowHeight="799" tabRatio="69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Пользователь - Личное представление" guid="{C8C7D91A-0101-429D-A7C4-25C2A366909A}" mergeInterval="0" personalView="1" maximized="1" windowWidth="1264" windowHeight="759" tabRatio="518" activeSheetId="1"/>
    <customWorkbookView name="1 - Личное представление" guid="{CBF9D894-3FD2-4B68-BAC8-643DB23851C0}" mergeInterval="0" personalView="1" maximized="1" xWindow="1" yWindow="1" windowWidth="1733" windowHeight="798" tabRatio="772" activeSheetId="1"/>
    <customWorkbookView name="BLACKGIRL - Личное представление" guid="{37F8CE32-8CE8-4D95-9C0E-63112E6EFFE9}" mergeInterval="0" personalView="1" maximized="1" windowWidth="1020" windowHeight="576" tabRatio="441" activeSheetId="3"/>
    <customWorkbookView name="Елена - Личное представление" guid="{24E5C1BC-322C-4FEF-B964-F0DCC04482C1}" mergeInterval="0" personalView="1" maximized="1" xWindow="1" yWindow="1" windowWidth="1024" windowHeight="547" tabRatio="896" activeSheetId="1"/>
    <customWorkbookView name="Admin - Личное представление" guid="{2DF88C31-E5A0-4DFE-877D-5A31D3992603}" mergeInterval="0" personalView="1" maximized="1" windowWidth="1276" windowHeight="719" tabRatio="772"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Анастасия Вячеславовна - Личное представление" guid="{F2110B0B-AAE7-42F0-B553-C360E9249AD4}" mergeInterval="0" personalView="1" maximized="1" windowWidth="1276" windowHeight="779"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User - Личное представление" guid="{D20DFCFE-63F9-4265-B37B-4F36C46DF159}" mergeInterval="0" personalView="1" maximized="1" xWindow="-8" yWindow="-8" windowWidth="1296" windowHeight="1000" tabRatio="518" activeSheetId="1"/>
    <customWorkbookView name="pav - Личное представление" guid="{539CB3DF-9B66-4BE7-9074-8CE0405EB8A6}" mergeInterval="0" personalView="1" maximized="1" xWindow="1" yWindow="1" windowWidth="1276" windowHeight="794" tabRatio="518" activeSheetId="1"/>
    <customWorkbookView name="kou - Личное представление" guid="{998B8119-4FF3-4A16-838D-539C6AE34D55}" mergeInterval="0" personalView="1" maximized="1" windowWidth="1148" windowHeight="645" tabRatio="518" activeSheetId="1"/>
    <customWorkbookView name="Денисова Евгения Юрьевна - Личное представление" guid="{9FA29541-62F4-4CED-BF33-19F6BA57578F}" mergeInterval="0" personalView="1" maximized="1" windowWidth="1276" windowHeight="759"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Корунова Олеся Юрьевна - Личное представление" guid="{5EB1B5BB-79BE-4318-9140-3FA31802D519}" mergeInterval="0" personalView="1" maximized="1" xWindow="-8" yWindow="-8" windowWidth="1296" windowHeight="1000" tabRatio="518" activeSheetId="1"/>
    <customWorkbookView name="perevoschikova_av - Личное представление" guid="{649E5CE3-4976-49D9-83DA-4E57FFC714BF}" mergeInterval="0" personalView="1" maximized="1" xWindow="1" yWindow="1" windowWidth="1276" windowHeight="794" tabRatio="518" activeSheetId="1"/>
    <customWorkbookView name="Сырвачева Виктория Алексеевна - Личное представление" guid="{72C0943B-A5D5-4B80-AD54-166C5CDC74DE}" mergeInterval="0" personalView="1" maximized="1" xWindow="-8" yWindow="-8" windowWidth="1296" windowHeight="1000" tabRatio="518" activeSheetId="1"/>
    <customWorkbookView name="Вершинина Мария Игоревна - Личное представление" guid="{A0A3CD9B-2436-40D7-91DB-589A95FBBF00}" mergeInterval="0" personalView="1" maximized="1" windowWidth="1276" windowHeight="759" tabRatio="518" activeSheetId="1"/>
    <customWorkbookView name="Залецкая Ольга Геннадьевна - Личное представление" guid="{D95852A1-B0FC-4AC5-B62B-5CCBE05B0D15}" mergeInterval="0" personalView="1" maximized="1" windowWidth="1916" windowHeight="855" tabRatio="518" activeSheetId="1"/>
    <customWorkbookView name="Маганёва Екатерина Николаевна - Личное представление" guid="{CA384592-0CFD-4322-A4EB-34EC04693944}" mergeInterval="0" personalView="1" maximized="1" xWindow="-8" yWindow="-8" windowWidth="1296" windowHeight="1000" tabRatio="355" activeSheetId="1"/>
    <customWorkbookView name="Залецкая Ольга Генадьевна - Личное представление" guid="{6E4A7295-8CE0-4D28-ABEF-D38EBAE7C204}" mergeInterval="0" personalView="1" maximized="1" xWindow="-8" yWindow="-8" windowWidth="1936" windowHeight="1056" tabRatio="440" activeSheetId="1"/>
    <customWorkbookView name="Крыжановская Анна Александровна - Личное представление" guid="{3EEA7E1A-5F2B-4408-A34C-1F0223B5B245}" mergeInterval="0" personalView="1" maximized="1" xWindow="-8" yWindow="-8" windowWidth="1296" windowHeight="1000" tabRatio="518" activeSheetId="1"/>
    <customWorkbookView name="Рогожина Ольга Сергеевна - Личное представление" guid="{BEA0FDBA-BB07-4C19-8BBD-5E57EE395C09}" mergeInterval="0" personalView="1" maximized="1" windowWidth="1276" windowHeight="823" tabRatio="518" activeSheetId="1"/>
    <customWorkbookView name="Минакова Оксана Сергеевна - Личное представление" guid="{45DE1976-7F07-4EB4-8A9C-FB72D060BEFA}" mergeInterval="0" personalView="1" maximized="1" xWindow="-8" yWindow="-8" windowWidth="1296" windowHeight="1000" tabRatio="518" activeSheetId="1"/>
  </customWorkbookViews>
  <fileRecoveryPr autoRecover="0"/>
</workbook>
</file>

<file path=xl/calcChain.xml><?xml version="1.0" encoding="utf-8"?>
<calcChain xmlns="http://schemas.openxmlformats.org/spreadsheetml/2006/main">
  <c r="I76" i="1" l="1"/>
  <c r="G76" i="1"/>
  <c r="E76" i="1"/>
  <c r="D76" i="1"/>
  <c r="I77" i="1"/>
  <c r="G77" i="1"/>
  <c r="E77" i="1"/>
  <c r="D77" i="1"/>
  <c r="C77" i="1"/>
  <c r="D86" i="1"/>
  <c r="C76" i="1"/>
  <c r="H88" i="1"/>
  <c r="F88" i="1"/>
  <c r="I86" i="1"/>
  <c r="G86" i="1"/>
  <c r="E86" i="1"/>
  <c r="F86" i="1" s="1"/>
  <c r="H86" i="1" l="1"/>
  <c r="I157" i="1" l="1"/>
  <c r="E157" i="1" l="1"/>
  <c r="E158" i="1"/>
  <c r="I158" i="1"/>
  <c r="C175" i="1" l="1"/>
  <c r="E196" i="1"/>
  <c r="E175" i="1"/>
  <c r="H175" i="1"/>
  <c r="H155" i="1" l="1"/>
  <c r="F155" i="1"/>
  <c r="I116" i="1"/>
  <c r="I25" i="1"/>
  <c r="I32" i="1" l="1"/>
  <c r="I182" i="1" l="1"/>
  <c r="I181" i="1"/>
  <c r="E152" i="1" l="1"/>
  <c r="I26" i="1" l="1"/>
  <c r="E195" i="1" l="1"/>
  <c r="I135" i="1" l="1"/>
  <c r="I134" i="1" s="1"/>
  <c r="G29" i="1"/>
  <c r="I101" i="1"/>
  <c r="G101" i="1"/>
  <c r="D101" i="1"/>
  <c r="E101" i="1"/>
  <c r="I100" i="1"/>
  <c r="G100" i="1"/>
  <c r="D100" i="1"/>
  <c r="E100" i="1"/>
  <c r="I57" i="1" l="1"/>
  <c r="F198" i="1" l="1"/>
  <c r="H198" i="1"/>
  <c r="C195" i="1" l="1"/>
  <c r="D195" i="1" l="1"/>
  <c r="H94" i="1" l="1"/>
  <c r="F94" i="1"/>
  <c r="I92" i="1"/>
  <c r="G92" i="1"/>
  <c r="E92" i="1"/>
  <c r="D92" i="1"/>
  <c r="C92" i="1"/>
  <c r="F92" i="1" l="1"/>
  <c r="H92" i="1"/>
  <c r="D32" i="1"/>
  <c r="H32" i="1" s="1"/>
  <c r="I156" i="1" l="1"/>
  <c r="I51" i="1"/>
  <c r="I129" i="1"/>
  <c r="D129" i="1"/>
  <c r="C129" i="1" l="1"/>
  <c r="H83" i="1" l="1"/>
  <c r="H77" i="1" s="1"/>
  <c r="F83" i="1"/>
  <c r="F77" i="1" s="1"/>
  <c r="H82" i="1"/>
  <c r="H76" i="1" s="1"/>
  <c r="F82" i="1"/>
  <c r="F76" i="1" s="1"/>
  <c r="I80" i="1"/>
  <c r="G80" i="1"/>
  <c r="E80" i="1"/>
  <c r="D80" i="1"/>
  <c r="C80" i="1"/>
  <c r="F80" i="1" l="1"/>
  <c r="H80" i="1"/>
  <c r="F40" i="1"/>
  <c r="C146" i="1" l="1"/>
  <c r="C21" i="1" l="1"/>
  <c r="I69" i="1" l="1"/>
  <c r="H69" i="1"/>
  <c r="G69" i="1"/>
  <c r="F69" i="1"/>
  <c r="I73" i="1"/>
  <c r="H73" i="1"/>
  <c r="G73" i="1"/>
  <c r="F73" i="1"/>
  <c r="H40" i="1"/>
  <c r="G37" i="1" l="1"/>
  <c r="H38" i="1" l="1"/>
  <c r="F38" i="1"/>
  <c r="E37" i="1"/>
  <c r="I74" i="1" l="1"/>
  <c r="G74" i="1"/>
  <c r="E74" i="1"/>
  <c r="D74" i="1"/>
  <c r="C74" i="1"/>
  <c r="F74" i="1" l="1"/>
  <c r="H74" i="1"/>
  <c r="F148" i="1" l="1"/>
  <c r="E33" i="1" l="1"/>
  <c r="E26" i="1"/>
  <c r="F26" i="1" l="1"/>
  <c r="H168" i="1"/>
  <c r="G112" i="1" l="1"/>
  <c r="G113" i="1"/>
  <c r="E113" i="1"/>
  <c r="G122" i="1"/>
  <c r="F118" i="1"/>
  <c r="F117" i="1"/>
  <c r="H118" i="1"/>
  <c r="H117" i="1"/>
  <c r="F168" i="1" l="1"/>
  <c r="H148" i="1" l="1"/>
  <c r="H149" i="1"/>
  <c r="D146" i="1"/>
  <c r="C37" i="1" l="1"/>
  <c r="C112" i="1" l="1"/>
  <c r="E150" i="1" l="1"/>
  <c r="F150" i="1" s="1"/>
  <c r="I29" i="1" l="1"/>
  <c r="I38" i="1"/>
  <c r="D37" i="1"/>
  <c r="C43" i="1" l="1"/>
  <c r="H197" i="1" l="1"/>
  <c r="H196" i="1"/>
  <c r="F196" i="1"/>
  <c r="F45" i="1" l="1"/>
  <c r="I112" i="1" l="1"/>
  <c r="C111" i="1"/>
  <c r="D172" i="1" l="1"/>
  <c r="C29" i="1"/>
  <c r="I140" i="1" l="1"/>
  <c r="I195" i="1" l="1"/>
  <c r="G195" i="1"/>
  <c r="F197" i="1"/>
  <c r="H195" i="1" l="1"/>
  <c r="F195" i="1"/>
  <c r="H119" i="1" l="1"/>
  <c r="I37" i="1" l="1"/>
  <c r="H45" i="1"/>
  <c r="H46" i="1"/>
  <c r="E34" i="1" l="1"/>
  <c r="D166" i="1"/>
  <c r="E166" i="1"/>
  <c r="G166" i="1"/>
  <c r="I166" i="1"/>
  <c r="C166" i="1"/>
  <c r="E29" i="1" l="1"/>
  <c r="H166" i="1"/>
  <c r="F166" i="1"/>
  <c r="D43" i="1" l="1"/>
  <c r="G128" i="1"/>
  <c r="C128" i="1"/>
  <c r="G13" i="1" l="1"/>
  <c r="H107" i="1"/>
  <c r="F107" i="1"/>
  <c r="H106" i="1"/>
  <c r="F106" i="1"/>
  <c r="I104" i="1"/>
  <c r="G104" i="1"/>
  <c r="E104" i="1"/>
  <c r="D104" i="1"/>
  <c r="C104" i="1"/>
  <c r="E103" i="1"/>
  <c r="E73" i="1" s="1"/>
  <c r="D103" i="1"/>
  <c r="C103" i="1"/>
  <c r="C73" i="1" s="1"/>
  <c r="I102" i="1"/>
  <c r="G102" i="1"/>
  <c r="E102" i="1"/>
  <c r="D102" i="1"/>
  <c r="C102" i="1"/>
  <c r="I71" i="1"/>
  <c r="G71" i="1"/>
  <c r="E71" i="1"/>
  <c r="C101" i="1"/>
  <c r="C71" i="1" s="1"/>
  <c r="I70" i="1"/>
  <c r="E70" i="1"/>
  <c r="C100" i="1"/>
  <c r="C70" i="1" s="1"/>
  <c r="C64" i="1" s="1"/>
  <c r="E99" i="1"/>
  <c r="E69" i="1" s="1"/>
  <c r="D99" i="1"/>
  <c r="C99" i="1"/>
  <c r="I67" i="1"/>
  <c r="D70" i="1" l="1"/>
  <c r="D71" i="1"/>
  <c r="C69" i="1"/>
  <c r="C63" i="1" s="1"/>
  <c r="C10" i="1" s="1"/>
  <c r="D69" i="1"/>
  <c r="D73" i="1"/>
  <c r="H26" i="1"/>
  <c r="I98" i="1"/>
  <c r="D98" i="1"/>
  <c r="E98" i="1"/>
  <c r="C98" i="1"/>
  <c r="F100" i="1"/>
  <c r="F70" i="1" s="1"/>
  <c r="F101" i="1"/>
  <c r="F71" i="1" s="1"/>
  <c r="H101" i="1"/>
  <c r="H71" i="1" s="1"/>
  <c r="G70" i="1"/>
  <c r="F104" i="1"/>
  <c r="H104" i="1"/>
  <c r="C68" i="1" l="1"/>
  <c r="E65" i="1"/>
  <c r="I66" i="1"/>
  <c r="I68" i="1"/>
  <c r="D68" i="1"/>
  <c r="F98" i="1"/>
  <c r="E68" i="1"/>
  <c r="H100" i="1"/>
  <c r="H70" i="1" s="1"/>
  <c r="G98" i="1"/>
  <c r="H98" i="1" s="1"/>
  <c r="F68" i="1" l="1"/>
  <c r="G68" i="1"/>
  <c r="H68" i="1" s="1"/>
  <c r="F32" i="1" l="1"/>
  <c r="G111" i="1"/>
  <c r="G63" i="1" s="1"/>
  <c r="G10" i="1" s="1"/>
  <c r="G116" i="1" l="1"/>
  <c r="I43" i="1" l="1"/>
  <c r="I21" i="1"/>
  <c r="G21" i="1"/>
  <c r="D21" i="1" l="1"/>
  <c r="E176" i="1"/>
  <c r="H174" i="1"/>
  <c r="F174" i="1"/>
  <c r="H21" i="1" l="1"/>
  <c r="I176" i="1"/>
  <c r="I13" i="1" l="1"/>
  <c r="F175" i="1"/>
  <c r="I172" i="1"/>
  <c r="G14" i="1" l="1"/>
  <c r="C153" i="1" l="1"/>
  <c r="I179" i="1"/>
  <c r="E182" i="1"/>
  <c r="G43" i="1" l="1"/>
  <c r="F46" i="1"/>
  <c r="E43" i="1"/>
  <c r="E58" i="1" l="1"/>
  <c r="E12" i="1" s="1"/>
  <c r="E21" i="1" l="1"/>
  <c r="F21" i="1" s="1"/>
  <c r="I49" i="1" l="1"/>
  <c r="G172" i="1" l="1"/>
  <c r="I113" i="1" l="1"/>
  <c r="I65" i="1" s="1"/>
  <c r="I12" i="1" s="1"/>
  <c r="I64" i="1"/>
  <c r="I11" i="1" s="1"/>
  <c r="I111" i="1"/>
  <c r="I63" i="1" s="1"/>
  <c r="I10" i="1" s="1"/>
  <c r="I128" i="1"/>
  <c r="I62" i="1" l="1"/>
  <c r="I110" i="1"/>
  <c r="H158" i="1" l="1"/>
  <c r="F158" i="1"/>
  <c r="H182" i="1" l="1"/>
  <c r="G186" i="1" l="1"/>
  <c r="I186" i="1" l="1"/>
  <c r="D55" i="1"/>
  <c r="I14" i="1" l="1"/>
  <c r="I9" i="1" s="1"/>
  <c r="E186" i="1"/>
  <c r="D186" i="1"/>
  <c r="C186" i="1"/>
  <c r="H39" i="1" l="1"/>
  <c r="F39" i="1"/>
  <c r="I122" i="1"/>
  <c r="H51" i="1"/>
  <c r="G49" i="1"/>
  <c r="D49" i="1"/>
  <c r="C49" i="1"/>
  <c r="F182" i="1"/>
  <c r="F51" i="1"/>
  <c r="E49" i="1" l="1"/>
  <c r="F37" i="1"/>
  <c r="H37" i="1"/>
  <c r="H49" i="1"/>
  <c r="F49" i="1" l="1"/>
  <c r="F43" i="1"/>
  <c r="H43" i="1"/>
  <c r="H25" i="1"/>
  <c r="H152" i="1"/>
  <c r="F152" i="1"/>
  <c r="I146" i="1"/>
  <c r="I55" i="1"/>
  <c r="F157" i="1"/>
  <c r="F156" i="1"/>
  <c r="H157" i="1"/>
  <c r="H156" i="1"/>
  <c r="I153" i="1"/>
  <c r="G153" i="1"/>
  <c r="E153" i="1"/>
  <c r="D153" i="1"/>
  <c r="F25" i="1"/>
  <c r="G146" i="1" l="1"/>
  <c r="H153" i="1"/>
  <c r="H150" i="1"/>
  <c r="F153" i="1"/>
  <c r="D29" i="1"/>
  <c r="H29" i="1" l="1"/>
  <c r="F29" i="1"/>
  <c r="H146" i="1"/>
  <c r="E172" i="1" l="1"/>
  <c r="C172" i="1"/>
  <c r="G55" i="1"/>
  <c r="H172" i="1" l="1"/>
  <c r="F172" i="1"/>
  <c r="D179" i="1"/>
  <c r="E179" i="1"/>
  <c r="G179" i="1"/>
  <c r="C179" i="1"/>
  <c r="H181" i="1"/>
  <c r="F181" i="1"/>
  <c r="F149" i="1" l="1"/>
  <c r="E146" i="1"/>
  <c r="H179" i="1"/>
  <c r="F179" i="1"/>
  <c r="G140" i="1"/>
  <c r="E140" i="1"/>
  <c r="D140" i="1"/>
  <c r="C140" i="1"/>
  <c r="H136" i="1"/>
  <c r="H135" i="1"/>
  <c r="D134" i="1"/>
  <c r="C134" i="1"/>
  <c r="H129" i="1"/>
  <c r="F129" i="1"/>
  <c r="E128" i="1"/>
  <c r="D128" i="1"/>
  <c r="H124" i="1"/>
  <c r="F124" i="1"/>
  <c r="E122" i="1"/>
  <c r="D122" i="1"/>
  <c r="C122" i="1"/>
  <c r="F119" i="1"/>
  <c r="E116" i="1"/>
  <c r="D116" i="1"/>
  <c r="C116" i="1"/>
  <c r="E115" i="1"/>
  <c r="D115" i="1"/>
  <c r="C115" i="1"/>
  <c r="C67" i="1" s="1"/>
  <c r="E114" i="1"/>
  <c r="D114" i="1"/>
  <c r="C114" i="1"/>
  <c r="C66" i="1" s="1"/>
  <c r="C13" i="1" s="1"/>
  <c r="G65" i="1"/>
  <c r="G12" i="1" s="1"/>
  <c r="D113" i="1"/>
  <c r="C113" i="1"/>
  <c r="C65" i="1" s="1"/>
  <c r="C12" i="1" s="1"/>
  <c r="G64" i="1"/>
  <c r="G11" i="1" s="1"/>
  <c r="D112" i="1"/>
  <c r="D64" i="1" s="1"/>
  <c r="C11" i="1"/>
  <c r="D111" i="1"/>
  <c r="D65" i="1" l="1"/>
  <c r="D63" i="1"/>
  <c r="E67" i="1"/>
  <c r="E112" i="1"/>
  <c r="F146" i="1"/>
  <c r="E66" i="1"/>
  <c r="E13" i="1" s="1"/>
  <c r="E111" i="1"/>
  <c r="F111" i="1" s="1"/>
  <c r="D67" i="1"/>
  <c r="D66" i="1"/>
  <c r="C62" i="1"/>
  <c r="C110" i="1"/>
  <c r="F116" i="1"/>
  <c r="F128" i="1"/>
  <c r="H113" i="1"/>
  <c r="G110" i="1"/>
  <c r="C14" i="1"/>
  <c r="D110" i="1"/>
  <c r="H112" i="1"/>
  <c r="F113" i="1"/>
  <c r="H116" i="1"/>
  <c r="H111" i="1"/>
  <c r="F122" i="1"/>
  <c r="H122" i="1"/>
  <c r="H128" i="1"/>
  <c r="H134" i="1"/>
  <c r="D13" i="1" l="1"/>
  <c r="D12" i="1"/>
  <c r="D10" i="1"/>
  <c r="H10" i="1" s="1"/>
  <c r="D11" i="1"/>
  <c r="H11" i="1" s="1"/>
  <c r="D62" i="1"/>
  <c r="C9" i="1"/>
  <c r="E110" i="1"/>
  <c r="F110" i="1" s="1"/>
  <c r="E14" i="1"/>
  <c r="E64" i="1"/>
  <c r="E11" i="1" s="1"/>
  <c r="F134" i="1"/>
  <c r="E63" i="1"/>
  <c r="E10" i="1" s="1"/>
  <c r="D14" i="1"/>
  <c r="F112" i="1"/>
  <c r="H110" i="1"/>
  <c r="H13" i="1" l="1"/>
  <c r="H14" i="1"/>
  <c r="F11" i="1"/>
  <c r="F10" i="1"/>
  <c r="F14" i="1"/>
  <c r="H12" i="1"/>
  <c r="F12" i="1"/>
  <c r="F13" i="1"/>
  <c r="D9" i="1"/>
  <c r="E62" i="1"/>
  <c r="F62" i="1" s="1"/>
  <c r="F64" i="1"/>
  <c r="F63" i="1"/>
  <c r="H63" i="1"/>
  <c r="G62" i="1"/>
  <c r="H62" i="1" s="1"/>
  <c r="H64" i="1"/>
  <c r="G9" i="1"/>
  <c r="H65" i="1"/>
  <c r="F65" i="1"/>
  <c r="H9" i="1" l="1"/>
  <c r="E9" i="1"/>
  <c r="F9" i="1" s="1"/>
  <c r="H57" i="1" l="1"/>
  <c r="F57" i="1"/>
  <c r="E55" i="1"/>
  <c r="C55" i="1"/>
  <c r="H17" i="1"/>
  <c r="I15" i="1"/>
  <c r="G15" i="1"/>
  <c r="D15" i="1"/>
  <c r="E15" i="1"/>
  <c r="C15" i="1"/>
  <c r="F17" i="1"/>
  <c r="H15" i="1" l="1"/>
  <c r="F15" i="1"/>
  <c r="H55" i="1"/>
  <c r="F55" i="1"/>
</calcChain>
</file>

<file path=xl/sharedStrings.xml><?xml version="1.0" encoding="utf-8"?>
<sst xmlns="http://schemas.openxmlformats.org/spreadsheetml/2006/main" count="276" uniqueCount="127">
  <si>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</si>
  <si>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</si>
  <si>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</si>
  <si>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</si>
  <si>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</si>
  <si>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</si>
  <si>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</si>
  <si>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</si>
  <si>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</si>
  <si>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</si>
  <si>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6.</t>
  </si>
  <si>
    <t xml:space="preserve">бюджет МО </t>
  </si>
  <si>
    <t>% к уточненному плану</t>
  </si>
  <si>
    <t>бюджет МО сверх соглашения</t>
  </si>
  <si>
    <t>2.</t>
  </si>
  <si>
    <t>3.</t>
  </si>
  <si>
    <t>бюджет ХМАО-Югры</t>
  </si>
  <si>
    <t>8.</t>
  </si>
  <si>
    <t>10.</t>
  </si>
  <si>
    <t>11.</t>
  </si>
  <si>
    <t>12.</t>
  </si>
  <si>
    <t>13.</t>
  </si>
  <si>
    <t>14.</t>
  </si>
  <si>
    <t>15.</t>
  </si>
  <si>
    <t>16.</t>
  </si>
  <si>
    <t>17.</t>
  </si>
  <si>
    <t>18.</t>
  </si>
  <si>
    <t>19.</t>
  </si>
  <si>
    <t>22.</t>
  </si>
  <si>
    <t>21.</t>
  </si>
  <si>
    <t>20.</t>
  </si>
  <si>
    <t>Всего по программам 
Ханты-Мансийского автономного округа - Югры</t>
  </si>
  <si>
    <t>(тыс. руб.)</t>
  </si>
  <si>
    <t>1.</t>
  </si>
  <si>
    <t>4.</t>
  </si>
  <si>
    <t xml:space="preserve">7. </t>
  </si>
  <si>
    <t>Реализация мероприятий не запланирована</t>
  </si>
  <si>
    <t>бюджет ХМАО - Югры</t>
  </si>
  <si>
    <t>бюджет МО</t>
  </si>
  <si>
    <t>Улучшение жилищных условий молодых семей в соответствии с федеральной целевой программой "Жилище" (УУиРЖ)</t>
  </si>
  <si>
    <t>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законодательством"(ХЭУ)</t>
  </si>
  <si>
    <t>Улучшение жилищных условий ветеранов Великой Отечественной войны (ДАиГ)</t>
  </si>
  <si>
    <t>11.1.</t>
  </si>
  <si>
    <t>11.1.1.</t>
  </si>
  <si>
    <t>11.2.</t>
  </si>
  <si>
    <t>11.2.1.</t>
  </si>
  <si>
    <t>11.2.2.</t>
  </si>
  <si>
    <t>11.2.3.</t>
  </si>
  <si>
    <t>11.2.4.</t>
  </si>
  <si>
    <t>11.2.5.</t>
  </si>
  <si>
    <t>Пояснения, ожидаемые результаты, планируемые сроки выполнения работ, оказания услуг, причины неисполнения и так далее</t>
  </si>
  <si>
    <t xml:space="preserve">                                                                                                                                                                             </t>
  </si>
  <si>
    <t xml:space="preserve">бюджет ХМАО - Югры </t>
  </si>
  <si>
    <t xml:space="preserve">бюджет ХМАО-Югры </t>
  </si>
  <si>
    <t xml:space="preserve">федеральный бюджет </t>
  </si>
  <si>
    <t>Обеспечение жильем граждан, уволенных с военной службы и приравненных к ним лиц (УУиРЖ)</t>
  </si>
  <si>
    <t>Улица Киртбая от  ул. 1 "З" до ул. 3 "З"(ДАиГ)</t>
  </si>
  <si>
    <t>26.</t>
  </si>
  <si>
    <t xml:space="preserve">Государственная программа «Доступная среда в Ханты-Мансийском автономном округе – Югре на 2016-2020 годы» </t>
  </si>
  <si>
    <t xml:space="preserve">Государственная программа «Оказание содействия добровольному переселению в Ханты-Мансийский автономный округ – Югру соотечественников, проживающих за рубежом, на 2016–2020 годы» </t>
  </si>
  <si>
    <t>11.1.2.</t>
  </si>
  <si>
    <r>
      <t xml:space="preserve">Финансовые затраты на реализацию программы в </t>
    </r>
    <r>
      <rPr>
        <u/>
        <sz val="18"/>
        <color theme="1"/>
        <rFont val="Times New Roman"/>
        <family val="2"/>
        <charset val="204"/>
      </rPr>
      <t>2018</t>
    </r>
    <r>
      <rPr>
        <sz val="18"/>
        <color theme="1"/>
        <rFont val="Times New Roman"/>
        <family val="2"/>
        <charset val="204"/>
      </rPr>
      <t xml:space="preserve"> году  </t>
    </r>
  </si>
  <si>
    <t xml:space="preserve">Утвержденный план 
на 2018 год </t>
  </si>
  <si>
    <t xml:space="preserve">Уточненный план 
на 2018 год </t>
  </si>
  <si>
    <t>Ожидаемое исполнение на 01.01.2019</t>
  </si>
  <si>
    <t>11.1.2.1.</t>
  </si>
  <si>
    <t>В 2018 году из средств окружного бюджета предусмотрены расходы на приобретение конвертов и бумаги.</t>
  </si>
  <si>
    <t xml:space="preserve">Государственная программа «Социально-экономическое развитие коренных малочисленных народов Севера Ханты-Мансийского автономного округа – Югры на 2018–2025 годы и на период до 2030 года» </t>
  </si>
  <si>
    <t xml:space="preserve">Государственная программа «Защита населения и территорий от чрезвычайных ситуаций, обеспечение пожарной безопасности в Ханты-Мансийском автономном округе – Югре на 2018–2025 годы и на период до 2030 года» </t>
  </si>
  <si>
    <t xml:space="preserve">Государственная программа «Информационное общество Ханты-Мансийского автономного округа – Югры на 2018–2025 годы и на период до 2030 года» </t>
  </si>
  <si>
    <t xml:space="preserve">Государственная программа «Управление государственными финансами в Ханты-Мансийском автономном округе – Югре на 2018–2025 годы и на период до 2030 года» </t>
  </si>
  <si>
    <t>Государственная программа «Развитие гражданского общества Ханты-Мансийского автономного округа – Югры на 2018–2025 годы и на период до 2030 года»</t>
  </si>
  <si>
    <t xml:space="preserve">Государственная программа «Управление государственным имуществом Ханты-Мансийского автономного округа – Югры на 2018–2025 годы и на период до 2030 года» </t>
  </si>
  <si>
    <t>25.</t>
  </si>
  <si>
    <t xml:space="preserve">Государственная программа "Воспроизводство и использование природных ресурсов Ханты-Мансийского автономного округа – Югры в 2018–2025 годах и на период до 2030 года"
</t>
  </si>
  <si>
    <t>27.</t>
  </si>
  <si>
    <t>Государственная программа "Развитие промышленности, инноваций и туризма в Ханты-Мансийском автономном округе – Югре в 2018–2025 годах и на период до 2030 года"</t>
  </si>
  <si>
    <t>28.</t>
  </si>
  <si>
    <t>Подпрограмма II "Содействие развитию жилищного строительства"</t>
  </si>
  <si>
    <t>Приобретение жилых помещений в целях обеспечения жильём граждан (ДАиГ)</t>
  </si>
  <si>
    <t xml:space="preserve">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t>
  </si>
  <si>
    <t xml:space="preserve">Подпрограмма  IV "Обеспечение мерами государственной поддержки по улучшению жилищных условий отдельных категорий граждан"
</t>
  </si>
  <si>
    <t>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  (УУиРЖ)</t>
  </si>
  <si>
    <t>Предоставление субсидий органам местного самоуправления муниципальных образований для реализации полномочий в области строительства и жилищных отношений
 (ДАиГ)</t>
  </si>
  <si>
    <t>11.1.1.1</t>
  </si>
  <si>
    <t xml:space="preserve">На 01.01.2018 участниками мероприятия числится 437  человек. В 2018 году субсидию за счет средств федерального бюджета на приобретение (строительство) жилья планируется  предоставить 9 ветеранам боевых действий и 1 инвалиду. </t>
  </si>
  <si>
    <t>11.1.1.2</t>
  </si>
  <si>
    <t>ДАиГ (выполнение работ по подготовке изменений в проект межевания и проект планировки территории улично - дорожной сети города Сургута в части "красных" линий)</t>
  </si>
  <si>
    <t xml:space="preserve">В связи с отсутствием на 01.01.2018 участников подпрограммы, бюджетные ассигнования  до муниципального образования не доведены. </t>
  </si>
  <si>
    <r>
      <rPr>
        <u/>
        <sz val="16"/>
        <rFont val="Times New Roman"/>
        <family val="2"/>
        <charset val="204"/>
      </rPr>
      <t>АГ:</t>
    </r>
    <r>
      <rPr>
        <sz val="16"/>
        <rFont val="Times New Roman"/>
        <family val="2"/>
        <charset val="204"/>
      </rPr>
      <t xml:space="preserve"> В рамках реализации  переданного государственного полномочия осуществляется деятельность  в сфере обращения с твердыми коммунальными отходами. Произведены расходы на поставку бумаги и конвертов.
</t>
    </r>
  </si>
  <si>
    <r>
      <t>Государственная программа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2018–2025 годы и на период до 2030 года"</t>
    </r>
    <r>
      <rPr>
        <sz val="16"/>
        <rFont val="Times New Roman"/>
        <family val="2"/>
        <charset val="204"/>
      </rPr>
      <t xml:space="preserve"> 
</t>
    </r>
  </si>
  <si>
    <t>на 01.07.2018</t>
  </si>
  <si>
    <t xml:space="preserve">      Заключено соглашение от 13.04.2018 № 71876000-1-2018-002 между Департаментом строительства ХМАО - Югры и Администрацией города  о предоставлении в 2018 году субсидии из бюджета ХМАО - Югры  на софинансирование расходных обязательств на предоставление социальных выплат молодым семьям на приобретение (строительство) жилья в рамках основного мероприятия "Обеспечение жильем молодых семей".
       На 01.07.2018 участниками мероприятия числится 57 молодых семей. В 2018 году социальную выплату на приобретение (строительство) жилья планируется предоставить 4 молодым семьям. Свидетельства о праве на получение социальной выплаты выданы 3 молодым семьям на общую сумму 3 606 876 руб.                                                                                    
    </t>
  </si>
  <si>
    <r>
      <t xml:space="preserve">Государственная программа "Развитие здравоохранения  на 2018-2025 годы и на период до 2030 года" 
</t>
    </r>
    <r>
      <rPr>
        <sz val="16"/>
        <rFont val="Times New Roman"/>
        <family val="2"/>
        <charset val="204"/>
      </rPr>
      <t>(1. Субвенции на организацию осуществления мероприятий по проведению дезинсекции и дератизации.)</t>
    </r>
  </si>
  <si>
    <r>
      <t>Государственная программа «Развитие агропромышленного комплекса и рынков сельскохозяйственной продукции, сырья и продовольствия в Ханты-Мансийском автономном округе - Югре на 2018-2025 годы и на период до 2030 года»</t>
    </r>
    <r>
      <rPr>
        <sz val="16"/>
        <rFont val="Times New Roman"/>
        <family val="2"/>
        <charset val="204"/>
      </rPr>
      <t xml:space="preserve"> 
(1. Субвенции на повышение эффективности использования и развитие ресурсного потенциала рыбохозяйственного комплекса;
 2. субвенции по поддержку животноводства, переработку и реализацию продукции животноводства;
3.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t>
    </r>
  </si>
  <si>
    <r>
      <t xml:space="preserve">Государственная программа «Обеспечение экологической безопасности Ханты-Мансийского автономного округа -Югры на 2018-2025 годы и на период до 2030 года"
</t>
    </r>
    <r>
      <rPr>
        <sz val="16"/>
        <color theme="1"/>
        <rFont val="Times New Roman"/>
        <family val="2"/>
        <charset val="204"/>
      </rPr>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r>
  </si>
  <si>
    <r>
      <t xml:space="preserve">Государственная программа "Развитие транспортной системы Ханты-Мансийского автономного округа - Югры на 2018-2025 годы и на период до 2030 года" 
</t>
    </r>
    <r>
      <rPr>
        <sz val="16"/>
        <color theme="1"/>
        <rFont val="Times New Roman"/>
        <family val="2"/>
        <charset val="204"/>
      </rPr>
      <t>(1. Субсидии на строительство (реконструкцию), капитальный ремонт и ремонт автомобильных дорог общего пользования местного значения)</t>
    </r>
  </si>
  <si>
    <r>
      <rPr>
        <u/>
        <sz val="16"/>
        <color theme="1"/>
        <rFont val="Times New Roman"/>
        <family val="2"/>
        <charset val="204"/>
      </rPr>
      <t>УППЭК:</t>
    </r>
    <r>
      <rPr>
        <sz val="16"/>
        <color theme="1"/>
        <rFont val="Times New Roman"/>
        <family val="2"/>
        <charset val="204"/>
      </rPr>
      <t xml:space="preserve"> в рамках реализации государственной программы заключены муниципальные контракты на оказание услуг по санитарно-противоэпидемическим мероприятиям (акарицидная, ларвицидная обработки, барьерная дератизация) в городе Сургут. 
Кроме того, денежные средства будут направлены на выплату заработной платы и начисления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по санитарно-противоэпидемическим мероприятиям (акарицидная, ларвицидная обработки, барьерная дератизация) города Сургута), а также на техническое обеспечение. 
Освоение денежных средств планируется в сентябре - октябре 2018 года.      </t>
    </r>
  </si>
  <si>
    <r>
      <rPr>
        <u/>
        <sz val="16"/>
        <color theme="1"/>
        <rFont val="Times New Roman"/>
        <family val="1"/>
        <charset val="204"/>
      </rPr>
      <t>ДГХ</t>
    </r>
    <r>
      <rPr>
        <sz val="16"/>
        <color theme="1"/>
        <rFont val="Times New Roman"/>
        <family val="1"/>
        <charset val="204"/>
      </rPr>
      <t>: 
Заключено соглашение  от 15.03.2018 № 03 о предоставлении субсидии местному бюджету из бюджета Ханты-Мансийского автономного округа – Югры.
Заключен муниципальный контракт от 08.09.2017 № 48-ГХ  с АО "АВТОДОРСТРОЙ" на ремонт автомобильных дорог на сумму 385 814,2 тыс.руб. общей площадью 157,93  тыс.кв.м., из них средства окружного бюджета 366 523,5 тыс.руб., средства городского бюджета 19 290,7 тыс.руб. Оплачены расходы на сумму 188 539,7 тыс.руб.за работы, выполненные в 2017 году. Всего планируется отремонтировать 157,93 тыс.кв.м. автомобильных дорог. Оставшиеся расходы запланированы на 3, 4 кварталы 2018 года. 
Планируется заключить муниципальный контракт на ремонт автомобильной дороги по ул. Грибоедова на сумму  1 942,8 тыс.руб., из них средства окружного бюджета - 1 844,0 тыс.руб. Согласно плану-графику аукцион запланирован в июле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- 38,9%, по дороге - 9,9 %</t>
    </r>
  </si>
  <si>
    <t>ДАиГ: 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Размещение заявки на проведение аукциона по приобретению жилого помещения для участника программы состоялось 27.02.2018. Аукцион признан несостоявшимся, т.к. по окончании срока подачи заявок на участие в аукционе не подано ни одной заявки. 
27.03.2018 повторно размещена заявка на проведение аукциона. По итогам аукциона заключен муниципальный контракт на сумму 1 834,65 тыс.руб. (1 565,1 тыс.руб. - фед.ср-ва; 269,55 тыс.руб. - ср-ва окруж.бюджета).                          
Уведомлением ДФ ХМАО от 30.03.2018 доведены дополнительные средства: 490,6 тыс.руб. - средства окружного бюджета, 1 605,8 тыс.руб. - средства федерального бюджета. 
24.04.2018 повторно размещена заявка на проведение аукциона. По итогам аукциона заключен муниципальный контракт на сумму 1 585,4 тыс.руб. - фед.ср-ва. Оплата по заключенным контрактам будет произведена в июле 2018 года.
Остаток средств - экономия, сложившаяся в результате проведения торгов.</t>
  </si>
  <si>
    <t>Заключен  МК № 08/2017 от 25.10.2017 с ООО СК "ЮВиС"  на выполнение работ по строительству объекта "Улица Киртбая от  ул. 1 "З" до ул. 3 "З" . Цена контракта - 678 069,2 тыс.руб. В 2017 году выполнены работы на сумму  83 768,8 тыс.руб. Срок выполнения работ по 30 июня 2019 года. Ориентировочный срок ввода объекта в эксплуатацию - июль 2019 года.  
В связи с корректировкой принятых работ за май 2018 года средства окружного бюджета в размере 42137,7 тыс. руб. будут оплачены в следующем отчетном периоде. Общая готовность  по объекту - 38,9%, по сетям  - 70,5 %, с учетом произведенной корректировки.</t>
  </si>
  <si>
    <t xml:space="preserve">Размещение закупки на выполнение работ по разработке проекта планировки в границах улиц 30 лет Победы, Маяковского, Музейной и проекта межевания территории в границах улиц Маяковского, 30 лет Победы, проспекта Мира в городе Сургуте  запланировано на III квартал 2018года. </t>
  </si>
  <si>
    <t>В апреле, мае, июне 2018 года аукционы на приобретение жилых помещений признаны не состоявшимися по причине отсутствия заявок на участие. Подведение итогов аукционов по заявкам на приобретение 5 квартир 1-комнатных, 6 квартир 2-комнатных состоится 9-16 июля. Размещение остальных закупок состоится в июле 2018 года.</t>
  </si>
  <si>
    <r>
      <t xml:space="preserve">Государственная программа  "Обеспечение доступным и комфортным жильем жителей Ханты-Мансийского автономного округа - Югры в 2018 - 2025 годах и на период до 2030 года"
</t>
    </r>
    <r>
      <rPr>
        <sz val="16"/>
        <rFont val="Times New Roman"/>
        <family val="2"/>
        <charset val="204"/>
      </rPr>
      <t xml:space="preserve">
</t>
    </r>
  </si>
  <si>
    <r>
      <t>Государственная программа "Развитие культуры в Ханты-Мансийском автономном округе - Югре на 2018-2025 годы и на период до 2030 года"</t>
    </r>
    <r>
      <rPr>
        <sz val="16"/>
        <rFont val="Times New Roman"/>
        <family val="2"/>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автономного округа;
3. Субсидии на поддержку отрасли культуры;
4. Судсидии на поддержку творческой деятельности и техническое оснащение детских и кукольных театров; 
5.Субсидии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социальной политики")
</t>
    </r>
  </si>
  <si>
    <r>
      <t>Государственная программа "Развитие физической культуры и спорта в Ханты-Мансийском автономном округе — Югре на 2018 — 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 xml:space="preserve">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t>
    </r>
  </si>
  <si>
    <r>
      <t>Государственная программа «Социальная поддержка жителей Ханты-Мансийского автономного округа - Югры на 2018 - 2025 годы и на период до 2030 года» 
(</t>
    </r>
    <r>
      <rPr>
        <sz val="16"/>
        <rFont val="Times New Roman"/>
        <family val="2"/>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полномочий по образованию и организации деятельности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Субвенции на осуществление деятельности по опеке и попечительству;
5. 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t>
    </r>
  </si>
  <si>
    <r>
      <t>Государственная программа «Содействие занятости населения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t>
    </r>
  </si>
  <si>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10.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11.Иные межбюджетные трансферты от Департамента образования и молодежной политики ХМАО-Югры на реализацию проекта, признанного победителем конкурсного отбора образовательных организаций, имеющих статус региональных инновационных площадок;
12.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</si>
  <si>
    <r>
      <rPr>
        <u/>
        <sz val="16"/>
        <rFont val="Times New Roman"/>
        <family val="1"/>
        <charset val="204"/>
      </rPr>
      <t xml:space="preserve">АГ: </t>
    </r>
    <r>
      <rPr>
        <sz val="16"/>
        <rFont val="Times New Roman"/>
        <family val="1"/>
        <charset val="204"/>
      </rPr>
      <t>В рамках реализации государственной программы осуществляется деятельность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
- содействие трудоустройству граждан с инвалидностью и их адаптация на рынке труда;
- содействие улучшению положения на рынке труда не 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</si>
  <si>
    <r>
      <t xml:space="preserve">Государственная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
</t>
    </r>
    <r>
      <rPr>
        <sz val="16"/>
        <rFont val="Times New Roman"/>
        <family val="2"/>
        <charset val="204"/>
      </rPr>
      <t>(1. 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создание условий для деятельности народных дружин;
3. 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
5.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6.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r>
  </si>
  <si>
    <r>
      <t>Государственная программа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 
(</t>
    </r>
    <r>
      <rPr>
        <sz val="16"/>
        <rFont val="Times New Roman"/>
        <family val="2"/>
        <charset val="204"/>
      </rPr>
      <t>1. Субсидии на организацию предоставления государственных услуг в многофункциональных центрах предоставления государственных и муниципальных услуг;
2. Субсидии на поддержку малого и среднего предпринимательства).</t>
    </r>
  </si>
  <si>
    <r>
      <t xml:space="preserve">Государственная программа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 
</t>
    </r>
    <r>
      <rPr>
        <sz val="16"/>
        <rFont val="Times New Roman"/>
        <family val="2"/>
        <charset val="204"/>
      </rPr>
      <t>(1.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r>
  </si>
  <si>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2. В рамках реализации государственной программы заключены соглашения</t>
    </r>
    <r>
      <rPr>
        <sz val="16"/>
        <color rgb="FFFF0000"/>
        <rFont val="Times New Roman"/>
        <family val="2"/>
        <charset val="204"/>
      </rPr>
      <t xml:space="preserve"> </t>
    </r>
    <r>
      <rPr>
        <sz val="16"/>
        <rFont val="Times New Roman"/>
        <family val="1"/>
        <charset val="204"/>
      </rPr>
      <t xml:space="preserve">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t>
    </r>
    <r>
      <rPr>
        <sz val="16"/>
        <color rgb="FFFF0000"/>
        <rFont val="Times New Roman"/>
        <family val="2"/>
        <charset val="204"/>
      </rPr>
      <t xml:space="preserve">
   </t>
    </r>
    <r>
      <rPr>
        <sz val="16"/>
        <rFont val="Times New Roman"/>
        <family val="1"/>
        <charset val="204"/>
      </rPr>
      <t xml:space="preserve">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рассылку постановлений. Планируется заключить контракт на приобретение бумаги, приобретение ПО "Ангел".
</t>
    </r>
    <r>
      <rPr>
        <sz val="16"/>
        <color rgb="FFFF0000"/>
        <rFont val="Times New Roman"/>
        <family val="2"/>
        <charset val="204"/>
      </rPr>
      <t xml:space="preserve">
</t>
    </r>
    <r>
      <rPr>
        <sz val="16"/>
        <rFont val="Times New Roman"/>
        <family val="1"/>
        <charset val="204"/>
      </rPr>
      <t>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r>
    <r>
      <rPr>
        <sz val="16"/>
        <color rgb="FFFF0000"/>
        <rFont val="Times New Roman"/>
        <family val="2"/>
        <charset val="204"/>
      </rPr>
      <t xml:space="preserve"> </t>
    </r>
    <r>
      <rPr>
        <sz val="16"/>
        <rFont val="Times New Roman"/>
        <family val="1"/>
        <charset val="204"/>
      </rPr>
      <t>Запланировано  проведение  городского молодежного проекта "Среда Обитания" (Проведение игры КВН на Кубок Главы города запланировано на ноябрь 2018 года),</t>
    </r>
    <r>
      <rPr>
        <sz val="16"/>
        <color rgb="FFFF0000"/>
        <rFont val="Times New Roman"/>
        <family val="2"/>
        <charset val="204"/>
      </rPr>
      <t xml:space="preserve"> </t>
    </r>
    <r>
      <rPr>
        <sz val="16"/>
        <rFont val="Times New Roman"/>
        <family val="1"/>
        <charset val="204"/>
      </rPr>
      <t>городского молодежного проекта "PROфилактика" (Молодежный форум "Революция тела" запланировано на сентябрь 2018 года),</t>
    </r>
    <r>
      <rPr>
        <sz val="16"/>
        <color rgb="FFFF0000"/>
        <rFont val="Times New Roman"/>
        <family val="2"/>
        <charset val="204"/>
      </rPr>
      <t xml:space="preserve"> </t>
    </r>
    <r>
      <rPr>
        <sz val="16"/>
        <rFont val="Times New Roman"/>
        <family val="1"/>
        <charset val="204"/>
      </rPr>
      <t xml:space="preserve">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r>
      <rPr>
        <sz val="16"/>
        <color rgb="FFFF0000"/>
        <rFont val="Times New Roman"/>
        <family val="2"/>
        <charset val="204"/>
      </rPr>
      <t xml:space="preserve">                                                                                                
</t>
    </r>
  </si>
  <si>
    <t>Информация о реализации государственных программ Ханты-Мансийского автономного округа - Югры
на территории городского округа город Сургут на 01.07.2017 года</t>
  </si>
  <si>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t>
    </r>
    <r>
      <rPr>
        <sz val="16"/>
        <rFont val="Times New Roman"/>
        <family val="1"/>
        <charset val="204"/>
      </rPr>
      <t>Планируется приобретение оборудования для инвалидов, оборудования для модернизации сайтов, автоматизации музеев.</t>
    </r>
    <r>
      <rPr>
        <sz val="16"/>
        <color rgb="FFFF0000"/>
        <rFont val="Times New Roman"/>
        <family val="2"/>
        <charset val="204"/>
      </rPr>
      <t xml:space="preserve"> </t>
    </r>
    <r>
      <rPr>
        <sz val="16"/>
        <rFont val="Times New Roman"/>
        <family val="1"/>
        <charset val="204"/>
      </rPr>
      <t xml:space="preserve">Бюджетные ассигнования будут использованы в 3-4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работникам муниципальных учреждений культуры составило 74 649,40 рублей.                                             
  </t>
    </r>
    <r>
      <rPr>
        <sz val="16"/>
        <color rgb="FFFF0000"/>
        <rFont val="Times New Roman"/>
        <family val="2"/>
        <charset val="204"/>
      </rPr>
      <t xml:space="preserve">
</t>
    </r>
    <r>
      <rPr>
        <u/>
        <sz val="20"/>
        <rFont val="Times New Roman"/>
        <family val="1"/>
        <charset val="204"/>
      </rPr>
      <t/>
    </r>
  </si>
  <si>
    <r>
      <rPr>
        <u/>
        <sz val="16"/>
        <rFont val="Times New Roman"/>
        <family val="2"/>
        <charset val="204"/>
      </rPr>
      <t>АГ:</t>
    </r>
    <r>
      <rPr>
        <sz val="16"/>
        <rFont val="Times New Roman"/>
        <family val="2"/>
        <charset val="204"/>
      </rPr>
      <t xml:space="preserve"> 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01.07.2018 произведена выплата заработной платы за январь - май и первую половину июня месяца 2018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</si>
  <si>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01.07.2018 составило</t>
    </r>
    <r>
      <rPr>
        <sz val="16"/>
        <color rgb="FFFF0000"/>
        <rFont val="Times New Roman"/>
        <family val="2"/>
        <charset val="204"/>
      </rPr>
      <t xml:space="preserve"> </t>
    </r>
    <r>
      <rPr>
        <sz val="16"/>
        <rFont val="Times New Roman"/>
        <family val="1"/>
        <charset val="204"/>
      </rPr>
      <t>79 952, 90 рублей.</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85 480,00 рублей. </t>
    </r>
  </si>
  <si>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color rgb="FFFF0000"/>
        <rFont val="Times New Roman"/>
        <family val="2"/>
        <charset val="204"/>
      </rPr>
      <t xml:space="preserve">
     </t>
    </r>
    <r>
      <rPr>
        <sz val="16"/>
        <rFont val="Times New Roman"/>
        <family val="1"/>
        <charset val="204"/>
      </rPr>
      <t xml:space="preserve">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субьектов малого и среднего предпринимательства осуществляющих деятельность в социальной сфере;
- развитие инновационного и молодежного предпринимательства.
</t>
    </r>
    <r>
      <rPr>
        <sz val="16"/>
        <color theme="1"/>
        <rFont val="Times New Roman"/>
        <family val="1"/>
        <charset val="204"/>
      </rPr>
      <t xml:space="preserve">     В мае проведен ежегодный городской конкурс "Предприниматель года".
    В июне проведена работа по приему заявлений на возмещение затрат, произведенных субьектами малого и среднего предпринимательства, в частности социальному предпринимательству и субъектам, осуществляющим социально значимые виды деятельности. </t>
    </r>
    <r>
      <rPr>
        <sz val="16"/>
        <color rgb="FFFF0000"/>
        <rFont val="Times New Roman"/>
        <family val="1"/>
        <charset val="204"/>
      </rPr>
      <t xml:space="preserve"> 
</t>
    </r>
    <r>
      <rPr>
        <sz val="16"/>
        <color theme="3"/>
        <rFont val="Times New Roman"/>
        <family val="1"/>
        <charset val="204"/>
      </rPr>
      <t xml:space="preserve">
</t>
    </r>
  </si>
  <si>
    <t>11.1.1.3</t>
  </si>
  <si>
    <t>ДАиГ (на выполнение работ по определению границ зон затопления, подтопления на территории муниципального образования городской округ город Сургут. )</t>
  </si>
  <si>
    <t xml:space="preserve">Размещение закупки на выполнение работ по определению границ зон затопления, подтопления на территории муниципального образования городской округ город Сургут запланировано на август 2018года. </t>
  </si>
  <si>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Расходы запланированы на 3 квартал 2018 года.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признаны несостоявшимся, по причине отсутствия претендентов на участие. Повторное размещение заявок на приобретение 32 квартир состоялось 25-26 июня 2018 года. Подведение итогов аукциона - 09.07.2018.
30.03.2018 выделены дополнительные средства из окружного бюджета в размере 26 118,7 тыс.руб. Размещение закупки на приобретение 14 жилых помещений для участников программы состоится в июле 2018 года.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</si>
  <si>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t>
    </r>
    <r>
      <rPr>
        <sz val="16"/>
        <color theme="1"/>
        <rFont val="Times New Roman"/>
        <family val="1"/>
        <charset val="204"/>
      </rPr>
      <t>По состоянию на 01.07.18:
 -  спортсмены участвовали в тренировочных мероприятиях по подготовке к финалу Кубка России по плаванию (г. Обнинск) и в тренировочных мероприятиях по тхэквондо (г. Албена);</t>
    </r>
    <r>
      <rPr>
        <sz val="16"/>
        <rFont val="Times New Roman"/>
        <family val="1"/>
        <charset val="204"/>
      </rPr>
      <t xml:space="preserve">  
 - заключены договоры на приобретение инвентаря.
Освоение средств планируется в течение 2018 года.                                                        </t>
    </r>
  </si>
  <si>
    <r>
      <rPr>
        <u/>
        <sz val="16"/>
        <color theme="1"/>
        <rFont val="Times New Roman"/>
        <family val="1"/>
        <charset val="204"/>
      </rPr>
      <t xml:space="preserve">КУИ: </t>
    </r>
    <r>
      <rPr>
        <sz val="16"/>
        <color theme="1"/>
        <rFont val="Times New Roman"/>
        <family val="1"/>
        <charset val="204"/>
      </rPr>
      <t xml:space="preserve">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переработке и реализации продукции животноводства. Расходы запланированы на 4 квартал 2018 года.
</t>
    </r>
    <r>
      <rPr>
        <u/>
        <sz val="16"/>
        <color theme="1"/>
        <rFont val="Times New Roman"/>
        <family val="1"/>
        <charset val="204"/>
      </rPr>
      <t>ДГХ:</t>
    </r>
    <r>
      <rPr>
        <sz val="16"/>
        <color theme="1"/>
        <rFont val="Times New Roman"/>
        <family val="1"/>
        <charset val="204"/>
      </rPr>
      <t xml:space="preserve"> В рамках реализации мероприятий программы предоставлена субсидия на финансовое обеспечение (возмещение) затрат по отлову и содержанию безнадзорных животных.За счет средств окружного бюджета - 1 003,9 тыс.руб. возмещены расходы по отлову и утилизации 208 безнадзорных животных.</t>
    </r>
    <r>
      <rPr>
        <sz val="16"/>
        <color rgb="FFFF0000"/>
        <rFont val="Times New Roman"/>
        <family val="2"/>
        <charset val="204"/>
      </rPr>
      <t xml:space="preserve">
</t>
    </r>
    <r>
      <rPr>
        <u/>
        <sz val="16"/>
        <color theme="1"/>
        <rFont val="Times New Roman"/>
        <family val="1"/>
        <charset val="204"/>
      </rPr>
      <t>АГ</t>
    </r>
    <r>
      <rPr>
        <sz val="16"/>
        <color theme="1"/>
        <rFont val="Times New Roman"/>
        <family val="1"/>
        <charset val="204"/>
      </rPr>
      <t xml:space="preserve">: Запланированы расходы на оплату труда и начисления на выплаты по оплате труда для осуществления администрирования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Расходы запланированы на 4 квартал 2018 года.
</t>
    </r>
    <r>
      <rPr>
        <sz val="16"/>
        <color rgb="FFFF0000"/>
        <rFont val="Times New Roman"/>
        <family val="2"/>
        <charset val="204"/>
      </rPr>
      <t xml:space="preserve">
</t>
    </r>
    <r>
      <rPr>
        <u/>
        <sz val="18"/>
        <rFont val="Times New Roman"/>
        <family val="2"/>
        <charset val="204"/>
      </rPr>
      <t/>
    </r>
  </si>
  <si>
    <r>
      <rPr>
        <u/>
        <sz val="16"/>
        <color theme="1"/>
        <rFont val="Times New Roman"/>
        <family val="1"/>
        <charset val="204"/>
      </rPr>
      <t xml:space="preserve">ДГХ: 
</t>
    </r>
    <r>
      <rPr>
        <sz val="16"/>
        <color theme="1"/>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реализацию полномочий в сфере жилищно-коммунального комлпекса планируется выполнить  капитальный ремонт объектов: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t>
    </r>
    <r>
      <rPr>
        <sz val="16"/>
        <color rgb="FFFF0000"/>
        <rFont val="Times New Roman"/>
        <family val="2"/>
        <charset val="204"/>
      </rPr>
      <t xml:space="preserve"> </t>
    </r>
    <r>
      <rPr>
        <sz val="16"/>
        <color theme="1"/>
        <rFont val="Times New Roman"/>
        <family val="1"/>
        <charset val="204"/>
      </rPr>
      <t xml:space="preserve">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Также запланированы работы по замене комплектующих АУРТЭ в 17 объектах социальной сферы. (ДГХ)
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Hазмещение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выполнены ПИР, планируются работы по реконструкции водоводов по объектам "Водовод до ЦТП-61 мкр.25",  "Магистральные сети водоснабжения ул. Крылова, ул. Привокзальная", котельной № 9, ремонту сетей.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sz val="16"/>
        <color rgb="FFFF0000"/>
        <rFont val="Times New Roman"/>
        <family val="1"/>
        <charset val="204"/>
      </rPr>
      <t xml:space="preserve">
</t>
    </r>
    <r>
      <rPr>
        <u/>
        <sz val="16"/>
        <color theme="1"/>
        <rFont val="Times New Roman"/>
        <family val="1"/>
        <charset val="204"/>
      </rPr>
      <t xml:space="preserve">ДАиГ: 
</t>
    </r>
    <r>
      <rPr>
        <sz val="16"/>
        <color theme="1"/>
        <rFont val="Times New Roman"/>
        <family val="1"/>
        <charset val="204"/>
      </rPr>
      <t>Электронные аукционы на выполнение  работ  по строительству объекта «Пешеходный мост в сквере "Старожилов" в г.Сургуте» 21.03.2018, 11.05.2018 и 15.06.2018 признаны несосоявшимися  в соответствии ч.16 ст 66 ФЗ №44 - ФЗ в связи с отсутствием заявок от претендентов. Учитывая сроки повтроного размещения заявки, сроки заключения МК, сезонность работ,  выполнение работ в текущем году не представляется возможным. Средства  перераспределены на выполнение работ по благоустройству дворовых территорий решением ДГ заседание которой состоялось в июне 2018 года.</t>
    </r>
    <r>
      <rPr>
        <sz val="16"/>
        <color rgb="FFFF0000"/>
        <rFont val="Times New Roman"/>
        <family val="1"/>
        <charset val="204"/>
      </rPr>
      <t xml:space="preserve">
</t>
    </r>
    <r>
      <rPr>
        <u/>
        <sz val="16"/>
        <color theme="1"/>
        <rFont val="Times New Roman"/>
        <family val="1"/>
        <charset val="204"/>
      </rPr>
      <t xml:space="preserve">
 УППЭК</t>
    </r>
    <r>
      <rPr>
        <sz val="16"/>
        <color theme="1"/>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1"/>
        <charset val="204"/>
      </rPr>
      <t xml:space="preserve">
</t>
    </r>
    <r>
      <rPr>
        <sz val="36"/>
        <color rgb="FFFF0000"/>
        <rFont val="Times New Roman"/>
        <family val="1"/>
        <charset val="204"/>
      </rPr>
      <t xml:space="preserve">
                                                        </t>
    </r>
    <r>
      <rPr>
        <sz val="16"/>
        <color rgb="FFFF0000"/>
        <rFont val="Times New Roman"/>
        <family val="2"/>
        <charset val="204"/>
      </rPr>
      <t xml:space="preserve">                                                    </t>
    </r>
  </si>
  <si>
    <r>
      <t xml:space="preserve">Государственная программа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 
</t>
    </r>
    <r>
      <rPr>
        <sz val="16"/>
        <rFont val="Times New Roman"/>
        <family val="2"/>
        <charset val="204"/>
      </rPr>
      <t xml:space="preserve">(1.Субвенции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2. Субсидии на поддержку государственных программ субъектов Российской Федерации и муниципальных программ формирования современной городской среды;
3.Субсидии на реализацию полномочий в сфере жилищно-коммунального комплекса;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</si>
</sst>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
    <numFmt numFmtId="166" formatCode="&quot;$&quot;#,##0_);\(&quot;$&quot;#,##0\)"/>
    <numFmt numFmtId="167" formatCode="&quot;р.&quot;#,##0_);\(&quot;р.&quot;#,##0\)"/>
  </numFmts>
  <fonts count="49"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sz val="18"/>
      <color theme="1"/>
      <name val="Times New Roman"/>
      <family val="2"/>
      <charset val="204"/>
    </font>
    <font>
      <sz val="20"/>
      <color theme="1"/>
      <name val="Times New Roman"/>
      <family val="2"/>
      <charset val="204"/>
    </font>
    <font>
      <b/>
      <sz val="20"/>
      <color theme="1"/>
      <name val="Times New Roman"/>
      <family val="2"/>
      <charset val="204"/>
    </font>
    <font>
      <b/>
      <sz val="20"/>
      <name val="Times New Roman"/>
      <family val="2"/>
      <charset val="204"/>
    </font>
    <font>
      <sz val="20"/>
      <name val="Times New Roman"/>
      <family val="2"/>
      <charset val="204"/>
    </font>
    <font>
      <sz val="18"/>
      <name val="Times New Roman"/>
      <family val="2"/>
      <charset val="204"/>
    </font>
    <font>
      <u/>
      <sz val="20"/>
      <name val="Times New Roman"/>
      <family val="1"/>
      <charset val="204"/>
    </font>
    <font>
      <u/>
      <sz val="18"/>
      <color theme="1"/>
      <name val="Times New Roman"/>
      <family val="2"/>
      <charset val="204"/>
    </font>
    <font>
      <i/>
      <sz val="20"/>
      <name val="Times New Roman"/>
      <family val="2"/>
      <charset val="204"/>
    </font>
    <font>
      <b/>
      <sz val="20"/>
      <color rgb="FFFF0000"/>
      <name val="Times New Roman"/>
      <family val="2"/>
      <charset val="204"/>
    </font>
    <font>
      <sz val="20"/>
      <color rgb="FFFF0000"/>
      <name val="Times New Roman"/>
      <family val="2"/>
      <charset val="204"/>
    </font>
    <font>
      <u/>
      <sz val="18"/>
      <name val="Times New Roman"/>
      <family val="2"/>
      <charset val="204"/>
    </font>
    <font>
      <i/>
      <sz val="16"/>
      <name val="Times New Roman"/>
      <family val="2"/>
      <charset val="204"/>
    </font>
    <font>
      <sz val="24"/>
      <color rgb="FFFF0000"/>
      <name val="Times New Roman"/>
      <family val="2"/>
      <charset val="204"/>
    </font>
    <font>
      <b/>
      <i/>
      <sz val="20"/>
      <color rgb="FFFF0000"/>
      <name val="Times New Roman"/>
      <family val="2"/>
      <charset val="204"/>
    </font>
    <font>
      <b/>
      <sz val="16"/>
      <name val="Times New Roman"/>
      <family val="2"/>
      <charset val="204"/>
    </font>
    <font>
      <sz val="16"/>
      <name val="Times New Roman"/>
      <family val="2"/>
      <charset val="204"/>
    </font>
    <font>
      <sz val="16"/>
      <color rgb="FFFF0000"/>
      <name val="Times New Roman"/>
      <family val="2"/>
      <charset val="204"/>
    </font>
    <font>
      <u/>
      <sz val="16"/>
      <color rgb="FFFF0000"/>
      <name val="Times New Roman"/>
      <family val="2"/>
      <charset val="204"/>
    </font>
    <font>
      <i/>
      <sz val="20"/>
      <color rgb="FFFF0000"/>
      <name val="Times New Roman"/>
      <family val="2"/>
      <charset val="204"/>
    </font>
    <font>
      <b/>
      <i/>
      <sz val="18"/>
      <name val="Times New Roman"/>
      <family val="2"/>
      <charset val="204"/>
    </font>
    <font>
      <i/>
      <sz val="18"/>
      <name val="Times New Roman"/>
      <family val="2"/>
      <charset val="204"/>
    </font>
    <font>
      <sz val="24"/>
      <name val="Times New Roman"/>
      <family val="2"/>
      <charset val="204"/>
    </font>
    <font>
      <b/>
      <i/>
      <sz val="20"/>
      <name val="Times New Roman"/>
      <family val="2"/>
      <charset val="204"/>
    </font>
    <font>
      <u/>
      <sz val="16"/>
      <name val="Times New Roman"/>
      <family val="1"/>
      <charset val="204"/>
    </font>
    <font>
      <sz val="16"/>
      <name val="Times New Roman"/>
      <family val="1"/>
      <charset val="204"/>
    </font>
    <font>
      <sz val="16"/>
      <color rgb="FFFF0000"/>
      <name val="Times New Roman"/>
      <family val="1"/>
      <charset val="204"/>
    </font>
    <font>
      <u/>
      <sz val="16"/>
      <name val="Times New Roman"/>
      <family val="2"/>
      <charset val="204"/>
    </font>
    <font>
      <sz val="16"/>
      <color theme="3"/>
      <name val="Times New Roman"/>
      <family val="1"/>
      <charset val="204"/>
    </font>
    <font>
      <sz val="16"/>
      <color theme="1"/>
      <name val="Times New Roman"/>
      <family val="2"/>
      <charset val="204"/>
    </font>
    <font>
      <b/>
      <sz val="16"/>
      <color theme="1"/>
      <name val="Times New Roman"/>
      <family val="2"/>
      <charset val="204"/>
    </font>
    <font>
      <u/>
      <sz val="16"/>
      <color theme="1"/>
      <name val="Times New Roman"/>
      <family val="1"/>
      <charset val="204"/>
    </font>
    <font>
      <sz val="16"/>
      <color theme="1"/>
      <name val="Times New Roman"/>
      <family val="1"/>
      <charset val="204"/>
    </font>
    <font>
      <u/>
      <sz val="16"/>
      <color theme="1"/>
      <name val="Times New Roman"/>
      <family val="2"/>
      <charset val="204"/>
    </font>
    <font>
      <sz val="36"/>
      <color rgb="FFFF0000"/>
      <name val="Times New Roman"/>
      <family val="1"/>
      <charset val="204"/>
    </font>
    <font>
      <b/>
      <i/>
      <sz val="16"/>
      <name val="Times New Roman"/>
      <family val="2"/>
      <charset val="204"/>
    </font>
    <font>
      <b/>
      <sz val="18"/>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164" fontId="8"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25">
    <xf numFmtId="0" fontId="0" fillId="0" borderId="0" xfId="0"/>
    <xf numFmtId="0" fontId="13" fillId="0" borderId="0" xfId="0" applyFont="1" applyFill="1" applyBorder="1" applyAlignment="1">
      <alignment horizontal="center" wrapText="1"/>
    </xf>
    <xf numFmtId="0" fontId="13" fillId="0" borderId="0" xfId="0" applyFont="1" applyFill="1" applyBorder="1" applyAlignment="1">
      <alignment wrapText="1"/>
    </xf>
    <xf numFmtId="4" fontId="13" fillId="0" borderId="0" xfId="0" applyNumberFormat="1" applyFont="1" applyFill="1" applyBorder="1" applyAlignment="1">
      <alignment wrapText="1"/>
    </xf>
    <xf numFmtId="2" fontId="13" fillId="0" borderId="0" xfId="0" applyNumberFormat="1" applyFont="1" applyFill="1" applyBorder="1" applyAlignment="1">
      <alignment wrapText="1"/>
    </xf>
    <xf numFmtId="9" fontId="13" fillId="0" borderId="0" xfId="0" applyNumberFormat="1" applyFont="1" applyFill="1" applyBorder="1" applyAlignment="1">
      <alignment wrapText="1"/>
    </xf>
    <xf numFmtId="0" fontId="13" fillId="0" borderId="0" xfId="0" applyFont="1" applyFill="1" applyAlignment="1">
      <alignment wrapText="1"/>
    </xf>
    <xf numFmtId="0" fontId="13" fillId="0" borderId="0" xfId="0" applyFont="1" applyFill="1" applyAlignment="1">
      <alignment horizontal="center" wrapText="1"/>
    </xf>
    <xf numFmtId="4" fontId="13" fillId="0" borderId="0" xfId="0" applyNumberFormat="1" applyFont="1" applyFill="1" applyAlignment="1">
      <alignment wrapText="1"/>
    </xf>
    <xf numFmtId="2" fontId="13" fillId="0" borderId="0" xfId="0" applyNumberFormat="1" applyFont="1" applyFill="1" applyAlignment="1">
      <alignment wrapText="1"/>
    </xf>
    <xf numFmtId="9" fontId="13" fillId="0" borderId="0" xfId="0" applyNumberFormat="1" applyFont="1" applyFill="1" applyAlignment="1">
      <alignment wrapText="1"/>
    </xf>
    <xf numFmtId="0" fontId="13" fillId="0" borderId="0" xfId="0" applyFont="1" applyFill="1" applyAlignment="1">
      <alignment horizontal="left" vertical="top" wrapText="1"/>
    </xf>
    <xf numFmtId="0" fontId="13" fillId="0" borderId="0" xfId="0" applyFont="1" applyFill="1" applyAlignment="1">
      <alignment horizontal="justify" wrapText="1"/>
    </xf>
    <xf numFmtId="2" fontId="12" fillId="0" borderId="1" xfId="0" applyNumberFormat="1" applyFont="1" applyFill="1" applyBorder="1" applyAlignment="1" applyProtection="1">
      <alignment horizontal="center" vertical="top" wrapText="1"/>
      <protection locked="0"/>
    </xf>
    <xf numFmtId="9" fontId="12" fillId="0" borderId="1" xfId="0" applyNumberFormat="1" applyFont="1" applyFill="1" applyBorder="1" applyAlignment="1" applyProtection="1">
      <alignment horizontal="center" vertical="top" wrapText="1"/>
      <protection locked="0"/>
    </xf>
    <xf numFmtId="0" fontId="13" fillId="0" borderId="0" xfId="0" applyFont="1" applyFill="1" applyBorder="1" applyAlignment="1">
      <alignment horizontal="justify" wrapText="1"/>
    </xf>
    <xf numFmtId="0" fontId="13" fillId="0" borderId="0" xfId="0" applyFont="1" applyFill="1" applyAlignment="1">
      <alignment horizontal="left" vertical="center" wrapText="1"/>
    </xf>
    <xf numFmtId="0" fontId="13" fillId="0" borderId="0" xfId="0" applyFont="1" applyFill="1" applyBorder="1" applyAlignment="1">
      <alignment horizontal="left" vertical="center" wrapText="1"/>
    </xf>
    <xf numFmtId="4" fontId="14" fillId="0" borderId="0" xfId="0" applyNumberFormat="1" applyFont="1" applyFill="1" applyAlignment="1">
      <alignment horizontal="left" vertical="center" wrapText="1"/>
    </xf>
    <xf numFmtId="4" fontId="14" fillId="0" borderId="0" xfId="0" applyNumberFormat="1" applyFont="1" applyFill="1" applyAlignment="1">
      <alignment horizontal="left" vertical="top" wrapText="1"/>
    </xf>
    <xf numFmtId="4" fontId="22" fillId="0" borderId="1" xfId="0" applyNumberFormat="1" applyFont="1" applyFill="1" applyBorder="1" applyAlignment="1" applyProtection="1">
      <alignment horizontal="center" vertical="center" wrapText="1"/>
      <protection locked="0"/>
    </xf>
    <xf numFmtId="4" fontId="22" fillId="2" borderId="1" xfId="0" applyNumberFormat="1" applyFont="1" applyFill="1" applyBorder="1" applyAlignment="1" applyProtection="1">
      <alignment horizontal="center" vertical="center" wrapText="1"/>
      <protection locked="0"/>
    </xf>
    <xf numFmtId="4" fontId="13" fillId="2" borderId="0" xfId="0" applyNumberFormat="1" applyFont="1" applyFill="1" applyBorder="1" applyAlignment="1">
      <alignment wrapText="1"/>
    </xf>
    <xf numFmtId="4" fontId="12" fillId="2" borderId="1" xfId="0" applyNumberFormat="1" applyFont="1" applyFill="1" applyBorder="1" applyAlignment="1" applyProtection="1">
      <alignment horizontal="center" vertical="top" wrapText="1"/>
      <protection locked="0"/>
    </xf>
    <xf numFmtId="4" fontId="13" fillId="2" borderId="0" xfId="0" applyNumberFormat="1" applyFont="1" applyFill="1" applyAlignment="1">
      <alignment wrapText="1"/>
    </xf>
    <xf numFmtId="0" fontId="25" fillId="0" borderId="0" xfId="0" applyFont="1" applyFill="1" applyAlignment="1">
      <alignment horizontal="justify" wrapText="1"/>
    </xf>
    <xf numFmtId="0" fontId="22" fillId="0" borderId="0" xfId="0" applyFont="1" applyFill="1" applyAlignment="1">
      <alignment horizontal="justify" wrapText="1"/>
    </xf>
    <xf numFmtId="4" fontId="16" fillId="0" borderId="0" xfId="0" applyNumberFormat="1" applyFont="1" applyFill="1" applyBorder="1" applyAlignment="1" applyProtection="1">
      <alignment horizontal="right" wrapText="1"/>
      <protection locked="0"/>
    </xf>
    <xf numFmtId="0" fontId="20" fillId="0" borderId="1"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3" fontId="20" fillId="0" borderId="1" xfId="0" applyNumberFormat="1" applyFont="1" applyFill="1" applyBorder="1" applyAlignment="1" applyProtection="1">
      <alignment horizontal="center" vertical="center" wrapText="1"/>
      <protection locked="0"/>
    </xf>
    <xf numFmtId="1" fontId="20" fillId="0" borderId="1" xfId="0" applyNumberFormat="1" applyFont="1" applyFill="1" applyBorder="1" applyAlignment="1" applyProtection="1">
      <alignment horizontal="center" vertical="center" wrapText="1"/>
      <protection locked="0"/>
    </xf>
    <xf numFmtId="3" fontId="20" fillId="2" borderId="1" xfId="0" applyNumberFormat="1" applyFont="1" applyFill="1" applyBorder="1" applyAlignment="1" applyProtection="1">
      <alignment horizontal="center" vertical="center" wrapText="1"/>
      <protection locked="0"/>
    </xf>
    <xf numFmtId="0" fontId="20" fillId="0" borderId="0" xfId="0" applyFont="1" applyFill="1" applyAlignment="1">
      <alignment horizontal="left" vertical="center" wrapText="1"/>
    </xf>
    <xf numFmtId="0" fontId="20" fillId="0" borderId="0" xfId="0" applyFont="1" applyFill="1" applyAlignment="1">
      <alignment horizontal="left" vertical="top" wrapText="1"/>
    </xf>
    <xf numFmtId="4" fontId="21" fillId="0" borderId="0" xfId="0" applyNumberFormat="1" applyFont="1" applyFill="1" applyAlignment="1">
      <alignment horizontal="left" vertical="center" wrapText="1"/>
    </xf>
    <xf numFmtId="4" fontId="21" fillId="0" borderId="0" xfId="0" applyNumberFormat="1" applyFont="1" applyFill="1" applyAlignment="1">
      <alignment horizontal="left" vertical="top" wrapText="1"/>
    </xf>
    <xf numFmtId="0" fontId="21" fillId="0" borderId="0" xfId="0" applyFont="1" applyFill="1" applyAlignment="1">
      <alignment horizontal="left" vertical="top" wrapText="1"/>
    </xf>
    <xf numFmtId="0" fontId="22" fillId="0" borderId="0" xfId="0" applyFont="1" applyFill="1" applyAlignment="1">
      <alignment horizontal="left" vertical="top" wrapText="1"/>
    </xf>
    <xf numFmtId="0" fontId="22" fillId="0" borderId="0" xfId="0" applyFont="1" applyFill="1" applyAlignment="1">
      <alignment wrapText="1"/>
    </xf>
    <xf numFmtId="4" fontId="21" fillId="2" borderId="0" xfId="0" applyNumberFormat="1" applyFont="1" applyFill="1" applyAlignment="1">
      <alignment horizontal="left" vertical="center" wrapText="1"/>
    </xf>
    <xf numFmtId="0" fontId="22" fillId="2" borderId="0" xfId="0" applyFont="1" applyFill="1" applyAlignment="1">
      <alignment wrapText="1"/>
    </xf>
    <xf numFmtId="0" fontId="21" fillId="0" borderId="0" xfId="0" applyFont="1" applyFill="1" applyAlignment="1">
      <alignment horizontal="left" vertical="center" wrapText="1"/>
    </xf>
    <xf numFmtId="4" fontId="22" fillId="0" borderId="0" xfId="0" applyNumberFormat="1" applyFont="1" applyFill="1" applyAlignment="1">
      <alignment horizontal="left" vertical="center" wrapText="1"/>
    </xf>
    <xf numFmtId="4" fontId="22" fillId="0" borderId="0" xfId="0" applyNumberFormat="1" applyFont="1" applyFill="1" applyAlignment="1">
      <alignment horizontal="left" vertical="top" wrapText="1"/>
    </xf>
    <xf numFmtId="4" fontId="31" fillId="2" borderId="1" xfId="0" applyNumberFormat="1" applyFont="1" applyFill="1" applyBorder="1" applyAlignment="1" applyProtection="1">
      <alignment horizontal="center" vertical="center" wrapText="1"/>
      <protection locked="0"/>
    </xf>
    <xf numFmtId="0" fontId="31" fillId="0" borderId="0" xfId="0" applyFont="1" applyFill="1" applyAlignment="1">
      <alignment horizontal="left" vertical="center" wrapText="1"/>
    </xf>
    <xf numFmtId="0" fontId="26" fillId="0" borderId="0" xfId="0" applyFont="1" applyFill="1" applyAlignment="1">
      <alignment horizontal="left" vertical="center" wrapText="1"/>
    </xf>
    <xf numFmtId="0" fontId="22" fillId="2" borderId="0" xfId="0" applyFont="1" applyFill="1" applyAlignment="1">
      <alignment horizontal="left" vertical="top" wrapText="1"/>
    </xf>
    <xf numFmtId="0" fontId="31" fillId="3" borderId="0" xfId="0" applyFont="1" applyFill="1" applyAlignment="1">
      <alignment horizontal="left" vertical="center" wrapText="1"/>
    </xf>
    <xf numFmtId="4" fontId="21" fillId="0" borderId="0" xfId="0" applyNumberFormat="1" applyFont="1" applyFill="1" applyAlignment="1">
      <alignment horizontal="left" wrapText="1"/>
    </xf>
    <xf numFmtId="0" fontId="22" fillId="0" borderId="0" xfId="0" applyFont="1" applyFill="1" applyAlignment="1">
      <alignment horizontal="left" wrapText="1"/>
    </xf>
    <xf numFmtId="4" fontId="15" fillId="2" borderId="0" xfId="0" applyNumberFormat="1" applyFont="1" applyFill="1" applyAlignment="1">
      <alignment horizontal="left" vertical="center" wrapText="1"/>
    </xf>
    <xf numFmtId="4" fontId="15" fillId="2" borderId="0" xfId="0" applyNumberFormat="1" applyFont="1" applyFill="1" applyAlignment="1">
      <alignment horizontal="left" vertical="top" wrapText="1"/>
    </xf>
    <xf numFmtId="0" fontId="32" fillId="2" borderId="0" xfId="0" applyFont="1" applyFill="1" applyAlignment="1">
      <alignment horizontal="left" vertical="center" wrapText="1"/>
    </xf>
    <xf numFmtId="0" fontId="17" fillId="2" borderId="0" xfId="0" applyFont="1" applyFill="1" applyAlignment="1">
      <alignment horizontal="left" vertical="top" wrapText="1"/>
    </xf>
    <xf numFmtId="4" fontId="32" fillId="2" borderId="0" xfId="0" applyNumberFormat="1" applyFont="1" applyFill="1" applyAlignment="1">
      <alignment horizontal="left" vertical="center" wrapText="1"/>
    </xf>
    <xf numFmtId="0" fontId="33" fillId="2" borderId="0" xfId="0" applyFont="1" applyFill="1" applyAlignment="1">
      <alignment horizontal="left" vertical="center" wrapText="1"/>
    </xf>
    <xf numFmtId="4" fontId="15" fillId="0" borderId="0" xfId="0" applyNumberFormat="1" applyFont="1" applyFill="1" applyAlignment="1">
      <alignment horizontal="left" vertical="center" wrapText="1"/>
    </xf>
    <xf numFmtId="4" fontId="15" fillId="0" borderId="0" xfId="0" applyNumberFormat="1" applyFont="1" applyFill="1" applyAlignment="1">
      <alignment horizontal="left" vertical="top" wrapText="1"/>
    </xf>
    <xf numFmtId="0" fontId="32" fillId="0" borderId="0" xfId="0" applyFont="1" applyFill="1" applyAlignment="1">
      <alignment horizontal="left" vertical="center" wrapText="1"/>
    </xf>
    <xf numFmtId="0" fontId="17" fillId="0" borderId="0" xfId="0" applyFont="1" applyFill="1" applyAlignment="1">
      <alignment horizontal="left" vertical="top" wrapText="1"/>
    </xf>
    <xf numFmtId="0" fontId="33" fillId="3" borderId="0" xfId="0" applyFont="1" applyFill="1" applyAlignment="1">
      <alignment horizontal="left" vertical="center" wrapText="1"/>
    </xf>
    <xf numFmtId="0" fontId="33" fillId="0" borderId="0" xfId="0" applyFont="1" applyFill="1" applyAlignment="1">
      <alignment horizontal="left" vertical="center" wrapText="1"/>
    </xf>
    <xf numFmtId="0" fontId="16" fillId="0" borderId="0" xfId="0" applyFont="1" applyFill="1" applyBorder="1" applyAlignment="1" applyProtection="1">
      <alignment horizontal="center" vertical="center" wrapText="1"/>
      <protection locked="0"/>
    </xf>
    <xf numFmtId="4" fontId="16" fillId="0" borderId="0" xfId="0" applyNumberFormat="1" applyFont="1" applyFill="1" applyBorder="1" applyAlignment="1" applyProtection="1">
      <alignment horizontal="justify" vertical="center" wrapText="1"/>
      <protection locked="0"/>
    </xf>
    <xf numFmtId="9" fontId="16" fillId="0" borderId="0" xfId="0" applyNumberFormat="1" applyFont="1" applyFill="1" applyBorder="1" applyAlignment="1" applyProtection="1">
      <alignment horizontal="right" vertical="center" wrapText="1"/>
      <protection locked="0"/>
    </xf>
    <xf numFmtId="1" fontId="16" fillId="0" borderId="0" xfId="0" applyNumberFormat="1" applyFont="1" applyFill="1" applyBorder="1" applyAlignment="1" applyProtection="1">
      <alignment horizontal="right" vertical="center" wrapText="1"/>
      <protection locked="0"/>
    </xf>
    <xf numFmtId="10" fontId="21" fillId="0" borderId="1" xfId="0" applyNumberFormat="1" applyFont="1" applyFill="1" applyBorder="1" applyAlignment="1" applyProtection="1">
      <alignment horizontal="center" vertical="center" wrapText="1"/>
      <protection locked="0"/>
    </xf>
    <xf numFmtId="10" fontId="22" fillId="0" borderId="1" xfId="0" applyNumberFormat="1" applyFont="1" applyFill="1" applyBorder="1" applyAlignment="1" applyProtection="1">
      <alignment horizontal="center" vertical="center" wrapText="1"/>
      <protection locked="0"/>
    </xf>
    <xf numFmtId="10" fontId="22" fillId="2" borderId="1" xfId="0" applyNumberFormat="1" applyFont="1" applyFill="1" applyBorder="1" applyAlignment="1" applyProtection="1">
      <alignment horizontal="center" vertical="center" wrapText="1"/>
      <protection locked="0"/>
    </xf>
    <xf numFmtId="4" fontId="16" fillId="0" borderId="0" xfId="0" applyNumberFormat="1" applyFont="1" applyFill="1" applyBorder="1" applyAlignment="1" applyProtection="1">
      <alignment horizontal="center" vertical="center" wrapText="1"/>
      <protection locked="0"/>
    </xf>
    <xf numFmtId="4" fontId="16" fillId="2" borderId="0"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justify" vertical="top" wrapText="1"/>
      <protection locked="0"/>
    </xf>
    <xf numFmtId="4" fontId="15"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top" wrapText="1"/>
      <protection locked="0"/>
    </xf>
    <xf numFmtId="10" fontId="15" fillId="2" borderId="1" xfId="0" applyNumberFormat="1" applyFont="1" applyFill="1" applyBorder="1" applyAlignment="1" applyProtection="1">
      <alignment horizontal="center" vertical="center" wrapText="1"/>
      <protection locked="0"/>
    </xf>
    <xf numFmtId="2" fontId="15" fillId="2" borderId="1" xfId="0" applyNumberFormat="1" applyFont="1" applyFill="1" applyBorder="1" applyAlignment="1" applyProtection="1">
      <alignment horizontal="center" vertical="center" wrapText="1"/>
      <protection locked="0"/>
    </xf>
    <xf numFmtId="9" fontId="15" fillId="2"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justify" vertical="center" wrapText="1"/>
      <protection locked="0"/>
    </xf>
    <xf numFmtId="0" fontId="20" fillId="2" borderId="0" xfId="0" applyFont="1" applyFill="1" applyAlignment="1">
      <alignment horizontal="left" vertical="top" wrapText="1"/>
    </xf>
    <xf numFmtId="0" fontId="16" fillId="2" borderId="0" xfId="0" applyFont="1" applyFill="1" applyAlignment="1">
      <alignment horizontal="left" vertical="top" wrapText="1"/>
    </xf>
    <xf numFmtId="0" fontId="15" fillId="0" borderId="0" xfId="0" applyFont="1" applyFill="1" applyAlignment="1">
      <alignment horizontal="left" vertical="center" wrapText="1"/>
    </xf>
    <xf numFmtId="4" fontId="21" fillId="2" borderId="1" xfId="0" applyNumberFormat="1" applyFont="1" applyFill="1" applyBorder="1" applyAlignment="1" applyProtection="1">
      <alignment horizontal="center" vertical="center" wrapText="1"/>
      <protection locked="0"/>
    </xf>
    <xf numFmtId="4" fontId="21" fillId="0" borderId="1" xfId="0" applyNumberFormat="1" applyFont="1" applyFill="1" applyBorder="1" applyAlignment="1" applyProtection="1">
      <alignment horizontal="center" vertical="center" wrapText="1"/>
      <protection locked="0"/>
    </xf>
    <xf numFmtId="0" fontId="35" fillId="0" borderId="0" xfId="0" applyFont="1" applyFill="1" applyAlignment="1">
      <alignment horizontal="left" vertical="top" wrapText="1"/>
    </xf>
    <xf numFmtId="0" fontId="16" fillId="0" borderId="0" xfId="0" applyFont="1" applyFill="1" applyAlignment="1">
      <alignment wrapText="1"/>
    </xf>
    <xf numFmtId="10" fontId="21" fillId="2" borderId="1" xfId="0" applyNumberFormat="1" applyFont="1" applyFill="1" applyBorder="1" applyAlignment="1" applyProtection="1">
      <alignment horizontal="center" vertical="center" wrapText="1"/>
      <protection locked="0"/>
    </xf>
    <xf numFmtId="0" fontId="35" fillId="0" borderId="0" xfId="0" applyFont="1" applyFill="1" applyAlignment="1">
      <alignment horizontal="left" vertical="center" wrapText="1"/>
    </xf>
    <xf numFmtId="0" fontId="21" fillId="0" borderId="1" xfId="0" applyFont="1" applyFill="1" applyBorder="1" applyAlignment="1" applyProtection="1">
      <alignment horizontal="justify" vertical="top" wrapText="1"/>
      <protection locked="0"/>
    </xf>
    <xf numFmtId="0" fontId="22" fillId="0" borderId="4" xfId="0" applyFont="1" applyFill="1" applyBorder="1" applyAlignment="1" applyProtection="1">
      <alignment horizontal="justify" vertical="top" wrapText="1"/>
      <protection locked="0"/>
    </xf>
    <xf numFmtId="0" fontId="28" fillId="0" borderId="1" xfId="0" applyFont="1" applyFill="1" applyBorder="1" applyAlignment="1" applyProtection="1">
      <alignment horizontal="justify" vertical="top" wrapText="1"/>
      <protection locked="0"/>
    </xf>
    <xf numFmtId="0" fontId="15" fillId="2" borderId="1" xfId="0" applyFont="1" applyFill="1" applyBorder="1" applyAlignment="1" applyProtection="1">
      <alignment horizontal="justify" vertical="top" wrapText="1"/>
      <protection locked="0"/>
    </xf>
    <xf numFmtId="0" fontId="27" fillId="2" borderId="1" xfId="0" applyFont="1" applyFill="1" applyBorder="1" applyAlignment="1" applyProtection="1">
      <alignment horizontal="justify" vertical="top" wrapText="1"/>
      <protection locked="0"/>
    </xf>
    <xf numFmtId="0" fontId="28" fillId="0" borderId="1" xfId="0" applyFont="1" applyFill="1" applyBorder="1" applyAlignment="1" applyProtection="1">
      <alignment horizontal="justify" vertical="top" wrapText="1"/>
      <protection locked="0"/>
    </xf>
    <xf numFmtId="0" fontId="15" fillId="2" borderId="1" xfId="0" quotePrefix="1" applyFont="1" applyFill="1" applyBorder="1" applyAlignment="1" applyProtection="1">
      <alignment horizontal="justify" vertical="top" wrapText="1"/>
      <protection locked="0"/>
    </xf>
    <xf numFmtId="0" fontId="28" fillId="2" borderId="1" xfId="0" applyFont="1" applyFill="1" applyBorder="1" applyAlignment="1" applyProtection="1">
      <alignment horizontal="justify" vertical="top" wrapText="1"/>
      <protection locked="0"/>
    </xf>
    <xf numFmtId="4" fontId="16" fillId="2" borderId="1" xfId="0" applyNumberFormat="1" applyFont="1" applyFill="1" applyBorder="1" applyAlignment="1" applyProtection="1">
      <alignment horizontal="center" vertical="center" wrapText="1"/>
      <protection locked="0"/>
    </xf>
    <xf numFmtId="10" fontId="16" fillId="2" borderId="1" xfId="0" applyNumberFormat="1" applyFont="1" applyFill="1" applyBorder="1" applyAlignment="1" applyProtection="1">
      <alignment horizontal="center" vertical="center" wrapText="1"/>
      <protection locked="0"/>
    </xf>
    <xf numFmtId="4" fontId="15" fillId="0" borderId="1" xfId="0" applyNumberFormat="1" applyFont="1" applyFill="1" applyBorder="1" applyAlignment="1" applyProtection="1">
      <alignment horizontal="center" vertical="center" wrapText="1"/>
      <protection locked="0"/>
    </xf>
    <xf numFmtId="2" fontId="15" fillId="0" borderId="1" xfId="0" applyNumberFormat="1" applyFont="1" applyFill="1" applyBorder="1" applyAlignment="1" applyProtection="1">
      <alignment horizontal="center" vertical="center" wrapText="1"/>
      <protection locked="0"/>
    </xf>
    <xf numFmtId="10" fontId="15" fillId="0" borderId="1" xfId="0" applyNumberFormat="1" applyFont="1" applyFill="1" applyBorder="1" applyAlignment="1" applyProtection="1">
      <alignment horizontal="center" vertical="center" wrapText="1"/>
      <protection locked="0"/>
    </xf>
    <xf numFmtId="9" fontId="15" fillId="0" borderId="1" xfId="0" applyNumberFormat="1" applyFont="1" applyFill="1" applyBorder="1" applyAlignment="1" applyProtection="1">
      <alignment horizontal="center" vertical="center" wrapText="1"/>
      <protection locked="0"/>
    </xf>
    <xf numFmtId="10" fontId="16" fillId="0" borderId="1" xfId="0" applyNumberFormat="1" applyFont="1" applyFill="1" applyBorder="1" applyAlignment="1" applyProtection="1">
      <alignment horizontal="center" vertical="center" wrapText="1"/>
      <protection locked="0"/>
    </xf>
    <xf numFmtId="4" fontId="15" fillId="2" borderId="1" xfId="0" applyNumberFormat="1" applyFont="1" applyFill="1" applyBorder="1" applyAlignment="1" applyProtection="1">
      <alignment horizontal="center" vertical="center" wrapText="1"/>
      <protection locked="0"/>
    </xf>
    <xf numFmtId="4" fontId="16" fillId="0" borderId="1" xfId="0" applyNumberFormat="1" applyFont="1" applyFill="1" applyBorder="1" applyAlignment="1" applyProtection="1">
      <alignment horizontal="center" vertical="center" wrapText="1"/>
      <protection locked="0"/>
    </xf>
    <xf numFmtId="0" fontId="16" fillId="2" borderId="1" xfId="0" applyFont="1" applyFill="1" applyBorder="1" applyAlignment="1">
      <alignment horizontal="left" vertical="top" wrapText="1"/>
    </xf>
    <xf numFmtId="0" fontId="41" fillId="0" borderId="1" xfId="0" applyFont="1" applyFill="1" applyBorder="1" applyAlignment="1" applyProtection="1">
      <alignment horizontal="justify" vertical="top" wrapText="1"/>
      <protection locked="0"/>
    </xf>
    <xf numFmtId="4" fontId="13" fillId="2" borderId="1" xfId="0" applyNumberFormat="1" applyFont="1" applyFill="1" applyBorder="1" applyAlignment="1" applyProtection="1">
      <alignment horizontal="center" vertical="center" wrapText="1"/>
      <protection locked="0"/>
    </xf>
    <xf numFmtId="10" fontId="13" fillId="2"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justify" vertical="top" wrapText="1"/>
      <protection locked="0"/>
    </xf>
    <xf numFmtId="0" fontId="42" fillId="2" borderId="1" xfId="0" applyFont="1" applyFill="1" applyBorder="1" applyAlignment="1" applyProtection="1">
      <alignment horizontal="justify" vertical="top" wrapText="1"/>
      <protection locked="0"/>
    </xf>
    <xf numFmtId="4" fontId="14" fillId="2" borderId="1" xfId="0" applyNumberFormat="1" applyFont="1" applyFill="1" applyBorder="1" applyAlignment="1" applyProtection="1">
      <alignment horizontal="center" vertical="center" wrapText="1"/>
      <protection locked="0"/>
    </xf>
    <xf numFmtId="10" fontId="13" fillId="0" borderId="1" xfId="0" applyNumberFormat="1" applyFont="1" applyFill="1" applyBorder="1" applyAlignment="1" applyProtection="1">
      <alignment horizontal="center" vertical="center" wrapText="1"/>
      <protection locked="0"/>
    </xf>
    <xf numFmtId="10" fontId="14" fillId="2" borderId="1" xfId="0" applyNumberFormat="1" applyFont="1" applyFill="1" applyBorder="1" applyAlignment="1" applyProtection="1">
      <alignment horizontal="center" vertical="center" wrapText="1"/>
      <protection locked="0"/>
    </xf>
    <xf numFmtId="0" fontId="41" fillId="2" borderId="1" xfId="0" applyFont="1" applyFill="1" applyBorder="1" applyAlignment="1" applyProtection="1">
      <alignment horizontal="justify" vertical="top" wrapText="1"/>
      <protection locked="0"/>
    </xf>
    <xf numFmtId="0" fontId="42" fillId="0" borderId="1" xfId="0" applyFont="1" applyFill="1" applyBorder="1" applyAlignment="1" applyProtection="1">
      <alignment horizontal="justify" vertical="top" wrapText="1"/>
      <protection locked="0"/>
    </xf>
    <xf numFmtId="0" fontId="14" fillId="2" borderId="1" xfId="0" applyFont="1" applyFill="1" applyBorder="1" applyAlignment="1" applyProtection="1">
      <alignment horizontal="justify" vertical="top" wrapText="1"/>
      <protection locked="0"/>
    </xf>
    <xf numFmtId="4" fontId="13" fillId="0" borderId="1"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justify" vertical="top" wrapText="1"/>
      <protection locked="0"/>
    </xf>
    <xf numFmtId="4" fontId="15" fillId="2"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justify" vertical="top" wrapText="1"/>
      <protection locked="0"/>
    </xf>
    <xf numFmtId="0" fontId="15" fillId="0" borderId="1" xfId="0" applyFont="1" applyFill="1" applyBorder="1" applyAlignment="1" applyProtection="1">
      <alignment horizontal="justify" vertical="top" wrapText="1"/>
      <protection locked="0"/>
    </xf>
    <xf numFmtId="10" fontId="15" fillId="2" borderId="1" xfId="0" applyNumberFormat="1" applyFont="1" applyFill="1" applyBorder="1" applyAlignment="1" applyProtection="1">
      <alignment horizontal="center" vertical="center" wrapText="1"/>
      <protection locked="0"/>
    </xf>
    <xf numFmtId="0" fontId="15" fillId="0" borderId="4" xfId="0" applyFont="1" applyFill="1" applyBorder="1" applyAlignment="1" applyProtection="1">
      <alignment horizontal="justify" vertical="top" wrapText="1"/>
      <protection locked="0"/>
    </xf>
    <xf numFmtId="49" fontId="20" fillId="2" borderId="1" xfId="0" applyNumberFormat="1" applyFont="1" applyFill="1" applyBorder="1" applyAlignment="1" applyProtection="1">
      <alignment horizontal="justify" vertical="top" wrapText="1"/>
      <protection locked="0"/>
    </xf>
    <xf numFmtId="0" fontId="24" fillId="2" borderId="1" xfId="0" applyFont="1" applyFill="1" applyBorder="1" applyAlignment="1" applyProtection="1">
      <alignment horizontal="justify" vertical="top" wrapText="1"/>
      <protection locked="0"/>
    </xf>
    <xf numFmtId="4" fontId="20" fillId="2" borderId="1" xfId="0" applyNumberFormat="1" applyFont="1" applyFill="1" applyBorder="1" applyAlignment="1" applyProtection="1">
      <alignment horizontal="center" vertical="center" wrapText="1"/>
      <protection locked="0"/>
    </xf>
    <xf numFmtId="10" fontId="20" fillId="2" borderId="1" xfId="0" applyNumberFormat="1" applyFont="1" applyFill="1" applyBorder="1" applyAlignment="1" applyProtection="1">
      <alignment horizontal="center" vertical="center" wrapText="1"/>
      <protection locked="0"/>
    </xf>
    <xf numFmtId="9" fontId="16" fillId="2" borderId="1" xfId="0" applyNumberFormat="1" applyFont="1" applyFill="1" applyBorder="1" applyAlignment="1" applyProtection="1">
      <alignment horizontal="center" vertical="center" wrapText="1"/>
      <protection locked="0"/>
    </xf>
    <xf numFmtId="49" fontId="24" fillId="2" borderId="1" xfId="0" applyNumberFormat="1" applyFont="1" applyFill="1" applyBorder="1" applyAlignment="1" applyProtection="1">
      <alignment horizontal="justify" vertical="top" wrapText="1"/>
      <protection locked="0"/>
    </xf>
    <xf numFmtId="49" fontId="47" fillId="2" borderId="1" xfId="0" applyNumberFormat="1" applyFont="1" applyFill="1" applyBorder="1" applyAlignment="1" applyProtection="1">
      <alignment horizontal="justify" vertical="top" wrapText="1"/>
      <protection locked="0"/>
    </xf>
    <xf numFmtId="0" fontId="47" fillId="2" borderId="1" xfId="0" applyFont="1" applyFill="1" applyBorder="1" applyAlignment="1" applyProtection="1">
      <alignment horizontal="justify" vertical="top" wrapText="1"/>
      <protection locked="0"/>
    </xf>
    <xf numFmtId="4" fontId="35" fillId="2" borderId="1" xfId="0" applyNumberFormat="1" applyFont="1" applyFill="1" applyBorder="1" applyAlignment="1" applyProtection="1">
      <alignment horizontal="center" vertical="center" wrapText="1"/>
      <protection locked="0"/>
    </xf>
    <xf numFmtId="10" fontId="35" fillId="2" borderId="1" xfId="0" applyNumberFormat="1" applyFont="1" applyFill="1" applyBorder="1" applyAlignment="1" applyProtection="1">
      <alignment horizontal="center" vertical="center" wrapText="1"/>
      <protection locked="0"/>
    </xf>
    <xf numFmtId="49" fontId="24" fillId="2" borderId="1" xfId="0" applyNumberFormat="1" applyFont="1" applyFill="1" applyBorder="1" applyAlignment="1" applyProtection="1">
      <alignment horizontal="justify" vertical="center" wrapText="1"/>
      <protection locked="0"/>
    </xf>
    <xf numFmtId="0" fontId="24" fillId="2" borderId="1" xfId="0" applyFont="1" applyFill="1" applyBorder="1" applyAlignment="1" applyProtection="1">
      <alignment horizontal="justify" vertical="center" wrapText="1"/>
      <protection locked="0"/>
    </xf>
    <xf numFmtId="9" fontId="28" fillId="2" borderId="1" xfId="0" applyNumberFormat="1" applyFont="1" applyFill="1" applyBorder="1" applyAlignment="1" applyProtection="1">
      <alignment horizontal="justify" vertical="center" wrapText="1"/>
      <protection locked="0"/>
    </xf>
    <xf numFmtId="9" fontId="47" fillId="2" borderId="1" xfId="0" applyNumberFormat="1" applyFont="1" applyFill="1" applyBorder="1" applyAlignment="1" applyProtection="1">
      <alignment horizontal="center" vertical="center" wrapText="1"/>
      <protection locked="0"/>
    </xf>
    <xf numFmtId="49" fontId="47" fillId="2" borderId="1" xfId="0" applyNumberFormat="1" applyFont="1" applyFill="1" applyBorder="1" applyAlignment="1" applyProtection="1">
      <alignment horizontal="justify" vertical="center" wrapText="1"/>
      <protection locked="0"/>
    </xf>
    <xf numFmtId="0" fontId="47" fillId="2" borderId="1" xfId="0" applyFont="1" applyFill="1" applyBorder="1" applyAlignment="1" applyProtection="1">
      <alignment horizontal="justify" vertical="center" wrapText="1"/>
      <protection locked="0"/>
    </xf>
    <xf numFmtId="0" fontId="33" fillId="2" borderId="1" xfId="0" applyFont="1" applyFill="1" applyBorder="1" applyAlignment="1">
      <alignment horizontal="left" vertical="center" wrapText="1"/>
    </xf>
    <xf numFmtId="49" fontId="15" fillId="2" borderId="1" xfId="0" applyNumberFormat="1" applyFont="1" applyFill="1" applyBorder="1" applyAlignment="1" applyProtection="1">
      <alignment horizontal="justify" vertical="top" wrapText="1"/>
      <protection locked="0"/>
    </xf>
    <xf numFmtId="0" fontId="15" fillId="0" borderId="4" xfId="0" applyFont="1" applyFill="1" applyBorder="1" applyAlignment="1" applyProtection="1">
      <alignment horizontal="justify" vertical="top" wrapText="1"/>
      <protection locked="0"/>
    </xf>
    <xf numFmtId="4" fontId="15"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top" wrapText="1"/>
      <protection locked="0"/>
    </xf>
    <xf numFmtId="0" fontId="27" fillId="0" borderId="1" xfId="0" applyFont="1" applyFill="1" applyBorder="1" applyAlignment="1" applyProtection="1">
      <alignment horizontal="justify" vertical="top" wrapText="1"/>
      <protection locked="0"/>
    </xf>
    <xf numFmtId="0" fontId="28" fillId="0" borderId="1" xfId="0" applyFont="1" applyFill="1" applyBorder="1" applyAlignment="1" applyProtection="1">
      <alignment horizontal="justify" vertical="top" wrapText="1"/>
      <protection locked="0"/>
    </xf>
    <xf numFmtId="49" fontId="20" fillId="0" borderId="1" xfId="0" applyNumberFormat="1"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4" fontId="20" fillId="0" borderId="1" xfId="0" applyNumberFormat="1" applyFont="1" applyFill="1" applyBorder="1" applyAlignment="1" applyProtection="1">
      <alignment horizontal="center" vertical="center" wrapText="1"/>
      <protection locked="0"/>
    </xf>
    <xf numFmtId="10" fontId="20" fillId="0" borderId="1" xfId="0" applyNumberFormat="1" applyFont="1" applyFill="1" applyBorder="1" applyAlignment="1" applyProtection="1">
      <alignment horizontal="center" vertical="center" wrapText="1"/>
      <protection locked="0"/>
    </xf>
    <xf numFmtId="2" fontId="16" fillId="0" borderId="1" xfId="0" applyNumberFormat="1" applyFont="1" applyFill="1" applyBorder="1" applyAlignment="1" applyProtection="1">
      <alignment horizontal="center" vertical="center" wrapText="1"/>
      <protection locked="0"/>
    </xf>
    <xf numFmtId="9" fontId="16" fillId="0" borderId="1" xfId="0" applyNumberFormat="1" applyFont="1" applyFill="1" applyBorder="1" applyAlignment="1" applyProtection="1">
      <alignment horizontal="center" vertical="center" wrapText="1"/>
      <protection locked="0"/>
    </xf>
    <xf numFmtId="0" fontId="48" fillId="3" borderId="0" xfId="0" applyFont="1" applyFill="1" applyAlignment="1">
      <alignment horizontal="left" vertical="center" wrapText="1"/>
    </xf>
    <xf numFmtId="49" fontId="35" fillId="0" borderId="1" xfId="0" applyNumberFormat="1" applyFont="1" applyFill="1" applyBorder="1" applyAlignment="1" applyProtection="1">
      <alignment horizontal="justify" vertical="top" wrapText="1"/>
      <protection locked="0"/>
    </xf>
    <xf numFmtId="0" fontId="47" fillId="0" borderId="1" xfId="0" applyFont="1" applyFill="1" applyBorder="1" applyAlignment="1" applyProtection="1">
      <alignment horizontal="justify" vertical="top" wrapText="1"/>
      <protection locked="0"/>
    </xf>
    <xf numFmtId="4" fontId="35" fillId="0" borderId="1" xfId="0" applyNumberFormat="1" applyFont="1" applyFill="1" applyBorder="1" applyAlignment="1" applyProtection="1">
      <alignment horizontal="center" vertical="center" wrapText="1"/>
      <protection locked="0"/>
    </xf>
    <xf numFmtId="10" fontId="35" fillId="0" borderId="1" xfId="0" applyNumberFormat="1" applyFont="1" applyFill="1" applyBorder="1" applyAlignment="1" applyProtection="1">
      <alignment horizontal="center" vertical="center" wrapText="1"/>
      <protection locked="0"/>
    </xf>
    <xf numFmtId="49" fontId="15" fillId="0" borderId="1" xfId="0" applyNumberFormat="1" applyFont="1" applyFill="1" applyBorder="1" applyAlignment="1" applyProtection="1">
      <alignment horizontal="justify" vertical="top" wrapText="1"/>
      <protection locked="0"/>
    </xf>
    <xf numFmtId="0" fontId="27" fillId="0" borderId="1" xfId="0" applyFont="1" applyFill="1" applyBorder="1" applyAlignment="1" applyProtection="1">
      <alignment horizontal="justify" vertical="top" wrapText="1"/>
      <protection locked="0"/>
    </xf>
    <xf numFmtId="4" fontId="15" fillId="2"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justify" vertical="top" wrapText="1"/>
      <protection locked="0"/>
    </xf>
    <xf numFmtId="0" fontId="15" fillId="0" borderId="1" xfId="0" applyFont="1" applyFill="1" applyBorder="1" applyAlignment="1" applyProtection="1">
      <alignment horizontal="justify" vertical="top" wrapText="1"/>
      <protection locked="0"/>
    </xf>
    <xf numFmtId="10" fontId="15" fillId="2" borderId="1" xfId="0" applyNumberFormat="1" applyFont="1" applyFill="1" applyBorder="1" applyAlignment="1" applyProtection="1">
      <alignment horizontal="center" vertical="center" wrapText="1"/>
      <protection locked="0"/>
    </xf>
    <xf numFmtId="0" fontId="15" fillId="0" borderId="3" xfId="0" applyFont="1" applyFill="1" applyBorder="1" applyAlignment="1" applyProtection="1">
      <alignment horizontal="justify" vertical="top" wrapText="1"/>
      <protection locked="0"/>
    </xf>
    <xf numFmtId="0" fontId="15" fillId="0" borderId="1" xfId="0" quotePrefix="1" applyFont="1" applyFill="1" applyBorder="1" applyAlignment="1" applyProtection="1">
      <alignment horizontal="justify" vertical="top" wrapText="1"/>
      <protection locked="0"/>
    </xf>
    <xf numFmtId="0" fontId="27" fillId="0" borderId="1" xfId="0" applyFont="1" applyFill="1" applyBorder="1" applyAlignment="1" applyProtection="1">
      <alignment horizontal="justify" vertical="top" wrapText="1"/>
      <protection locked="0"/>
    </xf>
    <xf numFmtId="4" fontId="15" fillId="0" borderId="1" xfId="0" applyNumberFormat="1" applyFont="1" applyFill="1" applyBorder="1" applyAlignment="1" applyProtection="1">
      <alignment horizontal="center" vertical="center" wrapText="1"/>
      <protection locked="0"/>
    </xf>
    <xf numFmtId="10" fontId="15"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justify" vertical="top" wrapText="1"/>
      <protection locked="0"/>
    </xf>
    <xf numFmtId="0" fontId="16" fillId="2" borderId="0" xfId="0" applyFont="1" applyFill="1" applyAlignment="1">
      <alignment wrapText="1"/>
    </xf>
    <xf numFmtId="4" fontId="15" fillId="0" borderId="1"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justify" vertical="top" wrapText="1"/>
      <protection locked="0"/>
    </xf>
    <xf numFmtId="4" fontId="15" fillId="2"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justify" vertical="top" wrapText="1"/>
      <protection locked="0"/>
    </xf>
    <xf numFmtId="10" fontId="15" fillId="0" borderId="1" xfId="0" applyNumberFormat="1" applyFont="1" applyFill="1" applyBorder="1" applyAlignment="1" applyProtection="1">
      <alignment horizontal="center" vertical="center" wrapText="1"/>
      <protection locked="0"/>
    </xf>
    <xf numFmtId="0" fontId="15" fillId="0" borderId="0" xfId="0" applyFont="1" applyFill="1" applyAlignment="1">
      <alignment horizontal="left" vertical="top" wrapText="1"/>
    </xf>
    <xf numFmtId="0" fontId="16" fillId="0" borderId="0" xfId="0" applyFont="1" applyFill="1" applyAlignment="1">
      <alignment horizontal="left" vertical="top" wrapText="1"/>
    </xf>
    <xf numFmtId="4" fontId="15" fillId="2" borderId="1" xfId="0" applyNumberFormat="1" applyFont="1" applyFill="1" applyBorder="1" applyAlignment="1" applyProtection="1">
      <alignment horizontal="center" vertical="center" wrapText="1"/>
      <protection locked="0"/>
    </xf>
    <xf numFmtId="0" fontId="28" fillId="2" borderId="1" xfId="0" applyFont="1" applyFill="1" applyBorder="1" applyAlignment="1" applyProtection="1">
      <alignment horizontal="justify" vertical="top" wrapText="1"/>
      <protection locked="0"/>
    </xf>
    <xf numFmtId="9" fontId="47" fillId="2" borderId="1" xfId="0" applyNumberFormat="1" applyFont="1" applyFill="1" applyBorder="1" applyAlignment="1" applyProtection="1">
      <alignment horizontal="center" vertical="center" wrapText="1"/>
      <protection locked="0"/>
    </xf>
    <xf numFmtId="49" fontId="33" fillId="2" borderId="1" xfId="0" applyNumberFormat="1" applyFont="1" applyFill="1" applyBorder="1" applyAlignment="1" applyProtection="1">
      <alignment horizontal="justify" vertical="center" wrapText="1"/>
      <protection locked="0"/>
    </xf>
    <xf numFmtId="0" fontId="33" fillId="2" borderId="1" xfId="0" applyFont="1" applyFill="1" applyBorder="1" applyAlignment="1" applyProtection="1">
      <alignment horizontal="justify" vertical="center" wrapText="1"/>
      <protection locked="0"/>
    </xf>
    <xf numFmtId="4" fontId="33" fillId="2" borderId="1" xfId="0" applyNumberFormat="1" applyFont="1" applyFill="1" applyBorder="1" applyAlignment="1" applyProtection="1">
      <alignment horizontal="center" vertical="center" wrapText="1"/>
      <protection locked="0"/>
    </xf>
    <xf numFmtId="10" fontId="33" fillId="2" borderId="1" xfId="0" applyNumberFormat="1" applyFont="1" applyFill="1" applyBorder="1" applyAlignment="1" applyProtection="1">
      <alignment horizontal="center" vertical="center" wrapText="1"/>
      <protection locked="0"/>
    </xf>
    <xf numFmtId="4" fontId="32" fillId="0" borderId="0" xfId="0" applyNumberFormat="1" applyFont="1" applyFill="1" applyAlignment="1">
      <alignment horizontal="left" vertical="center" wrapText="1"/>
    </xf>
    <xf numFmtId="0" fontId="38" fillId="0" borderId="1" xfId="0" applyFont="1" applyFill="1" applyBorder="1" applyAlignment="1" applyProtection="1">
      <alignment horizontal="justify" vertical="top" wrapText="1"/>
      <protection locked="0"/>
    </xf>
    <xf numFmtId="0" fontId="29" fillId="0" borderId="1" xfId="0" applyFont="1" applyFill="1" applyBorder="1" applyAlignment="1" applyProtection="1">
      <alignment horizontal="justify" vertical="top" wrapText="1"/>
      <protection locked="0"/>
    </xf>
    <xf numFmtId="0" fontId="36" fillId="0" borderId="1" xfId="0" applyFont="1" applyFill="1" applyBorder="1" applyAlignment="1" applyProtection="1">
      <alignment horizontal="justify" vertical="top" wrapText="1"/>
      <protection locked="0"/>
    </xf>
    <xf numFmtId="4" fontId="27" fillId="0"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justify" vertical="top" wrapText="1"/>
      <protection locked="0"/>
    </xf>
    <xf numFmtId="9" fontId="28" fillId="2" borderId="1" xfId="0" applyNumberFormat="1" applyFont="1" applyFill="1" applyBorder="1" applyAlignment="1" applyProtection="1">
      <alignment horizontal="center" vertical="center" wrapText="1"/>
      <protection locked="0"/>
    </xf>
    <xf numFmtId="9" fontId="47" fillId="2" borderId="1" xfId="0" applyNumberFormat="1" applyFont="1" applyFill="1" applyBorder="1" applyAlignment="1" applyProtection="1">
      <alignment horizontal="center" vertical="center" wrapText="1"/>
      <protection locked="0"/>
    </xf>
    <xf numFmtId="9" fontId="28" fillId="0" borderId="1" xfId="0" applyNumberFormat="1" applyFont="1" applyFill="1" applyBorder="1" applyAlignment="1" applyProtection="1">
      <alignment horizontal="left" vertical="top" wrapText="1"/>
      <protection locked="0"/>
    </xf>
    <xf numFmtId="9" fontId="47" fillId="0" borderId="1" xfId="0" applyNumberFormat="1" applyFont="1" applyFill="1" applyBorder="1" applyAlignment="1" applyProtection="1">
      <alignment horizontal="center" vertical="center" wrapText="1"/>
      <protection locked="0"/>
    </xf>
    <xf numFmtId="0" fontId="28" fillId="2" borderId="1" xfId="0" applyFont="1" applyFill="1" applyBorder="1" applyAlignment="1" applyProtection="1">
      <alignment horizontal="justify" vertical="top" wrapText="1"/>
      <protection locked="0"/>
    </xf>
    <xf numFmtId="9" fontId="28" fillId="0" borderId="1" xfId="0" applyNumberFormat="1" applyFont="1" applyFill="1" applyBorder="1" applyAlignment="1" applyProtection="1">
      <alignment horizontal="justify" vertical="center" wrapText="1"/>
      <protection locked="0"/>
    </xf>
    <xf numFmtId="165" fontId="12" fillId="0" borderId="1" xfId="0" quotePrefix="1" applyNumberFormat="1" applyFont="1" applyFill="1" applyBorder="1" applyAlignment="1" applyProtection="1">
      <alignment horizontal="center" vertical="center" wrapText="1"/>
      <protection locked="0"/>
    </xf>
    <xf numFmtId="4" fontId="27" fillId="0" borderId="1" xfId="0" applyNumberFormat="1" applyFont="1" applyFill="1" applyBorder="1" applyAlignment="1" applyProtection="1">
      <alignment horizontal="center" vertical="top" wrapText="1"/>
      <protection locked="0"/>
    </xf>
    <xf numFmtId="0" fontId="41" fillId="0" borderId="1" xfId="0" applyFont="1" applyFill="1" applyBorder="1" applyAlignment="1" applyProtection="1">
      <alignment horizontal="left" vertical="top" wrapText="1"/>
      <protection locked="0"/>
    </xf>
    <xf numFmtId="0" fontId="38" fillId="0" borderId="1" xfId="0" applyFont="1" applyFill="1" applyBorder="1" applyAlignment="1" applyProtection="1">
      <alignment horizontal="left" vertical="top" wrapText="1"/>
      <protection locked="0"/>
    </xf>
    <xf numFmtId="0" fontId="29" fillId="0" borderId="1" xfId="0" applyFont="1" applyFill="1" applyBorder="1" applyAlignment="1" applyProtection="1">
      <alignment horizontal="left" vertical="top" wrapText="1"/>
      <protection locked="0"/>
    </xf>
    <xf numFmtId="0" fontId="37" fillId="0" borderId="1" xfId="0" applyFont="1" applyFill="1" applyBorder="1" applyAlignment="1" applyProtection="1">
      <alignment horizontal="left" vertical="top" wrapText="1"/>
      <protection locked="0"/>
    </xf>
    <xf numFmtId="10" fontId="15" fillId="2" borderId="1" xfId="0" applyNumberFormat="1" applyFont="1" applyFill="1" applyBorder="1" applyAlignment="1" applyProtection="1">
      <alignment horizontal="center" vertical="center" wrapText="1"/>
      <protection locked="0"/>
    </xf>
    <xf numFmtId="4" fontId="15" fillId="2" borderId="1" xfId="0" applyNumberFormat="1" applyFont="1" applyFill="1" applyBorder="1" applyAlignment="1" applyProtection="1">
      <alignment horizontal="center" vertical="center" wrapText="1"/>
      <protection locked="0"/>
    </xf>
    <xf numFmtId="10" fontId="15" fillId="0" borderId="1" xfId="0" applyNumberFormat="1" applyFont="1" applyFill="1" applyBorder="1" applyAlignment="1" applyProtection="1">
      <alignment horizontal="center" vertical="center" wrapText="1"/>
      <protection locked="0"/>
    </xf>
    <xf numFmtId="4" fontId="15" fillId="0" borderId="1"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justify" vertical="top" wrapText="1"/>
      <protection locked="0"/>
    </xf>
    <xf numFmtId="0" fontId="15" fillId="0" borderId="4" xfId="0" applyFont="1" applyFill="1" applyBorder="1" applyAlignment="1" applyProtection="1">
      <alignment horizontal="justify" vertical="top" wrapText="1"/>
      <protection locked="0"/>
    </xf>
    <xf numFmtId="0" fontId="15" fillId="0" borderId="3" xfId="0" applyFont="1" applyFill="1" applyBorder="1" applyAlignment="1" applyProtection="1">
      <alignment horizontal="justify" vertical="top" wrapText="1"/>
      <protection locked="0"/>
    </xf>
    <xf numFmtId="0" fontId="34" fillId="0" borderId="0" xfId="0" quotePrefix="1" applyFont="1" applyFill="1" applyBorder="1" applyAlignment="1" applyProtection="1">
      <alignment horizontal="center" vertical="center" wrapText="1"/>
      <protection locked="0"/>
    </xf>
    <xf numFmtId="165" fontId="12"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justify" vertical="top" wrapText="1"/>
      <protection locked="0"/>
    </xf>
    <xf numFmtId="0" fontId="13" fillId="0" borderId="1" xfId="0" applyFont="1" applyFill="1" applyBorder="1" applyAlignment="1" applyProtection="1">
      <alignment horizontal="center" vertical="center" wrapText="1"/>
      <protection locked="0"/>
    </xf>
    <xf numFmtId="4" fontId="12" fillId="0" borderId="1" xfId="0" applyNumberFormat="1" applyFont="1" applyFill="1" applyBorder="1" applyAlignment="1" applyProtection="1">
      <alignment horizontal="center" vertical="center" wrapText="1"/>
      <protection locked="0"/>
    </xf>
    <xf numFmtId="4" fontId="12" fillId="0" borderId="1" xfId="0" quotePrefix="1"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2" fontId="12" fillId="0"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justify" vertical="top" wrapText="1"/>
      <protection locked="0"/>
    </xf>
    <xf numFmtId="0" fontId="15" fillId="0" borderId="1" xfId="0" applyFont="1" applyFill="1" applyBorder="1" applyAlignment="1" applyProtection="1">
      <alignment horizontal="justify" vertical="top" wrapText="1"/>
      <protection locked="0"/>
    </xf>
    <xf numFmtId="10" fontId="14" fillId="2"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left" vertical="top" wrapText="1"/>
      <protection locked="0"/>
    </xf>
    <xf numFmtId="4" fontId="14" fillId="2" borderId="1" xfId="0" applyNumberFormat="1" applyFont="1" applyFill="1" applyBorder="1" applyAlignment="1" applyProtection="1">
      <alignment horizontal="center" vertical="center"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536" Type="http://schemas.openxmlformats.org/officeDocument/2006/relationships/revisionLog" Target="revisionLog132.xml"/><Relationship Id="rId629" Type="http://schemas.openxmlformats.org/officeDocument/2006/relationships/revisionLog" Target="revisionLog69.xml"/><Relationship Id="rId531" Type="http://schemas.openxmlformats.org/officeDocument/2006/relationships/revisionLog" Target="revisionLog127.xml"/><Relationship Id="rId552" Type="http://schemas.openxmlformats.org/officeDocument/2006/relationships/revisionLog" Target="revisionLog6.xml"/><Relationship Id="rId573" Type="http://schemas.openxmlformats.org/officeDocument/2006/relationships/revisionLog" Target="revisionLog43.xml"/><Relationship Id="rId594" Type="http://schemas.openxmlformats.org/officeDocument/2006/relationships/revisionLog" Target="revisionLog143.xml"/><Relationship Id="rId608" Type="http://schemas.openxmlformats.org/officeDocument/2006/relationships/revisionLog" Target="revisionLog157.xml"/><Relationship Id="rId557" Type="http://schemas.openxmlformats.org/officeDocument/2006/relationships/revisionLog" Target="revisionLog27.xml"/><Relationship Id="rId578" Type="http://schemas.openxmlformats.org/officeDocument/2006/relationships/revisionLog" Target="revisionLog48.xml"/><Relationship Id="rId599" Type="http://schemas.openxmlformats.org/officeDocument/2006/relationships/revisionLog" Target="revisionLog148.xml"/><Relationship Id="rId603" Type="http://schemas.openxmlformats.org/officeDocument/2006/relationships/revisionLog" Target="revisionLog152.xml"/><Relationship Id="rId624" Type="http://schemas.openxmlformats.org/officeDocument/2006/relationships/revisionLog" Target="revisionLog64.xml"/><Relationship Id="rId645" Type="http://schemas.openxmlformats.org/officeDocument/2006/relationships/revisionLog" Target="revisionLog85.xml"/><Relationship Id="rId640" Type="http://schemas.openxmlformats.org/officeDocument/2006/relationships/revisionLog" Target="revisionLog80.xml"/><Relationship Id="rId526" Type="http://schemas.openxmlformats.org/officeDocument/2006/relationships/revisionLog" Target="revisionLog24.xml"/><Relationship Id="rId619" Type="http://schemas.openxmlformats.org/officeDocument/2006/relationships/revisionLog" Target="revisionLog168.xml"/><Relationship Id="rId521" Type="http://schemas.openxmlformats.org/officeDocument/2006/relationships/revisionLog" Target="revisionLog19.xml"/><Relationship Id="rId542" Type="http://schemas.openxmlformats.org/officeDocument/2006/relationships/revisionLog" Target="revisionLog138.xml"/><Relationship Id="rId563" Type="http://schemas.openxmlformats.org/officeDocument/2006/relationships/revisionLog" Target="revisionLog33.xml"/><Relationship Id="rId584" Type="http://schemas.openxmlformats.org/officeDocument/2006/relationships/revisionLog" Target="revisionLog54.xml"/><Relationship Id="rId547" Type="http://schemas.openxmlformats.org/officeDocument/2006/relationships/revisionLog" Target="revisionLog1.xml"/><Relationship Id="rId568" Type="http://schemas.openxmlformats.org/officeDocument/2006/relationships/revisionLog" Target="revisionLog38.xml"/><Relationship Id="rId589" Type="http://schemas.openxmlformats.org/officeDocument/2006/relationships/revisionLog" Target="revisionLog59.xml"/><Relationship Id="rId614" Type="http://schemas.openxmlformats.org/officeDocument/2006/relationships/revisionLog" Target="revisionLog163.xml"/><Relationship Id="rId635" Type="http://schemas.openxmlformats.org/officeDocument/2006/relationships/revisionLog" Target="revisionLog75.xml"/><Relationship Id="rId630" Type="http://schemas.openxmlformats.org/officeDocument/2006/relationships/revisionLog" Target="revisionLog70.xml"/><Relationship Id="rId651" Type="http://schemas.openxmlformats.org/officeDocument/2006/relationships/revisionLog" Target="revisionLog15.xml"/><Relationship Id="rId579" Type="http://schemas.openxmlformats.org/officeDocument/2006/relationships/revisionLog" Target="revisionLog49.xml"/><Relationship Id="rId532" Type="http://schemas.openxmlformats.org/officeDocument/2006/relationships/revisionLog" Target="revisionLog128.xml"/><Relationship Id="rId553" Type="http://schemas.openxmlformats.org/officeDocument/2006/relationships/revisionLog" Target="revisionLog7.xml"/><Relationship Id="rId574" Type="http://schemas.openxmlformats.org/officeDocument/2006/relationships/revisionLog" Target="revisionLog44.xml"/><Relationship Id="rId609" Type="http://schemas.openxmlformats.org/officeDocument/2006/relationships/revisionLog" Target="revisionLog158.xml"/><Relationship Id="rId537" Type="http://schemas.openxmlformats.org/officeDocument/2006/relationships/revisionLog" Target="revisionLog133.xml"/><Relationship Id="rId558" Type="http://schemas.openxmlformats.org/officeDocument/2006/relationships/revisionLog" Target="revisionLog28.xml"/><Relationship Id="rId587" Type="http://schemas.openxmlformats.org/officeDocument/2006/relationships/revisionLog" Target="revisionLog57.xml"/><Relationship Id="rId524" Type="http://schemas.openxmlformats.org/officeDocument/2006/relationships/revisionLog" Target="revisionLog22.xml"/><Relationship Id="rId540" Type="http://schemas.openxmlformats.org/officeDocument/2006/relationships/revisionLog" Target="revisionLog136.xml"/><Relationship Id="rId545" Type="http://schemas.openxmlformats.org/officeDocument/2006/relationships/revisionLog" Target="revisionLog141.xml"/><Relationship Id="rId566" Type="http://schemas.openxmlformats.org/officeDocument/2006/relationships/revisionLog" Target="revisionLog36.xml"/><Relationship Id="rId595" Type="http://schemas.openxmlformats.org/officeDocument/2006/relationships/revisionLog" Target="revisionLog144.xml"/><Relationship Id="rId590" Type="http://schemas.openxmlformats.org/officeDocument/2006/relationships/revisionLog" Target="revisionLog60.xml"/><Relationship Id="rId604" Type="http://schemas.openxmlformats.org/officeDocument/2006/relationships/revisionLog" Target="revisionLog153.xml"/><Relationship Id="rId625" Type="http://schemas.openxmlformats.org/officeDocument/2006/relationships/revisionLog" Target="revisionLog65.xml"/><Relationship Id="rId646" Type="http://schemas.openxmlformats.org/officeDocument/2006/relationships/revisionLog" Target="revisionLog10.xml"/><Relationship Id="rId561" Type="http://schemas.openxmlformats.org/officeDocument/2006/relationships/revisionLog" Target="revisionLog31.xml"/><Relationship Id="rId582" Type="http://schemas.openxmlformats.org/officeDocument/2006/relationships/revisionLog" Target="revisionLog52.xml"/><Relationship Id="rId612" Type="http://schemas.openxmlformats.org/officeDocument/2006/relationships/revisionLog" Target="revisionLog161.xml"/><Relationship Id="rId617" Type="http://schemas.openxmlformats.org/officeDocument/2006/relationships/revisionLog" Target="revisionLog166.xml"/><Relationship Id="rId633" Type="http://schemas.openxmlformats.org/officeDocument/2006/relationships/revisionLog" Target="revisionLog73.xml"/><Relationship Id="rId638" Type="http://schemas.openxmlformats.org/officeDocument/2006/relationships/revisionLog" Target="revisionLog78.xml"/><Relationship Id="rId620" Type="http://schemas.openxmlformats.org/officeDocument/2006/relationships/revisionLog" Target="revisionLog169.xml"/><Relationship Id="rId641" Type="http://schemas.openxmlformats.org/officeDocument/2006/relationships/revisionLog" Target="revisionLog81.xml"/><Relationship Id="rId519" Type="http://schemas.openxmlformats.org/officeDocument/2006/relationships/revisionLog" Target="revisionLog17.xml"/><Relationship Id="rId654" Type="http://schemas.openxmlformats.org/officeDocument/2006/relationships/revisionLog" Target="revisionLog87.xml"/><Relationship Id="rId548" Type="http://schemas.openxmlformats.org/officeDocument/2006/relationships/revisionLog" Target="revisionLog2.xml"/><Relationship Id="rId522" Type="http://schemas.openxmlformats.org/officeDocument/2006/relationships/revisionLog" Target="revisionLog20.xml"/><Relationship Id="rId543" Type="http://schemas.openxmlformats.org/officeDocument/2006/relationships/revisionLog" Target="revisionLog139.xml"/><Relationship Id="rId569" Type="http://schemas.openxmlformats.org/officeDocument/2006/relationships/revisionLog" Target="revisionLog39.xml"/><Relationship Id="rId527" Type="http://schemas.openxmlformats.org/officeDocument/2006/relationships/revisionLog" Target="revisionLog25.xml"/><Relationship Id="rId577" Type="http://schemas.openxmlformats.org/officeDocument/2006/relationships/revisionLog" Target="revisionLog47.xml"/><Relationship Id="rId530" Type="http://schemas.openxmlformats.org/officeDocument/2006/relationships/revisionLog" Target="revisionLog126.xml"/><Relationship Id="rId535" Type="http://schemas.openxmlformats.org/officeDocument/2006/relationships/revisionLog" Target="revisionLog131.xml"/><Relationship Id="rId556" Type="http://schemas.openxmlformats.org/officeDocument/2006/relationships/revisionLog" Target="revisionLog26.xml"/><Relationship Id="rId564" Type="http://schemas.openxmlformats.org/officeDocument/2006/relationships/revisionLog" Target="revisionLog34.xml"/><Relationship Id="rId580" Type="http://schemas.openxmlformats.org/officeDocument/2006/relationships/revisionLog" Target="revisionLog50.xml"/><Relationship Id="rId585" Type="http://schemas.openxmlformats.org/officeDocument/2006/relationships/revisionLog" Target="revisionLog55.xml"/><Relationship Id="rId615" Type="http://schemas.openxmlformats.org/officeDocument/2006/relationships/revisionLog" Target="revisionLog164.xml"/><Relationship Id="rId636" Type="http://schemas.openxmlformats.org/officeDocument/2006/relationships/revisionLog" Target="revisionLog76.xml"/><Relationship Id="rId551" Type="http://schemas.openxmlformats.org/officeDocument/2006/relationships/revisionLog" Target="revisionLog5.xml"/><Relationship Id="rId572" Type="http://schemas.openxmlformats.org/officeDocument/2006/relationships/revisionLog" Target="revisionLog42.xml"/><Relationship Id="rId593" Type="http://schemas.openxmlformats.org/officeDocument/2006/relationships/revisionLog" Target="revisionLog63.xml"/><Relationship Id="rId598" Type="http://schemas.openxmlformats.org/officeDocument/2006/relationships/revisionLog" Target="revisionLog147.xml"/><Relationship Id="rId602" Type="http://schemas.openxmlformats.org/officeDocument/2006/relationships/revisionLog" Target="revisionLog151.xml"/><Relationship Id="rId607" Type="http://schemas.openxmlformats.org/officeDocument/2006/relationships/revisionLog" Target="revisionLog156.xml"/><Relationship Id="rId628" Type="http://schemas.openxmlformats.org/officeDocument/2006/relationships/revisionLog" Target="revisionLog68.xml"/><Relationship Id="rId649" Type="http://schemas.openxmlformats.org/officeDocument/2006/relationships/revisionLog" Target="revisionLog13.xml"/><Relationship Id="rId610" Type="http://schemas.openxmlformats.org/officeDocument/2006/relationships/revisionLog" Target="revisionLog159.xml"/><Relationship Id="rId631" Type="http://schemas.openxmlformats.org/officeDocument/2006/relationships/revisionLog" Target="revisionLog71.xml"/><Relationship Id="rId652" Type="http://schemas.openxmlformats.org/officeDocument/2006/relationships/revisionLog" Target="revisionLog16.xml"/><Relationship Id="rId623" Type="http://schemas.openxmlformats.org/officeDocument/2006/relationships/revisionLog" Target="revisionLog172.xml"/><Relationship Id="rId644" Type="http://schemas.openxmlformats.org/officeDocument/2006/relationships/revisionLog" Target="revisionLog84.xml"/><Relationship Id="rId559" Type="http://schemas.openxmlformats.org/officeDocument/2006/relationships/revisionLog" Target="revisionLog29.xml"/><Relationship Id="rId538" Type="http://schemas.openxmlformats.org/officeDocument/2006/relationships/revisionLog" Target="revisionLog134.xml"/><Relationship Id="rId533" Type="http://schemas.openxmlformats.org/officeDocument/2006/relationships/revisionLog" Target="revisionLog129.xml"/><Relationship Id="rId567" Type="http://schemas.openxmlformats.org/officeDocument/2006/relationships/revisionLog" Target="revisionLog37.xml"/><Relationship Id="rId546" Type="http://schemas.openxmlformats.org/officeDocument/2006/relationships/revisionLog" Target="revisionLog142.xml"/><Relationship Id="rId525" Type="http://schemas.openxmlformats.org/officeDocument/2006/relationships/revisionLog" Target="revisionLog23.xml"/><Relationship Id="rId554" Type="http://schemas.openxmlformats.org/officeDocument/2006/relationships/revisionLog" Target="revisionLog8.xml"/><Relationship Id="rId570" Type="http://schemas.openxmlformats.org/officeDocument/2006/relationships/revisionLog" Target="revisionLog40.xml"/><Relationship Id="rId575" Type="http://schemas.openxmlformats.org/officeDocument/2006/relationships/revisionLog" Target="revisionLog45.xml"/><Relationship Id="rId591" Type="http://schemas.openxmlformats.org/officeDocument/2006/relationships/revisionLog" Target="revisionLog61.xml"/><Relationship Id="rId596" Type="http://schemas.openxmlformats.org/officeDocument/2006/relationships/revisionLog" Target="revisionLog145.xml"/><Relationship Id="rId605" Type="http://schemas.openxmlformats.org/officeDocument/2006/relationships/revisionLog" Target="revisionLog154.xml"/><Relationship Id="rId626" Type="http://schemas.openxmlformats.org/officeDocument/2006/relationships/revisionLog" Target="revisionLog66.xml"/><Relationship Id="rId520" Type="http://schemas.openxmlformats.org/officeDocument/2006/relationships/revisionLog" Target="revisionLog18.xml"/><Relationship Id="rId541" Type="http://schemas.openxmlformats.org/officeDocument/2006/relationships/revisionLog" Target="revisionLog137.xml"/><Relationship Id="rId562" Type="http://schemas.openxmlformats.org/officeDocument/2006/relationships/revisionLog" Target="revisionLog32.xml"/><Relationship Id="rId583" Type="http://schemas.openxmlformats.org/officeDocument/2006/relationships/revisionLog" Target="revisionLog53.xml"/><Relationship Id="rId588" Type="http://schemas.openxmlformats.org/officeDocument/2006/relationships/revisionLog" Target="revisionLog58.xml"/><Relationship Id="rId618" Type="http://schemas.openxmlformats.org/officeDocument/2006/relationships/revisionLog" Target="revisionLog167.xml"/><Relationship Id="rId639" Type="http://schemas.openxmlformats.org/officeDocument/2006/relationships/revisionLog" Target="revisionLog79.xml"/><Relationship Id="rId642" Type="http://schemas.openxmlformats.org/officeDocument/2006/relationships/revisionLog" Target="revisionLog82.xml"/><Relationship Id="rId621" Type="http://schemas.openxmlformats.org/officeDocument/2006/relationships/revisionLog" Target="revisionLog170.xml"/><Relationship Id="rId600" Type="http://schemas.openxmlformats.org/officeDocument/2006/relationships/revisionLog" Target="revisionLog149.xml"/><Relationship Id="rId647" Type="http://schemas.openxmlformats.org/officeDocument/2006/relationships/revisionLog" Target="revisionLog11.xml"/><Relationship Id="rId613" Type="http://schemas.openxmlformats.org/officeDocument/2006/relationships/revisionLog" Target="revisionLog162.xml"/><Relationship Id="rId634" Type="http://schemas.openxmlformats.org/officeDocument/2006/relationships/revisionLog" Target="revisionLog74.xml"/><Relationship Id="rId650" Type="http://schemas.openxmlformats.org/officeDocument/2006/relationships/revisionLog" Target="revisionLog14.xml"/><Relationship Id="rId549" Type="http://schemas.openxmlformats.org/officeDocument/2006/relationships/revisionLog" Target="revisionLog3.xml"/><Relationship Id="rId528" Type="http://schemas.openxmlformats.org/officeDocument/2006/relationships/revisionLog" Target="revisionLog124.xml"/><Relationship Id="rId523" Type="http://schemas.openxmlformats.org/officeDocument/2006/relationships/revisionLog" Target="revisionLog21.xml"/><Relationship Id="rId544" Type="http://schemas.openxmlformats.org/officeDocument/2006/relationships/revisionLog" Target="revisionLog140.xml"/><Relationship Id="rId560" Type="http://schemas.openxmlformats.org/officeDocument/2006/relationships/revisionLog" Target="revisionLog30.xml"/><Relationship Id="rId565" Type="http://schemas.openxmlformats.org/officeDocument/2006/relationships/revisionLog" Target="revisionLog35.xml"/><Relationship Id="rId581" Type="http://schemas.openxmlformats.org/officeDocument/2006/relationships/revisionLog" Target="revisionLog51.xml"/><Relationship Id="rId586" Type="http://schemas.openxmlformats.org/officeDocument/2006/relationships/revisionLog" Target="revisionLog56.xml"/><Relationship Id="rId616" Type="http://schemas.openxmlformats.org/officeDocument/2006/relationships/revisionLog" Target="revisionLog165.xml"/><Relationship Id="rId611" Type="http://schemas.openxmlformats.org/officeDocument/2006/relationships/revisionLog" Target="revisionLog160.xml"/><Relationship Id="rId632" Type="http://schemas.openxmlformats.org/officeDocument/2006/relationships/revisionLog" Target="revisionLog72.xml"/><Relationship Id="rId637" Type="http://schemas.openxmlformats.org/officeDocument/2006/relationships/revisionLog" Target="revisionLog77.xml"/><Relationship Id="rId653" Type="http://schemas.openxmlformats.org/officeDocument/2006/relationships/revisionLog" Target="revisionLog86.xml"/><Relationship Id="rId539" Type="http://schemas.openxmlformats.org/officeDocument/2006/relationships/revisionLog" Target="revisionLog135.xml"/><Relationship Id="rId597" Type="http://schemas.openxmlformats.org/officeDocument/2006/relationships/revisionLog" Target="revisionLog146.xml"/><Relationship Id="rId534" Type="http://schemas.openxmlformats.org/officeDocument/2006/relationships/revisionLog" Target="revisionLog130.xml"/><Relationship Id="rId550" Type="http://schemas.openxmlformats.org/officeDocument/2006/relationships/revisionLog" Target="revisionLog4.xml"/><Relationship Id="rId555" Type="http://schemas.openxmlformats.org/officeDocument/2006/relationships/revisionLog" Target="revisionLog9.xml"/><Relationship Id="rId576" Type="http://schemas.openxmlformats.org/officeDocument/2006/relationships/revisionLog" Target="revisionLog46.xml"/><Relationship Id="rId622" Type="http://schemas.openxmlformats.org/officeDocument/2006/relationships/revisionLog" Target="revisionLog171.xml"/><Relationship Id="rId571" Type="http://schemas.openxmlformats.org/officeDocument/2006/relationships/revisionLog" Target="revisionLog41.xml"/><Relationship Id="rId592" Type="http://schemas.openxmlformats.org/officeDocument/2006/relationships/revisionLog" Target="revisionLog62.xml"/><Relationship Id="rId601" Type="http://schemas.openxmlformats.org/officeDocument/2006/relationships/revisionLog" Target="revisionLog150.xml"/><Relationship Id="rId606" Type="http://schemas.openxmlformats.org/officeDocument/2006/relationships/revisionLog" Target="revisionLog155.xml"/><Relationship Id="rId627" Type="http://schemas.openxmlformats.org/officeDocument/2006/relationships/revisionLog" Target="revisionLog67.xml"/><Relationship Id="rId643" Type="http://schemas.openxmlformats.org/officeDocument/2006/relationships/revisionLog" Target="revisionLog83.xml"/><Relationship Id="rId648" Type="http://schemas.openxmlformats.org/officeDocument/2006/relationships/revisionLog" Target="revisionLog12.xml"/><Relationship Id="rId529" Type="http://schemas.openxmlformats.org/officeDocument/2006/relationships/revisionLog" Target="revisionLog12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D3BCE34-D568-41D6-98F8-4FAA59F2C00C}" diskRevisions="1" revisionId="1890" version="654" protected="1">
  <header guid="{E553AB11-EDB9-449F-BC04-ACF394E397E0}" dateTime="2018-06-27T15:24:43" maxSheetId="2" userName="Перевощикова Анна Васильевна" r:id="rId519">
    <sheetIdMap count="1">
      <sheetId val="1"/>
    </sheetIdMap>
  </header>
  <header guid="{EC91E035-E6A9-4FAC-B5AD-BA59401511C4}" dateTime="2018-06-29T13:56:06" maxSheetId="2" userName="Залецкая Ольга Генадьевна" r:id="rId520" minRId="1224" maxRId="1226">
    <sheetIdMap count="1">
      <sheetId val="1"/>
    </sheetIdMap>
  </header>
  <header guid="{C6924A22-20C1-42DC-AFC3-FFCCCC24DD3C}" dateTime="2018-06-29T13:57:44" maxSheetId="2" userName="Залецкая Ольга Генадьевна" r:id="rId521" minRId="1227">
    <sheetIdMap count="1">
      <sheetId val="1"/>
    </sheetIdMap>
  </header>
  <header guid="{8F921E97-6433-4E8E-8FEF-887DBD655C91}" dateTime="2018-06-29T14:01:57" maxSheetId="2" userName="Залецкая Ольга Генадьевна" r:id="rId522" minRId="1228" maxRId="1229">
    <sheetIdMap count="1">
      <sheetId val="1"/>
    </sheetIdMap>
  </header>
  <header guid="{A9A1AB6F-6F3C-4B75-ABB2-297FDE223A62}" dateTime="2018-06-29T14:02:11" maxSheetId="2" userName="Залецкая Ольга Генадьевна" r:id="rId523" minRId="1230">
    <sheetIdMap count="1">
      <sheetId val="1"/>
    </sheetIdMap>
  </header>
  <header guid="{FC29B3A8-CE08-4E37-A219-3554FA6D5127}" dateTime="2018-06-29T14:12:31" maxSheetId="2" userName="Залецкая Ольга Генадьевна" r:id="rId524" minRId="1231">
    <sheetIdMap count="1">
      <sheetId val="1"/>
    </sheetIdMap>
  </header>
  <header guid="{EEED4B26-05C0-48BB-BFA9-36A63D7F73DC}" dateTime="2018-06-29T14:13:14" maxSheetId="2" userName="Залецкая Ольга Генадьевна" r:id="rId525">
    <sheetIdMap count="1">
      <sheetId val="1"/>
    </sheetIdMap>
  </header>
  <header guid="{44739ABA-DCFE-4CF5-9B56-5D8B754E128F}" dateTime="2018-06-29T16:44:23" maxSheetId="2" userName="Залецкая Ольга Генадьевна" r:id="rId526" minRId="1235">
    <sheetIdMap count="1">
      <sheetId val="1"/>
    </sheetIdMap>
  </header>
  <header guid="{74FC3EEE-7934-4C67-A49D-6C6F3979DB33}" dateTime="2018-06-29T16:49:13" maxSheetId="2" userName="Залецкая Ольга Генадьевна" r:id="rId527" minRId="1236">
    <sheetIdMap count="1">
      <sheetId val="1"/>
    </sheetIdMap>
  </header>
  <header guid="{B803F5CF-AA98-498D-BEA4-7907955E58EC}" dateTime="2018-06-29T16:50:40" maxSheetId="2" userName="Залецкая Ольга Генадьевна" r:id="rId528">
    <sheetIdMap count="1">
      <sheetId val="1"/>
    </sheetIdMap>
  </header>
  <header guid="{FA039148-3A02-4B14-A2FD-467A8458EA17}" dateTime="2018-07-03T11:16:04" maxSheetId="2" userName="Перевощикова Анна Васильевна" r:id="rId529">
    <sheetIdMap count="1">
      <sheetId val="1"/>
    </sheetIdMap>
  </header>
  <header guid="{03203CEF-D853-427C-BFC0-149AF3D99F70}" dateTime="2018-07-03T11:16:38" maxSheetId="2" userName="Перевощикова Анна Васильевна" r:id="rId530">
    <sheetIdMap count="1">
      <sheetId val="1"/>
    </sheetIdMap>
  </header>
  <header guid="{82CEB189-2FE2-4D59-AF6F-05CC7735E6B1}" dateTime="2018-07-03T11:18:31" maxSheetId="2" userName="Перевощикова Анна Васильевна" r:id="rId531" minRId="1237" maxRId="1238">
    <sheetIdMap count="1">
      <sheetId val="1"/>
    </sheetIdMap>
  </header>
  <header guid="{F867EA79-0E0B-4526-810D-4431AA3A07E4}" dateTime="2018-07-03T11:19:12" maxSheetId="2" userName="Перевощикова Анна Васильевна" r:id="rId532" minRId="1239" maxRId="1240">
    <sheetIdMap count="1">
      <sheetId val="1"/>
    </sheetIdMap>
  </header>
  <header guid="{71DCA607-7D57-436B-AD82-D3785D7D84D9}" dateTime="2018-07-03T11:20:30" maxSheetId="2" userName="Перевощикова Анна Васильевна" r:id="rId533" minRId="1241" maxRId="1243">
    <sheetIdMap count="1">
      <sheetId val="1"/>
    </sheetIdMap>
  </header>
  <header guid="{AA0A5D4A-0653-485F-8037-693603CC0E12}" dateTime="2018-07-03T11:23:09" maxSheetId="2" userName="Перевощикова Анна Васильевна" r:id="rId534" minRId="1244">
    <sheetIdMap count="1">
      <sheetId val="1"/>
    </sheetIdMap>
  </header>
  <header guid="{D115B8E5-5DC5-4595-A8A5-335416D30BFE}" dateTime="2018-07-03T11:24:55" maxSheetId="2" userName="Перевощикова Анна Васильевна" r:id="rId535">
    <sheetIdMap count="1">
      <sheetId val="1"/>
    </sheetIdMap>
  </header>
  <header guid="{844F65F6-75A5-4608-A730-16B7BE8E96B5}" dateTime="2018-07-03T11:27:14" maxSheetId="2" userName="Перевощикова Анна Васильевна" r:id="rId536" minRId="1245" maxRId="1250">
    <sheetIdMap count="1">
      <sheetId val="1"/>
    </sheetIdMap>
  </header>
  <header guid="{F05CBA1B-0FC3-4840-B813-EFA4053D0E41}" dateTime="2018-07-03T11:32:53" maxSheetId="2" userName="Перевощикова Анна Васильевна" r:id="rId537" minRId="1251">
    <sheetIdMap count="1">
      <sheetId val="1"/>
    </sheetIdMap>
  </header>
  <header guid="{F943D22E-FDC3-401E-BE6A-8128548CE898}" dateTime="2018-07-03T11:34:29" maxSheetId="2" userName="Перевощикова Анна Васильевна" r:id="rId538" minRId="1252">
    <sheetIdMap count="1">
      <sheetId val="1"/>
    </sheetIdMap>
  </header>
  <header guid="{C012E78F-79A2-4331-9B12-CF0B74261DCF}" dateTime="2018-07-03T11:38:45" maxSheetId="2" userName="Перевощикова Анна Васильевна" r:id="rId539" minRId="1253">
    <sheetIdMap count="1">
      <sheetId val="1"/>
    </sheetIdMap>
  </header>
  <header guid="{D4404DA0-E5E4-4123-A0F0-3DC0E48DF5AC}" dateTime="2018-07-03T13:18:45" maxSheetId="2" userName="Перевощикова Анна Васильевна" r:id="rId540" minRId="1254">
    <sheetIdMap count="1">
      <sheetId val="1"/>
    </sheetIdMap>
  </header>
  <header guid="{D184DFAA-9886-476C-962F-60F1078139B3}" dateTime="2018-07-03T13:25:16" maxSheetId="2" userName="Перевощикова Анна Васильевна" r:id="rId541" minRId="1255">
    <sheetIdMap count="1">
      <sheetId val="1"/>
    </sheetIdMap>
  </header>
  <header guid="{3232BA4A-0E7C-4114-9BAB-A5C699BA4868}" dateTime="2018-07-03T15:09:58" maxSheetId="2" userName="Маслова Алина Рамазановна" r:id="rId542" minRId="1259" maxRId="1260">
    <sheetIdMap count="1">
      <sheetId val="1"/>
    </sheetIdMap>
  </header>
  <header guid="{4B5DB357-49AC-4206-BB92-F92C55464651}" dateTime="2018-07-03T15:11:35" maxSheetId="2" userName="Маслова Алина Рамазановна" r:id="rId543" minRId="1261" maxRId="1264">
    <sheetIdMap count="1">
      <sheetId val="1"/>
    </sheetIdMap>
  </header>
  <header guid="{70DC3461-446B-4851-8F42-198112F6EA9F}" dateTime="2018-07-03T15:19:13" maxSheetId="2" userName="Маслова Алина Рамазановна" r:id="rId544" minRId="1265">
    <sheetIdMap count="1">
      <sheetId val="1"/>
    </sheetIdMap>
  </header>
  <header guid="{4B656CFE-FA55-4E1C-8755-6C8C65A62066}" dateTime="2018-07-03T16:05:21" maxSheetId="2" userName="Маслова Алина Рамазановна" r:id="rId545" minRId="1269" maxRId="1275">
    <sheetIdMap count="1">
      <sheetId val="1"/>
    </sheetIdMap>
  </header>
  <header guid="{05904C45-7C6F-452A-987C-6A6ED4B728C0}" dateTime="2018-07-03T16:51:09" maxSheetId="2" userName="Маслова Алина Рамазановна" r:id="rId546" minRId="1276" maxRId="1281">
    <sheetIdMap count="1">
      <sheetId val="1"/>
    </sheetIdMap>
  </header>
  <header guid="{C76734F1-B5DF-4284-BEEA-A0FDE7624FB7}" dateTime="2018-07-04T09:46:55" maxSheetId="2" userName="Астахова Анна Владимировна" r:id="rId547" minRId="1285" maxRId="1288">
    <sheetIdMap count="1">
      <sheetId val="1"/>
    </sheetIdMap>
  </header>
  <header guid="{437105C1-580C-4B34-9F91-06C44CD0A3CA}" dateTime="2018-07-04T09:56:34" maxSheetId="2" userName="Астахова Анна Владимировна" r:id="rId548" minRId="1289">
    <sheetIdMap count="1">
      <sheetId val="1"/>
    </sheetIdMap>
  </header>
  <header guid="{443E9657-FFC0-4418-B33B-4C123BD1DBB3}" dateTime="2018-07-04T09:59:07" maxSheetId="2" userName="Астахова Анна Владимировна" r:id="rId549" minRId="1290">
    <sheetIdMap count="1">
      <sheetId val="1"/>
    </sheetIdMap>
  </header>
  <header guid="{768C55F7-3070-4441-9B29-5FAEE4284B5E}" dateTime="2018-07-04T10:02:57" maxSheetId="2" userName="Астахова Анна Владимировна" r:id="rId550">
    <sheetIdMap count="1">
      <sheetId val="1"/>
    </sheetIdMap>
  </header>
  <header guid="{0476C954-CE0D-40D1-BED7-8A1152977F1B}" dateTime="2018-07-04T10:04:00" maxSheetId="2" userName="Астахова Анна Владимировна" r:id="rId551" minRId="1291">
    <sheetIdMap count="1">
      <sheetId val="1"/>
    </sheetIdMap>
  </header>
  <header guid="{B7E25E9C-6BEB-4CC5-AD34-349E943C86A5}" dateTime="2018-07-04T10:07:45" maxSheetId="2" userName="Астахова Анна Владимировна" r:id="rId552" minRId="1292" maxRId="1293">
    <sheetIdMap count="1">
      <sheetId val="1"/>
    </sheetIdMap>
  </header>
  <header guid="{E6103856-0CD8-46F8-871F-1221E743E6B8}" dateTime="2018-07-04T10:10:54" maxSheetId="2" userName="Астахова Анна Владимировна" r:id="rId553" minRId="1294">
    <sheetIdMap count="1">
      <sheetId val="1"/>
    </sheetIdMap>
  </header>
  <header guid="{31F23108-967C-4466-8919-3430F7E66664}" dateTime="2018-07-04T10:11:47" maxSheetId="2" userName="Козлова Анастасия Сергеевна" r:id="rId554">
    <sheetIdMap count="1">
      <sheetId val="1"/>
    </sheetIdMap>
  </header>
  <header guid="{D4AF7FC3-B632-4C6F-87FA-2BADD6723019}" dateTime="2018-07-04T10:11:56" maxSheetId="2" userName="Козлова Анастасия Сергеевна" r:id="rId555">
    <sheetIdMap count="1">
      <sheetId val="1"/>
    </sheetIdMap>
  </header>
  <header guid="{A8F602FD-CBAA-45E8-AC22-AF867C3C62E6}" dateTime="2018-07-04T10:12:36" maxSheetId="2" userName="Козлова Анастасия Сергеевна" r:id="rId556" minRId="1295" maxRId="1297">
    <sheetIdMap count="1">
      <sheetId val="1"/>
    </sheetIdMap>
  </header>
  <header guid="{F86E7BE9-7F2E-4094-821F-D925B2E1EBD7}" dateTime="2018-07-04T10:16:51" maxSheetId="2" userName="Астахова Анна Владимировна" r:id="rId557" minRId="1298" maxRId="1299">
    <sheetIdMap count="1">
      <sheetId val="1"/>
    </sheetIdMap>
  </header>
  <header guid="{6EB47AB8-0DE2-4561-9536-D753AE985D1E}" dateTime="2018-07-04T10:25:39" maxSheetId="2" userName="Астахова Анна Владимировна" r:id="rId558" minRId="1300">
    <sheetIdMap count="1">
      <sheetId val="1"/>
    </sheetIdMap>
  </header>
  <header guid="{1A894CF5-32B1-46BA-899C-D16386E69876}" dateTime="2018-07-04T10:28:14" maxSheetId="2" userName="Астахова Анна Владимировна" r:id="rId559" minRId="1301">
    <sheetIdMap count="1">
      <sheetId val="1"/>
    </sheetIdMap>
  </header>
  <header guid="{B2655445-6EF1-438E-83F7-CDCEEA92C16D}" dateTime="2018-07-04T10:31:37" maxSheetId="2" userName="Астахова Анна Владимировна" r:id="rId560" minRId="1302">
    <sheetIdMap count="1">
      <sheetId val="1"/>
    </sheetIdMap>
  </header>
  <header guid="{4F0DB21F-05BF-4D89-ABCF-517EEA386BE9}" dateTime="2018-07-04T10:41:57" maxSheetId="2" userName="Астахова Анна Владимировна" r:id="rId561" minRId="1303" maxRId="1304">
    <sheetIdMap count="1">
      <sheetId val="1"/>
    </sheetIdMap>
  </header>
  <header guid="{B180DF65-CC38-46AC-A061-6DA4C0E30D44}" dateTime="2018-07-04T10:46:38" maxSheetId="2" userName="Крыжановская Анна Александровна" r:id="rId562">
    <sheetIdMap count="1">
      <sheetId val="1"/>
    </sheetIdMap>
  </header>
  <header guid="{B6ABC71F-932A-41B3-80AE-5EA6C805DED5}" dateTime="2018-07-04T10:47:01" maxSheetId="2" userName="Крыжановская Анна Александровна" r:id="rId563">
    <sheetIdMap count="1">
      <sheetId val="1"/>
    </sheetIdMap>
  </header>
  <header guid="{92D2217A-D76D-4C7C-A5CC-0359190F18A7}" dateTime="2018-07-04T10:47:09" maxSheetId="2" userName="Крыжановская Анна Александровна" r:id="rId564">
    <sheetIdMap count="1">
      <sheetId val="1"/>
    </sheetIdMap>
  </header>
  <header guid="{5019FF1C-DB50-4AE3-9E11-C76F44C12E56}" dateTime="2018-07-04T10:47:15" maxSheetId="2" userName="Крыжановская Анна Александровна" r:id="rId565">
    <sheetIdMap count="1">
      <sheetId val="1"/>
    </sheetIdMap>
  </header>
  <header guid="{CCC086B6-81BA-4672-8B9A-C78933F4F8E0}" dateTime="2018-07-04T10:47:20" maxSheetId="2" userName="Астахова Анна Владимировна" r:id="rId566" minRId="1308">
    <sheetIdMap count="1">
      <sheetId val="1"/>
    </sheetIdMap>
  </header>
  <header guid="{EA5841F5-5744-48E9-8C21-2434A359D25B}" dateTime="2018-07-04T10:47:50" maxSheetId="2" userName="Крыжановская Анна Александровна" r:id="rId567" minRId="1309">
    <sheetIdMap count="1">
      <sheetId val="1"/>
    </sheetIdMap>
  </header>
  <header guid="{A470AC54-BD4E-47DC-A7EE-66A71ACFFC12}" dateTime="2018-07-04T10:48:22" maxSheetId="2" userName="Крыжановская Анна Александровна" r:id="rId568" minRId="1310">
    <sheetIdMap count="1">
      <sheetId val="1"/>
    </sheetIdMap>
  </header>
  <header guid="{89930AAF-036F-40E7-898F-B417CCD5E794}" dateTime="2018-07-04T10:48:41" maxSheetId="2" userName="Крыжановская Анна Александровна" r:id="rId569" minRId="1311">
    <sheetIdMap count="1">
      <sheetId val="1"/>
    </sheetIdMap>
  </header>
  <header guid="{C13D99B6-49CE-4ECE-ACDE-F2AF81866AA6}" dateTime="2018-07-04T10:48:58" maxSheetId="2" userName="Крыжановская Анна Александровна" r:id="rId570" minRId="1312">
    <sheetIdMap count="1">
      <sheetId val="1"/>
    </sheetIdMap>
  </header>
  <header guid="{21A08883-5FBF-463F-8397-322A2686BC3F}" dateTime="2018-07-04T10:49:46" maxSheetId="2" userName="Крыжановская Анна Александровна" r:id="rId571">
    <sheetIdMap count="1">
      <sheetId val="1"/>
    </sheetIdMap>
  </header>
  <header guid="{DCC516B5-0AD9-49E5-BC30-5286DA5FAC16}" dateTime="2018-07-04T10:51:08" maxSheetId="2" userName="Крыжановская Анна Александровна" r:id="rId572">
    <sheetIdMap count="1">
      <sheetId val="1"/>
    </sheetIdMap>
  </header>
  <header guid="{FD96AAF1-C0E7-4D4E-9ED9-2167528AFA4E}" dateTime="2018-07-04T10:51:16" maxSheetId="2" userName="Крыжановская Анна Александровна" r:id="rId573">
    <sheetIdMap count="1">
      <sheetId val="1"/>
    </sheetIdMap>
  </header>
  <header guid="{F6E1B4A7-90EF-45B8-B382-5758FF9B7A17}" dateTime="2018-07-04T10:51:52" maxSheetId="2" userName="Крыжановская Анна Александровна" r:id="rId574">
    <sheetIdMap count="1">
      <sheetId val="1"/>
    </sheetIdMap>
  </header>
  <header guid="{F5AF735C-56AB-4E1E-9186-A8951E57CAE0}" dateTime="2018-07-04T10:52:00" maxSheetId="2" userName="Крыжановская Анна Александровна" r:id="rId575">
    <sheetIdMap count="1">
      <sheetId val="1"/>
    </sheetIdMap>
  </header>
  <header guid="{591A0B8C-702D-4C46-9BE5-1C6A860E0FD3}" dateTime="2018-07-04T10:54:00" maxSheetId="2" userName="Крыжановская Анна Александровна" r:id="rId576">
    <sheetIdMap count="1">
      <sheetId val="1"/>
    </sheetIdMap>
  </header>
  <header guid="{96A3E78F-082A-4ED5-9970-D107CAB6D247}" dateTime="2018-07-04T10:56:05" maxSheetId="2" userName="Крыжановская Анна Александровна" r:id="rId577">
    <sheetIdMap count="1">
      <sheetId val="1"/>
    </sheetIdMap>
  </header>
  <header guid="{F1A8193F-2CBF-44CE-A994-4ACC07B3B8F6}" dateTime="2018-07-04T11:00:58" maxSheetId="2" userName="Крыжановская Анна Александровна" r:id="rId578" minRId="1319">
    <sheetIdMap count="1">
      <sheetId val="1"/>
    </sheetIdMap>
  </header>
  <header guid="{6796F07A-32E5-443E-84E0-EC66877AC073}" dateTime="2018-07-04T11:02:10" maxSheetId="2" userName="Крыжановская Анна Александровна" r:id="rId579" minRId="1320">
    <sheetIdMap count="1">
      <sheetId val="1"/>
    </sheetIdMap>
  </header>
  <header guid="{ED0D4AE7-1F46-4980-9F63-B9B72220F125}" dateTime="2018-07-04T11:04:38" maxSheetId="2" userName="Крыжановская Анна Александровна" r:id="rId580" minRId="1321">
    <sheetIdMap count="1">
      <sheetId val="1"/>
    </sheetIdMap>
  </header>
  <header guid="{3CDA7CBE-DC97-4986-B3C0-552E4988C7A7}" dateTime="2018-07-04T11:05:30" maxSheetId="2" userName="Крыжановская Анна Александровна" r:id="rId581" minRId="1322">
    <sheetIdMap count="1">
      <sheetId val="1"/>
    </sheetIdMap>
  </header>
  <header guid="{7C311F92-2B22-44DB-BD01-F6C8759E9312}" dateTime="2018-07-04T11:05:38" maxSheetId="2" userName="Крыжановская Анна Александровна" r:id="rId582" minRId="1323">
    <sheetIdMap count="1">
      <sheetId val="1"/>
    </sheetIdMap>
  </header>
  <header guid="{C4E94974-85C3-4E13-B661-79CBA89C796D}" dateTime="2018-07-04T11:09:35" maxSheetId="2" userName="Козлова Анастасия Сергеевна" r:id="rId583">
    <sheetIdMap count="1">
      <sheetId val="1"/>
    </sheetIdMap>
  </header>
  <header guid="{2221516E-58E4-4C28-A634-AE8827C6214A}" dateTime="2018-07-04T11:11:25" maxSheetId="2" userName="Крыжановская Анна Александровна" r:id="rId584" minRId="1324">
    <sheetIdMap count="1">
      <sheetId val="1"/>
    </sheetIdMap>
  </header>
  <header guid="{D0D76353-0B4B-4895-883D-8AFD5D71A141}" dateTime="2018-07-04T11:16:26" maxSheetId="2" userName="Крыжановская Анна Александровна" r:id="rId585" minRId="1325">
    <sheetIdMap count="1">
      <sheetId val="1"/>
    </sheetIdMap>
  </header>
  <header guid="{969D168A-329E-4772-B974-F89BAA5605A1}" dateTime="2018-07-04T11:20:19" maxSheetId="2" userName="Крыжановская Анна Александровна" r:id="rId586" minRId="1326">
    <sheetIdMap count="1">
      <sheetId val="1"/>
    </sheetIdMap>
  </header>
  <header guid="{33AE7D09-ABAA-447A-BE54-36EDF871A56A}" dateTime="2018-07-04T11:20:48" maxSheetId="2" userName="Крыжановская Анна Александровна" r:id="rId587" minRId="1327">
    <sheetIdMap count="1">
      <sheetId val="1"/>
    </sheetIdMap>
  </header>
  <header guid="{3D048AC1-10BE-4C3E-8685-5ED5F114218B}" dateTime="2018-07-04T11:34:49" maxSheetId="2" userName="Крыжановская Анна Александровна" r:id="rId588" minRId="1328">
    <sheetIdMap count="1">
      <sheetId val="1"/>
    </sheetIdMap>
  </header>
  <header guid="{A7359162-5116-4F36-BA8D-B8A7B075D1F1}" dateTime="2018-07-04T11:35:03" maxSheetId="2" userName="Крыжановская Анна Александровна" r:id="rId589">
    <sheetIdMap count="1">
      <sheetId val="1"/>
    </sheetIdMap>
  </header>
  <header guid="{3C89D11E-F33D-4B9C-93A0-080789A23E9F}" dateTime="2018-07-04T11:46:14" maxSheetId="2" userName="Крыжановская Анна Александровна" r:id="rId590" minRId="1329">
    <sheetIdMap count="1">
      <sheetId val="1"/>
    </sheetIdMap>
  </header>
  <header guid="{72935C15-525A-4014-841B-2A0D274BB7B3}" dateTime="2018-07-04T11:48:37" maxSheetId="2" userName="Крыжановская Анна Александровна" r:id="rId591" minRId="1330">
    <sheetIdMap count="1">
      <sheetId val="1"/>
    </sheetIdMap>
  </header>
  <header guid="{6D68C742-B915-4D30-9D59-24B93330410C}" dateTime="2018-07-04T11:49:05" maxSheetId="2" userName="Крыжановская Анна Александровна" r:id="rId592" minRId="1334">
    <sheetIdMap count="1">
      <sheetId val="1"/>
    </sheetIdMap>
  </header>
  <header guid="{35D97D75-D284-49CF-8099-6D478B2B80D2}" dateTime="2018-07-04T11:52:31" maxSheetId="2" userName="Крыжановская Анна Александровна" r:id="rId593">
    <sheetIdMap count="1">
      <sheetId val="1"/>
    </sheetIdMap>
  </header>
  <header guid="{92F7A5C2-3C20-42E5-B96D-49F09D22ACBA}" dateTime="2018-07-04T11:53:32" maxSheetId="2" userName="Крыжановская Анна Александровна" r:id="rId594" minRId="1338">
    <sheetIdMap count="1">
      <sheetId val="1"/>
    </sheetIdMap>
  </header>
  <header guid="{6655FF57-CBDA-43B3-B446-36BB9984E7A4}" dateTime="2018-07-04T12:49:41" maxSheetId="2" userName="Козлова Анастасия Сергеевна" r:id="rId595" minRId="1339">
    <sheetIdMap count="1">
      <sheetId val="1"/>
    </sheetIdMap>
  </header>
  <header guid="{3AAE661F-113B-41A9-BD36-8B1480FE1D9E}" dateTime="2018-07-04T12:52:18" maxSheetId="2" userName="Козлова Анастасия Сергеевна" r:id="rId596" minRId="1340" maxRId="1343">
    <sheetIdMap count="1">
      <sheetId val="1"/>
    </sheetIdMap>
  </header>
  <header guid="{FB30D67D-656D-4C57-9CFB-9E3A11D18F7F}" dateTime="2018-07-04T13:44:34" maxSheetId="2" userName="Козлова Анастасия Сергеевна" r:id="rId597" minRId="1344" maxRId="1356">
    <sheetIdMap count="1">
      <sheetId val="1"/>
    </sheetIdMap>
  </header>
  <header guid="{3E58E4A0-E1BB-4E3E-9E9D-2E6306611D15}" dateTime="2018-07-04T13:53:41" maxSheetId="2" userName="Козлова Анастасия Сергеевна" r:id="rId598" minRId="1357" maxRId="1361">
    <sheetIdMap count="1">
      <sheetId val="1"/>
    </sheetIdMap>
  </header>
  <header guid="{B9CC550E-9343-4D4C-BC69-E2D164A52EA1}" dateTime="2018-07-04T14:01:33" maxSheetId="2" userName="Козлова Анастасия Сергеевна" r:id="rId599">
    <sheetIdMap count="1">
      <sheetId val="1"/>
    </sheetIdMap>
  </header>
  <header guid="{330150EC-DE49-468A-A02F-412FD890C75D}" dateTime="2018-07-04T14:04:30" maxSheetId="2" userName="Козлова Анастасия Сергеевна" r:id="rId600" minRId="1362">
    <sheetIdMap count="1">
      <sheetId val="1"/>
    </sheetIdMap>
  </header>
  <header guid="{5584069F-E236-4550-A5AA-3EA711FADC9C}" dateTime="2018-07-04T14:10:13" maxSheetId="2" userName="Козлова Анастасия Сергеевна" r:id="rId601">
    <sheetIdMap count="1">
      <sheetId val="1"/>
    </sheetIdMap>
  </header>
  <header guid="{E7CA5E5D-30A9-4740-91F2-F473D8626807}" dateTime="2018-07-04T15:04:48" maxSheetId="2" userName="Козлова Анастасия Сергеевна" r:id="rId602" minRId="1363">
    <sheetIdMap count="1">
      <sheetId val="1"/>
    </sheetIdMap>
  </header>
  <header guid="{87953B90-381C-4B80-B27E-0A4F32CB3CA6}" dateTime="2018-07-04T15:05:10" maxSheetId="2" userName="Козлова Анастасия Сергеевна" r:id="rId603" minRId="1364">
    <sheetIdMap count="1">
      <sheetId val="1"/>
    </sheetIdMap>
  </header>
  <header guid="{B91C7578-0E8B-42D7-8B55-F9A855229AE0}" dateTime="2018-07-04T15:34:33" maxSheetId="2" userName="Вершинина Мария Игоревна" r:id="rId604" minRId="1365">
    <sheetIdMap count="1">
      <sheetId val="1"/>
    </sheetIdMap>
  </header>
  <header guid="{842A44AF-A1BD-4FC4-9062-47103D43259E}" dateTime="2018-07-04T15:34:48" maxSheetId="2" userName="Вершинина Мария Игоревна" r:id="rId605" minRId="1366">
    <sheetIdMap count="1">
      <sheetId val="1"/>
    </sheetIdMap>
  </header>
  <header guid="{39C8FAE1-2560-401C-A07F-ABDC141D3C4C}" dateTime="2018-07-04T15:40:22" maxSheetId="2" userName="Вершинина Мария Игоревна" r:id="rId606" minRId="1367">
    <sheetIdMap count="1">
      <sheetId val="1"/>
    </sheetIdMap>
  </header>
  <header guid="{1900EC14-1456-47AD-8FE1-B36A8F986575}" dateTime="2018-07-04T15:48:41" maxSheetId="2" userName="Вершинина Мария Игоревна" r:id="rId607">
    <sheetIdMap count="1">
      <sheetId val="1"/>
    </sheetIdMap>
  </header>
  <header guid="{525B0D3E-66DA-487D-B0D0-737BF339EEB2}" dateTime="2018-07-04T15:57:54" maxSheetId="2" userName="Вершинина Мария Игоревна" r:id="rId608">
    <sheetIdMap count="1">
      <sheetId val="1"/>
    </sheetIdMap>
  </header>
  <header guid="{63B6F481-CECC-4C29-841C-12A542A534D1}" dateTime="2018-07-04T15:59:50" maxSheetId="2" userName="Козлова Анастасия Сергеевна" r:id="rId609" minRId="1368" maxRId="1372">
    <sheetIdMap count="1">
      <sheetId val="1"/>
    </sheetIdMap>
  </header>
  <header guid="{8B8D0286-D7EE-4180-AE26-CB772D119EEF}" dateTime="2018-07-04T16:02:39" maxSheetId="2" userName="Козлова Анастасия Сергеевна" r:id="rId610" minRId="1373">
    <sheetIdMap count="1">
      <sheetId val="1"/>
    </sheetIdMap>
  </header>
  <header guid="{301E2B51-D739-4F93-A676-A455024856FD}" dateTime="2018-07-04T16:03:41" maxSheetId="2" userName="Козлова Анастасия Сергеевна" r:id="rId611" minRId="1374">
    <sheetIdMap count="1">
      <sheetId val="1"/>
    </sheetIdMap>
  </header>
  <header guid="{E12AADC5-F6E9-49E6-B750-32458AFACC58}" dateTime="2018-07-04T16:40:16" maxSheetId="2" userName="Вершинина Мария Игоревна" r:id="rId612">
    <sheetIdMap count="1">
      <sheetId val="1"/>
    </sheetIdMap>
  </header>
  <header guid="{771367BF-7CFF-46BE-B198-C6BC44480672}" dateTime="2018-07-04T16:41:23" maxSheetId="2" userName="Вершинина Мария Игоревна" r:id="rId613" minRId="1375">
    <sheetIdMap count="1">
      <sheetId val="1"/>
    </sheetIdMap>
  </header>
  <header guid="{9FE1935B-ABA7-4DE4-9AEF-CAFB5473FCE4}" dateTime="2018-07-04T16:41:36" maxSheetId="2" userName="Вершинина Мария Игоревна" r:id="rId614" minRId="1376">
    <sheetIdMap count="1">
      <sheetId val="1"/>
    </sheetIdMap>
  </header>
  <header guid="{45AA2D62-FB46-4664-85C7-C4934FF7F889}" dateTime="2018-07-04T16:47:14" maxSheetId="2" userName="Вершинина Мария Игоревна" r:id="rId615">
    <sheetIdMap count="1">
      <sheetId val="1"/>
    </sheetIdMap>
  </header>
  <header guid="{7168A71C-86DE-48F6-9C46-6D8A9F254C7B}" dateTime="2018-07-04T16:51:08" maxSheetId="2" userName="Вершинина Мария Игоревна" r:id="rId616">
    <sheetIdMap count="1">
      <sheetId val="1"/>
    </sheetIdMap>
  </header>
  <header guid="{B3D6F356-5EB6-4A5D-9AB8-FCDE96282E17}" dateTime="2018-07-04T16:54:08" maxSheetId="2" userName="Вершинина Мария Игоревна" r:id="rId617">
    <sheetIdMap count="1">
      <sheetId val="1"/>
    </sheetIdMap>
  </header>
  <header guid="{F559BC8D-B161-4342-99EE-01366041C09D}" dateTime="2018-07-04T16:54:23" maxSheetId="2" userName="Козлова Анастасия Сергеевна" r:id="rId618" minRId="1377" maxRId="1383">
    <sheetIdMap count="1">
      <sheetId val="1"/>
    </sheetIdMap>
  </header>
  <header guid="{10128869-BA29-47E0-8C9B-37953E8BB0EE}" dateTime="2018-07-04T16:54:44" maxSheetId="2" userName="Вершинина Мария Игоревна" r:id="rId619">
    <sheetIdMap count="1">
      <sheetId val="1"/>
    </sheetIdMap>
  </header>
  <header guid="{C0BBF95F-320F-4A5D-A6AD-3FBE7FB027DB}" dateTime="2018-07-04T16:55:41" maxSheetId="2" userName="Вершинина Мария Игоревна" r:id="rId620">
    <sheetIdMap count="1">
      <sheetId val="1"/>
    </sheetIdMap>
  </header>
  <header guid="{A09D5BAA-17E2-4C85-98E5-CF8FC778B763}" dateTime="2018-07-04T17:02:29" maxSheetId="2" userName="Вершинина Мария Игоревна" r:id="rId621">
    <sheetIdMap count="1">
      <sheetId val="1"/>
    </sheetIdMap>
  </header>
  <header guid="{21850B5D-09C6-4E23-B421-139205E7281F}" dateTime="2018-07-05T09:57:37" maxSheetId="2" userName="Астахова Анна Владимировна" r:id="rId622" minRId="1384">
    <sheetIdMap count="1">
      <sheetId val="1"/>
    </sheetIdMap>
  </header>
  <header guid="{E981A863-C82F-4ABF-BDDA-516F7FD9AB8B}" dateTime="2018-07-05T09:58:27" maxSheetId="2" userName="Астахова Анна Владимировна" r:id="rId623" minRId="1385">
    <sheetIdMap count="1">
      <sheetId val="1"/>
    </sheetIdMap>
  </header>
  <header guid="{CB9FCBE6-559F-410A-A8B1-48DC355DC731}" dateTime="2018-07-05T10:59:06" maxSheetId="2" userName="Рогожина Ольга Сергеевна" r:id="rId624" minRId="1386">
    <sheetIdMap count="1">
      <sheetId val="1"/>
    </sheetIdMap>
  </header>
  <header guid="{0679E55C-0D4C-4F98-8E33-591DEDF75A24}" dateTime="2018-07-05T11:35:07" maxSheetId="2" userName="Рогожина Ольга Сергеевна" r:id="rId625" minRId="1387">
    <sheetIdMap count="1">
      <sheetId val="1"/>
    </sheetIdMap>
  </header>
  <header guid="{FB09B19E-4829-49E8-8E8E-0636F89B28AD}" dateTime="2018-07-05T11:46:08" maxSheetId="2" userName="Рогожина Ольга Сергеевна" r:id="rId626" minRId="1391">
    <sheetIdMap count="1">
      <sheetId val="1"/>
    </sheetIdMap>
  </header>
  <header guid="{4F214A46-07C4-43F4-9549-660FCB25B8E5}" dateTime="2018-07-05T11:49:46" maxSheetId="2" userName="Астахова Анна Владимировна" r:id="rId627" minRId="1395">
    <sheetIdMap count="1">
      <sheetId val="1"/>
    </sheetIdMap>
  </header>
  <header guid="{560CC2B5-F9FC-4EB1-BF6D-4DD26467FA00}" dateTime="2018-07-05T11:56:22" maxSheetId="2" userName="Крыжановская Анна Александровна" r:id="rId628" minRId="1396">
    <sheetIdMap count="1">
      <sheetId val="1"/>
    </sheetIdMap>
  </header>
  <header guid="{CBDFAC9E-84EA-4DE2-B51A-B1C556941607}" dateTime="2018-07-05T11:56:30" maxSheetId="2" userName="Крыжановская Анна Александровна" r:id="rId629" minRId="1400">
    <sheetIdMap count="1">
      <sheetId val="1"/>
    </sheetIdMap>
  </header>
  <header guid="{B9E1E514-EC5C-461D-AB59-975CF3D90505}" dateTime="2018-07-05T11:56:51" maxSheetId="2" userName="Крыжановская Анна Александровна" r:id="rId630" minRId="1401">
    <sheetIdMap count="1">
      <sheetId val="1"/>
    </sheetIdMap>
  </header>
  <header guid="{C91EF3A8-524F-478B-8B6C-35A8E773E232}" dateTime="2018-07-05T13:03:19" maxSheetId="2" userName="Астахова Анна Владимировна" r:id="rId631" minRId="1402">
    <sheetIdMap count="1">
      <sheetId val="1"/>
    </sheetIdMap>
  </header>
  <header guid="{9CDEDC54-2FA1-409C-BCA0-A4ABBC04D30D}" dateTime="2018-07-05T13:50:08" maxSheetId="2" userName="Рогожина Ольга Сергеевна" r:id="rId632" minRId="1403">
    <sheetIdMap count="1">
      <sheetId val="1"/>
    </sheetIdMap>
  </header>
  <header guid="{4FFD5EF2-625E-407C-875D-8E3E86A1AD7F}" dateTime="2018-07-05T13:50:36" maxSheetId="2" userName="Рогожина Ольга Сергеевна" r:id="rId633" minRId="1404">
    <sheetIdMap count="1">
      <sheetId val="1"/>
    </sheetIdMap>
  </header>
  <header guid="{388D9258-F546-4A11-8D79-A757BF2B3BAC}" dateTime="2018-07-05T14:06:19" maxSheetId="2" userName="Козлова Анастасия Сергеевна" r:id="rId634" minRId="1405">
    <sheetIdMap count="1">
      <sheetId val="1"/>
    </sheetIdMap>
  </header>
  <header guid="{E3F0187A-205B-4D20-9639-616EE9F07354}" dateTime="2018-07-05T14:18:37" maxSheetId="2" userName="Козлова Анастасия Сергеевна" r:id="rId635" minRId="1406" maxRId="1407">
    <sheetIdMap count="1">
      <sheetId val="1"/>
    </sheetIdMap>
  </header>
  <header guid="{E9B33F75-93BF-49C8-9EB2-236B9E6A4131}" dateTime="2018-07-05T14:18:49" maxSheetId="2" userName="Козлова Анастасия Сергеевна" r:id="rId636">
    <sheetIdMap count="1">
      <sheetId val="1"/>
    </sheetIdMap>
  </header>
  <header guid="{333F386F-FD7F-4F20-AB69-7D62EDAF403E}" dateTime="2018-07-05T14:19:59" maxSheetId="2" userName="Козлова Анастасия Сергеевна" r:id="rId637" minRId="1414">
    <sheetIdMap count="1">
      <sheetId val="1"/>
    </sheetIdMap>
  </header>
  <header guid="{23391B86-B88D-40B9-B721-6281675853DB}" dateTime="2018-07-05T15:17:34" maxSheetId="2" userName="Рогожина Ольга Сергеевна" r:id="rId638" minRId="1415">
    <sheetIdMap count="1">
      <sheetId val="1"/>
    </sheetIdMap>
  </header>
  <header guid="{DF45B7DF-77BD-4738-A69C-A76B591873A1}" dateTime="2018-07-05T15:19:50" maxSheetId="2" userName="Рогожина Ольга Сергеевна" r:id="rId639" minRId="1416">
    <sheetIdMap count="1">
      <sheetId val="1"/>
    </sheetIdMap>
  </header>
  <header guid="{0834F881-15D1-494E-B900-1129CBC3305E}" dateTime="2018-07-05T15:22:37" maxSheetId="2" userName="Рогожина Ольга Сергеевна" r:id="rId640" minRId="1417">
    <sheetIdMap count="1">
      <sheetId val="1"/>
    </sheetIdMap>
  </header>
  <header guid="{342910C1-98E7-4524-8F96-02CEB6775DD9}" dateTime="2018-07-05T15:23:57" maxSheetId="2" userName="Рогожина Ольга Сергеевна" r:id="rId641">
    <sheetIdMap count="1">
      <sheetId val="1"/>
    </sheetIdMap>
  </header>
  <header guid="{5E7ACA98-2D2F-484E-9BDB-A1374DCDCED4}" dateTime="2018-07-06T10:32:21" maxSheetId="2" userName="Шулепова Ольга Анатольевна" r:id="rId642">
    <sheetIdMap count="1">
      <sheetId val="1"/>
    </sheetIdMap>
  </header>
  <header guid="{A677C6F1-D0F3-47B7-B879-71BA6E8E482B}" dateTime="2018-07-06T10:42:29" maxSheetId="2" userName="Шулепова Ольга Анатольевна" r:id="rId643" minRId="1425">
    <sheetIdMap count="1">
      <sheetId val="1"/>
    </sheetIdMap>
  </header>
  <header guid="{8DFCF9C7-2316-426D-9DB6-97C84C0E2E78}" dateTime="2018-07-06T10:49:36" maxSheetId="2" userName="Шулепова Ольга Анатольевна" r:id="rId644">
    <sheetIdMap count="1">
      <sheetId val="1"/>
    </sheetIdMap>
  </header>
  <header guid="{C6F6EB20-3B6C-4853-BA78-D51C495FA0EE}" dateTime="2018-07-06T10:54:01" maxSheetId="2" userName="Перевощикова Анна Васильевна" r:id="rId645" minRId="1434">
    <sheetIdMap count="1">
      <sheetId val="1"/>
    </sheetIdMap>
  </header>
  <header guid="{AEB84CAD-8292-42F0-A17A-E7CEE254FA4C}" dateTime="2018-07-06T10:57:14" maxSheetId="2" userName="Маслова Алина Рамазановна" r:id="rId646" minRId="1435" maxRId="1492">
    <sheetIdMap count="1">
      <sheetId val="1"/>
    </sheetIdMap>
  </header>
  <header guid="{00DD571D-70FD-4CD1-9C16-E915B7E3096D}" dateTime="2018-07-06T11:30:25" maxSheetId="2" userName="Маслова Алина Рамазановна" r:id="rId647" minRId="1493">
    <sheetIdMap count="1">
      <sheetId val="1"/>
    </sheetIdMap>
  </header>
  <header guid="{C0B98552-6B10-43EE-9800-BC23ABC5E05B}" dateTime="2018-07-06T11:47:43" maxSheetId="2" userName="Маслова Алина Рамазановна" r:id="rId648" minRId="1494">
    <sheetIdMap count="1">
      <sheetId val="1"/>
    </sheetIdMap>
  </header>
  <header guid="{B7C5DD28-FAFA-44E8-BDAE-146919E57F05}" dateTime="2018-07-06T13:19:18" maxSheetId="2" userName="Шулепова Ольга Анатольевна" r:id="rId649">
    <sheetIdMap count="1">
      <sheetId val="1"/>
    </sheetIdMap>
  </header>
  <header guid="{540192C7-2967-492C-BCFB-7D0CF7A90562}" dateTime="2018-07-06T14:11:28" maxSheetId="2" userName="Шулепова Ольга Анатольевна" r:id="rId650" minRId="1499">
    <sheetIdMap count="1">
      <sheetId val="1"/>
    </sheetIdMap>
  </header>
  <header guid="{721F5E25-FE60-4B9D-925B-F1F0710EB5B8}" dateTime="2018-07-06T15:44:19" maxSheetId="2" userName="Шулепова Ольга Анатольевна" r:id="rId651" minRId="1500">
    <sheetIdMap count="1">
      <sheetId val="1"/>
    </sheetIdMap>
  </header>
  <header guid="{2E04F14D-3478-4A02-86A9-954F43FC4F46}" dateTime="2018-07-06T15:46:17" maxSheetId="2" userName="Шулепова Ольга Анатольевна" r:id="rId652" minRId="1505" maxRId="1506">
    <sheetIdMap count="1">
      <sheetId val="1"/>
    </sheetIdMap>
  </header>
  <header guid="{6FBE06F9-1F17-4F05-835A-6F6E10B58150}" dateTime="2018-07-09T09:30:51" maxSheetId="2" userName="Минакова Оксана Сергеевна" r:id="rId653" minRId="1507">
    <sheetIdMap count="1">
      <sheetId val="1"/>
    </sheetIdMap>
  </header>
  <header guid="{7D3BCE34-D568-41D6-98F8-4FAA59F2C00C}" dateTime="2018-07-10T15:51:04" maxSheetId="2" userName="Вершинина Мария Игоревна" r:id="rId654" minRId="1512" maxRId="1890">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7:B37" start="0" length="2147483647">
    <dxf>
      <font>
        <color auto="1"/>
      </font>
    </dxf>
  </rfmt>
  <rfmt sheetId="1" sqref="B38:B42" start="0" length="2147483647">
    <dxf>
      <font>
        <color auto="1"/>
      </font>
    </dxf>
  </rfmt>
  <rfmt sheetId="1" sqref="C38" start="0" length="2147483647">
    <dxf>
      <font>
        <color auto="1"/>
      </font>
    </dxf>
  </rfmt>
  <rfmt sheetId="1" sqref="C39" start="0" length="2147483647">
    <dxf>
      <font>
        <color auto="1"/>
      </font>
    </dxf>
  </rfmt>
  <rfmt sheetId="1" sqref="C40" start="0" length="2147483647">
    <dxf>
      <font>
        <color auto="1"/>
      </font>
    </dxf>
  </rfmt>
  <rfmt sheetId="1" sqref="C37" start="0" length="2147483647">
    <dxf>
      <font>
        <color auto="1"/>
      </font>
    </dxf>
  </rfmt>
  <rfmt sheetId="1" sqref="D37" start="0" length="2147483647">
    <dxf>
      <font>
        <color auto="1"/>
      </font>
    </dxf>
  </rfmt>
  <rfmt sheetId="1" sqref="D38" start="0" length="2147483647">
    <dxf>
      <font>
        <color auto="1"/>
      </font>
    </dxf>
  </rfmt>
  <rfmt sheetId="1" sqref="D39" start="0" length="2147483647">
    <dxf>
      <font>
        <color auto="1"/>
      </font>
    </dxf>
  </rfmt>
  <rfmt sheetId="1" sqref="D40" start="0" length="2147483647">
    <dxf>
      <font>
        <color auto="1"/>
      </font>
    </dxf>
  </rfmt>
  <rcc rId="1285" sId="1" numFmtId="4">
    <oc r="E39">
      <v>65875.42</v>
    </oc>
    <nc r="E39">
      <v>86979.31</v>
    </nc>
  </rcc>
  <rcc rId="1286" sId="1" numFmtId="4">
    <oc r="E40">
      <f>G40</f>
    </oc>
    <nc r="E40">
      <v>86376.24</v>
    </nc>
  </rcc>
  <rfmt sheetId="1" sqref="E39" start="0" length="2147483647">
    <dxf>
      <font>
        <color auto="1"/>
      </font>
    </dxf>
  </rfmt>
  <rfmt sheetId="1" sqref="E40" start="0" length="2147483647">
    <dxf>
      <font>
        <color auto="1"/>
      </font>
    </dxf>
  </rfmt>
  <rfmt sheetId="1" sqref="E37" start="0" length="2147483647">
    <dxf>
      <font>
        <color auto="1"/>
      </font>
    </dxf>
  </rfmt>
  <rfmt sheetId="1" sqref="F37:F40" start="0" length="2147483647">
    <dxf>
      <font>
        <color auto="1"/>
      </font>
    </dxf>
  </rfmt>
  <rcc rId="1287" sId="1" numFmtId="4">
    <oc r="G39">
      <v>65798.13</v>
    </oc>
    <nc r="G39">
      <v>86906.86</v>
    </nc>
  </rcc>
  <rfmt sheetId="1" sqref="G39" start="0" length="2147483647">
    <dxf>
      <font>
        <color auto="1"/>
      </font>
    </dxf>
  </rfmt>
  <rcc rId="1288" sId="1" numFmtId="4">
    <oc r="G40">
      <v>70673.100000000006</v>
    </oc>
    <nc r="G40">
      <v>86376.24</v>
    </nc>
  </rcc>
  <rfmt sheetId="1" sqref="G40" start="0" length="2147483647">
    <dxf>
      <font>
        <color auto="1"/>
      </font>
    </dxf>
  </rfmt>
  <rfmt sheetId="1" sqref="G37" start="0" length="2147483647">
    <dxf>
      <font>
        <color auto="1"/>
      </font>
    </dxf>
  </rfmt>
  <rfmt sheetId="1" sqref="H37:H40" start="0" length="2147483647">
    <dxf>
      <font>
        <color auto="1"/>
      </font>
    </dxf>
  </rfmt>
  <rfmt sheetId="1" sqref="I38:I40" start="0" length="2147483647">
    <dxf>
      <font>
        <color auto="1"/>
      </font>
    </dxf>
  </rfmt>
  <rfmt sheetId="1" sqref="I37" start="0" length="2147483647">
    <dxf>
      <font>
        <color auto="1"/>
      </font>
    </dxf>
  </rfmt>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435" sId="1" ref="A86:XFD91" action="insert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undo index="56" exp="area" ref3D="1" dr="$A$193:$XFD$193" dn="Z_67ADFAE6_A9AF_44D7_8539_93CD0F6B7849_.wvu.Rows" sId="1"/>
    <undo index="54" exp="area" ref3D="1" dr="$A$181:$XFD$185" dn="Z_67ADFAE6_A9AF_44D7_8539_93CD0F6B7849_.wvu.Rows" sId="1"/>
    <undo index="52" exp="area" ref3D="1" dr="$A$177:$XFD$178" dn="Z_67ADFAE6_A9AF_44D7_8539_93CD0F6B7849_.wvu.Rows" sId="1"/>
    <undo index="50" exp="area" ref3D="1" dr="$A$171:$XFD$171" dn="Z_67ADFAE6_A9AF_44D7_8539_93CD0F6B7849_.wvu.Rows" sId="1"/>
    <undo index="48" exp="area" ref3D="1" dr="$A$164:$XFD$165" dn="Z_67ADFAE6_A9AF_44D7_8539_93CD0F6B7849_.wvu.Rows" sId="1"/>
    <undo index="46" exp="area" ref3D="1" dr="$A$155:$XFD$159" dn="Z_67ADFAE6_A9AF_44D7_8539_93CD0F6B7849_.wvu.Rows" sId="1"/>
    <undo index="44" exp="area" ref3D="1" dr="$A$153:$XFD$153" dn="Z_67ADFAE6_A9AF_44D7_8539_93CD0F6B7849_.wvu.Rows" sId="1"/>
    <undo index="42" exp="area" ref3D="1" dr="$A$145:$XFD$146" dn="Z_67ADFAE6_A9AF_44D7_8539_93CD0F6B7849_.wvu.Rows" sId="1"/>
    <undo index="40" exp="area" ref3D="1" dr="$A$138:$XFD$139" dn="Z_67ADFAE6_A9AF_44D7_8539_93CD0F6B7849_.wvu.Rows" sId="1"/>
    <undo index="38" exp="area" ref3D="1" dr="$A$132:$XFD$133" dn="Z_67ADFAE6_A9AF_44D7_8539_93CD0F6B7849_.wvu.Rows" sId="1"/>
    <undo index="36" exp="area" ref3D="1" dr="$A$126:$XFD$127" dn="Z_67ADFAE6_A9AF_44D7_8539_93CD0F6B7849_.wvu.Rows" sId="1"/>
    <undo index="34" exp="area" ref3D="1" dr="$A$120:$XFD$121" dn="Z_67ADFAE6_A9AF_44D7_8539_93CD0F6B7849_.wvu.Rows" sId="1"/>
    <undo index="32" exp="area" ref3D="1" dr="$A$114:$XFD$114" dn="Z_67ADFAE6_A9AF_44D7_8539_93CD0F6B7849_.wvu.Rows" sId="1"/>
    <undo index="30" exp="area" ref3D="1" dr="$A$108:$XFD$109" dn="Z_67ADFAE6_A9AF_44D7_8539_93CD0F6B7849_.wvu.Rows" sId="1"/>
    <undo index="28" exp="area" ref3D="1" dr="$A$102:$XFD$103" dn="Z_67ADFAE6_A9AF_44D7_8539_93CD0F6B7849_.wvu.Rows" sId="1"/>
    <undo index="26" exp="area" ref3D="1" dr="$A$96:$XFD$97" dn="Z_67ADFAE6_A9AF_44D7_8539_93CD0F6B7849_.wvu.Rows" sId="1"/>
    <undo index="24" exp="area" ref3D="1" dr="$A$90:$XFD$91" dn="Z_67ADFAE6_A9AF_44D7_8539_93CD0F6B7849_.wvu.Rows" sId="1"/>
  </rrc>
  <rcc rId="1436" sId="1" odxf="1" dxf="1">
    <nc r="A86" t="inlineStr">
      <is>
        <t>11.1.1.2</t>
      </is>
    </nc>
    <odxf>
      <alignment vertical="top" readingOrder="0"/>
    </odxf>
    <ndxf>
      <alignment vertical="center" readingOrder="0"/>
    </ndxf>
  </rcc>
  <rfmt sheetId="1" sqref="B86" start="0" length="0">
    <dxf>
      <font>
        <i/>
        <sz val="16"/>
        <color auto="1"/>
      </font>
      <alignment vertical="center" readingOrder="0"/>
    </dxf>
  </rfmt>
  <rfmt sheetId="1" sqref="C86" start="0" length="0">
    <dxf>
      <font>
        <i/>
        <sz val="20"/>
        <color auto="1"/>
      </font>
    </dxf>
  </rfmt>
  <rfmt sheetId="1" sqref="D86" start="0" length="0">
    <dxf>
      <font>
        <b val="0"/>
        <i/>
        <sz val="20"/>
        <color auto="1"/>
      </font>
    </dxf>
  </rfmt>
  <rcc rId="1437" sId="1" odxf="1" dxf="1">
    <nc r="E86">
      <f>SUM(E87:E91)</f>
    </nc>
    <odxf>
      <font>
        <i val="0"/>
        <sz val="20"/>
        <color auto="1"/>
      </font>
    </odxf>
    <ndxf>
      <font>
        <i/>
        <sz val="20"/>
        <color auto="1"/>
      </font>
    </ndxf>
  </rcc>
  <rcc rId="1438" sId="1" odxf="1" dxf="1">
    <nc r="F86">
      <f>E86/D86</f>
    </nc>
    <odxf>
      <font>
        <i val="0"/>
        <sz val="20"/>
        <color auto="1"/>
      </font>
    </odxf>
    <ndxf>
      <font>
        <i/>
        <sz val="20"/>
        <color auto="1"/>
      </font>
    </ndxf>
  </rcc>
  <rcc rId="1439" sId="1" odxf="1" dxf="1">
    <nc r="G86">
      <f>SUM(G87:G91)</f>
    </nc>
    <odxf>
      <font>
        <i val="0"/>
        <sz val="20"/>
        <color auto="1"/>
      </font>
    </odxf>
    <ndxf>
      <font>
        <i/>
        <sz val="20"/>
        <color auto="1"/>
      </font>
    </ndxf>
  </rcc>
  <rcc rId="1440" sId="1" odxf="1" dxf="1">
    <nc r="H86">
      <f>G86/D86</f>
    </nc>
    <odxf>
      <font>
        <i val="0"/>
        <sz val="20"/>
        <color auto="1"/>
      </font>
    </odxf>
    <ndxf>
      <font>
        <i/>
        <sz val="20"/>
        <color auto="1"/>
      </font>
    </ndxf>
  </rcc>
  <rcc rId="1441" sId="1" odxf="1" dxf="1">
    <nc r="I86">
      <f>SUM(I87:I91)</f>
    </nc>
    <odxf>
      <font>
        <i val="0"/>
        <sz val="20"/>
        <color auto="1"/>
      </font>
    </odxf>
    <ndxf>
      <font>
        <i/>
        <sz val="20"/>
        <color auto="1"/>
      </font>
    </ndxf>
  </rcc>
  <rfmt sheetId="1" sqref="J86" start="0" length="0">
    <dxf>
      <font>
        <b val="0"/>
        <i val="0"/>
        <sz val="16"/>
        <color auto="1"/>
      </font>
      <alignment horizontal="justify" readingOrder="0"/>
    </dxf>
  </rfmt>
  <rcc rId="1442" sId="1">
    <nc r="K86">
      <f>D86-I86</f>
    </nc>
  </rcc>
  <rfmt sheetId="1" sqref="L86" start="0" length="0">
    <dxf>
      <font>
        <i/>
        <sz val="18"/>
        <color auto="1"/>
      </font>
    </dxf>
  </rfmt>
  <rcc rId="1443" sId="1" odxf="1" dxf="1">
    <nc r="M86">
      <f>D86-I86</f>
    </nc>
    <odxf>
      <font>
        <i val="0"/>
        <sz val="20"/>
        <color auto="1"/>
      </font>
      <alignment vertical="top" readingOrder="0"/>
    </odxf>
    <ndxf>
      <font>
        <i/>
        <sz val="18"/>
        <color auto="1"/>
      </font>
      <alignment vertical="center" readingOrder="0"/>
    </ndxf>
  </rcc>
  <rfmt sheetId="1" sqref="N86" start="0" length="0">
    <dxf>
      <font>
        <i/>
        <sz val="18"/>
        <color auto="1"/>
      </font>
      <alignment vertical="center" readingOrder="0"/>
    </dxf>
  </rfmt>
  <rfmt sheetId="1" sqref="O86" start="0" length="0">
    <dxf>
      <font>
        <i/>
        <sz val="18"/>
        <color auto="1"/>
      </font>
      <alignment vertical="center" readingOrder="0"/>
    </dxf>
  </rfmt>
  <rfmt sheetId="1" sqref="P86" start="0" length="0">
    <dxf>
      <font>
        <i/>
        <sz val="18"/>
        <color auto="1"/>
      </font>
      <alignment vertical="center" readingOrder="0"/>
    </dxf>
  </rfmt>
  <rfmt sheetId="1" sqref="Q86" start="0" length="0">
    <dxf>
      <font>
        <i/>
        <sz val="18"/>
        <color auto="1"/>
      </font>
      <alignment vertical="center" readingOrder="0"/>
    </dxf>
  </rfmt>
  <rfmt sheetId="1" sqref="R86" start="0" length="0">
    <dxf>
      <font>
        <i/>
        <sz val="18"/>
        <color auto="1"/>
      </font>
      <alignment vertical="center" readingOrder="0"/>
    </dxf>
  </rfmt>
  <rfmt sheetId="1" sqref="S86" start="0" length="0">
    <dxf>
      <font>
        <i/>
        <sz val="18"/>
        <color auto="1"/>
      </font>
      <alignment vertical="center" readingOrder="0"/>
    </dxf>
  </rfmt>
  <rfmt sheetId="1" sqref="T86" start="0" length="0">
    <dxf>
      <font>
        <i/>
        <sz val="18"/>
        <color auto="1"/>
      </font>
      <alignment vertical="center" readingOrder="0"/>
    </dxf>
  </rfmt>
  <rfmt sheetId="1" sqref="U86" start="0" length="0">
    <dxf>
      <font>
        <i/>
        <sz val="18"/>
        <color auto="1"/>
      </font>
      <alignment vertical="center" readingOrder="0"/>
    </dxf>
  </rfmt>
  <rfmt sheetId="1" sqref="V86" start="0" length="0">
    <dxf>
      <font>
        <i/>
        <sz val="18"/>
        <color auto="1"/>
      </font>
      <alignment vertical="center" readingOrder="0"/>
    </dxf>
  </rfmt>
  <rfmt sheetId="1" sqref="W86" start="0" length="0">
    <dxf>
      <font>
        <i/>
        <sz val="18"/>
        <color auto="1"/>
      </font>
      <alignment vertical="center" readingOrder="0"/>
    </dxf>
  </rfmt>
  <rfmt sheetId="1" sqref="X86" start="0" length="0">
    <dxf>
      <font>
        <i/>
        <sz val="18"/>
        <color auto="1"/>
      </font>
      <alignment vertical="center" readingOrder="0"/>
    </dxf>
  </rfmt>
  <rfmt sheetId="1" sqref="Y86" start="0" length="0">
    <dxf>
      <font>
        <i/>
        <sz val="18"/>
        <color auto="1"/>
      </font>
      <alignment vertical="center" readingOrder="0"/>
    </dxf>
  </rfmt>
  <rfmt sheetId="1" sqref="Z86" start="0" length="0">
    <dxf>
      <font>
        <i/>
        <sz val="18"/>
        <color auto="1"/>
      </font>
      <alignment vertical="center" readingOrder="0"/>
    </dxf>
  </rfmt>
  <rfmt sheetId="1" sqref="AA86" start="0" length="0">
    <dxf>
      <font>
        <i/>
        <sz val="18"/>
        <color auto="1"/>
      </font>
      <alignment vertical="center" readingOrder="0"/>
    </dxf>
  </rfmt>
  <rfmt sheetId="1" sqref="AB86" start="0" length="0">
    <dxf>
      <font>
        <i/>
        <sz val="18"/>
        <color auto="1"/>
      </font>
      <alignment vertical="center" readingOrder="0"/>
    </dxf>
  </rfmt>
  <rfmt sheetId="1" sqref="AC86" start="0" length="0">
    <dxf>
      <font>
        <i/>
        <sz val="18"/>
        <color auto="1"/>
      </font>
      <alignment vertical="center" readingOrder="0"/>
    </dxf>
  </rfmt>
  <rfmt sheetId="1" sqref="AD86" start="0" length="0">
    <dxf>
      <font>
        <i/>
        <sz val="18"/>
        <color auto="1"/>
      </font>
      <alignment vertical="center" readingOrder="0"/>
    </dxf>
  </rfmt>
  <rfmt sheetId="1" sqref="AE86" start="0" length="0">
    <dxf>
      <font>
        <i/>
        <sz val="18"/>
        <color auto="1"/>
      </font>
      <alignment vertical="center" readingOrder="0"/>
    </dxf>
  </rfmt>
  <rfmt sheetId="1" sqref="AF86" start="0" length="0">
    <dxf>
      <font>
        <i/>
        <sz val="18"/>
        <color auto="1"/>
      </font>
      <alignment vertical="center" readingOrder="0"/>
    </dxf>
  </rfmt>
  <rfmt sheetId="1" sqref="AG86" start="0" length="0">
    <dxf>
      <font>
        <i/>
        <sz val="18"/>
        <color auto="1"/>
      </font>
      <alignment vertical="center" readingOrder="0"/>
    </dxf>
  </rfmt>
  <rfmt sheetId="1" sqref="AH86" start="0" length="0">
    <dxf>
      <font>
        <i/>
        <sz val="18"/>
        <color auto="1"/>
      </font>
      <alignment vertical="center" readingOrder="0"/>
    </dxf>
  </rfmt>
  <rfmt sheetId="1" sqref="AI86" start="0" length="0">
    <dxf>
      <font>
        <i/>
        <sz val="18"/>
        <color auto="1"/>
      </font>
      <alignment vertical="center" readingOrder="0"/>
    </dxf>
  </rfmt>
  <rfmt sheetId="1" sqref="AJ86" start="0" length="0">
    <dxf>
      <font>
        <i/>
        <sz val="18"/>
        <color auto="1"/>
      </font>
      <alignment vertical="center" readingOrder="0"/>
    </dxf>
  </rfmt>
  <rfmt sheetId="1" sqref="AK86" start="0" length="0">
    <dxf>
      <font>
        <i/>
        <sz val="18"/>
        <color auto="1"/>
      </font>
      <alignment vertical="center" readingOrder="0"/>
    </dxf>
  </rfmt>
  <rfmt sheetId="1" sqref="AL86" start="0" length="0">
    <dxf>
      <font>
        <i/>
        <sz val="18"/>
        <color auto="1"/>
      </font>
      <alignment vertical="center" readingOrder="0"/>
    </dxf>
  </rfmt>
  <rfmt sheetId="1" sqref="AM86" start="0" length="0">
    <dxf>
      <font>
        <i/>
        <sz val="18"/>
        <color auto="1"/>
      </font>
      <alignment vertical="center" readingOrder="0"/>
    </dxf>
  </rfmt>
  <rfmt sheetId="1" sqref="AN86" start="0" length="0">
    <dxf>
      <font>
        <i/>
        <sz val="18"/>
        <color auto="1"/>
      </font>
      <alignment vertical="center" readingOrder="0"/>
    </dxf>
  </rfmt>
  <rfmt sheetId="1" sqref="AO86" start="0" length="0">
    <dxf>
      <font>
        <i/>
        <sz val="18"/>
        <color auto="1"/>
      </font>
      <alignment vertical="center" readingOrder="0"/>
    </dxf>
  </rfmt>
  <rfmt sheetId="1" sqref="AP86" start="0" length="0">
    <dxf>
      <font>
        <i/>
        <sz val="18"/>
        <color auto="1"/>
      </font>
      <alignment vertical="center" readingOrder="0"/>
    </dxf>
  </rfmt>
  <rfmt sheetId="1" sqref="AQ86" start="0" length="0">
    <dxf>
      <font>
        <i/>
        <sz val="18"/>
        <color auto="1"/>
      </font>
      <alignment vertical="center" readingOrder="0"/>
    </dxf>
  </rfmt>
  <rfmt sheetId="1" sqref="AR86" start="0" length="0">
    <dxf>
      <font>
        <i/>
        <sz val="18"/>
        <color auto="1"/>
      </font>
      <alignment vertical="center" readingOrder="0"/>
    </dxf>
  </rfmt>
  <rfmt sheetId="1" sqref="AS86" start="0" length="0">
    <dxf>
      <font>
        <i/>
        <sz val="18"/>
        <color auto="1"/>
      </font>
      <alignment vertical="center" readingOrder="0"/>
    </dxf>
  </rfmt>
  <rfmt sheetId="1" sqref="AT86" start="0" length="0">
    <dxf>
      <font>
        <i/>
        <sz val="18"/>
        <color auto="1"/>
      </font>
      <alignment vertical="center" readingOrder="0"/>
    </dxf>
  </rfmt>
  <rfmt sheetId="1" sqref="AU86" start="0" length="0">
    <dxf>
      <font>
        <i/>
        <sz val="18"/>
        <color auto="1"/>
      </font>
      <alignment vertical="center" readingOrder="0"/>
    </dxf>
  </rfmt>
  <rfmt sheetId="1" sqref="AV86" start="0" length="0">
    <dxf>
      <font>
        <i/>
        <sz val="18"/>
        <color auto="1"/>
      </font>
      <alignment vertical="center" readingOrder="0"/>
    </dxf>
  </rfmt>
  <rfmt sheetId="1" sqref="AW86" start="0" length="0">
    <dxf>
      <font>
        <i/>
        <sz val="18"/>
        <color auto="1"/>
      </font>
      <alignment vertical="center" readingOrder="0"/>
    </dxf>
  </rfmt>
  <rfmt sheetId="1" sqref="AX86" start="0" length="0">
    <dxf>
      <font>
        <i/>
        <sz val="18"/>
        <color auto="1"/>
      </font>
      <alignment vertical="center" readingOrder="0"/>
    </dxf>
  </rfmt>
  <rfmt sheetId="1" sqref="AY86" start="0" length="0">
    <dxf>
      <font>
        <i/>
        <sz val="18"/>
        <color auto="1"/>
      </font>
      <alignment vertical="center" readingOrder="0"/>
    </dxf>
  </rfmt>
  <rfmt sheetId="1" sqref="AZ86" start="0" length="0">
    <dxf>
      <font>
        <i/>
        <sz val="18"/>
        <color auto="1"/>
      </font>
      <alignment vertical="center" readingOrder="0"/>
    </dxf>
  </rfmt>
  <rfmt sheetId="1" sqref="BA86" start="0" length="0">
    <dxf>
      <font>
        <i/>
        <sz val="18"/>
        <color auto="1"/>
      </font>
      <alignment vertical="center" readingOrder="0"/>
    </dxf>
  </rfmt>
  <rfmt sheetId="1" sqref="BB86" start="0" length="0">
    <dxf>
      <font>
        <i/>
        <sz val="18"/>
        <color auto="1"/>
      </font>
      <alignment vertical="center" readingOrder="0"/>
    </dxf>
  </rfmt>
  <rfmt sheetId="1" sqref="BC86" start="0" length="0">
    <dxf>
      <font>
        <i/>
        <sz val="18"/>
        <color auto="1"/>
      </font>
      <alignment vertical="center" readingOrder="0"/>
    </dxf>
  </rfmt>
  <rfmt sheetId="1" sqref="BD86" start="0" length="0">
    <dxf>
      <font>
        <i/>
        <sz val="18"/>
        <color auto="1"/>
      </font>
      <alignment vertical="center" readingOrder="0"/>
    </dxf>
  </rfmt>
  <rfmt sheetId="1" sqref="BE86" start="0" length="0">
    <dxf>
      <font>
        <i/>
        <sz val="18"/>
        <color auto="1"/>
      </font>
      <alignment vertical="center" readingOrder="0"/>
    </dxf>
  </rfmt>
  <rfmt sheetId="1" sqref="BF86" start="0" length="0">
    <dxf>
      <font>
        <i/>
        <sz val="18"/>
        <color auto="1"/>
      </font>
      <alignment vertical="center" readingOrder="0"/>
    </dxf>
  </rfmt>
  <rfmt sheetId="1" sqref="BG86" start="0" length="0">
    <dxf>
      <font>
        <i/>
        <sz val="18"/>
        <color auto="1"/>
      </font>
      <alignment vertical="center" readingOrder="0"/>
    </dxf>
  </rfmt>
  <rfmt sheetId="1" sqref="BH86" start="0" length="0">
    <dxf>
      <font>
        <i/>
        <sz val="18"/>
        <color auto="1"/>
      </font>
      <alignment vertical="center" readingOrder="0"/>
    </dxf>
  </rfmt>
  <rfmt sheetId="1" sqref="BI86" start="0" length="0">
    <dxf>
      <font>
        <i/>
        <sz val="18"/>
        <color auto="1"/>
      </font>
      <alignment vertical="center" readingOrder="0"/>
    </dxf>
  </rfmt>
  <rfmt sheetId="1" sqref="BJ86" start="0" length="0">
    <dxf>
      <font>
        <i/>
        <sz val="18"/>
        <color auto="1"/>
      </font>
      <alignment vertical="center" readingOrder="0"/>
    </dxf>
  </rfmt>
  <rfmt sheetId="1" sqref="BK86" start="0" length="0">
    <dxf>
      <font>
        <i/>
        <sz val="18"/>
        <color auto="1"/>
      </font>
      <alignment vertical="center" readingOrder="0"/>
    </dxf>
  </rfmt>
  <rfmt sheetId="1" sqref="BL86" start="0" length="0">
    <dxf>
      <font>
        <i/>
        <sz val="18"/>
        <color auto="1"/>
      </font>
      <alignment vertical="center" readingOrder="0"/>
    </dxf>
  </rfmt>
  <rfmt sheetId="1" sqref="BM86" start="0" length="0">
    <dxf>
      <font>
        <i/>
        <sz val="18"/>
        <color auto="1"/>
      </font>
      <alignment vertical="center" readingOrder="0"/>
    </dxf>
  </rfmt>
  <rfmt sheetId="1" sqref="BN86" start="0" length="0">
    <dxf>
      <font>
        <i/>
        <sz val="18"/>
        <color auto="1"/>
      </font>
      <alignment vertical="center" readingOrder="0"/>
    </dxf>
  </rfmt>
  <rfmt sheetId="1" sqref="A86:XFD86" start="0" length="0">
    <dxf>
      <font>
        <i/>
        <sz val="18"/>
        <color auto="1"/>
      </font>
      <alignment vertical="center" readingOrder="0"/>
    </dxf>
  </rfmt>
  <rcc rId="1444" sId="1">
    <nc r="B87" t="inlineStr">
      <is>
        <t>федеральный бюджет</t>
      </is>
    </nc>
  </rcc>
  <rcc rId="1445" sId="1">
    <nc r="K87">
      <f>D87-I87</f>
    </nc>
  </rcc>
  <rcc rId="1446" sId="1">
    <nc r="M87">
      <f>D87-I87</f>
    </nc>
  </rcc>
  <rcc rId="1447" sId="1">
    <nc r="B88" t="inlineStr">
      <is>
        <t xml:space="preserve">бюджет ХМАО - Югры </t>
      </is>
    </nc>
  </rcc>
  <rcc rId="1448" sId="1" numFmtId="4">
    <nc r="C88">
      <v>0</v>
    </nc>
  </rcc>
  <rfmt sheetId="1" sqref="D88" start="0" length="0">
    <dxf>
      <font>
        <b val="0"/>
        <sz val="20"/>
        <color auto="1"/>
      </font>
    </dxf>
  </rfmt>
  <rcc rId="1449" sId="1" numFmtId="4">
    <nc r="E88">
      <v>0</v>
    </nc>
  </rcc>
  <rcc rId="1450" sId="1">
    <nc r="F88">
      <f>E88/D88</f>
    </nc>
  </rcc>
  <rcc rId="1451" sId="1" numFmtId="4">
    <nc r="G88">
      <v>0</v>
    </nc>
  </rcc>
  <rcc rId="1452" sId="1">
    <nc r="H88">
      <f>G88/D88</f>
    </nc>
  </rcc>
  <rcc rId="1453" sId="1">
    <nc r="K88">
      <f>D88-I88</f>
    </nc>
  </rcc>
  <rcc rId="1454" sId="1">
    <nc r="M88">
      <f>D88-I88</f>
    </nc>
  </rcc>
  <rcc rId="1455" sId="1">
    <nc r="B89" t="inlineStr">
      <is>
        <t>бюджет МО</t>
      </is>
    </nc>
  </rcc>
  <rfmt sheetId="1" sqref="D89" start="0" length="0">
    <dxf>
      <font>
        <b val="0"/>
        <sz val="20"/>
        <color auto="1"/>
      </font>
    </dxf>
  </rfmt>
  <rcc rId="1456" sId="1" numFmtId="4">
    <nc r="E89">
      <v>0</v>
    </nc>
  </rcc>
  <rcc rId="1457" sId="1" numFmtId="14">
    <nc r="F89">
      <v>0</v>
    </nc>
  </rcc>
  <rcc rId="1458" sId="1" numFmtId="4">
    <nc r="G89">
      <v>0</v>
    </nc>
  </rcc>
  <rcc rId="1459" sId="1">
    <nc r="K89">
      <f>D89-I89</f>
    </nc>
  </rcc>
  <rcc rId="1460" sId="1">
    <nc r="M89">
      <f>D89-I89</f>
    </nc>
  </rcc>
  <rcc rId="1461" sId="1">
    <nc r="B90" t="inlineStr">
      <is>
        <t>бюджет МО сверх соглашения</t>
      </is>
    </nc>
  </rcc>
  <rfmt sheetId="1" sqref="D90" start="0" length="0">
    <dxf>
      <font>
        <b val="0"/>
        <sz val="20"/>
        <color auto="1"/>
      </font>
    </dxf>
  </rfmt>
  <rcc rId="1462" sId="1">
    <nc r="K90">
      <f>D90-I90</f>
    </nc>
  </rcc>
  <rcc rId="1463" sId="1">
    <nc r="M90">
      <f>D90-I90</f>
    </nc>
  </rcc>
  <rcc rId="1464" sId="1">
    <nc r="B91" t="inlineStr">
      <is>
        <t>привлечённые средства</t>
      </is>
    </nc>
  </rcc>
  <rcc rId="1465" sId="1">
    <nc r="K91">
      <f>D91-I91</f>
    </nc>
  </rcc>
  <rcc rId="1466" sId="1">
    <nc r="M91">
      <f>D91-I91</f>
    </nc>
  </rcc>
  <rcc rId="1467" sId="1">
    <oc r="A92" t="inlineStr">
      <is>
        <t>11.1.1.2</t>
      </is>
    </oc>
    <nc r="A92" t="inlineStr">
      <is>
        <t>11.1.1.3</t>
      </is>
    </nc>
  </rcc>
  <rcc rId="1468" sId="1" numFmtId="4">
    <nc r="C86">
      <v>0</v>
    </nc>
  </rcc>
  <rcc rId="1469" sId="1" numFmtId="4">
    <nc r="D89">
      <v>0</v>
    </nc>
  </rcc>
  <rcc rId="1470" sId="1" numFmtId="4">
    <nc r="I90">
      <v>0</v>
    </nc>
  </rcc>
  <rcc rId="1471" sId="1" numFmtId="4">
    <nc r="I89">
      <v>0</v>
    </nc>
  </rcc>
  <rcc rId="1472" sId="1" numFmtId="4">
    <oc r="D82">
      <v>575357.19999999995</v>
    </oc>
    <nc r="D82">
      <v>564553.4</v>
    </nc>
  </rcc>
  <rcc rId="1473" sId="1">
    <oc r="C76">
      <f>C82+C94</f>
    </oc>
    <nc r="C76">
      <f>C82+C88+C94</f>
    </nc>
  </rcc>
  <rfmt sheetId="1" sqref="F76" start="0" length="0">
    <dxf>
      <numFmt numFmtId="4" formatCode="#,##0.00"/>
    </dxf>
  </rfmt>
  <rfmt sheetId="1" sqref="H76" start="0" length="0">
    <dxf>
      <numFmt numFmtId="4" formatCode="#,##0.00"/>
    </dxf>
  </rfmt>
  <rcc rId="1474" sId="1">
    <nc r="D86">
      <f>SUM(D87:D91)</f>
    </nc>
  </rcc>
  <rcc rId="1475" sId="1" numFmtId="4">
    <nc r="D88">
      <v>10803.8</v>
    </nc>
  </rcc>
  <rcc rId="1476" sId="1" numFmtId="4">
    <nc r="I88">
      <v>10803.8</v>
    </nc>
  </rcc>
  <rcc rId="1477" sId="1">
    <oc r="C77">
      <f>C83+C95</f>
    </oc>
    <nc r="C77">
      <f>C83+C89+C95</f>
    </nc>
  </rcc>
  <rcc rId="1478" sId="1">
    <oc r="D77">
      <f>D83+D95</f>
    </oc>
    <nc r="D77">
      <f>D83+D89+D95</f>
    </nc>
  </rcc>
  <rcc rId="1479" sId="1" numFmtId="4">
    <oc r="E77">
      <v>0</v>
    </oc>
    <nc r="E77">
      <f>E83+E89+E95</f>
    </nc>
  </rcc>
  <rcc rId="1480" sId="1" odxf="1" dxf="1">
    <oc r="F77">
      <f>E77/D77</f>
    </oc>
    <nc r="F77">
      <f>F83+F89+F95</f>
    </nc>
    <odxf>
      <numFmt numFmtId="14" formatCode="0.00%"/>
    </odxf>
    <ndxf>
      <numFmt numFmtId="4" formatCode="#,##0.00"/>
    </ndxf>
  </rcc>
  <rcc rId="1481" sId="1" numFmtId="4">
    <oc r="G77">
      <v>0</v>
    </oc>
    <nc r="G77">
      <f>G83+G89+G95</f>
    </nc>
  </rcc>
  <rcc rId="1482" sId="1" odxf="1" dxf="1">
    <oc r="H77">
      <f>G77/D77</f>
    </oc>
    <nc r="H77">
      <f>H83+H89+H95</f>
    </nc>
    <odxf>
      <numFmt numFmtId="14" formatCode="0.00%"/>
    </odxf>
    <ndxf>
      <numFmt numFmtId="4" formatCode="#,##0.00"/>
    </ndxf>
  </rcc>
  <rcc rId="1483" sId="1">
    <oc r="I77">
      <f>I95+I83</f>
    </oc>
    <nc r="I77">
      <f>I83+I89+I95</f>
    </nc>
  </rcc>
  <rcc rId="1484" sId="1">
    <oc r="D76">
      <f>D82+D94</f>
    </oc>
    <nc r="D76">
      <f>D82+D88+D94</f>
    </nc>
  </rcc>
  <rcc rId="1485" sId="1">
    <oc r="E76">
      <v>0</v>
    </oc>
    <nc r="E76">
      <f>E82+E88+E94</f>
    </nc>
  </rcc>
  <rcc rId="1486" sId="1">
    <oc r="F76">
      <f>E76/D76</f>
    </oc>
    <nc r="F76">
      <f>F82+F88+F94</f>
    </nc>
  </rcc>
  <rcc rId="1487" sId="1">
    <oc r="G76">
      <v>0</v>
    </oc>
    <nc r="G76">
      <f>G82+G88+G94</f>
    </nc>
  </rcc>
  <rcc rId="1488" sId="1">
    <oc r="H76">
      <f>G76/D76</f>
    </oc>
    <nc r="H76">
      <f>H82+H88+H94</f>
    </nc>
  </rcc>
  <rcc rId="1489" sId="1">
    <oc r="I76">
      <f>I94+I82</f>
    </oc>
    <nc r="I76">
      <f>I82+I88+I94</f>
    </nc>
  </rcc>
  <rcc rId="1490" sId="1" numFmtId="4">
    <oc r="I82">
      <v>575357.19999999995</v>
    </oc>
    <nc r="I82">
      <v>564553.4</v>
    </nc>
  </rcc>
  <rfmt sheetId="1" sqref="A80:XFD83" start="0" length="2147483647">
    <dxf>
      <font>
        <color auto="1"/>
      </font>
    </dxf>
  </rfmt>
  <rcc rId="1491" sId="1">
    <nc r="B86" t="inlineStr">
      <is>
        <t>ДАиГ (на выполнение работ по определению границ зон затопления, подтопления на территории муниципального образования городской округ город Сургут. )</t>
      </is>
    </nc>
  </rcc>
  <rcc rId="1492" sId="1">
    <nc r="J86" t="inlineStr">
      <is>
        <t xml:space="preserve">Размещение закупки на выполнение работ по определению границ зон затопления, подтопления на территории муниципального образования городской округ город Сургут запланировано на III квартал 2018года. </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86" start="0" length="2147483647">
    <dxf>
      <font>
        <i val="0"/>
      </font>
    </dxf>
  </rfmt>
  <rfmt sheetId="1" sqref="J86" start="0" length="2147483647">
    <dxf>
      <font>
        <sz val="16"/>
      </font>
    </dxf>
  </rfmt>
  <rcc rId="1493" sId="1">
    <oc r="J86" t="inlineStr">
      <is>
        <t xml:space="preserve">Размещение закупки на выполнение работ по определению границ зон затопления, подтопления на территории муниципального образования городской округ город Сургут запланировано на III квартал 2018года. </t>
      </is>
    </oc>
    <nc r="J86" t="inlineStr">
      <is>
        <t xml:space="preserve">Размещение закупки на выполнение работ по определению границ зон затопления, подтопления на территории муниципального образования городской округ город Сургут запланировано на август 2018года. </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4" sId="1">
    <oc r="D64">
      <f>D70+D112</f>
    </oc>
    <nc r="D64">
      <f>D70+D112</f>
    </nc>
  </rcc>
</revisions>
</file>

<file path=xl/revisions/revisionLog1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22" start="0" length="0">
    <dxf>
      <font>
        <sz val="16"/>
        <color auto="1"/>
      </font>
    </dxf>
  </rfmt>
  <rfmt sheetId="1" sqref="J134:J139" start="0" length="2147483647">
    <dxf>
      <font>
        <color auto="1"/>
      </font>
    </dxf>
  </rfmt>
</revisions>
</file>

<file path=xl/revisions/revisionLog1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5:F20" start="0" length="2147483647">
    <dxf>
      <font>
        <color auto="1"/>
      </font>
    </dxf>
  </rfmt>
</revisions>
</file>

<file path=xl/revisions/revisionLog1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5:H60" start="0" length="2147483647">
    <dxf>
      <font>
        <color auto="1"/>
      </font>
    </dxf>
  </rfmt>
</revisions>
</file>

<file path=xl/revisions/revisionLog1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40:G146" start="0" length="2147483647">
    <dxf>
      <font>
        <color auto="1"/>
      </font>
    </dxf>
  </rfmt>
  <rfmt sheetId="1" sqref="B146:H146" start="0" length="2147483647">
    <dxf>
      <font>
        <color rgb="FFFF0000"/>
      </font>
    </dxf>
  </rfmt>
  <rcc rId="1237" sId="1" numFmtId="4">
    <oc r="D144">
      <v>15025.79</v>
    </oc>
    <nc r="D144">
      <v>16122.66</v>
    </nc>
  </rcc>
  <rcc rId="1238" sId="1" numFmtId="4">
    <oc r="G144">
      <v>1755.07</v>
    </oc>
    <nc r="G144">
      <v>2160.02</v>
    </nc>
  </rcc>
</revisions>
</file>

<file path=xl/revisions/revisionLog1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60:H165" start="0" length="2147483647">
    <dxf>
      <font>
        <color theme="1"/>
      </font>
    </dxf>
  </rfmt>
  <rcc rId="1239" sId="1" numFmtId="4">
    <oc r="G162">
      <v>0</v>
    </oc>
    <nc r="G162">
      <v>14.12</v>
    </nc>
  </rcc>
  <rcc rId="1240" sId="1" numFmtId="4">
    <oc r="E162">
      <v>0</v>
    </oc>
    <nc r="E162">
      <v>14.28</v>
    </nc>
  </rcc>
</revisions>
</file>

<file path=xl/revisions/revisionLog1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73:H178" start="0" length="2147483647">
    <dxf>
      <font>
        <color theme="1"/>
      </font>
    </dxf>
  </rfmt>
  <rcc rId="1241" sId="1" numFmtId="4">
    <oc r="G175">
      <v>192572.53</v>
    </oc>
    <nc r="G175">
      <v>207979.55</v>
    </nc>
  </rcc>
  <rcc rId="1242" sId="1" numFmtId="4">
    <oc r="G176">
      <v>10626.14</v>
    </oc>
    <nc r="G176">
      <v>10946.29</v>
    </nc>
  </rcc>
  <rcc rId="1243" sId="1" numFmtId="4">
    <oc r="E175">
      <v>192572.53</v>
    </oc>
    <nc r="E175">
      <v>207979.55</v>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01.07.2018'!$A$1:$J$201</formula>
    <oldFormula>'на 01.07.2018'!$A$1:$J$201</oldFormula>
  </rdn>
  <rdn rId="0" localSheetId="1" customView="1" name="Z_67ADFAE6_A9AF_44D7_8539_93CD0F6B7849_.wvu.PrintTitles" hidden="1" oldHidden="1">
    <formula>'на 01.07.2018'!$5:$8</formula>
    <oldFormula>'на 01.07.2018'!$5:$8</oldFormula>
  </rdn>
  <rdn rId="0" localSheetId="1" customView="1" name="Z_67ADFAE6_A9AF_44D7_8539_93CD0F6B7849_.wvu.Rows" hidden="1" oldHidden="1">
    <formula>'на 01.07.2018'!$19:$20,'на 01.07.2018'!$27:$28,'на 01.07.2018'!$34:$35,'на 01.07.2018'!$41:$42,'на 01.07.2018'!$47:$48,'на 01.07.2018'!$52:$54,'на 01.07.2018'!$56:$56,'на 01.07.2018'!$58:$60,'на 01.07.2018'!$66:$67,'на 01.07.2018'!$72:$73,'на 01.07.2018'!$78:$79,'на 01.07.2018'!$84:$85,'на 01.07.2018'!$96:$97,'на 01.07.2018'!$102:$103,'на 01.07.2018'!$108:$109,'на 01.07.2018'!$114:$115,'на 01.07.2018'!$120:$120,'на 01.07.2018'!$126:$127,'на 01.07.2018'!$132:$133,'на 01.07.2018'!$138:$139,'на 01.07.2018'!$144:$145,'на 01.07.2018'!$151:$152,'на 01.07.2018'!$159:$159,'на 01.07.2018'!$161:$165,'на 01.07.2018'!$170:$171,'на 01.07.2018'!$173:$173,'на 01.07.2018'!$177:$177,'на 01.07.2018'!$183:$184,'на 01.07.2018'!$187:$191,'на 01.07.2018'!$199:$199</formula>
    <oldFormula>'на 01.07.2018'!$19:$20,'на 01.07.2018'!$27:$28,'на 01.07.2018'!$34:$35,'на 01.07.2018'!$41:$42,'на 01.07.2018'!$47:$48,'на 01.07.2018'!$52:$54,'на 01.07.2018'!$56:$56,'на 01.07.2018'!$58:$60,'на 01.07.2018'!$66:$67,'на 01.07.2018'!$72:$73,'на 01.07.2018'!$78:$79,'на 01.07.2018'!$84:$85,'на 01.07.2018'!$96:$97,'на 01.07.2018'!$102:$103,'на 01.07.2018'!$108:$109,'на 01.07.2018'!$114:$115,'на 01.07.2018'!$120:$120,'на 01.07.2018'!$126:$127,'на 01.07.2018'!$132:$133,'на 01.07.2018'!$138:$139,'на 01.07.2018'!$144:$145,'на 01.07.2018'!$151:$152,'на 01.07.2018'!$159:$159,'на 01.07.2018'!$161:$165,'на 01.07.2018'!$170:$171,'на 01.07.2018'!$177:$177,'на 01.07.2018'!$183:$184,'на 01.07.2018'!$187:$191,'на 01.07.2018'!$199:$199</oldFormula>
  </rdn>
  <rdn rId="0" localSheetId="1" customView="1" name="Z_67ADFAE6_A9AF_44D7_8539_93CD0F6B7849_.wvu.FilterData" hidden="1" oldHidden="1">
    <formula>'на 01.07.2018'!$A$7:$J$403</formula>
    <oldFormula>'на 01.07.2018'!$A$7:$J$403</oldFormula>
  </rdn>
  <rcv guid="{67ADFAE6-A9AF-44D7-8539-93CD0F6B7849}" action="add"/>
</revisions>
</file>

<file path=xl/revisions/revisionLog1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44" sId="1" odxf="1" dxf="1">
    <oc r="J55" t="inlineStr">
      <is>
        <r>
          <rPr>
            <u/>
            <sz val="16"/>
            <color rgb="FFFF0000"/>
            <rFont val="Times New Roman"/>
            <family val="2"/>
            <charset val="204"/>
          </rPr>
          <t xml:space="preserve">КУИ: </t>
        </r>
        <r>
          <rPr>
            <sz val="16"/>
            <color rgb="FFFF0000"/>
            <rFont val="Times New Roman"/>
            <family val="2"/>
            <charset val="204"/>
          </rPr>
          <t xml:space="preserve">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переработке и реализации продукции животноводства. Расходы запланированы на 4 квартал 2018 года.
</t>
        </r>
        <r>
          <rPr>
            <u/>
            <sz val="16"/>
            <color rgb="FFFF0000"/>
            <rFont val="Times New Roman"/>
            <family val="2"/>
            <charset val="204"/>
          </rPr>
          <t>ДГХ:</t>
        </r>
        <r>
          <rPr>
            <sz val="16"/>
            <color rgb="FFFF0000"/>
            <rFont val="Times New Roman"/>
            <family val="2"/>
            <charset val="204"/>
          </rPr>
          <t xml:space="preserve"> В рамках реализации мероприятий программы предоставлена субсидия на финансовое обеспечение (возмещение) затрат по отлову и содержанию безнадзорных животных. Бюджетные ассигнования использованы в полном объеме. За счет средств окружного бюджета - 1 003,9 тыс.руб. возмещены расходы по отлову и утилизации 208 безнадзорных животных.
</t>
        </r>
        <r>
          <rPr>
            <u/>
            <sz val="16"/>
            <color rgb="FFFF0000"/>
            <rFont val="Times New Roman"/>
            <family val="2"/>
            <charset val="204"/>
          </rPr>
          <t>АГ</t>
        </r>
        <r>
          <rPr>
            <sz val="16"/>
            <color rgb="FFFF0000"/>
            <rFont val="Times New Roman"/>
            <family val="2"/>
            <charset val="204"/>
          </rPr>
          <t xml:space="preserve">: Запланированы расходы на оплату труда и начисления на выплаты по оплате труда для осуществления администрирования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t>
        </r>
        <r>
          <rPr>
            <u/>
            <sz val="18"/>
            <rFont val="Times New Roman"/>
            <family val="2"/>
            <charset val="204"/>
          </rPr>
          <t/>
        </r>
      </is>
    </oc>
    <nc r="J55" t="inlineStr">
      <is>
        <r>
          <rPr>
            <u/>
            <sz val="16"/>
            <color theme="1"/>
            <rFont val="Times New Roman"/>
            <family val="1"/>
            <charset val="204"/>
          </rPr>
          <t xml:space="preserve">КУИ: </t>
        </r>
        <r>
          <rPr>
            <sz val="16"/>
            <color theme="1"/>
            <rFont val="Times New Roman"/>
            <family val="1"/>
            <charset val="204"/>
          </rPr>
          <t>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переработке и реализации продукции животноводства. Расходы запланированы на 4 квартал 2018 года.</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В рамках реализации мероприятий программы предоставлена субсидия на финансовое обеспечение (возмещение) затрат по отлову и содержанию безнадзорных животных. Бюджетные ассигнования использованы в полном объеме. За счет средств окружного бюджета - 1 003,9 тыс.руб. возмещены расходы по отлову и утилизации 208 безнадзорных животных.
</t>
        </r>
        <r>
          <rPr>
            <u/>
            <sz val="16"/>
            <color rgb="FFFF0000"/>
            <rFont val="Times New Roman"/>
            <family val="2"/>
            <charset val="204"/>
          </rPr>
          <t>АГ</t>
        </r>
        <r>
          <rPr>
            <sz val="16"/>
            <color rgb="FFFF0000"/>
            <rFont val="Times New Roman"/>
            <family val="2"/>
            <charset val="204"/>
          </rPr>
          <t xml:space="preserve">: Запланированы расходы на оплату труда и начисления на выплаты по оплате труда для осуществления администрирования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t>
        </r>
        <r>
          <rPr>
            <u/>
            <sz val="18"/>
            <rFont val="Times New Roman"/>
            <family val="2"/>
            <charset val="204"/>
          </rPr>
          <t/>
        </r>
      </is>
    </nc>
    <odxf>
      <font>
        <sz val="16"/>
        <color rgb="FFFF0000"/>
      </font>
    </odxf>
    <ndxf>
      <font>
        <sz val="16"/>
        <color rgb="FFFF0000"/>
      </font>
    </ndxf>
  </rcc>
</revisions>
</file>

<file path=xl/revisions/revisionLog1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5:I18" start="0" length="2147483647">
    <dxf>
      <font>
        <color theme="1"/>
      </font>
    </dxf>
  </rfmt>
  <rfmt sheetId="1" sqref="J15:J20" start="0" length="2147483647">
    <dxf>
      <font>
        <color theme="1"/>
      </font>
    </dxf>
  </rfmt>
</revisions>
</file>

<file path=xl/revisions/revisionLog1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45" sId="1" numFmtId="4">
    <oc r="C146">
      <v>133921.96</v>
    </oc>
    <nc r="C146">
      <v>190446.02</v>
    </nc>
  </rcc>
  <rcc rId="1246" sId="1" numFmtId="4">
    <oc r="D146">
      <v>133921.96</v>
    </oc>
    <nc r="D146">
      <v>190446.02</v>
    </nc>
  </rcc>
  <rcc rId="1247" sId="1" numFmtId="4">
    <oc r="G146">
      <v>0</v>
    </oc>
    <nc r="G146">
      <v>15892.77</v>
    </nc>
  </rcc>
  <rcc rId="1248" sId="1" numFmtId="4">
    <oc r="E146">
      <v>0</v>
    </oc>
    <nc r="E146">
      <f>G146</f>
    </nc>
  </rcc>
  <rfmt sheetId="1" sqref="B146:I146" start="0" length="2147483647">
    <dxf>
      <font>
        <color theme="1"/>
      </font>
    </dxf>
  </rfmt>
  <rcc rId="1249" sId="1" numFmtId="4">
    <oc r="I146">
      <v>133921.96</v>
    </oc>
    <nc r="I146">
      <v>190446.02</v>
    </nc>
  </rcc>
  <rcc rId="1250" sId="1" numFmtId="4">
    <oc r="I144">
      <v>15025.79</v>
    </oc>
    <nc r="I144">
      <v>16122.66</v>
    </nc>
  </rcc>
  <rfmt sheetId="1" sqref="F142:I144" start="0" length="2147483647">
    <dxf>
      <font>
        <color theme="1"/>
      </font>
    </dxf>
  </rfmt>
</revisions>
</file>

<file path=xl/revisions/revisionLog1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75:I176" start="0" length="2147483647">
    <dxf>
      <font>
        <color theme="1"/>
      </font>
    </dxf>
  </rfmt>
  <rfmt sheetId="1" sqref="I173" start="0" length="2147483647">
    <dxf>
      <font>
        <color theme="1"/>
      </font>
    </dxf>
  </rfmt>
  <rfmt sheetId="1" sqref="J173" start="0" length="0">
    <dxf>
      <font>
        <sz val="16"/>
        <color rgb="FFFF0000"/>
      </font>
    </dxf>
  </rfmt>
  <rcc rId="1251" sId="1">
    <oc r="J173" t="inlineStr">
      <is>
        <r>
          <rPr>
            <u/>
            <sz val="16"/>
            <color rgb="FFFF0000"/>
            <rFont val="Times New Roman"/>
            <family val="2"/>
            <charset val="204"/>
          </rPr>
          <t>ДГХ</t>
        </r>
        <r>
          <rPr>
            <sz val="16"/>
            <color rgb="FFFF0000"/>
            <rFont val="Times New Roman"/>
            <family val="2"/>
            <charset val="204"/>
          </rPr>
          <t xml:space="preserve">: 
Заключено соглашение  от 15.03.2018 № 03 о предоставлении субсидии местному бюджету из бюджета Ханты-Мансийского автономного округа – Югры.
Заключен муниципальный контракт от 08.09.2017 № 48-ГХ  с АО "АВТОДОРСТРОЙ" на ремонт автомобильных дорог на сумму 385 814,2 тыс.руб. общей площадью 157,93  тыс.кв.м., из них средства окружного бюджета 366 523,5 тыс.руб., средства городского бюджета 19 290,7 тыс.руб. Оплачены расходы на сумму 172 321,8 тыс.руб.за работы, выполненные в 2017 году. Оставшиеся расходы запланированы на 3, 4 кварталы 2018 года.
Планируется заключить муниципальный контракт на ремонт автомобильной дороги по ул. Грибоедова на сумму  1 942,8 тыс.руб., из них средства окружного бюджета - 1 844,0 тыс.руб. Согласно плану-графику аукцион запланирован в июле 2018 года.
</t>
        </r>
        <r>
          <rPr>
            <u/>
            <sz val="16"/>
            <color rgb="FFFF0000"/>
            <rFont val="Times New Roman"/>
            <family val="2"/>
            <charset val="204"/>
          </rPr>
          <t>ДАиГ:</t>
        </r>
        <r>
          <rPr>
            <sz val="16"/>
            <color rgb="FFFF0000"/>
            <rFont val="Times New Roman"/>
            <family val="2"/>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- 39,9%, по дороге - 9,9 %</t>
        </r>
      </is>
    </oc>
    <nc r="J173" t="inlineStr">
      <is>
        <r>
          <rPr>
            <u/>
            <sz val="16"/>
            <color theme="1"/>
            <rFont val="Times New Roman"/>
            <family val="1"/>
            <charset val="204"/>
          </rPr>
          <t>ДГХ</t>
        </r>
        <r>
          <rPr>
            <sz val="16"/>
            <color theme="1"/>
            <rFont val="Times New Roman"/>
            <family val="1"/>
            <charset val="204"/>
          </rPr>
          <t>: 
Заключено соглашение  от 15.03.2018 № 03 о предоставлении субсидии местному бюджету из бюджета Ханты-Мансийского автономного округа – Югры.
Заключен муниципальный контракт от 08.09.2017 № 48-ГХ  с АО "АВТОДОРСТРОЙ" на ремонт автомобильных дорог на сумму 385 814,2 тыс.руб. общей площадью 157,93  тыс.кв.м., из них средства окружного бюджета 366 523,5 тыс.руб., средства городского бюджета 19 290,7 тыс.руб. Оплачены расходы на сумму 188 539,7 тыс.руб.за работы, выполненные в 2017 году. Всего планируется отремонтировать 157,93 тыс.кв.м. автомобильных дорог. Оставшиеся расходы запланированы на 3, 4 кварталы 2018 года. 
Планируется заключить муниципальный контракт на ремонт автомобильной дороги по ул. Грибоедова на сумму  1 942,8 тыс.руб., из них средства окружного бюджета - 1 844,0 тыс.руб. Согласно плану-графику аукцион запланирован в июле 2018 года.</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- 39,9%, по дороге - 9,9 %</t>
        </r>
      </is>
    </nc>
  </rcc>
</revisions>
</file>

<file path=xl/revisions/revisionLog1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55:I57" start="0" length="2147483647">
    <dxf>
      <font>
        <color theme="1"/>
      </font>
    </dxf>
  </rfmt>
  <rcc rId="1252" sId="1">
    <oc r="J55" t="inlineStr">
      <is>
        <r>
          <rPr>
            <u/>
            <sz val="16"/>
            <color theme="1"/>
            <rFont val="Times New Roman"/>
            <family val="1"/>
            <charset val="204"/>
          </rPr>
          <t xml:space="preserve">КУИ: </t>
        </r>
        <r>
          <rPr>
            <sz val="16"/>
            <color theme="1"/>
            <rFont val="Times New Roman"/>
            <family val="1"/>
            <charset val="204"/>
          </rPr>
          <t>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переработке и реализации продукции животноводства. Расходы запланированы на 4 квартал 2018 года.</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В рамках реализации мероприятий программы предоставлена субсидия на финансовое обеспечение (возмещение) затрат по отлову и содержанию безнадзорных животных. Бюджетные ассигнования использованы в полном объеме. За счет средств окружного бюджета - 1 003,9 тыс.руб. возмещены расходы по отлову и утилизации 208 безнадзорных животных.
</t>
        </r>
        <r>
          <rPr>
            <u/>
            <sz val="16"/>
            <color rgb="FFFF0000"/>
            <rFont val="Times New Roman"/>
            <family val="2"/>
            <charset val="204"/>
          </rPr>
          <t>АГ</t>
        </r>
        <r>
          <rPr>
            <sz val="16"/>
            <color rgb="FFFF0000"/>
            <rFont val="Times New Roman"/>
            <family val="2"/>
            <charset val="204"/>
          </rPr>
          <t xml:space="preserve">: Запланированы расходы на оплату труда и начисления на выплаты по оплате труда для осуществления администрирования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t>
        </r>
        <r>
          <rPr>
            <u/>
            <sz val="18"/>
            <rFont val="Times New Roman"/>
            <family val="2"/>
            <charset val="204"/>
          </rPr>
          <t/>
        </r>
      </is>
    </oc>
    <nc r="J55" t="inlineStr">
      <is>
        <r>
          <rPr>
            <u/>
            <sz val="16"/>
            <color theme="1"/>
            <rFont val="Times New Roman"/>
            <family val="1"/>
            <charset val="204"/>
          </rPr>
          <t xml:space="preserve">КУИ: </t>
        </r>
        <r>
          <rPr>
            <sz val="16"/>
            <color theme="1"/>
            <rFont val="Times New Roman"/>
            <family val="1"/>
            <charset val="204"/>
          </rPr>
          <t xml:space="preserve">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переработке и реализации продукции животноводства. Расходы запланированы на 4 квартал 2018 года.
</t>
        </r>
        <r>
          <rPr>
            <u/>
            <sz val="16"/>
            <color theme="1"/>
            <rFont val="Times New Roman"/>
            <family val="1"/>
            <charset val="204"/>
          </rPr>
          <t>ДГХ:</t>
        </r>
        <r>
          <rPr>
            <sz val="16"/>
            <color theme="1"/>
            <rFont val="Times New Roman"/>
            <family val="1"/>
            <charset val="204"/>
          </rPr>
          <t xml:space="preserve"> В рамках реализации мероприятий программы предоставлена субсидия на финансовое обеспечение (возмещение) затрат по отлову и содержанию безнадзорных животных. Бюджетные ассигнования использованы в полном объеме. За счет средств окружного бюджета - 1 003,9 тыс.руб. возмещены расходы по отлову и утилизации 208 безнадзорных животных.</t>
        </r>
        <r>
          <rPr>
            <sz val="16"/>
            <color rgb="FFFF0000"/>
            <rFont val="Times New Roman"/>
            <family val="2"/>
            <charset val="204"/>
          </rPr>
          <t xml:space="preserve">
</t>
        </r>
        <r>
          <rPr>
            <u/>
            <sz val="16"/>
            <color theme="1"/>
            <rFont val="Times New Roman"/>
            <family val="1"/>
            <charset val="204"/>
          </rPr>
          <t>АГ</t>
        </r>
        <r>
          <rPr>
            <sz val="16"/>
            <color theme="1"/>
            <rFont val="Times New Roman"/>
            <family val="1"/>
            <charset val="204"/>
          </rPr>
          <t xml:space="preserve">: Запланированы расходы на оплату труда и начисления на выплаты по оплате труда для осуществления администрирования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Расходы запланированы на 4 квартал 2018 года.
</t>
        </r>
        <r>
          <rPr>
            <sz val="16"/>
            <color rgb="FFFF0000"/>
            <rFont val="Times New Roman"/>
            <family val="2"/>
            <charset val="204"/>
          </rPr>
          <t xml:space="preserve">
</t>
        </r>
        <r>
          <rPr>
            <u/>
            <sz val="18"/>
            <rFont val="Times New Roman"/>
            <family val="2"/>
            <charset val="204"/>
          </rPr>
          <t/>
        </r>
      </is>
    </nc>
  </rcc>
</revisions>
</file>

<file path=xl/revisions/revisionLog1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53"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t>
        </r>
        <r>
          <rPr>
            <sz val="16"/>
            <color rgb="FFFF0000"/>
            <rFont val="Times New Roman"/>
            <family val="2"/>
            <charset val="204"/>
          </rPr>
          <t xml:space="preserve">
   </t>
        </r>
        <r>
          <rPr>
            <sz val="16"/>
            <rFont val="Times New Roman"/>
            <family val="1"/>
            <charset val="204"/>
          </rPr>
          <t xml:space="preserve">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01.06.2018:
1) Оказаны услуги по проверке смет по первым трем адресам на сумму 21,0 тыс.руб.;
2) Ведется работа по заключению муниципального контракта с ООО "Виктум" по ремонту квартир по ул. Мелик-Карамова, 41, кв. 19 и ул. Майская, 10, кв. 147 на сумму 417,3 тыс.руб. экономия по итогам проведения торгов составила 118,68656 тыс.руб.;
3) Закупка на ремонт помещений на сумму 201,1 тыс.руб. по оставшимся адресам размещена, дата проведения аукциона 13.06.2018.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
</t>
        </r>
        <r>
          <rPr>
            <u/>
            <sz val="16"/>
            <color rgb="FFFF0000"/>
            <rFont val="Times New Roman"/>
            <family val="2"/>
            <charset val="204"/>
          </rPr>
          <t>ДАиГ</t>
        </r>
        <r>
          <rPr>
            <sz val="16"/>
            <color rgb="FFFF0000"/>
            <rFont val="Times New Roman"/>
            <family val="2"/>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30.03.2018 года выделены дополнительные средства из окружного бюджета.
Заявка на приобретение квартир будет размещена повторно в июне 2018 года на всю сумму.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t>
        </r>
        <r>
          <rPr>
            <sz val="16"/>
            <color rgb="FFFF0000"/>
            <rFont val="Times New Roman"/>
            <family val="2"/>
            <charset val="204"/>
          </rPr>
          <t xml:space="preserve">
   </t>
        </r>
        <r>
          <rPr>
            <sz val="16"/>
            <rFont val="Times New Roman"/>
            <family val="1"/>
            <charset val="204"/>
          </rPr>
          <t xml:space="preserve">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u/>
            <sz val="16"/>
            <color theme="1"/>
            <rFont val="Times New Roman"/>
            <family val="1"/>
            <charset val="204"/>
          </rPr>
          <t>ДГХ:</t>
        </r>
        <r>
          <rPr>
            <sz val="16"/>
            <color theme="1"/>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
</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30.03.2018 года выделены дополнительные средства из окружного бюджета.
Заявка на приобретение квартир будет размещена повторно в июне 2018 года на всю сумму.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rcc>
</revisions>
</file>

<file path=xl/revisions/revisionLog1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40" start="0" length="0">
    <dxf>
      <font>
        <sz val="16"/>
        <color rgb="FFFF0000"/>
      </font>
    </dxf>
  </rfmt>
  <rcc rId="1254" sId="1">
    <oc r="J140" t="inlineStr">
      <is>
        <r>
          <rPr>
            <u/>
            <sz val="16"/>
            <color rgb="FFFF0000"/>
            <rFont val="Times New Roman"/>
            <family val="2"/>
            <charset val="204"/>
          </rPr>
          <t xml:space="preserve">ДГХ: 
</t>
        </r>
        <r>
          <rPr>
            <sz val="16"/>
            <color rgb="FFFF0000"/>
            <rFont val="Times New Roman"/>
            <family val="2"/>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планируется выполнить  капитальный ремонт объектов: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(ДГХ)
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1 752,27299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u/>
            <sz val="16"/>
            <color rgb="FFFF0000"/>
            <rFont val="Times New Roman"/>
            <family val="2"/>
            <charset val="204"/>
          </rPr>
          <t xml:space="preserve">ДАиГ: </t>
        </r>
        <r>
          <rPr>
            <sz val="16"/>
            <color rgb="FFFF0000"/>
            <rFont val="Times New Roman"/>
            <family val="2"/>
            <charset val="204"/>
          </rPr>
          <t>В рамках данной программы предусмотрены средства на строительство объекта  «Пешеходный мост в сквере "Старожилов" в г.Сургуте». Электронные аукционы на выполнение работ по строительству объекта 21.03.2018 и 10.05.2018 признаны несостоявшимися в соотвествии с ч.16. ст.66 ФЗ № 44-ФЗ в связи с отсутствием заявок от претендентов. Очередное размещение заявки состоялось 25.05.2018. Подведение итогов аукциона 20.06.2018. Планируемое окончание работ - декабрь 2018.</t>
        </r>
        <r>
          <rPr>
            <u/>
            <sz val="16"/>
            <color rgb="FFFF0000"/>
            <rFont val="Times New Roman"/>
            <family val="2"/>
            <charset val="204"/>
          </rPr>
          <t xml:space="preserve">
 УППЭК</t>
        </r>
        <r>
          <rPr>
            <sz val="16"/>
            <color rgb="FFFF0000"/>
            <rFont val="Times New Roman"/>
            <family val="2"/>
            <charset val="204"/>
          </rPr>
          <t xml:space="preserve">: в 2018 году планируется благоустройство объекта  "Сквер в мкр-не 31". Средства  будут освоены в течение  года.
</t>
        </r>
        <r>
          <rPr>
            <sz val="24"/>
            <color rgb="FFFF0000"/>
            <rFont val="Times New Roman"/>
            <family val="2"/>
            <charset val="204"/>
          </rPr>
          <t xml:space="preserve">
                   </t>
        </r>
        <r>
          <rPr>
            <sz val="16"/>
            <color rgb="FFFF0000"/>
            <rFont val="Times New Roman"/>
            <family val="2"/>
            <charset val="204"/>
          </rPr>
          <t xml:space="preserve">                                                                                         </t>
        </r>
      </is>
    </oc>
    <nc r="J140" t="inlineStr">
      <is>
        <r>
          <rPr>
            <u/>
            <sz val="16"/>
            <color theme="1"/>
            <rFont val="Times New Roman"/>
            <family val="1"/>
            <charset val="204"/>
          </rPr>
          <t xml:space="preserve">ДГХ: 
</t>
        </r>
        <r>
          <rPr>
            <sz val="16"/>
            <color theme="1"/>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планируется выполнить  капитальный ремонт объектов: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t>
        </r>
        <r>
          <rPr>
            <sz val="16"/>
            <color rgb="FFFF0000"/>
            <rFont val="Times New Roman"/>
            <family val="2"/>
            <charset val="204"/>
          </rPr>
          <t xml:space="preserve"> </t>
        </r>
        <r>
          <rPr>
            <sz val="16"/>
            <color theme="1"/>
            <rFont val="Times New Roman"/>
            <family val="1"/>
            <charset val="204"/>
          </rPr>
          <t>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Также запланированы работы по замене комплектующих АУРТЭ в 17 объектах социальной сферы. (ДГХ)</t>
        </r>
        <r>
          <rPr>
            <sz val="16"/>
            <color rgb="FFFF0000"/>
            <rFont val="Times New Roman"/>
            <family val="2"/>
            <charset val="204"/>
          </rPr>
          <t xml:space="preserve">
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1 752,27299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u/>
            <sz val="16"/>
            <color rgb="FFFF0000"/>
            <rFont val="Times New Roman"/>
            <family val="2"/>
            <charset val="204"/>
          </rPr>
          <t xml:space="preserve">ДАиГ: </t>
        </r>
        <r>
          <rPr>
            <sz val="16"/>
            <color rgb="FFFF0000"/>
            <rFont val="Times New Roman"/>
            <family val="2"/>
            <charset val="204"/>
          </rPr>
          <t>В рамках данной программы предусмотрены средства на строительство объекта  «Пешеходный мост в сквере "Старожилов" в г.Сургуте». Электронные аукционы на выполнение работ по строительству объекта 21.03.2018 и 10.05.2018 признаны несостоявшимися в соотвествии с ч.16. ст.66 ФЗ № 44-ФЗ в связи с отсутствием заявок от претендентов. Очередное размещение заявки состоялось 25.05.2018. Подведение итогов аукциона 20.06.2018. Планируемое окончание работ - декабрь 2018.</t>
        </r>
        <r>
          <rPr>
            <u/>
            <sz val="16"/>
            <color rgb="FFFF0000"/>
            <rFont val="Times New Roman"/>
            <family val="2"/>
            <charset val="204"/>
          </rPr>
          <t xml:space="preserve">
 УППЭК</t>
        </r>
        <r>
          <rPr>
            <sz val="16"/>
            <color rgb="FFFF0000"/>
            <rFont val="Times New Roman"/>
            <family val="2"/>
            <charset val="204"/>
          </rPr>
          <t xml:space="preserve">: в 2018 году планируется благоустройство объекта  "Сквер в мкр-не 31". Средства  будут освоены в течение  года.
</t>
        </r>
        <r>
          <rPr>
            <sz val="24"/>
            <color rgb="FFFF0000"/>
            <rFont val="Times New Roman"/>
            <family val="2"/>
            <charset val="204"/>
          </rPr>
          <t xml:space="preserve">
                   </t>
        </r>
        <r>
          <rPr>
            <sz val="16"/>
            <color rgb="FFFF0000"/>
            <rFont val="Times New Roman"/>
            <family val="2"/>
            <charset val="204"/>
          </rPr>
          <t xml:space="preserve">                                                                                         </t>
        </r>
      </is>
    </nc>
  </rcc>
  <rfmt sheetId="1" sqref="H140:I141" start="0" length="2147483647">
    <dxf>
      <font>
        <color theme="1"/>
      </font>
    </dxf>
  </rfmt>
</revisions>
</file>

<file path=xl/revisions/revisionLog1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55" sId="1">
    <oc r="J140" t="inlineStr">
      <is>
        <r>
          <rPr>
            <u/>
            <sz val="16"/>
            <color theme="1"/>
            <rFont val="Times New Roman"/>
            <family val="1"/>
            <charset val="204"/>
          </rPr>
          <t xml:space="preserve">ДГХ: 
</t>
        </r>
        <r>
          <rPr>
            <sz val="16"/>
            <color theme="1"/>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планируется выполнить  капитальный ремонт объектов: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t>
        </r>
        <r>
          <rPr>
            <sz val="16"/>
            <color rgb="FFFF0000"/>
            <rFont val="Times New Roman"/>
            <family val="2"/>
            <charset val="204"/>
          </rPr>
          <t xml:space="preserve"> </t>
        </r>
        <r>
          <rPr>
            <sz val="16"/>
            <color theme="1"/>
            <rFont val="Times New Roman"/>
            <family val="1"/>
            <charset val="204"/>
          </rPr>
          <t>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Также запланированы работы по замене комплектующих АУРТЭ в 17 объектах социальной сферы. (ДГХ)</t>
        </r>
        <r>
          <rPr>
            <sz val="16"/>
            <color rgb="FFFF0000"/>
            <rFont val="Times New Roman"/>
            <family val="2"/>
            <charset val="204"/>
          </rPr>
          <t xml:space="preserve">
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1 752,27299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u/>
            <sz val="16"/>
            <color rgb="FFFF0000"/>
            <rFont val="Times New Roman"/>
            <family val="2"/>
            <charset val="204"/>
          </rPr>
          <t xml:space="preserve">ДАиГ: </t>
        </r>
        <r>
          <rPr>
            <sz val="16"/>
            <color rgb="FFFF0000"/>
            <rFont val="Times New Roman"/>
            <family val="2"/>
            <charset val="204"/>
          </rPr>
          <t>В рамках данной программы предусмотрены средства на строительство объекта  «Пешеходный мост в сквере "Старожилов" в г.Сургуте». Электронные аукционы на выполнение работ по строительству объекта 21.03.2018 и 10.05.2018 признаны несостоявшимися в соотвествии с ч.16. ст.66 ФЗ № 44-ФЗ в связи с отсутствием заявок от претендентов. Очередное размещение заявки состоялось 25.05.2018. Подведение итогов аукциона 20.06.2018. Планируемое окончание работ - декабрь 2018.</t>
        </r>
        <r>
          <rPr>
            <u/>
            <sz val="16"/>
            <color rgb="FFFF0000"/>
            <rFont val="Times New Roman"/>
            <family val="2"/>
            <charset val="204"/>
          </rPr>
          <t xml:space="preserve">
 УППЭК</t>
        </r>
        <r>
          <rPr>
            <sz val="16"/>
            <color rgb="FFFF0000"/>
            <rFont val="Times New Roman"/>
            <family val="2"/>
            <charset val="204"/>
          </rPr>
          <t xml:space="preserve">: в 2018 году планируется благоустройство объекта  "Сквер в мкр-не 31". Средства  будут освоены в течение  года.
</t>
        </r>
        <r>
          <rPr>
            <sz val="24"/>
            <color rgb="FFFF0000"/>
            <rFont val="Times New Roman"/>
            <family val="2"/>
            <charset val="204"/>
          </rPr>
          <t xml:space="preserve">
                   </t>
        </r>
        <r>
          <rPr>
            <sz val="16"/>
            <color rgb="FFFF0000"/>
            <rFont val="Times New Roman"/>
            <family val="2"/>
            <charset val="204"/>
          </rPr>
          <t xml:space="preserve">                                                                                         </t>
        </r>
      </is>
    </oc>
    <nc r="J140" t="inlineStr">
      <is>
        <r>
          <rPr>
            <u/>
            <sz val="16"/>
            <color theme="1"/>
            <rFont val="Times New Roman"/>
            <family val="1"/>
            <charset val="204"/>
          </rPr>
          <t xml:space="preserve">ДГХ: 
</t>
        </r>
        <r>
          <rPr>
            <sz val="16"/>
            <color theme="1"/>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планируется выполнить  капитальный ремонт объектов: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t>
        </r>
        <r>
          <rPr>
            <sz val="16"/>
            <color rgb="FFFF0000"/>
            <rFont val="Times New Roman"/>
            <family val="2"/>
            <charset val="204"/>
          </rPr>
          <t xml:space="preserve"> </t>
        </r>
        <r>
          <rPr>
            <sz val="16"/>
            <color theme="1"/>
            <rFont val="Times New Roman"/>
            <family val="1"/>
            <charset val="204"/>
          </rPr>
          <t xml:space="preserve">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Также запланированы работы по замене комплектующих АУРТЭ в 17 объектах социальной сферы. (ДГХ)
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выполнены ПИР, планируются работы по реконструкции водоводов по объектам "Водовод до ЦТП-61 мкр.25",  "Магистральные сети водоснабжения ул. Крылова, ул. Привокзальная", котельной № 9, ремонту сетей.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sz val="16"/>
            <color rgb="FFFF0000"/>
            <rFont val="Times New Roman"/>
            <family val="1"/>
            <charset val="204"/>
          </rPr>
          <t xml:space="preserve">
</t>
        </r>
        <r>
          <rPr>
            <u/>
            <sz val="16"/>
            <color theme="1"/>
            <rFont val="Times New Roman"/>
            <family val="1"/>
            <charset val="204"/>
          </rPr>
          <t xml:space="preserve">ДАиГ: 
</t>
        </r>
        <r>
          <rPr>
            <sz val="16"/>
            <color theme="1"/>
            <rFont val="Times New Roman"/>
            <family val="1"/>
            <charset val="204"/>
          </rPr>
          <t>Электронные аукционы на выполнение  работ  по строительству объекта «Пешеходный мост в сквере "Старожилов" в г.Сургуте» 21.03.2018 г , 11.05.2018 г. и 15.06.2018 г  признаны несосоявшимися  в соответствии ч.16 ст 66 ФЗ №44 - ФЗ в связи с отсутствием заявок от претендентов. Учитывая сроки повтроного размещения заявки, сроки заключения МК, сезонность работ,  выполнение работ в текущем году не представляется возможным. Средства  перераспределены на выполнение работ по благоустройству дворовых территорий решением ДГ заседание которой состоялось в июне 2018 года.</t>
        </r>
        <r>
          <rPr>
            <sz val="16"/>
            <color rgb="FFFF0000"/>
            <rFont val="Times New Roman"/>
            <family val="1"/>
            <charset val="204"/>
          </rPr>
          <t xml:space="preserve">
</t>
        </r>
        <r>
          <rPr>
            <u/>
            <sz val="16"/>
            <color theme="1"/>
            <rFont val="Times New Roman"/>
            <family val="1"/>
            <charset val="204"/>
          </rPr>
          <t xml:space="preserve">
 УППЭК</t>
        </r>
        <r>
          <rPr>
            <sz val="16"/>
            <color theme="1"/>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1"/>
            <charset val="204"/>
          </rPr>
          <t xml:space="preserve">
</t>
        </r>
        <r>
          <rPr>
            <sz val="36"/>
            <color rgb="FFFF0000"/>
            <rFont val="Times New Roman"/>
            <family val="1"/>
            <charset val="204"/>
          </rPr>
          <t xml:space="preserve">
                                                        </t>
        </r>
        <r>
          <rPr>
            <sz val="16"/>
            <color rgb="FFFF0000"/>
            <rFont val="Times New Roman"/>
            <family val="2"/>
            <charset val="204"/>
          </rPr>
          <t xml:space="preserve">                                                    </t>
        </r>
      </is>
    </nc>
  </rcc>
  <rcv guid="{CCF533A2-322B-40E2-88B2-065E6D1D35B4}" action="delete"/>
  <rdn rId="0" localSheetId="1" customView="1" name="Z_CCF533A2_322B_40E2_88B2_065E6D1D35B4_.wvu.PrintArea" hidden="1" oldHidden="1">
    <formula>'на 01.05.2018'!$A$1:$J$193</formula>
    <oldFormula>'на 01.05.2018'!$A$1:$J$193</oldFormula>
  </rdn>
  <rdn rId="0" localSheetId="1" customView="1" name="Z_CCF533A2_322B_40E2_88B2_065E6D1D35B4_.wvu.PrintTitles" hidden="1" oldHidden="1">
    <formula>'на 01.05.2018'!$5:$8</formula>
    <oldFormula>'на 01.05.2018'!$5:$8</oldFormula>
  </rdn>
  <rdn rId="0" localSheetId="1" customView="1" name="Z_CCF533A2_322B_40E2_88B2_065E6D1D35B4_.wvu.FilterData" hidden="1" oldHidden="1">
    <formula>'на 01.05.2018'!$A$7:$J$397</formula>
    <oldFormula>'на 01.05.2018'!$A$7:$J$397</oldFormula>
  </rdn>
  <rcv guid="{CCF533A2-322B-40E2-88B2-065E6D1D35B4}" action="add"/>
</revisions>
</file>

<file path=xl/revisions/revisionLog1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59" sId="1">
    <oc r="J21" t="inlineStr">
      <is>
        <r>
          <rPr>
            <u/>
            <sz val="16"/>
            <color rgb="FFFF0000"/>
            <rFont val="Times New Roman"/>
            <family val="2"/>
            <charset val="204"/>
          </rPr>
          <t>ДО</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80 448,50 рублей.
</t>
        </r>
        <r>
          <rPr>
            <u/>
            <sz val="16"/>
            <color rgb="FFFF0000"/>
            <rFont val="Times New Roman"/>
            <family val="2"/>
            <charset val="204"/>
          </rPr>
          <t>ДАиГ:</t>
        </r>
        <r>
          <rPr>
            <sz val="16"/>
            <color rgb="FFFF0000"/>
            <rFont val="Times New Roman"/>
            <family val="2"/>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t>
        </r>
        <r>
          <rPr>
            <u/>
            <sz val="16"/>
            <color rgb="FFFF0000"/>
            <rFont val="Times New Roman"/>
            <family val="2"/>
            <charset val="204"/>
          </rPr>
          <t>АГ(ДК)</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01.06.2018 года по педагогическим работникам муниципальных организаций дополнительного образования детей составило 78 800,00 рублей. </t>
        </r>
      </is>
    </oc>
    <nc r="J21" t="inlineStr">
      <is>
        <r>
          <rPr>
            <u/>
            <sz val="16"/>
            <color rgb="FFFF0000"/>
            <rFont val="Times New Roman"/>
            <family val="2"/>
            <charset val="204"/>
          </rPr>
          <t>ДО</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80 448,50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color rgb="FFFF0000"/>
            <rFont val="Times New Roman"/>
            <family val="2"/>
            <charset val="204"/>
          </rPr>
          <t>АГ(ДК)</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01.06.2018 года по педагогическим работникам муниципальных организаций дополнительного образования детей составило 78 800,00 рублей. </t>
        </r>
      </is>
    </nc>
  </rcc>
  <rcc rId="1260"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t>
        </r>
        <r>
          <rPr>
            <sz val="16"/>
            <color rgb="FFFF0000"/>
            <rFont val="Times New Roman"/>
            <family val="2"/>
            <charset val="204"/>
          </rPr>
          <t xml:space="preserve">
   </t>
        </r>
        <r>
          <rPr>
            <sz val="16"/>
            <rFont val="Times New Roman"/>
            <family val="1"/>
            <charset val="204"/>
          </rPr>
          <t xml:space="preserve">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u/>
            <sz val="16"/>
            <color theme="1"/>
            <rFont val="Times New Roman"/>
            <family val="1"/>
            <charset val="204"/>
          </rPr>
          <t>ДГХ:</t>
        </r>
        <r>
          <rPr>
            <sz val="16"/>
            <color theme="1"/>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
</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30.03.2018 года выделены дополнительные средства из окружного бюджета.
Заявка на приобретение квартир будет размещена повторно в июне 2018 года на всю сумму.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t>
        </r>
        <r>
          <rPr>
            <sz val="16"/>
            <color rgb="FFFF0000"/>
            <rFont val="Times New Roman"/>
            <family val="2"/>
            <charset val="204"/>
          </rPr>
          <t xml:space="preserve">
   </t>
        </r>
        <r>
          <rPr>
            <sz val="16"/>
            <rFont val="Times New Roman"/>
            <family val="1"/>
            <charset val="204"/>
          </rPr>
          <t xml:space="preserve">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u/>
            <sz val="16"/>
            <color theme="1"/>
            <rFont val="Times New Roman"/>
            <family val="1"/>
            <charset val="204"/>
          </rPr>
          <t>ДГХ:</t>
        </r>
        <r>
          <rPr>
            <sz val="16"/>
            <color theme="1"/>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
</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признаны несостоявшимся, по причине отсутствия претендентов на участие. Повторное размещение заявок на приобретение 32 квартир состоялось 25-26 июня 2018 года. Подведение итогов аукциона - 09.07.2018.
30.03.2018 выделены дополнительные средства из окружного бюджета в размере 26 118,7 тыс.руб. Размещение закупки на приобретение 14 жилых помещений для участников программы состоится в июле 2018 года. 
</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rcc>
</revisions>
</file>

<file path=xl/revisions/revisionLog1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1" sId="1">
    <oc r="J140" t="inlineStr">
      <is>
        <r>
          <rPr>
            <u/>
            <sz val="16"/>
            <color theme="1"/>
            <rFont val="Times New Roman"/>
            <family val="1"/>
            <charset val="204"/>
          </rPr>
          <t xml:space="preserve">ДГХ: 
</t>
        </r>
        <r>
          <rPr>
            <sz val="16"/>
            <color theme="1"/>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планируется выполнить  капитальный ремонт объектов: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t>
        </r>
        <r>
          <rPr>
            <sz val="16"/>
            <color rgb="FFFF0000"/>
            <rFont val="Times New Roman"/>
            <family val="2"/>
            <charset val="204"/>
          </rPr>
          <t xml:space="preserve"> </t>
        </r>
        <r>
          <rPr>
            <sz val="16"/>
            <color theme="1"/>
            <rFont val="Times New Roman"/>
            <family val="1"/>
            <charset val="204"/>
          </rPr>
          <t xml:space="preserve">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Также запланированы работы по замене комплектующих АУРТЭ в 17 объектах социальной сферы. (ДГХ)
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выполнены ПИР, планируются работы по реконструкции водоводов по объектам "Водовод до ЦТП-61 мкр.25",  "Магистральные сети водоснабжения ул. Крылова, ул. Привокзальная", котельной № 9, ремонту сетей.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sz val="16"/>
            <color rgb="FFFF0000"/>
            <rFont val="Times New Roman"/>
            <family val="1"/>
            <charset val="204"/>
          </rPr>
          <t xml:space="preserve">
</t>
        </r>
        <r>
          <rPr>
            <u/>
            <sz val="16"/>
            <color theme="1"/>
            <rFont val="Times New Roman"/>
            <family val="1"/>
            <charset val="204"/>
          </rPr>
          <t xml:space="preserve">ДАиГ: 
</t>
        </r>
        <r>
          <rPr>
            <sz val="16"/>
            <color theme="1"/>
            <rFont val="Times New Roman"/>
            <family val="1"/>
            <charset val="204"/>
          </rPr>
          <t>Электронные аукционы на выполнение  работ  по строительству объекта «Пешеходный мост в сквере "Старожилов" в г.Сургуте» 21.03.2018 г , 11.05.2018 г. и 15.06.2018 г  признаны несосоявшимися  в соответствии ч.16 ст 66 ФЗ №44 - ФЗ в связи с отсутствием заявок от претендентов. Учитывая сроки повтроного размещения заявки, сроки заключения МК, сезонность работ,  выполнение работ в текущем году не представляется возможным. Средства  перераспределены на выполнение работ по благоустройству дворовых территорий решением ДГ заседание которой состоялось в июне 2018 года.</t>
        </r>
        <r>
          <rPr>
            <sz val="16"/>
            <color rgb="FFFF0000"/>
            <rFont val="Times New Roman"/>
            <family val="1"/>
            <charset val="204"/>
          </rPr>
          <t xml:space="preserve">
</t>
        </r>
        <r>
          <rPr>
            <u/>
            <sz val="16"/>
            <color theme="1"/>
            <rFont val="Times New Roman"/>
            <family val="1"/>
            <charset val="204"/>
          </rPr>
          <t xml:space="preserve">
 УППЭК</t>
        </r>
        <r>
          <rPr>
            <sz val="16"/>
            <color theme="1"/>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1"/>
            <charset val="204"/>
          </rPr>
          <t xml:space="preserve">
</t>
        </r>
        <r>
          <rPr>
            <sz val="36"/>
            <color rgb="FFFF0000"/>
            <rFont val="Times New Roman"/>
            <family val="1"/>
            <charset val="204"/>
          </rPr>
          <t xml:space="preserve">
                                                        </t>
        </r>
        <r>
          <rPr>
            <sz val="16"/>
            <color rgb="FFFF0000"/>
            <rFont val="Times New Roman"/>
            <family val="2"/>
            <charset val="204"/>
          </rPr>
          <t xml:space="preserve">                                                    </t>
        </r>
      </is>
    </oc>
    <nc r="J140" t="inlineStr">
      <is>
        <r>
          <rPr>
            <u/>
            <sz val="16"/>
            <color theme="1"/>
            <rFont val="Times New Roman"/>
            <family val="1"/>
            <charset val="204"/>
          </rPr>
          <t xml:space="preserve">ДГХ: 
</t>
        </r>
        <r>
          <rPr>
            <sz val="16"/>
            <color theme="1"/>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планируется выполнить  капитальный ремонт объектов: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t>
        </r>
        <r>
          <rPr>
            <sz val="16"/>
            <color rgb="FFFF0000"/>
            <rFont val="Times New Roman"/>
            <family val="2"/>
            <charset val="204"/>
          </rPr>
          <t xml:space="preserve"> </t>
        </r>
        <r>
          <rPr>
            <sz val="16"/>
            <color theme="1"/>
            <rFont val="Times New Roman"/>
            <family val="1"/>
            <charset val="204"/>
          </rPr>
          <t xml:space="preserve">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Также запланированы работы по замене комплектующих АУРТЭ в 17 объектах социальной сферы. (ДГХ)
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выполнены ПИР, планируются работы по реконструкции водоводов по объектам "Водовод до ЦТП-61 мкр.25",  "Магистральные сети водоснабжения ул. Крылова, ул. Привокзальная", котельной № 9, ремонту сетей.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sz val="16"/>
            <color rgb="FFFF0000"/>
            <rFont val="Times New Roman"/>
            <family val="1"/>
            <charset val="204"/>
          </rPr>
          <t xml:space="preserve">
</t>
        </r>
        <r>
          <rPr>
            <u/>
            <sz val="16"/>
            <color theme="1"/>
            <rFont val="Times New Roman"/>
            <family val="1"/>
            <charset val="204"/>
          </rPr>
          <t xml:space="preserve">ДАиГ: 
</t>
        </r>
        <r>
          <rPr>
            <sz val="16"/>
            <color theme="1"/>
            <rFont val="Times New Roman"/>
            <family val="1"/>
            <charset val="204"/>
          </rPr>
          <t>Электронные аукционы на выполнение  работ  по строительству объекта «Пешеходный мост в сквере "Старожилов" в г.Сургуте» 21.03.2018, 11.05.2018 и 15.06.2018 признаны несосоявшимися  в соответствии ч.16 ст 66 ФЗ №44 - ФЗ в связи с отсутствием заявок от претендентов. Учитывая сроки повтроного размещения заявки, сроки заключения МК, сезонность работ,  выполнение работ в текущем году не представляется возможным. Средства  перераспределены на выполнение работ по благоустройству дворовых территорий решением ДГ заседание которой состоялось в июне 2018 года.</t>
        </r>
        <r>
          <rPr>
            <sz val="16"/>
            <color rgb="FFFF0000"/>
            <rFont val="Times New Roman"/>
            <family val="1"/>
            <charset val="204"/>
          </rPr>
          <t xml:space="preserve">
</t>
        </r>
        <r>
          <rPr>
            <u/>
            <sz val="16"/>
            <color theme="1"/>
            <rFont val="Times New Roman"/>
            <family val="1"/>
            <charset val="204"/>
          </rPr>
          <t xml:space="preserve">
 УППЭК</t>
        </r>
        <r>
          <rPr>
            <sz val="16"/>
            <color theme="1"/>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1"/>
            <charset val="204"/>
          </rPr>
          <t xml:space="preserve">
</t>
        </r>
        <r>
          <rPr>
            <sz val="36"/>
            <color rgb="FFFF0000"/>
            <rFont val="Times New Roman"/>
            <family val="1"/>
            <charset val="204"/>
          </rPr>
          <t xml:space="preserve">
                                                        </t>
        </r>
        <r>
          <rPr>
            <sz val="16"/>
            <color rgb="FFFF0000"/>
            <rFont val="Times New Roman"/>
            <family val="2"/>
            <charset val="204"/>
          </rPr>
          <t xml:space="preserve">                                                    </t>
        </r>
      </is>
    </nc>
  </rcc>
  <rcc rId="1262" sId="1">
    <oc r="J173" t="inlineStr">
      <is>
        <r>
          <rPr>
            <u/>
            <sz val="16"/>
            <color theme="1"/>
            <rFont val="Times New Roman"/>
            <family val="1"/>
            <charset val="204"/>
          </rPr>
          <t>ДГХ</t>
        </r>
        <r>
          <rPr>
            <sz val="16"/>
            <color theme="1"/>
            <rFont val="Times New Roman"/>
            <family val="1"/>
            <charset val="204"/>
          </rPr>
          <t>: 
Заключено соглашение  от 15.03.2018 № 03 о предоставлении субсидии местному бюджету из бюджета Ханты-Мансийского автономного округа – Югры.
Заключен муниципальный контракт от 08.09.2017 № 48-ГХ  с АО "АВТОДОРСТРОЙ" на ремонт автомобильных дорог на сумму 385 814,2 тыс.руб. общей площадью 157,93  тыс.кв.м., из них средства окружного бюджета 366 523,5 тыс.руб., средства городского бюджета 19 290,7 тыс.руб. Оплачены расходы на сумму 188 539,7 тыс.руб.за работы, выполненные в 2017 году. Всего планируется отремонтировать 157,93 тыс.кв.м. автомобильных дорог. Оставшиеся расходы запланированы на 3, 4 кварталы 2018 года. 
Планируется заключить муниципальный контракт на ремонт автомобильной дороги по ул. Грибоедова на сумму  1 942,8 тыс.руб., из них средства окружного бюджета - 1 844,0 тыс.руб. Согласно плану-графику аукцион запланирован в июле 2018 года.</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- 39,9%, по дороге - 9,9 %</t>
        </r>
      </is>
    </oc>
    <nc r="J173" t="inlineStr">
      <is>
        <r>
          <rPr>
            <u/>
            <sz val="16"/>
            <color theme="1"/>
            <rFont val="Times New Roman"/>
            <family val="1"/>
            <charset val="204"/>
          </rPr>
          <t>ДГХ</t>
        </r>
        <r>
          <rPr>
            <sz val="16"/>
            <color theme="1"/>
            <rFont val="Times New Roman"/>
            <family val="1"/>
            <charset val="204"/>
          </rPr>
          <t>: 
Заключено соглашение  от 15.03.2018 № 03 о предоставлении субсидии местному бюджету из бюджета Ханты-Мансийского автономного округа – Югры.
Заключен муниципальный контракт от 08.09.2017 № 48-ГХ  с АО "АВТОДОРСТРОЙ" на ремонт автомобильных дорог на сумму 385 814,2 тыс.руб. общей площадью 157,93  тыс.кв.м., из них средства окружного бюджета 366 523,5 тыс.руб., средства городского бюджета 19 290,7 тыс.руб. Оплачены расходы на сумму 188 539,7 тыс.руб.за работы, выполненные в 2017 году. Всего планируется отремонтировать 157,93 тыс.кв.м. автомобильных дорог. Оставшиеся расходы запланированы на 3, 4 кварталы 2018 года. 
Планируется заключить муниципальный контракт на ремонт автомобильной дороги по ул. Грибоедова на сумму  1 942,8 тыс.руб., из них средства окружного бюджета - 1 844,0 тыс.руб. Согласно плану-графику аукцион запланирован в июле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- 38,9%, по дороге - 9,9 %</t>
        </r>
      </is>
    </nc>
  </rcc>
  <rcc rId="1263" sId="1" numFmtId="4">
    <oc r="I175">
      <v>368367.5</v>
    </oc>
    <nc r="I175">
      <f>368367.5+32013.1</f>
    </nc>
  </rcc>
  <rcc rId="1264" sId="1" numFmtId="4">
    <oc r="I176">
      <v>19389.5</v>
    </oc>
    <nc r="I176">
      <f>19389.5+1684.9</f>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9"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признаны несостоявшимся, по причине отсутствия претендентов на участие. Повторное размещение заявок на приобретение 32 квартир состоялось 25-26 июня 2018 года. Подведение итогов аукциона - 09.07.2018.
30.03.2018 выделены дополнительные средства из окружного бюджета в размере 26 118,7 тыс.руб. Размещение закупки на приобретение 14 жилых помещений для участников программы состоится в июле 2018 года.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Расходы запланированы на 3 квартал 2018 года.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признаны несостоявшимся, по причине отсутствия претендентов на участие. Повторное размещение заявок на приобретение 32 квартир состоялось 25-26 июня 2018 года. Подведение итогов аукциона - 09.07.2018.
30.03.2018 выделены дополнительные средства из окружного бюджета в размере 26 118,7 тыс.руб. Размещение закупки на приобретение 14 жилых помещений для участников программы состоится в июле 2018 года.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rcc>
</revisions>
</file>

<file path=xl/revisions/revisionLog1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5" sId="1">
    <oc r="J128" t="inlineStr">
      <is>
        <t>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Размещение заявки на проведение аукциона по приобретению жилого помещения для участника программы состоялось 27.02.2018. Аукцион признан несостоявшимся , т.к. по окончании срока подачи заявок на участие в аукционе не подано ни одной заявки. 
27.03.2018 повторно размещена заявка на проведение аукциона. По итогам аукциона заключен муниципальный контракт на сумму 1 834,645 тыс.руб (1 565,1 тыс.руб. - фед.ср-ва, 269,545 тыс.руб. - ср-ва окруж.бюджета).                          
Уведомлением ДФ ХМАО от 30.03.2018 доведены дополнительные средства: 490,6 тыс.руб. - средства окружного бюджета, 1605,8 тыс.руб. - средства федерального бюджета. 
24.04.2018 повторно размещена заявка на проведение аукциона. По итогам аукциона будет заключен муниципальный контракт на сумму 1 585,4 тыс.руб. - фед.ср-ва.
Остаток средств - экономия, сложившаяся в резельтате проведения торгов.</t>
      </is>
    </oc>
    <nc r="J128" t="inlineStr">
      <is>
        <t>ДАиГ: 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Размещение заявки на проведение аукциона по приобретению жилого помещения для участника программы состоялось 27.02.2018. Аукцион признан несостоявшимся, т.к. по окончании срока подачи заявок на участие в аукционе не подано ни одной заявки. 
27.03.2018 повторно размещена заявка на проведение аукциона. По итогам аукциона заключен муниципальный контракт на сумму 1 834,65 тыс.руб. (1 565,1 тыс.руб. - фед.ср-ва; 269,55 тыс.руб. - ср-ва окруж.бюджета).                          
Уведомлением ДФ ХМАО от 30.03.2018 доведены дополнительные средства: 490,6 тыс.руб. - средства окружного бюджета, 1 605,8 тыс.руб. - средства федерального бюджета. 
24.04.2018 повторно размещена заявка на проведение аукциона. По итогам аукциона заключен муниципальный контракт на сумму 1 585,4 тыс.руб. - фед.ср-ва. Оплата по заключенным контрактам будет произведена в июле 2018 года.
Остаток средств - экономия, сложившаяся в результате проведения торгов.</t>
      </is>
    </nc>
  </rcc>
  <rfmt sheetId="1" sqref="A128:XFD133" start="0" length="2147483647">
    <dxf>
      <font>
        <color auto="1"/>
      </font>
    </dxf>
  </rfmt>
  <rcv guid="{99950613-28E7-4EC2-B918-559A2757B0A9}" action="delete"/>
  <rdn rId="0" localSheetId="1" customView="1" name="Z_99950613_28E7_4EC2_B918_559A2757B0A9_.wvu.PrintArea" hidden="1" oldHidden="1">
    <formula>'на 01.05.2018'!$A$1:$J$195</formula>
    <oldFormula>'на 01.05.2018'!$A$1:$J$195</oldFormula>
  </rdn>
  <rdn rId="0" localSheetId="1" customView="1" name="Z_99950613_28E7_4EC2_B918_559A2757B0A9_.wvu.PrintTitles" hidden="1" oldHidden="1">
    <formula>'на 01.05.2018'!$5:$8</formula>
    <oldFormula>'на 01.05.2018'!$5:$8</oldFormula>
  </rdn>
  <rdn rId="0" localSheetId="1" customView="1" name="Z_99950613_28E7_4EC2_B918_559A2757B0A9_.wvu.FilterData" hidden="1" oldHidden="1">
    <formula>'на 01.05.2018'!$A$7:$J$397</formula>
    <oldFormula>'на 01.05.2018'!$A$7:$J$397</oldFormula>
  </rdn>
  <rcv guid="{99950613-28E7-4EC2-B918-559A2757B0A9}" action="add"/>
</revisions>
</file>

<file path=xl/revisions/revisionLog1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9" sId="1">
    <oc r="J98" t="inlineStr">
      <is>
        <t xml:space="preserve">Заключен  МК № 08/2017 от 25.10.2017 с ООО СК "ЮВиС"  на выполнение работ по строительству объекта "Улица Киртбая от  ул. 1 "З" до ул. 3 "З" . Цена контракта - 678 069,2 тыс.руб. В 2017 году выполнены работы на сумму  83 768,8 тыс.руб. Срок выполнения работ по 30 июня 2019 года. Ориентировочный срок ввода объекта в эксплуатацию - июль 2019 года.  
Общая готовность по объекту - 39,9%, по сетям - 72,4% </t>
      </is>
    </oc>
    <nc r="J98" t="inlineStr">
      <is>
        <t>Заключен  МК № 08/2017 от 25.10.2017 с ООО СК "ЮВиС"  на выполнение работ по строительству объекта "Улица Киртбая от  ул. 1 "З" до ул. 3 "З" . Цена контракта - 678 069,2 тыс.руб. В 2017 году выполнены работы на сумму  83 768,8 тыс.руб. Срок выполнения работ по 30 июня 2019 года. Ориентировочный срок ввода объекта в эксплуатацию - июль 2019 года.  
В связи с корректировкой принятых работ за май 2018 года средства окружного бюджета в размере 42137,7 тыс. руб. будут оплачены в следующем отчетном периоде. Общая готовность  по объекту - 38,9%, по сетям  - 70,5 %, с учетом произведенной корректировки.</t>
      </is>
    </nc>
  </rcc>
  <rcc rId="1270" sId="1" numFmtId="4">
    <oc r="G101">
      <v>37350.550000000003</v>
    </oc>
    <nc r="G101">
      <v>35733.57</v>
    </nc>
  </rcc>
  <rcc rId="1271" sId="1" numFmtId="4">
    <oc r="E101">
      <v>37350.550000000003</v>
    </oc>
    <nc r="E101">
      <v>35733.57</v>
    </nc>
  </rcc>
  <rfmt sheetId="1" sqref="A98:XFD103" start="0" length="2147483647">
    <dxf>
      <font>
        <color auto="1"/>
      </font>
    </dxf>
  </rfmt>
  <rfmt sheetId="1" sqref="A92:XFD97" start="0" length="2147483647">
    <dxf>
      <font>
        <color auto="1"/>
      </font>
    </dxf>
  </rfmt>
  <rfmt sheetId="1" sqref="A86:XFD91" start="0" length="2147483647">
    <dxf>
      <font>
        <color auto="1"/>
      </font>
    </dxf>
  </rfmt>
  <rcc rId="1272" sId="1" numFmtId="4">
    <oc r="D82">
      <v>121231.3</v>
    </oc>
    <nc r="D82">
      <v>515357.2</v>
    </nc>
  </rcc>
  <rcc rId="1273" sId="1" numFmtId="4">
    <oc r="I82">
      <v>121231.3</v>
    </oc>
    <nc r="I82">
      <v>515357.2</v>
    </nc>
  </rcc>
  <rcc rId="1274" sId="1">
    <oc r="J86" t="inlineStr">
      <is>
        <t>Размещение закупки на выполнение работ по  подготовке изменений в проект межевания и проект планировки территории улично - дорожной сети города Сургута в части "красных" линий запланировано на III квартал 2018года</t>
      </is>
    </oc>
    <nc r="J86" t="inlineStr">
      <is>
        <t xml:space="preserve">Размещение закупки на выполнение работ по разработке проекта планировки в границах улиц 30 лет Победы, Маяковского, Музейной и проекта межевания территории в границах улиц Маяковского, 30 лет Победы, проспекта Мира в городе Сургуте  запланировано на III квартал 2018года. </t>
      </is>
    </nc>
  </rcc>
  <rfmt sheetId="1" sqref="A80:XFD85" start="0" length="2147483647">
    <dxf>
      <font>
        <color auto="1"/>
      </font>
    </dxf>
  </rfmt>
  <rfmt sheetId="1" sqref="A74:XFD79" start="0" length="2147483647">
    <dxf>
      <font>
        <color auto="1"/>
      </font>
    </dxf>
  </rfmt>
  <rfmt sheetId="1" sqref="A68:XFD73" start="0" length="2147483647">
    <dxf>
      <font>
        <color auto="1"/>
      </font>
    </dxf>
  </rfmt>
  <rcc rId="1275" sId="1">
    <oc r="J80" t="inlineStr">
      <is>
        <t>В апреле, мае 2018 года аукционы на приобретение жилых помещений признаны не состоявшимися по причине отсутствия заявок на участие. Подведение итогов акциона по заявкам, размещенным 29-30 мая 2018 года, согласно плану-графику, состоится в июне 2018 года (15 - 1 комн.квартир, 11 - 2-х комнт.квартир)</t>
      </is>
    </oc>
    <nc r="J80" t="inlineStr">
      <is>
        <t>В апреле, мае, июне 2018 года аукционы на приобретение жилых помещений признаны не состоявшимися по причине отсутствия заявок на участие. Подведение итогов аукционов по заявкам на приобретение 5 квартир 1-комнатных, 6 квартир 2-комнатных состоится 9-16 июля. Размещение остальных закупок состоится в июле 2018 года.</t>
      </is>
    </nc>
  </rcc>
</revisions>
</file>

<file path=xl/revisions/revisionLog1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16:XFD121" start="0" length="2147483647">
    <dxf>
      <font>
        <color auto="1"/>
      </font>
    </dxf>
  </rfmt>
  <rfmt sheetId="1" sqref="A110:XFD115" start="0" length="2147483647">
    <dxf>
      <font>
        <color auto="1"/>
      </font>
    </dxf>
  </rfmt>
  <rfmt sheetId="1" sqref="A122:XFD127" start="0" length="2147483647">
    <dxf>
      <font>
        <color auto="1"/>
      </font>
    </dxf>
  </rfmt>
  <rfmt sheetId="1" sqref="A134:XFD139" start="0" length="2147483647">
    <dxf>
      <font>
        <color auto="1"/>
      </font>
    </dxf>
  </rfmt>
  <rfmt sheetId="1" sqref="A104:XFD109" start="0" length="2147483647">
    <dxf>
      <font>
        <color auto="1"/>
      </font>
    </dxf>
  </rfmt>
  <rcc rId="1276" sId="1" numFmtId="4">
    <oc r="D82">
      <v>515357.2</v>
    </oc>
    <nc r="D82">
      <v>575357.19999999995</v>
    </nc>
  </rcc>
  <rfmt sheetId="1" sqref="C63:C64" start="0" length="2147483647">
    <dxf>
      <font>
        <color auto="1"/>
      </font>
    </dxf>
  </rfmt>
  <rfmt sheetId="1" sqref="D63" start="0" length="2147483647">
    <dxf>
      <font>
        <color auto="1"/>
      </font>
    </dxf>
  </rfmt>
  <rfmt sheetId="1" sqref="D64" start="0" length="2147483647">
    <dxf>
      <font>
        <color auto="1"/>
      </font>
    </dxf>
  </rfmt>
  <rfmt sheetId="1" sqref="G64:G65" start="0" length="2147483647">
    <dxf>
      <font>
        <color auto="1"/>
      </font>
    </dxf>
  </rfmt>
  <rcc rId="1277" sId="1" numFmtId="4">
    <nc r="E118">
      <v>6.55</v>
    </nc>
  </rcc>
  <rcc rId="1278" sId="1" numFmtId="4">
    <oc r="C101">
      <v>50278.62</v>
    </oc>
    <nc r="C101">
      <v>50278.63</v>
    </nc>
  </rcc>
  <rcc rId="1279" sId="1" numFmtId="4">
    <oc r="D101">
      <v>50278.62</v>
    </oc>
    <nc r="D101">
      <v>50278.63</v>
    </nc>
  </rcc>
  <rfmt sheetId="1" sqref="A62:XFD67" start="0" length="2147483647">
    <dxf>
      <font>
        <color auto="1"/>
      </font>
    </dxf>
  </rfmt>
  <rcc rId="1280" sId="1" numFmtId="4">
    <oc r="I82">
      <v>515357.2</v>
    </oc>
    <nc r="I82">
      <v>575357.19999999995</v>
    </nc>
  </rcc>
  <rcc rId="1281" sId="1" numFmtId="4">
    <oc r="I101">
      <v>50278.62</v>
    </oc>
    <nc r="I101">
      <v>50278.63</v>
    </nc>
  </rcc>
  <rcv guid="{99950613-28E7-4EC2-B918-559A2757B0A9}" action="delete"/>
  <rdn rId="0" localSheetId="1" customView="1" name="Z_99950613_28E7_4EC2_B918_559A2757B0A9_.wvu.PrintArea" hidden="1" oldHidden="1">
    <formula>'на 01.05.2018'!$A$1:$J$195</formula>
    <oldFormula>'на 01.05.2018'!$A$1:$J$195</oldFormula>
  </rdn>
  <rdn rId="0" localSheetId="1" customView="1" name="Z_99950613_28E7_4EC2_B918_559A2757B0A9_.wvu.PrintTitles" hidden="1" oldHidden="1">
    <formula>'на 01.05.2018'!$5:$8</formula>
    <oldFormula>'на 01.05.2018'!$5:$8</oldFormula>
  </rdn>
  <rdn rId="0" localSheetId="1" customView="1" name="Z_99950613_28E7_4EC2_B918_559A2757B0A9_.wvu.FilterData" hidden="1" oldHidden="1">
    <formula>'на 01.05.2018'!$A$7:$J$397</formula>
    <oldFormula>'на 01.05.2018'!$A$7:$J$397</oldFormula>
  </rdn>
  <rcv guid="{99950613-28E7-4EC2-B918-559A2757B0A9}" action="add"/>
</revisions>
</file>

<file path=xl/revisions/revisionLog1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38" sId="1">
    <oc r="J49" t="inlineStr">
      <is>
        <r>
          <rPr>
            <u/>
            <sz val="16"/>
            <rFont val="Times New Roman"/>
            <family val="1"/>
            <charset val="204"/>
          </rPr>
          <t xml:space="preserve">АГ: </t>
        </r>
        <r>
          <rPr>
            <sz val="16"/>
            <rFont val="Times New Roman"/>
            <family val="1"/>
            <charset val="204"/>
          </rPr>
          <t>В рамках реализации государственной программы осуществляется деятельность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
- содействие трудоустройству граждан с инвалидностью и их адаптация на рынке труда;
- содействие улучшению положения на рынке труда не 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oc>
    <nc r="J49" t="inlineStr">
      <is>
        <r>
          <rPr>
            <u/>
            <sz val="16"/>
            <rFont val="Times New Roman"/>
            <family val="1"/>
            <charset val="204"/>
          </rPr>
          <t xml:space="preserve">АГ: </t>
        </r>
        <r>
          <rPr>
            <sz val="16"/>
            <rFont val="Times New Roman"/>
            <family val="1"/>
            <charset val="204"/>
          </rPr>
          <t>В рамках реализации государственной программы осуществляется деятельность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
- содействие трудоустройству граждан с инвалидностью и их адаптация на рынке труда;
- содействие улучшению положения на рынке труда не 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nc>
  </rcc>
</revisions>
</file>

<file path=xl/revisions/revisionLog1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39" sId="1">
    <oc r="C64">
      <f>C70+C106</f>
    </oc>
    <nc r="C64">
      <f>C70+C106</f>
    </nc>
  </rcc>
  <rfmt sheetId="1" sqref="C149:D149" start="0" length="2147483647">
    <dxf>
      <font>
        <color auto="1"/>
      </font>
    </dxf>
  </rfmt>
</revisions>
</file>

<file path=xl/revisions/revisionLog1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40" sId="1" numFmtId="4">
    <oc r="E149">
      <v>2.8</v>
    </oc>
    <nc r="E149">
      <v>200</v>
    </nc>
  </rcc>
  <rcc rId="1341" sId="1" numFmtId="4">
    <oc r="G149">
      <v>2.8</v>
    </oc>
    <nc r="G149">
      <v>200</v>
    </nc>
  </rcc>
  <rcc rId="1342" sId="1">
    <oc r="F149">
      <f>E149/D149</f>
    </oc>
    <nc r="F149">
      <f>E149/D149</f>
    </nc>
  </rcc>
  <rcc rId="1343" sId="1">
    <oc r="H149">
      <f>G149/D149</f>
    </oc>
    <nc r="H149">
      <f>G149/D149</f>
    </nc>
  </rcc>
  <rfmt sheetId="1" sqref="E149:H149" start="0" length="2147483647">
    <dxf>
      <font>
        <color auto="1"/>
      </font>
    </dxf>
  </rfmt>
  <rfmt sheetId="1" sqref="I149" start="0" length="2147483647">
    <dxf>
      <font>
        <color auto="1"/>
      </font>
    </dxf>
  </rfmt>
</revisions>
</file>

<file path=xl/revisions/revisionLog1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44" sId="1" numFmtId="4">
    <oc r="C151">
      <v>6069.57</v>
    </oc>
    <nc r="C151">
      <v>11325.6</v>
    </nc>
  </rcc>
  <rfmt sheetId="1" sqref="C151" start="0" length="2147483647">
    <dxf>
      <font>
        <color auto="1"/>
      </font>
    </dxf>
  </rfmt>
  <rcc rId="1345" sId="1" numFmtId="4">
    <oc r="D151">
      <v>3018.78</v>
    </oc>
    <nc r="D151">
      <v>11536.1</v>
    </nc>
  </rcc>
  <rfmt sheetId="1" sqref="D151" start="0" length="2147483647">
    <dxf>
      <font>
        <color auto="1"/>
      </font>
    </dxf>
  </rfmt>
  <rcc rId="1346" sId="1" numFmtId="4">
    <oc r="G151">
      <v>22.4</v>
    </oc>
    <nc r="G151">
      <v>9623.6</v>
    </nc>
  </rcc>
  <rfmt sheetId="1" sqref="G151" start="0" length="2147483647">
    <dxf>
      <font>
        <color auto="1"/>
      </font>
    </dxf>
  </rfmt>
  <rfmt sheetId="1" sqref="E151" start="0" length="2147483647">
    <dxf>
      <font>
        <color auto="1"/>
      </font>
    </dxf>
  </rfmt>
  <rfmt sheetId="1" sqref="F151:H151" start="0" length="2147483647">
    <dxf>
      <font>
        <color auto="1"/>
      </font>
    </dxf>
  </rfmt>
  <rfmt sheetId="1" sqref="C151:D151" start="0" length="2147483647">
    <dxf>
      <font/>
    </dxf>
  </rfmt>
  <rfmt sheetId="1" sqref="C150:D150" start="0" length="2147483647">
    <dxf>
      <font>
        <color auto="1"/>
      </font>
    </dxf>
  </rfmt>
  <rcc rId="1347" sId="1" numFmtId="4">
    <oc r="E150">
      <v>9356.5499999999993</v>
    </oc>
    <nc r="E150">
      <v>9790</v>
    </nc>
  </rcc>
  <rfmt sheetId="1" sqref="E150" start="0" length="2147483647">
    <dxf>
      <font>
        <color auto="1"/>
      </font>
    </dxf>
  </rfmt>
  <rcc rId="1348" sId="1" numFmtId="4">
    <oc r="G150">
      <v>9356.5499999999993</v>
    </oc>
    <nc r="G150">
      <v>9511.4</v>
    </nc>
  </rcc>
  <rfmt sheetId="1" sqref="G150" start="0" length="2147483647">
    <dxf>
      <font>
        <color auto="1"/>
      </font>
    </dxf>
  </rfmt>
  <rfmt sheetId="1" sqref="F150:H150" start="0" length="2147483647">
    <dxf>
      <font>
        <color auto="1"/>
      </font>
    </dxf>
  </rfmt>
  <rfmt sheetId="1" sqref="B147:B153" start="0" length="2147483647">
    <dxf>
      <font>
        <color auto="1"/>
      </font>
    </dxf>
  </rfmt>
  <rfmt sheetId="1" sqref="A147:A148" start="0" length="2147483647">
    <dxf>
      <font>
        <color auto="1"/>
      </font>
    </dxf>
  </rfmt>
  <rfmt sheetId="1" sqref="I152" start="0" length="2147483647">
    <dxf>
      <font>
        <color auto="1"/>
      </font>
    </dxf>
  </rfmt>
  <rcc rId="1349" sId="1" numFmtId="4">
    <oc r="E152">
      <f>G152</f>
    </oc>
    <nc r="E152">
      <v>7908.42</v>
    </nc>
  </rcc>
  <rcc rId="1350" sId="1" numFmtId="4">
    <oc r="D152">
      <v>8029.69</v>
    </oc>
    <nc r="D152">
      <v>8029.67</v>
    </nc>
  </rcc>
  <rcc rId="1351" sId="1" numFmtId="4">
    <oc r="G152">
      <v>7378.95</v>
    </oc>
    <nc r="G152">
      <v>7908.42</v>
    </nc>
  </rcc>
  <rcc rId="1352" sId="1" numFmtId="4">
    <oc r="I152">
      <v>8029.69</v>
    </oc>
    <nc r="I152">
      <v>8029.57</v>
    </nc>
  </rcc>
  <rfmt sheetId="1" sqref="C152:I152" start="0" length="2147483647">
    <dxf>
      <font>
        <color auto="1"/>
      </font>
    </dxf>
  </rfmt>
  <rfmt sheetId="1" sqref="I150" start="0" length="2147483647">
    <dxf>
      <font>
        <color auto="1"/>
      </font>
    </dxf>
  </rfmt>
  <rcc rId="1353" sId="1" numFmtId="4">
    <oc r="I151">
      <v>3018.78</v>
    </oc>
    <nc r="I151">
      <v>11536.1</v>
    </nc>
  </rcc>
  <rfmt sheetId="1" sqref="I151" start="0" length="2147483647">
    <dxf>
      <font>
        <color auto="1"/>
      </font>
    </dxf>
  </rfmt>
  <rfmt sheetId="1" sqref="C152:I152" start="0" length="2147483647">
    <dxf>
      <font>
        <color rgb="FFFF0000"/>
      </font>
    </dxf>
  </rfmt>
  <rfmt sheetId="1" sqref="C152:I152" start="0" length="2147483647">
    <dxf>
      <font>
        <color auto="1"/>
      </font>
    </dxf>
  </rfmt>
  <rcc rId="1354" sId="1" numFmtId="4">
    <oc r="D169">
      <v>12237.34</v>
    </oc>
    <nc r="D169">
      <v>16256.72</v>
    </nc>
  </rcc>
  <rfmt sheetId="1" sqref="D169" start="0" length="2147483647">
    <dxf>
      <font>
        <color auto="1"/>
      </font>
    </dxf>
  </rfmt>
  <rcc rId="1355" sId="1" numFmtId="4">
    <oc r="G169">
      <v>4436.3100000000004</v>
    </oc>
    <nc r="G169">
      <v>4853.9399999999996</v>
    </nc>
  </rcc>
  <rfmt sheetId="1" sqref="G169:H169" start="0" length="2147483647">
    <dxf>
      <font>
        <color auto="1"/>
      </font>
    </dxf>
  </rfmt>
  <rfmt sheetId="1" sqref="E169:F169" start="0" length="2147483647">
    <dxf>
      <font>
        <color auto="1"/>
      </font>
    </dxf>
  </rfmt>
  <rcc rId="1356" sId="1" numFmtId="4">
    <oc r="I169">
      <v>12237.34</v>
    </oc>
    <nc r="I169">
      <v>16256.72</v>
    </nc>
  </rcc>
  <rfmt sheetId="1" sqref="I169" start="0" length="2147483647">
    <dxf>
      <font>
        <color auto="1"/>
      </font>
    </dxf>
  </rfmt>
  <rfmt sheetId="1" sqref="C168" start="0" length="2147483647">
    <dxf>
      <font>
        <color auto="1"/>
      </font>
    </dxf>
  </rfmt>
  <rfmt sheetId="1" sqref="D168" start="0" length="2147483647">
    <dxf>
      <font>
        <color auto="1"/>
      </font>
    </dxf>
  </rfmt>
</revisions>
</file>

<file path=xl/revisions/revisionLog1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68" start="0" length="2147483647">
    <dxf>
      <font>
        <color auto="1"/>
      </font>
    </dxf>
  </rfmt>
  <rcc rId="1357" sId="1" numFmtId="4">
    <oc r="G168">
      <v>69057.23</v>
    </oc>
    <nc r="G168">
      <v>80302.600000000006</v>
    </nc>
  </rcc>
  <rfmt sheetId="1" sqref="F168:H168" start="0" length="2147483647">
    <dxf>
      <font>
        <color auto="1"/>
      </font>
    </dxf>
  </rfmt>
  <rfmt sheetId="1" sqref="A166:B171" start="0" length="2147483647">
    <dxf>
      <font>
        <color auto="1"/>
      </font>
    </dxf>
  </rfmt>
  <rfmt sheetId="1" sqref="I168" start="0" length="2147483647">
    <dxf>
      <font>
        <color auto="1"/>
      </font>
    </dxf>
  </rfmt>
  <rcc rId="1358" sId="1" numFmtId="4">
    <oc r="E168">
      <v>69057.23</v>
    </oc>
    <nc r="E168">
      <v>80302.559999999998</v>
    </nc>
  </rcc>
  <rcc rId="1359" sId="1" numFmtId="4">
    <oc r="D192">
      <v>9</v>
    </oc>
    <nc r="D192">
      <v>68.58</v>
    </nc>
  </rcc>
  <rfmt sheetId="1" sqref="D192:I192" start="0" length="2147483647">
    <dxf>
      <font>
        <color auto="1"/>
      </font>
    </dxf>
  </rfmt>
  <rfmt sheetId="1" sqref="C191:D191" start="0" length="2147483647">
    <dxf>
      <font>
        <color auto="1"/>
      </font>
    </dxf>
  </rfmt>
  <rcc rId="1360" sId="1" numFmtId="4">
    <oc r="G191">
      <v>716.18</v>
    </oc>
    <nc r="G191">
      <v>724.1</v>
    </nc>
  </rcc>
  <rfmt sheetId="1" sqref="E191:I191" start="0" length="2147483647">
    <dxf>
      <font>
        <color auto="1"/>
      </font>
    </dxf>
  </rfmt>
  <rcc rId="1361" sId="1" numFmtId="4">
    <oc r="G190">
      <v>13546.68</v>
    </oc>
    <nc r="G190">
      <v>17000</v>
    </nc>
  </rcc>
  <rfmt sheetId="1" sqref="A189:I193" start="0" length="2147483647">
    <dxf>
      <font>
        <color auto="1"/>
      </font>
    </dxf>
  </rfmt>
</revisions>
</file>

<file path=xl/revisions/revisionLog1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47:I148" start="0" length="2147483647">
    <dxf>
      <font>
        <color auto="1"/>
      </font>
    </dxf>
  </rfmt>
</revisions>
</file>

<file path=xl/revisions/revisionLog1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62" sId="1">
    <o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color rgb="FFFF0000"/>
            <rFont val="Times New Roman"/>
            <family val="2"/>
            <charset val="204"/>
          </rPr>
          <t xml:space="preserve">
     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социального предпринимательства;
</t>
        </r>
        <r>
          <rPr>
            <sz val="16"/>
            <color rgb="FFFF0000"/>
            <rFont val="Times New Roman"/>
            <family val="1"/>
            <charset val="204"/>
          </rPr>
          <t>- развитие инновационного и молодежного предпринимательства.
          В мае проведен ежегодный городской конкурс "Предприниматель года".</t>
        </r>
        <r>
          <rPr>
            <sz val="16"/>
            <color theme="3"/>
            <rFont val="Times New Roman"/>
            <family val="1"/>
            <charset val="204"/>
          </rPr>
          <t xml:space="preserve">
</t>
        </r>
      </is>
    </oc>
    <n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color rgb="FFFF0000"/>
            <rFont val="Times New Roman"/>
            <family val="2"/>
            <charset val="204"/>
          </rPr>
          <t xml:space="preserve">
     </t>
        </r>
        <r>
          <rPr>
            <sz val="16"/>
            <rFont val="Times New Roman"/>
            <family val="1"/>
            <charset val="204"/>
          </rPr>
          <t>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субьектов малого и среднего предпринимательства осуществляющих деятельность в социальной сфере;
- развитие инновационного и молодежного предпринимательства.
          В мае проведен ежегодный городской конкурс "Предприниматель года".</t>
        </r>
        <r>
          <rPr>
            <sz val="16"/>
            <color theme="3"/>
            <rFont val="Times New Roman"/>
            <family val="1"/>
            <charset val="204"/>
          </rPr>
          <t xml:space="preserve">
</t>
        </r>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00" sId="1">
    <o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t>
        </r>
        <r>
          <rPr>
            <sz val="16"/>
            <color theme="1"/>
            <rFont val="Times New Roman"/>
            <family val="1"/>
            <charset val="204"/>
          </rPr>
          <t>По состоянию на 01.07.18:
 -  спортсмены участвовали в тренировочных мероприятиях по подготовке к финалу Кубка России по плаванию (г. Обнинск) и в тренировочных мероприятиях по тхэквондо (г. Албена);</t>
        </r>
        <r>
          <rPr>
            <sz val="16"/>
            <rFont val="Times New Roman"/>
            <family val="1"/>
            <charset val="204"/>
          </rPr>
          <t xml:space="preserve">  
 - заключены договоры на приобретение инвентаря.
Освоение средств планируется в течение 2018 года.                                                        </t>
        </r>
      </is>
    </oc>
    <n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t>
        </r>
        <r>
          <rPr>
            <sz val="16"/>
            <color theme="1"/>
            <rFont val="Times New Roman"/>
            <family val="1"/>
            <charset val="204"/>
          </rPr>
          <t>По состоянию на 01.07.18:
 -  спортсмены участвовали в тренировочных мероприятиях по подготовке к финалу Кубка России по плаванию (г. Обнинск) и в тренировочных мероприятиях по тхэквондо (г. Албена);</t>
        </r>
        <r>
          <rPr>
            <sz val="16"/>
            <rFont val="Times New Roman"/>
            <family val="1"/>
            <charset val="204"/>
          </rPr>
          <t xml:space="preserve">  
 - заключены договоры на приобретение инвентаря.
Освоение средств планируется в течение 2018 года.                                                        </t>
        </r>
      </is>
    </nc>
  </rcc>
  <rcv guid="{67ADFAE6-A9AF-44D7-8539-93CD0F6B7849}" action="delete"/>
  <rdn rId="0" localSheetId="1" customView="1" name="Z_67ADFAE6_A9AF_44D7_8539_93CD0F6B7849_.wvu.PrintArea" hidden="1" oldHidden="1">
    <formula>'на 01.07.2018'!$A$1:$J$201</formula>
    <oldFormula>'на 01.07.2018'!$A$1:$J$201</oldFormula>
  </rdn>
  <rdn rId="0" localSheetId="1" customView="1" name="Z_67ADFAE6_A9AF_44D7_8539_93CD0F6B7849_.wvu.PrintTitles" hidden="1" oldHidden="1">
    <formula>'на 01.07.2018'!$5:$8</formula>
    <oldFormula>'на 01.07.2018'!$5:$8</oldFormula>
  </rdn>
  <rdn rId="0" localSheetId="1" customView="1" name="Z_67ADFAE6_A9AF_44D7_8539_93CD0F6B7849_.wvu.Rows" hidden="1" oldHidden="1">
    <formula>'на 01.07.2018'!$19:$20,'на 01.07.2018'!$27:$28,'на 01.07.2018'!$34:$35,'на 01.07.2018'!$41:$42,'на 01.07.2018'!$47:$48,'на 01.07.2018'!$52:$54,'на 01.07.2018'!$56:$56,'на 01.07.2018'!$58:$60,'на 01.07.2018'!$66:$67,'на 01.07.2018'!$72:$73,'на 01.07.2018'!$78:$79,'на 01.07.2018'!$84:$85,'на 01.07.2018'!$96:$97,'на 01.07.2018'!$102:$103,'на 01.07.2018'!$108:$109,'на 01.07.2018'!$114:$115,'на 01.07.2018'!$120:$120,'на 01.07.2018'!$126:$127,'на 01.07.2018'!$132:$133,'на 01.07.2018'!$138:$139,'на 01.07.2018'!$144:$145,'на 01.07.2018'!$151:$152,'на 01.07.2018'!$159:$159,'на 01.07.2018'!$161:$165,'на 01.07.2018'!$170:$171,'на 01.07.2018'!$173:$173,'на 01.07.2018'!$177:$177,'на 01.07.2018'!$183:$184,'на 01.07.2018'!$187:$191,'на 01.07.2018'!$199:$199</formula>
    <oldFormula>'на 01.07.2018'!$19:$20,'на 01.07.2018'!$27:$28,'на 01.07.2018'!$34:$35,'на 01.07.2018'!$41:$42,'на 01.07.2018'!$47:$48,'на 01.07.2018'!$52:$54,'на 01.07.2018'!$56:$56,'на 01.07.2018'!$58:$60,'на 01.07.2018'!$66:$67,'на 01.07.2018'!$72:$73,'на 01.07.2018'!$78:$79,'на 01.07.2018'!$84:$85,'на 01.07.2018'!$96:$97,'на 01.07.2018'!$102:$103,'на 01.07.2018'!$108:$109,'на 01.07.2018'!$114:$115,'на 01.07.2018'!$120:$120,'на 01.07.2018'!$126:$127,'на 01.07.2018'!$132:$133,'на 01.07.2018'!$138:$139,'на 01.07.2018'!$144:$145,'на 01.07.2018'!$151:$152,'на 01.07.2018'!$159:$159,'на 01.07.2018'!$161:$165,'на 01.07.2018'!$170:$171,'на 01.07.2018'!$173:$173,'на 01.07.2018'!$177:$177,'на 01.07.2018'!$183:$184,'на 01.07.2018'!$187:$191,'на 01.07.2018'!$199:$199</oldFormula>
  </rdn>
  <rdn rId="0" localSheetId="1" customView="1" name="Z_67ADFAE6_A9AF_44D7_8539_93CD0F6B7849_.wvu.FilterData" hidden="1" oldHidden="1">
    <formula>'на 01.07.2018'!$A$7:$J$403</formula>
    <oldFormula>'на 01.07.2018'!$A$7:$J$403</oldFormula>
  </rdn>
  <rcv guid="{67ADFAE6-A9AF-44D7-8539-93CD0F6B7849}" action="add"/>
</revisions>
</file>

<file path=xl/revisions/revisionLog1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70:I170" start="0" length="2147483647">
    <dxf>
      <font>
        <color auto="1"/>
      </font>
    </dxf>
  </rfmt>
  <rfmt sheetId="1" sqref="C166:I166" start="0" length="2147483647">
    <dxf>
      <font>
        <color auto="1"/>
      </font>
    </dxf>
  </rfmt>
  <rfmt sheetId="1" sqref="C169" start="0" length="2147483647">
    <dxf>
      <font>
        <color auto="1"/>
      </font>
    </dxf>
  </rfmt>
</revisions>
</file>

<file path=xl/revisions/revisionLog1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63" sId="1">
    <o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rFont val="Times New Roman"/>
            <family val="1"/>
            <charset val="204"/>
          </rPr>
          <t>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r>
        <r>
          <rPr>
            <sz val="16"/>
            <color rgb="FFFF0000"/>
            <rFont val="Times New Roman"/>
            <family val="2"/>
            <charset val="204"/>
          </rPr>
          <t xml:space="preserve"> </t>
        </r>
        <r>
          <rPr>
            <sz val="16"/>
            <rFont val="Times New Roman"/>
            <family val="1"/>
            <charset val="204"/>
          </rPr>
          <t>Запланировано  проведение  городского молодежного проекта "Среда Обитания" (Проведение игры КВН на Кубок Главы города запланировано на ноябрь 2018 года),</t>
        </r>
        <r>
          <rPr>
            <sz val="16"/>
            <color rgb="FFFF0000"/>
            <rFont val="Times New Roman"/>
            <family val="2"/>
            <charset val="204"/>
          </rPr>
          <t xml:space="preserve"> </t>
        </r>
        <r>
          <rPr>
            <sz val="16"/>
            <rFont val="Times New Roman"/>
            <family val="1"/>
            <charset val="204"/>
          </rPr>
          <t>городского молодежного проекта "PROфилактика" (Молодежный форум "Революция тела" запланировано на сентябрь 2018 года),</t>
        </r>
        <r>
          <rPr>
            <sz val="16"/>
            <color rgb="FFFF0000"/>
            <rFont val="Times New Roman"/>
            <family val="2"/>
            <charset val="204"/>
          </rPr>
          <t xml:space="preserve"> </t>
        </r>
        <r>
          <rPr>
            <sz val="16"/>
            <rFont val="Times New Roman"/>
            <family val="1"/>
            <charset val="204"/>
          </rPr>
          <t xml:space="preserve">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r>
          <rPr>
            <sz val="16"/>
            <color rgb="FFFF0000"/>
            <rFont val="Times New Roman"/>
            <family val="2"/>
            <charset val="204"/>
          </rPr>
          <t xml:space="preserve">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2. В рамках реализации государственной программы заключены соглашения</t>
        </r>
        <r>
          <rPr>
            <sz val="16"/>
            <color rgb="FFFF0000"/>
            <rFont val="Times New Roman"/>
            <family val="2"/>
            <charset val="204"/>
          </rPr>
          <t xml:space="preserve"> </t>
        </r>
        <r>
          <rPr>
            <sz val="16"/>
            <rFont val="Times New Roman"/>
            <family val="1"/>
            <charset val="204"/>
          </rPr>
          <t xml:space="preserve">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t>
        </r>
        <r>
          <rPr>
            <sz val="16"/>
            <color rgb="FFFF0000"/>
            <rFont val="Times New Roman"/>
            <family val="2"/>
            <charset val="204"/>
          </rPr>
          <t xml:space="preserve">
   </t>
        </r>
        <r>
          <rPr>
            <sz val="16"/>
            <rFont val="Times New Roman"/>
            <family val="1"/>
            <charset val="204"/>
          </rPr>
          <t xml:space="preserve">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рассылку постановлений. Планируется заключить договор на приобретение бумаги, приобретение ПО "Ангел".
</t>
        </r>
        <r>
          <rPr>
            <sz val="16"/>
            <color rgb="FFFF0000"/>
            <rFont val="Times New Roman"/>
            <family val="2"/>
            <charset val="204"/>
          </rPr>
          <t xml:space="preserve">
</t>
        </r>
        <r>
          <rPr>
            <sz val="16"/>
            <rFont val="Times New Roman"/>
            <family val="1"/>
            <charset val="204"/>
          </rPr>
          <t>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r>
        <r>
          <rPr>
            <sz val="16"/>
            <color rgb="FFFF0000"/>
            <rFont val="Times New Roman"/>
            <family val="2"/>
            <charset val="204"/>
          </rPr>
          <t xml:space="preserve"> </t>
        </r>
        <r>
          <rPr>
            <sz val="16"/>
            <rFont val="Times New Roman"/>
            <family val="1"/>
            <charset val="204"/>
          </rPr>
          <t>Запланировано  проведение  городского молодежного проекта "Среда Обитания" (Проведение игры КВН на Кубок Главы города запланировано на ноябрь 2018 года),</t>
        </r>
        <r>
          <rPr>
            <sz val="16"/>
            <color rgb="FFFF0000"/>
            <rFont val="Times New Roman"/>
            <family val="2"/>
            <charset val="204"/>
          </rPr>
          <t xml:space="preserve"> </t>
        </r>
        <r>
          <rPr>
            <sz val="16"/>
            <rFont val="Times New Roman"/>
            <family val="1"/>
            <charset val="204"/>
          </rPr>
          <t>городского молодежного проекта "PROфилактика" (Молодежный форум "Революция тела" запланировано на сентябрь 2018 года),</t>
        </r>
        <r>
          <rPr>
            <sz val="16"/>
            <color rgb="FFFF0000"/>
            <rFont val="Times New Roman"/>
            <family val="2"/>
            <charset val="204"/>
          </rPr>
          <t xml:space="preserve"> </t>
        </r>
        <r>
          <rPr>
            <sz val="16"/>
            <rFont val="Times New Roman"/>
            <family val="1"/>
            <charset val="204"/>
          </rPr>
          <t xml:space="preserve">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r>
          <rPr>
            <sz val="16"/>
            <color rgb="FFFF0000"/>
            <rFont val="Times New Roman"/>
            <family val="2"/>
            <charset val="204"/>
          </rPr>
          <t xml:space="preserve">                                                                                                
</t>
        </r>
      </is>
    </nc>
  </rcc>
</revisions>
</file>

<file path=xl/revisions/revisionLog1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64" sId="1">
    <o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2. В рамках реализации государственной программы заключены соглашения</t>
        </r>
        <r>
          <rPr>
            <sz val="16"/>
            <color rgb="FFFF0000"/>
            <rFont val="Times New Roman"/>
            <family val="2"/>
            <charset val="204"/>
          </rPr>
          <t xml:space="preserve"> </t>
        </r>
        <r>
          <rPr>
            <sz val="16"/>
            <rFont val="Times New Roman"/>
            <family val="1"/>
            <charset val="204"/>
          </rPr>
          <t xml:space="preserve">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t>
        </r>
        <r>
          <rPr>
            <sz val="16"/>
            <color rgb="FFFF0000"/>
            <rFont val="Times New Roman"/>
            <family val="2"/>
            <charset val="204"/>
          </rPr>
          <t xml:space="preserve">
   </t>
        </r>
        <r>
          <rPr>
            <sz val="16"/>
            <rFont val="Times New Roman"/>
            <family val="1"/>
            <charset val="204"/>
          </rPr>
          <t xml:space="preserve">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рассылку постановлений. Планируется заключить договор на приобретение бумаги, приобретение ПО "Ангел".
</t>
        </r>
        <r>
          <rPr>
            <sz val="16"/>
            <color rgb="FFFF0000"/>
            <rFont val="Times New Roman"/>
            <family val="2"/>
            <charset val="204"/>
          </rPr>
          <t xml:space="preserve">
</t>
        </r>
        <r>
          <rPr>
            <sz val="16"/>
            <rFont val="Times New Roman"/>
            <family val="1"/>
            <charset val="204"/>
          </rPr>
          <t>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r>
        <r>
          <rPr>
            <sz val="16"/>
            <color rgb="FFFF0000"/>
            <rFont val="Times New Roman"/>
            <family val="2"/>
            <charset val="204"/>
          </rPr>
          <t xml:space="preserve"> </t>
        </r>
        <r>
          <rPr>
            <sz val="16"/>
            <rFont val="Times New Roman"/>
            <family val="1"/>
            <charset val="204"/>
          </rPr>
          <t>Запланировано  проведение  городского молодежного проекта "Среда Обитания" (Проведение игры КВН на Кубок Главы города запланировано на ноябрь 2018 года),</t>
        </r>
        <r>
          <rPr>
            <sz val="16"/>
            <color rgb="FFFF0000"/>
            <rFont val="Times New Roman"/>
            <family val="2"/>
            <charset val="204"/>
          </rPr>
          <t xml:space="preserve"> </t>
        </r>
        <r>
          <rPr>
            <sz val="16"/>
            <rFont val="Times New Roman"/>
            <family val="1"/>
            <charset val="204"/>
          </rPr>
          <t>городского молодежного проекта "PROфилактика" (Молодежный форум "Революция тела" запланировано на сентябрь 2018 года),</t>
        </r>
        <r>
          <rPr>
            <sz val="16"/>
            <color rgb="FFFF0000"/>
            <rFont val="Times New Roman"/>
            <family val="2"/>
            <charset val="204"/>
          </rPr>
          <t xml:space="preserve"> </t>
        </r>
        <r>
          <rPr>
            <sz val="16"/>
            <rFont val="Times New Roman"/>
            <family val="1"/>
            <charset val="204"/>
          </rPr>
          <t xml:space="preserve">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r>
          <rPr>
            <sz val="16"/>
            <color rgb="FFFF0000"/>
            <rFont val="Times New Roman"/>
            <family val="2"/>
            <charset val="204"/>
          </rPr>
          <t xml:space="preserve">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2. В рамках реализации государственной программы заключены соглашения</t>
        </r>
        <r>
          <rPr>
            <sz val="16"/>
            <color rgb="FFFF0000"/>
            <rFont val="Times New Roman"/>
            <family val="2"/>
            <charset val="204"/>
          </rPr>
          <t xml:space="preserve"> </t>
        </r>
        <r>
          <rPr>
            <sz val="16"/>
            <rFont val="Times New Roman"/>
            <family val="1"/>
            <charset val="204"/>
          </rPr>
          <t xml:space="preserve">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t>
        </r>
        <r>
          <rPr>
            <sz val="16"/>
            <color rgb="FFFF0000"/>
            <rFont val="Times New Roman"/>
            <family val="2"/>
            <charset val="204"/>
          </rPr>
          <t xml:space="preserve">
   </t>
        </r>
        <r>
          <rPr>
            <sz val="16"/>
            <rFont val="Times New Roman"/>
            <family val="1"/>
            <charset val="204"/>
          </rPr>
          <t xml:space="preserve">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рассылку постановлений. Планируется заключить контракт на приобретение бумаги, приобретение ПО "Ангел".
</t>
        </r>
        <r>
          <rPr>
            <sz val="16"/>
            <color rgb="FFFF0000"/>
            <rFont val="Times New Roman"/>
            <family val="2"/>
            <charset val="204"/>
          </rPr>
          <t xml:space="preserve">
</t>
        </r>
        <r>
          <rPr>
            <sz val="16"/>
            <rFont val="Times New Roman"/>
            <family val="1"/>
            <charset val="204"/>
          </rPr>
          <t>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r>
        <r>
          <rPr>
            <sz val="16"/>
            <color rgb="FFFF0000"/>
            <rFont val="Times New Roman"/>
            <family val="2"/>
            <charset val="204"/>
          </rPr>
          <t xml:space="preserve"> </t>
        </r>
        <r>
          <rPr>
            <sz val="16"/>
            <rFont val="Times New Roman"/>
            <family val="1"/>
            <charset val="204"/>
          </rPr>
          <t>Запланировано  проведение  городского молодежного проекта "Среда Обитания" (Проведение игры КВН на Кубок Главы города запланировано на ноябрь 2018 года),</t>
        </r>
        <r>
          <rPr>
            <sz val="16"/>
            <color rgb="FFFF0000"/>
            <rFont val="Times New Roman"/>
            <family val="2"/>
            <charset val="204"/>
          </rPr>
          <t xml:space="preserve"> </t>
        </r>
        <r>
          <rPr>
            <sz val="16"/>
            <rFont val="Times New Roman"/>
            <family val="1"/>
            <charset val="204"/>
          </rPr>
          <t>городского молодежного проекта "PROфилактика" (Молодежный форум "Революция тела" запланировано на сентябрь 2018 года),</t>
        </r>
        <r>
          <rPr>
            <sz val="16"/>
            <color rgb="FFFF0000"/>
            <rFont val="Times New Roman"/>
            <family val="2"/>
            <charset val="204"/>
          </rPr>
          <t xml:space="preserve"> </t>
        </r>
        <r>
          <rPr>
            <sz val="16"/>
            <rFont val="Times New Roman"/>
            <family val="1"/>
            <charset val="204"/>
          </rPr>
          <t xml:space="preserve">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r>
          <rPr>
            <sz val="16"/>
            <color rgb="FFFF0000"/>
            <rFont val="Times New Roman"/>
            <family val="2"/>
            <charset val="204"/>
          </rPr>
          <t xml:space="preserve">                                                                                                
</t>
        </r>
      </is>
    </nc>
  </rcc>
</revisions>
</file>

<file path=xl/revisions/revisionLog1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1" start="0" length="2147483647">
    <dxf>
      <font>
        <color auto="1"/>
      </font>
    </dxf>
  </rfmt>
  <rfmt sheetId="1" sqref="B9:B15" start="0" length="2147483647">
    <dxf>
      <font>
        <color auto="1"/>
      </font>
    </dxf>
  </rfmt>
  <rfmt sheetId="1" sqref="D11" start="0" length="2147483647">
    <dxf>
      <font>
        <color auto="1"/>
      </font>
    </dxf>
  </rfmt>
  <rfmt sheetId="1" sqref="C10" start="0" length="2147483647">
    <dxf>
      <font>
        <color auto="1"/>
      </font>
    </dxf>
  </rfmt>
  <rfmt sheetId="1" sqref="D10" start="0" length="2147483647">
    <dxf>
      <font>
        <color auto="1"/>
      </font>
    </dxf>
  </rfmt>
  <rfmt sheetId="1" sqref="E10" start="0" length="2147483647">
    <dxf>
      <font>
        <color auto="1"/>
      </font>
    </dxf>
  </rfmt>
  <rfmt sheetId="1" sqref="G10" start="0" length="2147483647">
    <dxf>
      <font>
        <color auto="1"/>
      </font>
    </dxf>
  </rfmt>
  <rcc rId="1365" sId="1" numFmtId="4">
    <oc r="E32">
      <v>192641</v>
    </oc>
    <nc r="E32">
      <v>192641.38</v>
    </nc>
  </rcc>
</revisions>
</file>

<file path=xl/revisions/revisionLog1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66" sId="1" numFmtId="4">
    <oc r="G32">
      <v>107064</v>
    </oc>
    <nc r="G32">
      <v>107063.84</v>
    </nc>
  </rcc>
</revisions>
</file>

<file path=xl/revisions/revisionLog1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32">
    <dxf>
      <fill>
        <patternFill patternType="solid">
          <bgColor rgb="FFFFFF00"/>
        </patternFill>
      </fill>
    </dxf>
  </rfmt>
  <rfmt sheetId="1" sqref="G32">
    <dxf>
      <fill>
        <patternFill patternType="solid">
          <bgColor rgb="FFFFFF00"/>
        </patternFill>
      </fill>
    </dxf>
  </rfmt>
  <rfmt sheetId="1" sqref="G11" start="0" length="2147483647">
    <dxf>
      <font>
        <color auto="1"/>
      </font>
    </dxf>
  </rfmt>
  <rfmt sheetId="1" sqref="E46">
    <dxf>
      <fill>
        <patternFill patternType="solid">
          <bgColor rgb="FFFFFF00"/>
        </patternFill>
      </fill>
    </dxf>
  </rfmt>
  <rcc rId="1367" sId="1" numFmtId="4">
    <oc r="E46">
      <v>0</v>
    </oc>
    <nc r="E46">
      <v>45.29</v>
    </nc>
  </rcc>
  <rfmt sheetId="1" sqref="E46" start="0" length="2147483647">
    <dxf>
      <font>
        <color auto="1"/>
      </font>
    </dxf>
  </rfmt>
  <rfmt sheetId="1" sqref="E43:F48" start="0" length="2147483647">
    <dxf>
      <font>
        <color auto="1"/>
      </font>
    </dxf>
  </rfmt>
  <rfmt sheetId="1" sqref="E43:F48">
    <dxf>
      <fill>
        <patternFill patternType="none">
          <bgColor auto="1"/>
        </patternFill>
      </fill>
    </dxf>
  </rfmt>
</revisions>
</file>

<file path=xl/revisions/revisionLog1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51:I152">
    <dxf>
      <fill>
        <patternFill patternType="solid">
          <bgColor rgb="FFFFFF00"/>
        </patternFill>
      </fill>
    </dxf>
  </rfmt>
</revisions>
</file>

<file path=xl/revisions/revisionLog1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69:I169">
    <dxf>
      <fill>
        <patternFill>
          <bgColor rgb="FFFFFF00"/>
        </patternFill>
      </fill>
    </dxf>
  </rfmt>
</revisions>
</file>

<file path=xl/revisions/revisionLog1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68" sId="1" numFmtId="4">
    <oc r="C151">
      <v>11325.6</v>
    </oc>
    <nc r="C151">
      <v>6069.57</v>
    </nc>
  </rcc>
  <rcc rId="1369" sId="1" numFmtId="4">
    <oc r="D151">
      <v>11536.1</v>
    </oc>
    <nc r="D151">
      <v>3506.43</v>
    </nc>
  </rcc>
  <rcc rId="1370" sId="1" numFmtId="4">
    <oc r="E151">
      <f>G151</f>
    </oc>
    <nc r="E151">
      <v>1715.18</v>
    </nc>
  </rcc>
  <rcc rId="1371" sId="1" numFmtId="4">
    <oc r="G151">
      <v>9623.6</v>
    </oc>
    <nc r="G151">
      <v>1715.18</v>
    </nc>
  </rcc>
  <rcc rId="1372" sId="1" numFmtId="4">
    <oc r="I151">
      <v>11536.1</v>
    </oc>
    <nc r="I151">
      <v>3506.43</v>
    </nc>
  </rcc>
</revisions>
</file>

<file path=xl/revisions/revisionLog1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73" sId="1" numFmtId="4">
    <oc r="D169">
      <v>16256.72</v>
    </oc>
    <nc r="D169">
      <v>12237.34</v>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05" sId="1">
    <oc r="J55" t="inlineStr">
      <is>
        <r>
          <rPr>
            <u/>
            <sz val="16"/>
            <color theme="1"/>
            <rFont val="Times New Roman"/>
            <family val="1"/>
            <charset val="204"/>
          </rPr>
          <t xml:space="preserve">КУИ: </t>
        </r>
        <r>
          <rPr>
            <sz val="16"/>
            <color theme="1"/>
            <rFont val="Times New Roman"/>
            <family val="1"/>
            <charset val="204"/>
          </rPr>
          <t xml:space="preserve">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переработке и реализации продукции животноводства. Расходы запланированы на 4 квартал 2018 года.
</t>
        </r>
        <r>
          <rPr>
            <u/>
            <sz val="16"/>
            <color theme="1"/>
            <rFont val="Times New Roman"/>
            <family val="1"/>
            <charset val="204"/>
          </rPr>
          <t>ДГХ:</t>
        </r>
        <r>
          <rPr>
            <sz val="16"/>
            <color theme="1"/>
            <rFont val="Times New Roman"/>
            <family val="1"/>
            <charset val="204"/>
          </rPr>
          <t xml:space="preserve"> В рамках реализации мероприятий программы предоставлена субсидия на финансовое обеспечение (возмещение) затрат по отлову и содержанию безнадзорных животных. Бюджетные ассигнования использованы в полном объеме. За счет средств окружного бюджета - 1 003,9 тыс.руб. возмещены расходы по отлову и утилизации 208 безнадзорных животных.</t>
        </r>
        <r>
          <rPr>
            <sz val="16"/>
            <color rgb="FFFF0000"/>
            <rFont val="Times New Roman"/>
            <family val="2"/>
            <charset val="204"/>
          </rPr>
          <t xml:space="preserve">
</t>
        </r>
        <r>
          <rPr>
            <u/>
            <sz val="16"/>
            <color theme="1"/>
            <rFont val="Times New Roman"/>
            <family val="1"/>
            <charset val="204"/>
          </rPr>
          <t>АГ</t>
        </r>
        <r>
          <rPr>
            <sz val="16"/>
            <color theme="1"/>
            <rFont val="Times New Roman"/>
            <family val="1"/>
            <charset val="204"/>
          </rPr>
          <t xml:space="preserve">: Запланированы расходы на оплату труда и начисления на выплаты по оплате труда для осуществления администрирования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Расходы запланированы на 4 квартал 2018 года.
</t>
        </r>
        <r>
          <rPr>
            <sz val="16"/>
            <color rgb="FFFF0000"/>
            <rFont val="Times New Roman"/>
            <family val="2"/>
            <charset val="204"/>
          </rPr>
          <t xml:space="preserve">
</t>
        </r>
        <r>
          <rPr>
            <u/>
            <sz val="18"/>
            <rFont val="Times New Roman"/>
            <family val="2"/>
            <charset val="204"/>
          </rPr>
          <t/>
        </r>
      </is>
    </oc>
    <nc r="J55" t="inlineStr">
      <is>
        <r>
          <rPr>
            <u/>
            <sz val="16"/>
            <color theme="1"/>
            <rFont val="Times New Roman"/>
            <family val="1"/>
            <charset val="204"/>
          </rPr>
          <t xml:space="preserve">КУИ: </t>
        </r>
        <r>
          <rPr>
            <sz val="16"/>
            <color theme="1"/>
            <rFont val="Times New Roman"/>
            <family val="1"/>
            <charset val="204"/>
          </rPr>
          <t xml:space="preserve">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переработке и реализации продукции животноводства. Расходы запланированы на 4 квартал 2018 года.
</t>
        </r>
        <r>
          <rPr>
            <u/>
            <sz val="16"/>
            <color theme="1"/>
            <rFont val="Times New Roman"/>
            <family val="1"/>
            <charset val="204"/>
          </rPr>
          <t>ДГХ:</t>
        </r>
        <r>
          <rPr>
            <sz val="16"/>
            <color theme="1"/>
            <rFont val="Times New Roman"/>
            <family val="1"/>
            <charset val="204"/>
          </rPr>
          <t xml:space="preserve"> В рамках реализации мероприятий программы предоставлена субсидия на финансовое обеспечение (возмещение) затрат по отлову и содержанию безнадзорных животных.За счет средств окружного бюджета - 1 003,9 тыс.руб. возмещены расходы по отлову и утилизации 208 безнадзорных животных.</t>
        </r>
        <r>
          <rPr>
            <sz val="16"/>
            <color rgb="FFFF0000"/>
            <rFont val="Times New Roman"/>
            <family val="2"/>
            <charset val="204"/>
          </rPr>
          <t xml:space="preserve">
</t>
        </r>
        <r>
          <rPr>
            <u/>
            <sz val="16"/>
            <color theme="1"/>
            <rFont val="Times New Roman"/>
            <family val="1"/>
            <charset val="204"/>
          </rPr>
          <t>АГ</t>
        </r>
        <r>
          <rPr>
            <sz val="16"/>
            <color theme="1"/>
            <rFont val="Times New Roman"/>
            <family val="1"/>
            <charset val="204"/>
          </rPr>
          <t xml:space="preserve">: Запланированы расходы на оплату труда и начисления на выплаты по оплате труда для осуществления администрирования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Расходы запланированы на 4 квартал 2018 года.
</t>
        </r>
        <r>
          <rPr>
            <sz val="16"/>
            <color rgb="FFFF0000"/>
            <rFont val="Times New Roman"/>
            <family val="2"/>
            <charset val="204"/>
          </rPr>
          <t xml:space="preserve">
</t>
        </r>
        <r>
          <rPr>
            <u/>
            <sz val="18"/>
            <rFont val="Times New Roman"/>
            <family val="2"/>
            <charset val="204"/>
          </rPr>
          <t/>
        </r>
      </is>
    </nc>
  </rcc>
  <rcc rId="1506" sId="1">
    <oc r="J146" t="inlineStr">
      <is>
        <r>
          <rPr>
            <u/>
            <sz val="16"/>
            <color theme="1"/>
            <rFont val="Times New Roman"/>
            <family val="1"/>
            <charset val="204"/>
          </rPr>
          <t xml:space="preserve">ДГХ: 
</t>
        </r>
        <r>
          <rPr>
            <sz val="16"/>
            <color theme="1"/>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реализацию полномочий в сфере жилищно-коммунального комлпекса планируется выполнить  капитальный ремонт объектов:</t>
        </r>
        <r>
          <rPr>
            <sz val="16"/>
            <color theme="1"/>
            <rFont val="Times New Roman"/>
            <family val="1"/>
            <charset val="204"/>
          </rPr>
          <t xml:space="preserve">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t>
        </r>
        <r>
          <rPr>
            <sz val="16"/>
            <color rgb="FFFF0000"/>
            <rFont val="Times New Roman"/>
            <family val="2"/>
            <charset val="204"/>
          </rPr>
          <t xml:space="preserve"> </t>
        </r>
        <r>
          <rPr>
            <sz val="16"/>
            <color theme="1"/>
            <rFont val="Times New Roman"/>
            <family val="1"/>
            <charset val="204"/>
          </rPr>
          <t xml:space="preserve">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Также запланированы работы по замене комплектующих АУРТЭ в 17 объектах социальной сферы. (ДГХ)
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выполнены ПИР, планируются работы по реконструкции водоводов по объектам "Водовод до ЦТП-61 мкр.25",  "Магистральные сети водоснабжения ул. Крылова, ул. Привокзальная", котельной № 9, ремонту сетей.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sz val="16"/>
            <color rgb="FFFF0000"/>
            <rFont val="Times New Roman"/>
            <family val="1"/>
            <charset val="204"/>
          </rPr>
          <t xml:space="preserve">
</t>
        </r>
        <r>
          <rPr>
            <u/>
            <sz val="16"/>
            <color theme="1"/>
            <rFont val="Times New Roman"/>
            <family val="1"/>
            <charset val="204"/>
          </rPr>
          <t xml:space="preserve">ДАиГ: 
</t>
        </r>
        <r>
          <rPr>
            <sz val="16"/>
            <color theme="1"/>
            <rFont val="Times New Roman"/>
            <family val="1"/>
            <charset val="204"/>
          </rPr>
          <t>Электронные аукционы на выполнение  работ  по строительству объекта «Пешеходный мост в сквере "Старожилов" в г.Сургуте» 21.03.2018, 11.05.2018 и 15.06.2018 признаны несосоявшимися  в соответствии ч.16 ст 66 ФЗ №44 - ФЗ в связи с отсутствием заявок от претендентов. Учитывая сроки повтроного размещения заявки, сроки заключения МК, сезонность работ,  выполнение работ в текущем году не представляется возможным. Средства  перераспределены на выполнение работ по благоустройству дворовых территорий решением ДГ заседание которой состоялось в июне 2018 года.</t>
        </r>
        <r>
          <rPr>
            <sz val="16"/>
            <color rgb="FFFF0000"/>
            <rFont val="Times New Roman"/>
            <family val="1"/>
            <charset val="204"/>
          </rPr>
          <t xml:space="preserve">
</t>
        </r>
        <r>
          <rPr>
            <u/>
            <sz val="16"/>
            <color theme="1"/>
            <rFont val="Times New Roman"/>
            <family val="1"/>
            <charset val="204"/>
          </rPr>
          <t xml:space="preserve">
 УППЭК</t>
        </r>
        <r>
          <rPr>
            <sz val="16"/>
            <color theme="1"/>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1"/>
            <charset val="204"/>
          </rPr>
          <t xml:space="preserve">
</t>
        </r>
        <r>
          <rPr>
            <sz val="36"/>
            <color rgb="FFFF0000"/>
            <rFont val="Times New Roman"/>
            <family val="1"/>
            <charset val="204"/>
          </rPr>
          <t xml:space="preserve">
                                                        </t>
        </r>
        <r>
          <rPr>
            <sz val="16"/>
            <color rgb="FFFF0000"/>
            <rFont val="Times New Roman"/>
            <family val="2"/>
            <charset val="204"/>
          </rPr>
          <t xml:space="preserve">                                                    </t>
        </r>
      </is>
    </oc>
    <nc r="J146" t="inlineStr">
      <is>
        <r>
          <rPr>
            <u/>
            <sz val="16"/>
            <color theme="1"/>
            <rFont val="Times New Roman"/>
            <family val="1"/>
            <charset val="204"/>
          </rPr>
          <t xml:space="preserve">ДГХ: 
</t>
        </r>
        <r>
          <rPr>
            <sz val="16"/>
            <color theme="1"/>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реализацию полномочий в сфере жилищно-коммунального комлпекса планируется выполнить  капитальный ремонт объектов: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t>
        </r>
        <r>
          <rPr>
            <sz val="16"/>
            <color rgb="FFFF0000"/>
            <rFont val="Times New Roman"/>
            <family val="2"/>
            <charset val="204"/>
          </rPr>
          <t xml:space="preserve"> </t>
        </r>
        <r>
          <rPr>
            <sz val="16"/>
            <color theme="1"/>
            <rFont val="Times New Roman"/>
            <family val="1"/>
            <charset val="204"/>
          </rPr>
          <t xml:space="preserve">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Также запланированы работы по замене комплектующих АУРТЭ в 17 объектах социальной сферы. (ДГХ)
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Hазмещение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выполнены ПИР, планируются работы по реконструкции водоводов по объектам "Водовод до ЦТП-61 мкр.25",  "Магистральные сети водоснабжения ул. Крылова, ул. Привокзальная", котельной № 9, ремонту сетей.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sz val="16"/>
            <color rgb="FFFF0000"/>
            <rFont val="Times New Roman"/>
            <family val="1"/>
            <charset val="204"/>
          </rPr>
          <t xml:space="preserve">
</t>
        </r>
        <r>
          <rPr>
            <u/>
            <sz val="16"/>
            <color theme="1"/>
            <rFont val="Times New Roman"/>
            <family val="1"/>
            <charset val="204"/>
          </rPr>
          <t xml:space="preserve">ДАиГ: 
</t>
        </r>
        <r>
          <rPr>
            <sz val="16"/>
            <color theme="1"/>
            <rFont val="Times New Roman"/>
            <family val="1"/>
            <charset val="204"/>
          </rPr>
          <t>Электронные аукционы на выполнение  работ  по строительству объекта «Пешеходный мост в сквере "Старожилов" в г.Сургуте» 21.03.2018, 11.05.2018 и 15.06.2018 признаны несосоявшимися  в соответствии ч.16 ст 66 ФЗ №44 - ФЗ в связи с отсутствием заявок от претендентов. Учитывая сроки повтроного размещения заявки, сроки заключения МК, сезонность работ,  выполнение работ в текущем году не представляется возможным. Средства  перераспределены на выполнение работ по благоустройству дворовых территорий решением ДГ заседание которой состоялось в июне 2018 года.</t>
        </r>
        <r>
          <rPr>
            <sz val="16"/>
            <color rgb="FFFF0000"/>
            <rFont val="Times New Roman"/>
            <family val="1"/>
            <charset val="204"/>
          </rPr>
          <t xml:space="preserve">
</t>
        </r>
        <r>
          <rPr>
            <u/>
            <sz val="16"/>
            <color theme="1"/>
            <rFont val="Times New Roman"/>
            <family val="1"/>
            <charset val="204"/>
          </rPr>
          <t xml:space="preserve">
 УППЭК</t>
        </r>
        <r>
          <rPr>
            <sz val="16"/>
            <color theme="1"/>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1"/>
            <charset val="204"/>
          </rPr>
          <t xml:space="preserve">
</t>
        </r>
        <r>
          <rPr>
            <sz val="36"/>
            <color rgb="FFFF0000"/>
            <rFont val="Times New Roman"/>
            <family val="1"/>
            <charset val="204"/>
          </rPr>
          <t xml:space="preserve">
                                                        </t>
        </r>
        <r>
          <rPr>
            <sz val="16"/>
            <color rgb="FFFF0000"/>
            <rFont val="Times New Roman"/>
            <family val="2"/>
            <charset val="204"/>
          </rPr>
          <t xml:space="preserve">                                                    </t>
        </r>
      </is>
    </nc>
  </rcc>
</revisions>
</file>

<file path=xl/revisions/revisionLog1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74" sId="1" numFmtId="4">
    <oc r="I169">
      <v>16256.72</v>
    </oc>
    <nc r="I169">
      <v>12237.34</v>
    </nc>
  </rcc>
</revisions>
</file>

<file path=xl/revisions/revisionLog1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51:C152">
    <dxf>
      <fill>
        <patternFill patternType="none">
          <bgColor auto="1"/>
        </patternFill>
      </fill>
    </dxf>
  </rfmt>
  <rfmt sheetId="1" sqref="D151:D152">
    <dxf>
      <fill>
        <patternFill patternType="none">
          <bgColor auto="1"/>
        </patternFill>
      </fill>
    </dxf>
  </rfmt>
  <rfmt sheetId="1" sqref="G151:G152">
    <dxf>
      <fill>
        <patternFill patternType="none">
          <bgColor auto="1"/>
        </patternFill>
      </fill>
    </dxf>
  </rfmt>
  <rfmt sheetId="1" sqref="E151:I152">
    <dxf>
      <fill>
        <patternFill patternType="none">
          <bgColor auto="1"/>
        </patternFill>
      </fill>
    </dxf>
  </rfmt>
</revisions>
</file>

<file path=xl/revisions/revisionLog1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snm rId="1375" sheetId="1" oldName="[отчет по госпрограммам на 01.07.2018.xlsx]на 01.05.2018" newName="[отчет по госпрограммам на 01.07.2018.xlsx]на 01.07.2018"/>
</revisions>
</file>

<file path=xl/revisions/revisionLog1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76" sId="1" quotePrefix="1">
    <oc r="A3" t="inlineStr">
      <is>
        <t>Информация о реализации государственных программ Ханты-Мансийского автономного округа - Югры
на территории городского округа город Сургут на 01.06.2017 года</t>
      </is>
    </oc>
    <nc r="A3" t="inlineStr">
      <is>
        <t>Информация о реализации государственных программ Ханты-Мансийского автономного округа - Югры
на территории городского округа город Сургут на 01.07.2017 года</t>
      </is>
    </nc>
  </rcc>
</revisions>
</file>

<file path=xl/revisions/revisionLog1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51:D152">
    <dxf>
      <fill>
        <patternFill patternType="solid">
          <bgColor rgb="FFFFFF00"/>
        </patternFill>
      </fill>
    </dxf>
  </rfmt>
  <rfmt sheetId="1" sqref="D151:H152">
    <dxf>
      <fill>
        <patternFill>
          <bgColor rgb="FFFFFF00"/>
        </patternFill>
      </fill>
    </dxf>
  </rfmt>
</revisions>
</file>

<file path=xl/revisions/revisionLog1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69:I169">
    <dxf>
      <fill>
        <patternFill patternType="none">
          <bgColor auto="1"/>
        </patternFill>
      </fill>
    </dxf>
  </rfmt>
</revisions>
</file>

<file path=xl/revisions/revisionLog1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1" start="0" length="2147483647">
    <dxf>
      <font>
        <color auto="1"/>
      </font>
    </dxf>
  </rfmt>
  <rfmt sheetId="1" sqref="F11:I11" start="0" length="2147483647">
    <dxf>
      <font>
        <color auto="1"/>
      </font>
    </dxf>
  </rfmt>
  <rfmt sheetId="1" sqref="C12:C13" start="0" length="2147483647">
    <dxf>
      <font>
        <color auto="1"/>
      </font>
    </dxf>
  </rfmt>
  <rfmt sheetId="1" sqref="D12:D13" start="0" length="2147483647">
    <dxf>
      <font>
        <color auto="1"/>
      </font>
    </dxf>
  </rfmt>
</revisions>
</file>

<file path=xl/revisions/revisionLog1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77" sId="1" numFmtId="4">
    <oc r="D152">
      <v>8029.67</v>
    </oc>
    <nc r="D152">
      <v>8517.2999999999993</v>
    </nc>
  </rcc>
  <rcc rId="1378" sId="1" numFmtId="4">
    <oc r="G152">
      <v>7908.42</v>
    </oc>
    <nc r="G152">
      <v>8396.02</v>
    </nc>
  </rcc>
  <rcc rId="1379" sId="1" numFmtId="4">
    <oc r="I152">
      <v>8029.57</v>
    </oc>
    <nc r="I152">
      <f>D152</f>
    </nc>
  </rcc>
  <rcc rId="1380" sId="1" numFmtId="4">
    <oc r="E152">
      <v>7908.42</v>
    </oc>
    <nc r="E152">
      <f>G152</f>
    </nc>
  </rcc>
  <rcc rId="1381" sId="1" numFmtId="4">
    <oc r="D151">
      <v>3506.43</v>
    </oc>
    <nc r="D151">
      <v>3018.8</v>
    </nc>
  </rcc>
  <rcc rId="1382" sId="1" numFmtId="4">
    <oc r="G151">
      <v>1715.18</v>
    </oc>
    <nc r="G151">
      <v>1227.55</v>
    </nc>
  </rcc>
  <rcc rId="1383" sId="1" numFmtId="4">
    <oc r="E151">
      <v>1715.18</v>
    </oc>
    <nc r="E151">
      <f>G151</f>
    </nc>
  </rcc>
</revisions>
</file>

<file path=xl/revisions/revisionLog1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4:I14" start="0" length="2147483647">
    <dxf>
      <font>
        <color auto="1"/>
      </font>
    </dxf>
  </rfmt>
</revisions>
</file>

<file path=xl/revisions/revisionLog1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32:G32">
    <dxf>
      <fill>
        <patternFill patternType="none">
          <bgColor auto="1"/>
        </patternFill>
      </fill>
    </dxf>
  </rfmt>
  <rfmt sheetId="1" sqref="D151:D152">
    <dxf>
      <fill>
        <patternFill patternType="none">
          <bgColor auto="1"/>
        </patternFill>
      </fill>
    </dxf>
  </rfmt>
  <rfmt sheetId="1" sqref="C151:I153">
    <dxf>
      <fill>
        <patternFill patternType="none">
          <bgColor auto="1"/>
        </patternFill>
      </fill>
    </dxf>
  </rfmt>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9:J193" start="0" length="2147483647">
    <dxf>
      <font>
        <color rgb="FFFF0000"/>
      </font>
    </dxf>
  </rfmt>
</revisions>
</file>

<file path=xl/revisions/revisionLog1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2:G13" start="0" length="2147483647">
    <dxf>
      <font>
        <color auto="1"/>
      </font>
    </dxf>
  </rfmt>
  <rfmt sheetId="1" sqref="A9:XFD14" start="0" length="2147483647">
    <dxf>
      <font>
        <color auto="1"/>
      </font>
    </dxf>
  </rfmt>
</revisions>
</file>

<file path=xl/revisions/revisionLog1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84" sId="1" odxf="1" dxf="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01.07.2018 составило</t>
        </r>
        <r>
          <rPr>
            <sz val="16"/>
            <color rgb="FFFF0000"/>
            <rFont val="Times New Roman"/>
            <family val="2"/>
            <charset val="204"/>
          </rPr>
          <t xml:space="preserve"> 80 448,50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t>
        </r>
        <r>
          <rPr>
            <sz val="16"/>
            <color rgb="FFFF0000"/>
            <rFont val="Times New Roman"/>
            <family val="2"/>
            <charset val="204"/>
          </rPr>
          <t xml:space="preserve">78 800,00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01.07.2018 составило</t>
        </r>
        <r>
          <rPr>
            <sz val="16"/>
            <color rgb="FFFF0000"/>
            <rFont val="Times New Roman"/>
            <family val="2"/>
            <charset val="204"/>
          </rPr>
          <t xml:space="preserve"> 80 448,50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85 480,00 рублей. </t>
        </r>
      </is>
    </nc>
    <odxf>
      <font>
        <sz val="16"/>
        <color rgb="FFFF0000"/>
      </font>
    </odxf>
    <ndxf>
      <font>
        <sz val="16"/>
        <color rgb="FFFF0000"/>
      </font>
    </ndxf>
  </rcc>
</revisions>
</file>

<file path=xl/revisions/revisionLog1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85"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t>
        </r>
        <r>
          <rPr>
            <sz val="16"/>
            <rFont val="Times New Roman"/>
            <family val="1"/>
            <charset val="204"/>
          </rPr>
          <t>Планируется приобретение оборудования для инвалидов, оборудования для модернизации сайтов, автоматизации музеев.</t>
        </r>
        <r>
          <rPr>
            <sz val="16"/>
            <color rgb="FFFF0000"/>
            <rFont val="Times New Roman"/>
            <family val="2"/>
            <charset val="204"/>
          </rPr>
          <t xml:space="preserve"> </t>
        </r>
        <r>
          <rPr>
            <sz val="16"/>
            <rFont val="Times New Roman"/>
            <family val="1"/>
            <charset val="204"/>
          </rPr>
          <t xml:space="preserve">Бюджетные ассигнования будут использованы в 3-4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работникам муниципальных учреждений культуры составило </t>
        </r>
        <r>
          <rPr>
            <sz val="16"/>
            <color rgb="FFFF0000"/>
            <rFont val="Times New Roman"/>
            <family val="2"/>
            <charset val="204"/>
          </rPr>
          <t xml:space="preserve">71 774,00 рублей.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t>
        </r>
        <r>
          <rPr>
            <sz val="16"/>
            <rFont val="Times New Roman"/>
            <family val="1"/>
            <charset val="204"/>
          </rPr>
          <t>Планируется приобретение оборудования для инвалидов, оборудования для модернизации сайтов, автоматизации музеев.</t>
        </r>
        <r>
          <rPr>
            <sz val="16"/>
            <color rgb="FFFF0000"/>
            <rFont val="Times New Roman"/>
            <family val="2"/>
            <charset val="204"/>
          </rPr>
          <t xml:space="preserve"> </t>
        </r>
        <r>
          <rPr>
            <sz val="16"/>
            <rFont val="Times New Roman"/>
            <family val="1"/>
            <charset val="204"/>
          </rPr>
          <t xml:space="preserve">Бюджетные ассигнования будут использованы в 3-4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работникам муниципальных учреждений культуры составило 74 649,40 рублей.                                             
  </t>
        </r>
        <r>
          <rPr>
            <sz val="16"/>
            <color rgb="FFFF0000"/>
            <rFont val="Times New Roman"/>
            <family val="2"/>
            <charset val="204"/>
          </rPr>
          <t xml:space="preserve">
</t>
        </r>
        <r>
          <rPr>
            <u/>
            <sz val="20"/>
            <rFont val="Times New Roman"/>
            <family val="1"/>
            <charset val="204"/>
          </rPr>
          <t/>
        </r>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24" sId="1" odxf="1" dxf="1">
    <oc r="J49" t="inlineStr">
      <is>
        <r>
          <rPr>
            <u/>
            <sz val="16"/>
            <color rgb="FFFF0000"/>
            <rFont val="Times New Roman"/>
            <family val="2"/>
            <charset val="204"/>
          </rPr>
          <t xml:space="preserve">АГ: </t>
        </r>
        <r>
          <rPr>
            <sz val="16"/>
            <color rgb="FFFF0000"/>
            <rFont val="Times New Roman"/>
            <family val="2"/>
            <charset val="204"/>
          </rPr>
          <t xml:space="preserve">В рамках реализации государственной программы осуществляется деятельность  в рамках переданных полномочий в сфере трудовых отношений государственного управления охраной труда.
</t>
        </r>
        <r>
          <rPr>
            <u/>
            <sz val="16"/>
            <color rgb="FFFF0000"/>
            <rFont val="Times New Roman"/>
            <family val="2"/>
            <charset val="204"/>
          </rPr>
          <t>ДО</t>
        </r>
        <r>
          <rPr>
            <sz val="16"/>
            <color rgb="FFFF0000"/>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
- содействие трудоустройству граждан с инвалидностью и их адаптация на рынке труда;
- содействие улучшению положения на рынке труда не 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oc>
    <nc r="J49" t="inlineStr">
      <is>
        <r>
          <rPr>
            <u/>
            <sz val="16"/>
            <rFont val="Times New Roman"/>
            <family val="1"/>
            <charset val="204"/>
          </rPr>
          <t xml:space="preserve">АГ: </t>
        </r>
        <r>
          <rPr>
            <sz val="16"/>
            <rFont val="Times New Roman"/>
            <family val="1"/>
            <charset val="204"/>
          </rPr>
          <t>В рамках реализации государственной программы осуществляется деятельность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
- содействие трудоустройству граждан с инвалидностью и их адаптация на рынке труда;
- содействие улучшению положения на рынке труда не 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nc>
    <odxf>
      <font>
        <sz val="16"/>
        <color rgb="FFFF0000"/>
      </font>
    </odxf>
    <ndxf>
      <font>
        <sz val="16"/>
        <color rgb="FFFF0000"/>
      </font>
    </ndxf>
  </rcc>
  <rcc rId="1225" sId="1" odxf="1" dxf="1">
    <oc r="J37" t="inlineStr">
      <is>
        <r>
          <rPr>
            <u/>
            <sz val="16"/>
            <color rgb="FFFF0000"/>
            <rFont val="Times New Roman"/>
            <family val="2"/>
            <charset val="204"/>
          </rPr>
          <t xml:space="preserve">АГ: </t>
        </r>
        <r>
          <rPr>
            <sz val="16"/>
            <color rgb="FFFF0000"/>
            <rFont val="Times New Roman"/>
            <family val="2"/>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u/>
            <sz val="16"/>
            <color rgb="FFFF0000"/>
            <rFont val="Times New Roman"/>
            <family val="2"/>
            <charset val="204"/>
          </rPr>
          <t>АГ(ДК):</t>
        </r>
        <r>
          <rPr>
            <sz val="16"/>
            <color rgb="FFFF0000"/>
            <rFont val="Times New Roman"/>
            <family val="2"/>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в 2-4 квартале 2018 года.  
Использование бюджетных ассигнований на организацию и показ театральной постановки (МАУ "ТАиК "Петрушка") планируется осуществить в 3 квартале 2018 года.  
Достижение уровня средней заработной платы на 01.06.2018 года по работникам муниципальных учреждений культуры составило 71 774,00 рублей.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color rgb="FFFF0000"/>
            <rFont val="Times New Roman"/>
            <family val="2"/>
            <charset val="204"/>
          </rPr>
          <t>АГ(ДК):</t>
        </r>
        <r>
          <rPr>
            <sz val="16"/>
            <color rgb="FFFF0000"/>
            <rFont val="Times New Roman"/>
            <family val="2"/>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в 2-4 квартале 2018 года.  
Использование бюджетных ассигнований на организацию и показ театральной постановки (МАУ "ТАиК "Петрушка") планируется осуществить в 3 квартале 2018 года.  
Достижение уровня средней заработной платы на 01.06.2018 года по работникам муниципальных учреждений культуры составило 71 774,00 рублей.                                             
</t>
        </r>
        <r>
          <rPr>
            <u/>
            <sz val="20"/>
            <rFont val="Times New Roman"/>
            <family val="1"/>
            <charset val="204"/>
          </rPr>
          <t/>
        </r>
      </is>
    </nc>
    <odxf>
      <font>
        <sz val="16"/>
        <color rgb="FFFF0000"/>
      </font>
    </odxf>
    <ndxf>
      <font>
        <sz val="16"/>
        <color rgb="FFFF0000"/>
      </font>
    </ndxf>
  </rcc>
  <rcc rId="1226" sId="1" odxf="1" dxf="1">
    <oc r="J147" t="inlineStr">
      <is>
        <r>
          <rPr>
            <u/>
            <sz val="16"/>
            <color rgb="FFFF0000"/>
            <rFont val="Times New Roman"/>
            <family val="2"/>
            <charset val="204"/>
          </rPr>
          <t>АГ:</t>
        </r>
        <r>
          <rPr>
            <sz val="16"/>
            <color rgb="FFFF0000"/>
            <rFont val="Times New Roman"/>
            <family val="2"/>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Проведено городское мероприятие в рамках молодежного проекта "Среда обитания" фестиваль КВН. Освоение средств планируется в течение 2018 года.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Проведено городское мероприятие в рамках молодежного проекта "Среда обитания" фестиваль КВН. Освоение средств планируется в течение 2018 года.                                                                                                   
</t>
        </r>
      </is>
    </nc>
    <odxf>
      <font>
        <sz val="16"/>
        <color rgb="FFFF0000"/>
      </font>
    </odxf>
    <ndxf>
      <font>
        <sz val="16"/>
        <color rgb="FFFF0000"/>
      </font>
    </ndxf>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27" sId="1" odxf="1" dxf="1">
    <oc r="J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color rgb="FFFF0000"/>
            <rFont val="Times New Roman"/>
            <family val="2"/>
            <charset val="204"/>
          </rPr>
          <t>ДГХ:</t>
        </r>
        <r>
          <rPr>
            <sz val="16"/>
            <color rgb="FFFF0000"/>
            <rFont val="Times New Roman"/>
            <family val="2"/>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01.06.2018:
1) Оказаны услуги по проверке смет по первым трем адресам на сумму 21,0 тыс.руб.;
2) Ведется работа по заключению муниципального контракта с ООО "Виктум" по ремонту квартир по ул. Мелик-Карамова, 41, кв. 19 и ул. Майская, 10, кв. 147 на сумму 417,3 тыс.руб. экономия по итогам проведения торгов составила 118,68656 тыс.руб.;
3) Закупка на ремонт помещений на сумму 201,1 тыс.руб. по оставшимся адресам размещена, дата проведения аукциона 13.06.2018.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
</t>
        </r>
        <r>
          <rPr>
            <u/>
            <sz val="16"/>
            <color rgb="FFFF0000"/>
            <rFont val="Times New Roman"/>
            <family val="2"/>
            <charset val="204"/>
          </rPr>
          <t>ДАиГ</t>
        </r>
        <r>
          <rPr>
            <sz val="16"/>
            <color rgb="FFFF0000"/>
            <rFont val="Times New Roman"/>
            <family val="2"/>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30.03.2018 года выделены дополнительные средства из окружного бюджета.
Заявка на приобретение квартир будет размещена повторно в июне 2018 года на всю сумму.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t>
        </r>
        <r>
          <rPr>
            <sz val="16"/>
            <color rgb="FFFF0000"/>
            <rFont val="Times New Roman"/>
            <family val="2"/>
            <charset val="204"/>
          </rPr>
          <t xml:space="preserve">
   </t>
        </r>
        <r>
          <rPr>
            <sz val="16"/>
            <rFont val="Times New Roman"/>
            <family val="1"/>
            <charset val="204"/>
          </rPr>
          <t xml:space="preserve">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01.06.2018:
1) Оказаны услуги по проверке смет по первым трем адресам на сумму 21,0 тыс.руб.;
2) Ведется работа по заключению муниципального контракта с ООО "Виктум" по ремонту квартир по ул. Мелик-Карамова, 41, кв. 19 и ул. Майская, 10, кв. 147 на сумму 417,3 тыс.руб. экономия по итогам проведения торгов составила 118,68656 тыс.руб.;
3) Закупка на ремонт помещений на сумму 201,1 тыс.руб. по оставшимся адресам размещена, дата проведения аукциона 13.06.2018.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
</t>
        </r>
        <r>
          <rPr>
            <u/>
            <sz val="16"/>
            <color rgb="FFFF0000"/>
            <rFont val="Times New Roman"/>
            <family val="2"/>
            <charset val="204"/>
          </rPr>
          <t>ДАиГ</t>
        </r>
        <r>
          <rPr>
            <sz val="16"/>
            <color rgb="FFFF0000"/>
            <rFont val="Times New Roman"/>
            <family val="2"/>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30.03.2018 года выделены дополнительные средства из окружного бюджета.
Заявка на приобретение квартир будет размещена повторно в июне 2018 года на всю сумму.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odxf>
      <font>
        <sz val="16"/>
        <color rgb="FFFF0000"/>
      </font>
    </odxf>
    <ndxf>
      <font>
        <sz val="16"/>
        <color rgb="FFFF0000"/>
      </font>
    </ndxf>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89"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color rgb="FFFF0000"/>
            <rFont val="Times New Roman"/>
            <family val="2"/>
            <charset val="204"/>
          </rPr>
          <t>АГ(ДК):</t>
        </r>
        <r>
          <rPr>
            <sz val="16"/>
            <color rgb="FFFF0000"/>
            <rFont val="Times New Roman"/>
            <family val="2"/>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в 2-4 квартале 2018 года.  
Использование бюджетных ассигнований на организацию и показ театральной постановки (МАУ "ТАиК "Петрушка") планируется осуществить в 3 квартале 2018 года.  
Достижение уровня средней заработной платы на 01.06.2018 года по работникам муниципальных учреждений культуры составило 71 774,00 рублей.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Планируется приобретение оборудования для инвалидов, оборудования для модернизации сайтов, автоматизации музеев. </t>
        </r>
        <r>
          <rPr>
            <sz val="16"/>
            <rFont val="Times New Roman"/>
            <family val="1"/>
            <charset val="204"/>
          </rPr>
          <t xml:space="preserve">Бюджетные ассигнования будут использованы в 3-4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работникам муниципальных учреждений культуры составило </t>
        </r>
        <r>
          <rPr>
            <sz val="16"/>
            <color rgb="FFFF0000"/>
            <rFont val="Times New Roman"/>
            <family val="2"/>
            <charset val="204"/>
          </rPr>
          <t xml:space="preserve">71 774,00 рублей.                                             
</t>
        </r>
        <r>
          <rPr>
            <u/>
            <sz val="20"/>
            <rFont val="Times New Roman"/>
            <family val="1"/>
            <charset val="204"/>
          </rPr>
          <t/>
        </r>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16" start="0" length="2147483647">
    <dxf>
      <font>
        <color auto="1"/>
      </font>
    </dxf>
  </rfmt>
  <rfmt sheetId="1" sqref="J160:J165" start="0" length="2147483647">
    <dxf>
      <font>
        <color auto="1"/>
      </font>
    </dxf>
  </rfmt>
  <rcc rId="1228" sId="1">
    <oc r="J160" t="inlineStr">
      <is>
        <r>
          <rPr>
            <u/>
            <sz val="16"/>
            <rFont val="Times New Roman"/>
            <family val="2"/>
            <charset val="204"/>
          </rPr>
          <t>АГ:</t>
        </r>
        <r>
          <rPr>
            <sz val="16"/>
            <rFont val="Times New Roman"/>
            <family val="2"/>
            <charset val="204"/>
          </rPr>
          <t xml:space="preserve"> В рамках реализации  переданного государственного полномочия осуществляется деятельность  в сфере обращения с твердыми коммунальными отходами.
</t>
        </r>
      </is>
    </oc>
    <nc r="J160" t="inlineStr">
      <is>
        <r>
          <rPr>
            <u/>
            <sz val="16"/>
            <rFont val="Times New Roman"/>
            <family val="2"/>
            <charset val="204"/>
          </rPr>
          <t>АГ:</t>
        </r>
        <r>
          <rPr>
            <sz val="16"/>
            <rFont val="Times New Roman"/>
            <family val="2"/>
            <charset val="204"/>
          </rPr>
          <t xml:space="preserve"> В рамках реализации  переданного государственного полномочия осуществляется деятельность  в сфере обращения с твердыми коммунальными отходами. Произведены расходы на поставку бумаги и конвертов.
</t>
        </r>
      </is>
    </nc>
  </rcc>
  <rcc rId="1229" sId="1">
    <oc r="J189" t="inlineStr">
      <is>
        <r>
          <rPr>
            <u/>
            <sz val="16"/>
            <color rgb="FFFF0000"/>
            <rFont val="Times New Roman"/>
            <family val="2"/>
            <charset val="204"/>
          </rPr>
          <t>АГ:</t>
        </r>
        <r>
          <rPr>
            <sz val="16"/>
            <color rgb="FFFF0000"/>
            <rFont val="Times New Roman"/>
            <family val="2"/>
            <charset val="204"/>
          </rPr>
          <t xml:space="preserve"> 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01.06.2018 произведена выплата заработной платы за январь - апрель и первую половину мая месяца 2018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t>
        </r>
      </is>
    </oc>
    <nc r="J189" t="inlineStr">
      <is>
        <r>
          <rPr>
            <u/>
            <sz val="16"/>
            <color rgb="FFFF0000"/>
            <rFont val="Times New Roman"/>
            <family val="2"/>
            <charset val="204"/>
          </rPr>
          <t>АГ:</t>
        </r>
        <r>
          <rPr>
            <sz val="16"/>
            <color rgb="FFFF0000"/>
            <rFont val="Times New Roman"/>
            <family val="2"/>
            <charset val="204"/>
          </rPr>
          <t xml:space="preserve"> 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01.07.2018 произведена выплата заработной платы за январь - май и первую половину июня месяца 2018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t>
        </r>
      </is>
    </nc>
  </rcc>
  <rfmt sheetId="1" sqref="J189:J193" start="0" length="2147483647">
    <dxf>
      <font>
        <color auto="1"/>
      </font>
    </dxf>
  </rfmt>
  <rfmt sheetId="1" sqref="A186:XFD188" start="0" length="2147483647">
    <dxf>
      <font>
        <color auto="1"/>
      </font>
    </dxf>
  </rfmt>
  <rfmt sheetId="1" sqref="A180:XFD185" start="0" length="2147483647">
    <dxf>
      <font>
        <color auto="1"/>
      </font>
    </dxf>
  </rfmt>
  <rfmt sheetId="1" sqref="A179:XFD179" start="0" length="2147483647">
    <dxf>
      <font>
        <color auto="1"/>
      </font>
    </dxf>
  </rfmt>
  <rfmt sheetId="1" sqref="A172:XFD172" start="0" length="2147483647">
    <dxf>
      <font>
        <color auto="1"/>
      </font>
    </dxf>
  </rfmt>
  <rfmt sheetId="1" sqref="A154:XFD159" start="0" length="2147483647">
    <dxf>
      <font>
        <color auto="1"/>
      </font>
    </dxf>
  </rfmt>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0" sId="1" quotePrefix="1">
    <oc r="E5" t="inlineStr">
      <is>
        <t>на 01.06.2018</t>
      </is>
    </oc>
    <nc r="E5" t="inlineStr">
      <is>
        <t>на 01.07.2018</t>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61:XFD61" start="0" length="2147483647">
    <dxf>
      <font>
        <color auto="1"/>
      </font>
    </dxf>
  </rfmt>
  <rfmt sheetId="1" sqref="A36:XFD36" start="0" length="2147483647">
    <dxf>
      <font>
        <color auto="1"/>
      </font>
    </dxf>
  </rfmt>
  <rcc rId="1231" sId="1" odxf="1" dxf="1">
    <oc r="J166" t="inlineStr">
      <is>
        <r>
          <rPr>
            <u/>
            <sz val="16"/>
            <color rgb="FFFF0000"/>
            <rFont val="Times New Roman"/>
            <family val="2"/>
            <charset val="204"/>
          </rPr>
          <t xml:space="preserve">АГ: </t>
        </r>
        <r>
          <rPr>
            <sz val="16"/>
            <color rgb="FFFF0000"/>
            <rFont val="Times New Roman"/>
            <family val="2"/>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
     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социального предпринимательства;
- развитие инновационного и молодежного предпринимательства.
          В мае проведен ежегодный городской конкурс "Предприниматель года".
</t>
        </r>
      </is>
    </oc>
    <n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color rgb="FFFF0000"/>
            <rFont val="Times New Roman"/>
            <family val="2"/>
            <charset val="204"/>
          </rPr>
          <t xml:space="preserve">
     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социального предпринимательства;
- развитие инновационного и молодежного предпринимательства.
          В мае проведен ежегодный городской конкурс "Предприниматель года".
</t>
        </r>
      </is>
    </nc>
    <odxf>
      <font>
        <sz val="16"/>
        <color rgb="FFFF0000"/>
      </font>
    </odxf>
    <ndxf>
      <font>
        <sz val="16"/>
        <color rgb="FFFF0000"/>
      </font>
    </ndxf>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E4A7295-8CE0-4D28-ABEF-D38EBAE7C204}" action="delete"/>
  <rdn rId="0" localSheetId="1" customView="1" name="Z_6E4A7295_8CE0_4D28_ABEF_D38EBAE7C204_.wvu.PrintArea" hidden="1" oldHidden="1">
    <formula>'на 01.05.2018'!$A$1:$J$193</formula>
    <oldFormula>'на 01.05.2018'!$A$1:$J$193</oldFormula>
  </rdn>
  <rdn rId="0" localSheetId="1" customView="1" name="Z_6E4A7295_8CE0_4D28_ABEF_D38EBAE7C204_.wvu.PrintTitles" hidden="1" oldHidden="1">
    <formula>'на 01.05.2018'!$5:$8</formula>
    <oldFormula>'на 01.05.2018'!$5:$8</oldFormula>
  </rdn>
  <rdn rId="0" localSheetId="1" customView="1" name="Z_6E4A7295_8CE0_4D28_ABEF_D38EBAE7C204_.wvu.FilterData" hidden="1" oldHidden="1">
    <formula>'на 01.05.2018'!$A$7:$J$397</formula>
    <oldFormula>'на 01.05.2018'!$A$7:$J$397</oldFormula>
  </rdn>
  <rcv guid="{6E4A7295-8CE0-4D28-ABEF-D38EBAE7C204}"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5" sId="1">
    <o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color rgb="FFFF0000"/>
            <rFont val="Times New Roman"/>
            <family val="2"/>
            <charset val="204"/>
          </rPr>
          <t xml:space="preserve">
     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социального предпринимательства;
- развитие инновационного и молодежного предпринимательства.
          В мае проведен ежегодный городской конкурс "Предприниматель года".
</t>
        </r>
      </is>
    </oc>
    <n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color rgb="FFFF0000"/>
            <rFont val="Times New Roman"/>
            <family val="2"/>
            <charset val="204"/>
          </rPr>
          <t xml:space="preserve">
     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социального предпринимательства;
</t>
        </r>
        <r>
          <rPr>
            <sz val="16"/>
            <color rgb="FFFF0000"/>
            <rFont val="Times New Roman"/>
            <family val="1"/>
            <charset val="204"/>
          </rPr>
          <t>- развитие инновационного и молодежного предпринимательства.
          В мае проведен ежегодный городской конкурс "Предприниматель года".</t>
        </r>
        <r>
          <rPr>
            <sz val="16"/>
            <color theme="3"/>
            <rFont val="Times New Roman"/>
            <family val="1"/>
            <charset val="204"/>
          </rPr>
          <t xml:space="preserve">
</t>
        </r>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6" sId="1" odxf="1" dxf="1">
    <oc r="J110" t="inlineStr">
      <is>
        <t xml:space="preserve">      Заключено соглашение от 13.04.2018 № 71876000-1-2018-002 между Департаментом строительства ХМАО - Югры и Администрацией города  о предоставлении в 2018 году субсидии из бюджета ХМАО - Югры  на софинансирование расходных обязательств на предоставление социальных выплат молодым семьям на приобретение (строительство) жилья в рамках основного мероприятия "Обеспечение жильем молодых семей".
       На 01.06.2018 участниками мероприятия числится 55 молодых семей. В 2018 году социальную выплату на приобретение (строительство) жилья планируется предоставить 4 молодым семьям. Свидетельства о праве на получение социальной выплаты выданы 3 молодым семьям на общую сумму 3 606 876 руб., 1 молодой семье отказано в выдаче Свидетельства по причине утраты права на получение социальной выплаты.                                                                                             
    </t>
      </is>
    </oc>
    <nc r="J110" t="inlineStr">
      <is>
        <t xml:space="preserve">      Заключено соглашение от 13.04.2018 № 71876000-1-2018-002 между Департаментом строительства ХМАО - Югры и Администрацией города  о предоставлении в 2018 году субсидии из бюджета ХМАО - Югры  на софинансирование расходных обязательств на предоставление социальных выплат молодым семьям на приобретение (строительство) жилья в рамках основного мероприятия "Обеспечение жильем молодых семей".
       На 01.07.2018 участниками мероприятия числится 57 молодых семей. В 2018 году социальную выплату на приобретение (строительство) жилья планируется предоставить 4 молодым семьям. Свидетельства о праве на получение социальной выплаты выданы 3 молодым семьям на общую сумму 3 606 876 руб.                                                                                    
    </t>
      </is>
    </nc>
    <odxf>
      <font>
        <sz val="16"/>
        <color rgb="FFFF0000"/>
      </font>
    </odxf>
    <ndxf>
      <font>
        <sz val="16"/>
        <color auto="1"/>
      </font>
    </ndxf>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95" sId="1" numFmtId="4">
    <oc r="E32">
      <v>156043.96</v>
    </oc>
    <nc r="E32">
      <v>192641</v>
    </nc>
  </rcc>
  <rfmt sheetId="1" sqref="E32" start="0" length="2147483647">
    <dxf>
      <font>
        <color auto="1"/>
      </font>
    </dxf>
  </rfmt>
  <rcc rId="1296" sId="1" numFmtId="4">
    <oc r="G32">
      <v>88837.17</v>
    </oc>
    <nc r="G32">
      <v>107064</v>
    </nc>
  </rcc>
  <rcc rId="1297" sId="1">
    <oc r="H32">
      <f>G32/D32</f>
    </oc>
    <nc r="H32">
      <f>G32/D32</f>
    </nc>
  </rcc>
  <rfmt sheetId="1" sqref="F32:H32" start="0" length="2147483647">
    <dxf>
      <font>
        <color auto="1"/>
      </font>
    </dxf>
  </rfmt>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9:B54" start="0" length="2147483647">
    <dxf>
      <font>
        <color auto="1"/>
      </font>
    </dxf>
  </rfmt>
  <rfmt sheetId="1" sqref="C49:C51" start="0" length="2147483647">
    <dxf>
      <font>
        <color auto="1"/>
      </font>
    </dxf>
  </rfmt>
  <rfmt sheetId="1" sqref="D49:D51" start="0" length="2147483647">
    <dxf>
      <font>
        <color auto="1"/>
      </font>
    </dxf>
  </rfmt>
  <rcc rId="1298" sId="1" numFmtId="4">
    <oc r="E51">
      <v>2702</v>
    </oc>
    <nc r="E51">
      <v>3827.69</v>
    </nc>
  </rcc>
  <rfmt sheetId="1" sqref="E49:F51" start="0" length="2147483647">
    <dxf>
      <font>
        <color auto="1"/>
      </font>
    </dxf>
  </rfmt>
  <rcc rId="1299" sId="1" numFmtId="4">
    <oc r="G51">
      <v>2692.17</v>
    </oc>
    <nc r="G51">
      <v>3576.57</v>
    </nc>
  </rcc>
  <rfmt sheetId="1" sqref="G49:H51" start="0" length="2147483647">
    <dxf>
      <font>
        <color auto="1"/>
      </font>
    </dxf>
  </rfmt>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0" sId="1">
    <o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Проведено городское мероприятие в рамках молодежного проекта "Среда обитания" фестиваль КВН. Освоение средств планируется в течение 2018 года.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rFont val="Times New Roman"/>
            <family val="1"/>
            <charset val="204"/>
          </rPr>
          <t>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r>
        <r>
          <rPr>
            <sz val="16"/>
            <color rgb="FFFF0000"/>
            <rFont val="Times New Roman"/>
            <family val="2"/>
            <charset val="204"/>
          </rPr>
          <t xml:space="preserve"> </t>
        </r>
        <r>
          <rPr>
            <sz val="16"/>
            <rFont val="Times New Roman"/>
            <family val="1"/>
            <charset val="204"/>
          </rPr>
          <t>Запланировано  проведение  городского молодежного проекта "Среда Обитания" (Проведение игры КВН на Кубок Главы города запланировано на ноябрь 2018 года),</t>
        </r>
        <r>
          <rPr>
            <sz val="16"/>
            <color rgb="FFFF0000"/>
            <rFont val="Times New Roman"/>
            <family val="2"/>
            <charset val="204"/>
          </rPr>
          <t xml:space="preserve">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Проведены городские мероприятия в рамках молодежного проекта "Среда обитания" фестиваль КВН и "Вожатые Сургута" (Молодежный фестиваль "Легкий город"  Освоение средств планируется в течение 2018 года.                                                                                                   
</t>
        </r>
      </is>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1" sId="1">
    <o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rFont val="Times New Roman"/>
            <family val="1"/>
            <charset val="204"/>
          </rPr>
          <t>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r>
        <r>
          <rPr>
            <sz val="16"/>
            <color rgb="FFFF0000"/>
            <rFont val="Times New Roman"/>
            <family val="2"/>
            <charset val="204"/>
          </rPr>
          <t xml:space="preserve"> </t>
        </r>
        <r>
          <rPr>
            <sz val="16"/>
            <rFont val="Times New Roman"/>
            <family val="1"/>
            <charset val="204"/>
          </rPr>
          <t>Запланировано  проведение  городского молодежного проекта "Среда Обитания" (Проведение игры КВН на Кубок Главы города запланировано на ноябрь 2018 года),</t>
        </r>
        <r>
          <rPr>
            <sz val="16"/>
            <color rgb="FFFF0000"/>
            <rFont val="Times New Roman"/>
            <family val="2"/>
            <charset val="204"/>
          </rPr>
          <t xml:space="preserve">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Проведены городские мероприятия в рамках молодежного проекта "Среда обитания" фестиваль КВН и "Вожатые Сургута" (Молодежный фестиваль "Легкий город"  Освоение средств планируется в течение 2018 года.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rFont val="Times New Roman"/>
            <family val="1"/>
            <charset val="204"/>
          </rPr>
          <t>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r>
        <r>
          <rPr>
            <sz val="16"/>
            <color rgb="FFFF0000"/>
            <rFont val="Times New Roman"/>
            <family val="2"/>
            <charset val="204"/>
          </rPr>
          <t xml:space="preserve"> </t>
        </r>
        <r>
          <rPr>
            <sz val="16"/>
            <rFont val="Times New Roman"/>
            <family val="1"/>
            <charset val="204"/>
          </rPr>
          <t>Запланировано  проведение  городского молодежного проекта "Среда Обитания" (Проведение игры КВН на Кубок Главы города запланировано на ноябрь 2018 года),</t>
        </r>
        <r>
          <rPr>
            <sz val="16"/>
            <color rgb="FFFF0000"/>
            <rFont val="Times New Roman"/>
            <family val="2"/>
            <charset val="204"/>
          </rPr>
          <t xml:space="preserve">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t>
        </r>
        <r>
          <rPr>
            <sz val="16"/>
            <rFont val="Times New Roman"/>
            <family val="1"/>
            <charset val="204"/>
          </rPr>
          <t xml:space="preserve">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t>
        </r>
        <r>
          <rPr>
            <sz val="16"/>
            <color rgb="FFFF0000"/>
            <rFont val="Times New Roman"/>
            <family val="2"/>
            <charset val="204"/>
          </rPr>
          <t xml:space="preserve"> Освоение средств планируется в течение 2018 года.                                                                                                   
</t>
        </r>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90"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Планируется приобретение оборудования для инвалидов, оборудования для модернизации сайтов, автоматизации музеев. </t>
        </r>
        <r>
          <rPr>
            <sz val="16"/>
            <rFont val="Times New Roman"/>
            <family val="1"/>
            <charset val="204"/>
          </rPr>
          <t xml:space="preserve">Бюджетные ассигнования будут использованы в 3-4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работникам муниципальных учреждений культуры составило </t>
        </r>
        <r>
          <rPr>
            <sz val="16"/>
            <color rgb="FFFF0000"/>
            <rFont val="Times New Roman"/>
            <family val="2"/>
            <charset val="204"/>
          </rPr>
          <t xml:space="preserve">71 774,00 рублей.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Планируется приобретение оборудования для инвалидов, оборудования для модернизации сайтов,</t>
        </r>
        <r>
          <rPr>
            <sz val="16"/>
            <rFont val="Times New Roman"/>
            <family val="1"/>
            <charset val="204"/>
          </rPr>
          <t xml:space="preserve"> автоматизации музеев.</t>
        </r>
        <r>
          <rPr>
            <sz val="16"/>
            <color rgb="FFFF0000"/>
            <rFont val="Times New Roman"/>
            <family val="2"/>
            <charset val="204"/>
          </rPr>
          <t xml:space="preserve"> </t>
        </r>
        <r>
          <rPr>
            <sz val="16"/>
            <rFont val="Times New Roman"/>
            <family val="1"/>
            <charset val="204"/>
          </rPr>
          <t xml:space="preserve">Бюджетные ассигнования будут использованы в 3-4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работникам муниципальных учреждений культуры составило </t>
        </r>
        <r>
          <rPr>
            <sz val="16"/>
            <color rgb="FFFF0000"/>
            <rFont val="Times New Roman"/>
            <family val="2"/>
            <charset val="204"/>
          </rPr>
          <t xml:space="preserve">71 774,00 рублей.                                             
</t>
        </r>
        <r>
          <rPr>
            <u/>
            <sz val="20"/>
            <rFont val="Times New Roman"/>
            <family val="1"/>
            <charset val="204"/>
          </rPr>
          <t/>
        </r>
      </is>
    </nc>
  </rc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2" sId="1">
    <o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rFont val="Times New Roman"/>
            <family val="1"/>
            <charset val="204"/>
          </rPr>
          <t>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r>
        <r>
          <rPr>
            <sz val="16"/>
            <color rgb="FFFF0000"/>
            <rFont val="Times New Roman"/>
            <family val="2"/>
            <charset val="204"/>
          </rPr>
          <t xml:space="preserve"> </t>
        </r>
        <r>
          <rPr>
            <sz val="16"/>
            <rFont val="Times New Roman"/>
            <family val="1"/>
            <charset val="204"/>
          </rPr>
          <t>Запланировано  проведение  городского молодежного проекта "Среда Обитания" (Проведение игры КВН на Кубок Главы города запланировано на ноябрь 2018 года),</t>
        </r>
        <r>
          <rPr>
            <sz val="16"/>
            <color rgb="FFFF0000"/>
            <rFont val="Times New Roman"/>
            <family val="2"/>
            <charset val="204"/>
          </rPr>
          <t xml:space="preserve">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t>
        </r>
        <r>
          <rPr>
            <sz val="16"/>
            <rFont val="Times New Roman"/>
            <family val="1"/>
            <charset val="204"/>
          </rPr>
          <t xml:space="preserve">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t>
        </r>
        <r>
          <rPr>
            <sz val="16"/>
            <color rgb="FFFF0000"/>
            <rFont val="Times New Roman"/>
            <family val="2"/>
            <charset val="204"/>
          </rPr>
          <t xml:space="preserve"> Освоение средств планируется в течение 2018 года.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rFont val="Times New Roman"/>
            <family val="1"/>
            <charset val="204"/>
          </rPr>
          <t>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r>
        <r>
          <rPr>
            <sz val="16"/>
            <color rgb="FFFF0000"/>
            <rFont val="Times New Roman"/>
            <family val="2"/>
            <charset val="204"/>
          </rPr>
          <t xml:space="preserve"> </t>
        </r>
        <r>
          <rPr>
            <sz val="16"/>
            <rFont val="Times New Roman"/>
            <family val="1"/>
            <charset val="204"/>
          </rPr>
          <t>Запланировано  проведение  городского молодежного проекта "Среда Обитания" (Проведение игры КВН на Кубок Главы города запланировано на ноябрь 2018 года),</t>
        </r>
        <r>
          <rPr>
            <sz val="16"/>
            <color rgb="FFFF0000"/>
            <rFont val="Times New Roman"/>
            <family val="2"/>
            <charset val="204"/>
          </rPr>
          <t xml:space="preserve"> </t>
        </r>
        <r>
          <rPr>
            <sz val="16"/>
            <rFont val="Times New Roman"/>
            <family val="1"/>
            <charset val="204"/>
          </rPr>
          <t>городского молодежного проекта "PROфилактика" (Молодежный форум "Революция тела" запланировано на сентябрь 2018 года),</t>
        </r>
        <r>
          <rPr>
            <sz val="16"/>
            <color rgb="FFFF0000"/>
            <rFont val="Times New Roman"/>
            <family val="2"/>
            <charset val="204"/>
          </rPr>
          <t xml:space="preserve"> </t>
        </r>
        <r>
          <rPr>
            <sz val="16"/>
            <rFont val="Times New Roman"/>
            <family val="1"/>
            <charset val="204"/>
          </rPr>
          <t xml:space="preserve">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r>
          <rPr>
            <sz val="16"/>
            <color rgb="FFFF0000"/>
            <rFont val="Times New Roman"/>
            <family val="2"/>
            <charset val="204"/>
          </rPr>
          <t xml:space="preserve">                                                                                                
</t>
        </r>
      </is>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3" sId="1">
    <o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t>
        </r>
        <r>
          <rPr>
            <sz val="16"/>
            <color rgb="FFFF0000"/>
            <rFont val="Times New Roman"/>
            <family val="1"/>
            <charset val="204"/>
          </rPr>
          <t>Заключены договоры на приобретение инвентаря</t>
        </r>
        <r>
          <rPr>
            <sz val="16"/>
            <rFont val="Times New Roman"/>
            <family val="1"/>
            <charset val="204"/>
          </rPr>
          <t xml:space="preserve"> Освоение средств планируется в течение 2018 года.                                                        </t>
        </r>
      </is>
    </oc>
    <n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Заключены договоры на приобретение инвентаря и возмещены расходы на участие в соревнованиях. Освоение средств планируется в течение 2018 года.                                                        </t>
        </r>
      </is>
    </nc>
  </rcc>
  <rcc rId="1304" sId="1">
    <oc r="J21" t="inlineStr">
      <is>
        <r>
          <rPr>
            <u/>
            <sz val="16"/>
            <color rgb="FFFF0000"/>
            <rFont val="Times New Roman"/>
            <family val="2"/>
            <charset val="204"/>
          </rPr>
          <t>ДО</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80 448,50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color rgb="FFFF0000"/>
            <rFont val="Times New Roman"/>
            <family val="2"/>
            <charset val="204"/>
          </rPr>
          <t>АГ(ДК)</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01.06.2018 года по педагогическим работникам муниципальных организаций дополнительного образования детей составило 78 800,00 рублей. </t>
        </r>
      </is>
    </oc>
    <nc r="J21" t="inlineStr">
      <is>
        <r>
          <rPr>
            <u/>
            <sz val="16"/>
            <color rgb="FFFF0000"/>
            <rFont val="Times New Roman"/>
            <family val="2"/>
            <charset val="204"/>
          </rPr>
          <t>ДО</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80 448,50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t>
        </r>
        <r>
          <rPr>
            <sz val="16"/>
            <color rgb="FFFF0000"/>
            <rFont val="Times New Roman"/>
            <family val="2"/>
            <charset val="204"/>
          </rPr>
          <t xml:space="preserve">78 800,00 рублей. </t>
        </r>
      </is>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1:B23" start="0" length="2147483647">
    <dxf>
      <font>
        <color auto="1"/>
      </font>
    </dxf>
  </rfmt>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6" start="0" length="2147483647">
    <dxf>
      <font>
        <color auto="1"/>
      </font>
    </dxf>
  </rfmt>
  <rcv guid="{3EEA7E1A-5F2B-4408-A34C-1F0223B5B245}" action="delete"/>
  <rdn rId="0" localSheetId="1" customView="1" name="Z_3EEA7E1A_5F2B_4408_A34C_1F0223B5B245_.wvu.PrintArea" hidden="1" oldHidden="1">
    <formula>'на 01.05.2018'!$A$1:$J$196</formula>
    <oldFormula>'на 01.05.2018'!$A$1:$J$196</oldFormula>
  </rdn>
  <rdn rId="0" localSheetId="1" customView="1" name="Z_3EEA7E1A_5F2B_4408_A34C_1F0223B5B245_.wvu.PrintTitles" hidden="1" oldHidden="1">
    <formula>'на 01.05.2018'!$5:$8</formula>
    <oldFormula>'на 01.05.2018'!$5:$8</oldFormula>
  </rdn>
  <rdn rId="0" localSheetId="1" customView="1" name="Z_3EEA7E1A_5F2B_4408_A34C_1F0223B5B245_.wvu.FilterData" hidden="1" oldHidden="1">
    <formula>'на 01.05.2018'!$A$7:$J$397</formula>
    <oldFormula>'на 01.05.2018'!$A$7:$J$397</oldFormula>
  </rdn>
  <rcv guid="{3EEA7E1A-5F2B-4408-A34C-1F0223B5B245}"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5" start="0" length="2147483647">
    <dxf>
      <font>
        <color auto="1"/>
      </font>
    </dxf>
  </rfmt>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4:XFD28" start="0" length="2147483647">
    <dxf>
      <font>
        <color auto="1"/>
      </font>
    </dxf>
  </rfmt>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8" sId="1">
    <o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rFont val="Times New Roman"/>
            <family val="1"/>
            <charset val="204"/>
          </rPr>
          <t>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r>
        <r>
          <rPr>
            <sz val="16"/>
            <color rgb="FFFF0000"/>
            <rFont val="Times New Roman"/>
            <family val="2"/>
            <charset val="204"/>
          </rPr>
          <t xml:space="preserve"> </t>
        </r>
        <r>
          <rPr>
            <sz val="16"/>
            <rFont val="Times New Roman"/>
            <family val="1"/>
            <charset val="204"/>
          </rPr>
          <t>Запланировано  проведение  городского молодежного проекта "Среда Обитания" (Проведение игры КВН на Кубок Главы города запланировано на ноябрь 2018 года),</t>
        </r>
        <r>
          <rPr>
            <sz val="16"/>
            <color rgb="FFFF0000"/>
            <rFont val="Times New Roman"/>
            <family val="2"/>
            <charset val="204"/>
          </rPr>
          <t xml:space="preserve"> </t>
        </r>
        <r>
          <rPr>
            <sz val="16"/>
            <rFont val="Times New Roman"/>
            <family val="1"/>
            <charset val="204"/>
          </rPr>
          <t>городского молодежного проекта "PROфилактика" (Молодежный форум "Революция тела" запланировано на сентябрь 2018 года),</t>
        </r>
        <r>
          <rPr>
            <sz val="16"/>
            <color rgb="FFFF0000"/>
            <rFont val="Times New Roman"/>
            <family val="2"/>
            <charset val="204"/>
          </rPr>
          <t xml:space="preserve"> </t>
        </r>
        <r>
          <rPr>
            <sz val="16"/>
            <rFont val="Times New Roman"/>
            <family val="1"/>
            <charset val="204"/>
          </rPr>
          <t xml:space="preserve">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r>
          <rPr>
            <sz val="16"/>
            <color rgb="FFFF0000"/>
            <rFont val="Times New Roman"/>
            <family val="2"/>
            <charset val="204"/>
          </rPr>
          <t xml:space="preserve">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rFont val="Times New Roman"/>
            <family val="1"/>
            <charset val="204"/>
          </rPr>
          <t>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r>
        <r>
          <rPr>
            <sz val="16"/>
            <color rgb="FFFF0000"/>
            <rFont val="Times New Roman"/>
            <family val="2"/>
            <charset val="204"/>
          </rPr>
          <t xml:space="preserve"> </t>
        </r>
        <r>
          <rPr>
            <sz val="16"/>
            <rFont val="Times New Roman"/>
            <family val="1"/>
            <charset val="204"/>
          </rPr>
          <t>Запланировано  проведение  городского молодежного проекта "Среда Обитания" (Проведение игры КВН на Кубок Главы города запланировано на ноябрь 2018 года),</t>
        </r>
        <r>
          <rPr>
            <sz val="16"/>
            <color rgb="FFFF0000"/>
            <rFont val="Times New Roman"/>
            <family val="2"/>
            <charset val="204"/>
          </rPr>
          <t xml:space="preserve"> </t>
        </r>
        <r>
          <rPr>
            <sz val="16"/>
            <rFont val="Times New Roman"/>
            <family val="1"/>
            <charset val="204"/>
          </rPr>
          <t>городского молодежного проекта "PROфилактика" (Молодежный форум "Революция тела" запланировано на сентябрь 2018 года),</t>
        </r>
        <r>
          <rPr>
            <sz val="16"/>
            <color rgb="FFFF0000"/>
            <rFont val="Times New Roman"/>
            <family val="2"/>
            <charset val="204"/>
          </rPr>
          <t xml:space="preserve"> </t>
        </r>
        <r>
          <rPr>
            <sz val="16"/>
            <rFont val="Times New Roman"/>
            <family val="1"/>
            <charset val="204"/>
          </rPr>
          <t xml:space="preserve">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r>
          <rPr>
            <sz val="16"/>
            <color rgb="FFFF0000"/>
            <rFont val="Times New Roman"/>
            <family val="2"/>
            <charset val="204"/>
          </rPr>
          <t xml:space="preserve">                                                                                                
</t>
        </r>
      </is>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9" sId="1" numFmtId="4">
    <oc r="D25">
      <v>10205434.6</v>
    </oc>
    <nc r="D25">
      <v>10205734.5</v>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10" sId="1" numFmtId="4">
    <oc r="E25">
      <v>3695942.23</v>
    </oc>
    <nc r="E25">
      <v>4847984.3</v>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11" sId="1" numFmtId="4">
    <oc r="G25">
      <v>3285656.35</v>
    </oc>
    <nc r="G25">
      <v>4623468.7300000004</v>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3:B48" start="0" length="2147483647">
    <dxf>
      <font>
        <color auto="1"/>
      </font>
    </dxf>
  </rfmt>
  <rfmt sheetId="1" sqref="C43:C46" start="0" length="2147483647">
    <dxf>
      <font>
        <color auto="1"/>
      </font>
    </dxf>
  </rfmt>
  <rfmt sheetId="1" sqref="D43:D46" start="0" length="2147483647">
    <dxf>
      <font>
        <color auto="1"/>
      </font>
    </dxf>
  </rfmt>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12" sId="1" numFmtId="4">
    <oc r="G26">
      <v>31486.47</v>
    </oc>
    <nc r="G26">
      <v>41537.760000000002</v>
    </nc>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PrintArea" hidden="1" oldHidden="1">
    <formula>'на 01.05.2018'!$A$1:$J$196</formula>
    <oldFormula>'на 01.05.2018'!$A$1:$J$196</oldFormula>
  </rdn>
  <rdn rId="0" localSheetId="1" customView="1" name="Z_3EEA7E1A_5F2B_4408_A34C_1F0223B5B245_.wvu.PrintTitles" hidden="1" oldHidden="1">
    <formula>'на 01.05.2018'!$5:$8</formula>
    <oldFormula>'на 01.05.2018'!$5:$8</oldFormula>
  </rdn>
  <rdn rId="0" localSheetId="1" customView="1" name="Z_3EEA7E1A_5F2B_4408_A34C_1F0223B5B245_.wvu.FilterData" hidden="1" oldHidden="1">
    <formula>'на 01.05.2018'!$A$7:$J$397</formula>
    <oldFormula>'на 01.05.2018'!$A$7:$J$397</oldFormula>
  </rdn>
  <rcv guid="{3EEA7E1A-5F2B-4408-A34C-1F0223B5B245}" action="add"/>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1:C23" start="0" length="2147483647">
    <dxf>
      <font>
        <color auto="1"/>
      </font>
    </dxf>
  </rfmt>
  <rcv guid="{3EEA7E1A-5F2B-4408-A34C-1F0223B5B245}" action="delete"/>
  <rdn rId="0" localSheetId="1" customView="1" name="Z_3EEA7E1A_5F2B_4408_A34C_1F0223B5B245_.wvu.PrintArea" hidden="1" oldHidden="1">
    <formula>'на 01.05.2018'!$A$1:$J$196</formula>
    <oldFormula>'на 01.05.2018'!$A$1:$J$196</oldFormula>
  </rdn>
  <rdn rId="0" localSheetId="1" customView="1" name="Z_3EEA7E1A_5F2B_4408_A34C_1F0223B5B245_.wvu.PrintTitles" hidden="1" oldHidden="1">
    <formula>'на 01.05.2018'!$5:$8</formula>
    <oldFormula>'на 01.05.2018'!$5:$8</oldFormula>
  </rdn>
  <rdn rId="0" localSheetId="1" customView="1" name="Z_3EEA7E1A_5F2B_4408_A34C_1F0223B5B245_.wvu.FilterData" hidden="1" oldHidden="1">
    <formula>'на 01.05.2018'!$A$7:$J$397</formula>
    <oldFormula>'на 01.05.2018'!$A$7:$J$397</oldFormula>
  </rdn>
  <rcv guid="{3EEA7E1A-5F2B-4408-A34C-1F0223B5B245}" action="add"/>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21:D23" start="0" length="2147483647">
    <dxf>
      <font>
        <color auto="1"/>
      </font>
    </dxf>
  </rfmt>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21:E23" start="0" length="2147483647">
    <dxf>
      <font>
        <color auto="1"/>
      </font>
    </dxf>
  </rfmt>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21:F23" start="0" length="2147483647">
    <dxf>
      <font>
        <color auto="1"/>
      </font>
    </dxf>
  </rfmt>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21:G23" start="0" length="2147483647">
    <dxf>
      <font>
        <color auto="1"/>
      </font>
    </dxf>
  </rfmt>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21:H23" start="0" length="2147483647">
    <dxf>
      <font>
        <color auto="1"/>
      </font>
    </dxf>
  </rfmt>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19" sId="1" odxf="1" dxf="1">
    <oc r="J21" t="inlineStr">
      <is>
        <r>
          <rPr>
            <u/>
            <sz val="16"/>
            <color rgb="FFFF0000"/>
            <rFont val="Times New Roman"/>
            <family val="2"/>
            <charset val="204"/>
          </rPr>
          <t>ДО</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80 448,50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t>
        </r>
        <r>
          <rPr>
            <sz val="16"/>
            <color rgb="FFFF0000"/>
            <rFont val="Times New Roman"/>
            <family val="2"/>
            <charset val="204"/>
          </rPr>
          <t xml:space="preserve">78 800,00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80 448,50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t>
        </r>
        <r>
          <rPr>
            <sz val="16"/>
            <color rgb="FFFF0000"/>
            <rFont val="Times New Roman"/>
            <family val="2"/>
            <charset val="204"/>
          </rPr>
          <t xml:space="preserve">78 800,00 рублей. </t>
        </r>
      </is>
    </nc>
    <odxf>
      <font>
        <sz val="16"/>
        <color rgb="FFFF0000"/>
      </font>
    </odxf>
    <ndxf>
      <font>
        <sz val="16"/>
        <color rgb="FFFF0000"/>
      </font>
    </ndxf>
  </rcc>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0" sId="1">
    <oc r="I25">
      <f>9996273.31+34691.39+174469.9</f>
    </oc>
    <nc r="I25">
      <f>9996573.21+34691.39+174469.9</f>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91" sId="1" numFmtId="4">
    <oc r="G46">
      <v>0</v>
    </oc>
    <nc r="G46">
      <v>45.29</v>
    </nc>
  </rcc>
  <rfmt sheetId="1" sqref="G43:H46" start="0" length="2147483647">
    <dxf>
      <font>
        <color auto="1"/>
      </font>
    </dxf>
  </rfmt>
  <rfmt sheetId="1" sqref="I43:I46" start="0" length="2147483647">
    <dxf>
      <font>
        <color auto="1"/>
      </font>
    </dxf>
  </rfmt>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1"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80 448,50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t>
        </r>
        <r>
          <rPr>
            <sz val="16"/>
            <color rgb="FFFF0000"/>
            <rFont val="Times New Roman"/>
            <family val="2"/>
            <charset val="204"/>
          </rPr>
          <t xml:space="preserve">78 800,00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80 448,50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t>
        </r>
        <r>
          <rPr>
            <sz val="16"/>
            <color rgb="FFFF0000"/>
            <rFont val="Times New Roman"/>
            <family val="2"/>
            <charset val="204"/>
          </rPr>
          <t xml:space="preserve">78 800,00 рублей. </t>
        </r>
      </is>
    </nc>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2"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80 448,50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t>
        </r>
        <r>
          <rPr>
            <sz val="16"/>
            <color rgb="FFFF0000"/>
            <rFont val="Times New Roman"/>
            <family val="2"/>
            <charset val="204"/>
          </rPr>
          <t xml:space="preserve">78 800,00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t>
        </r>
        <r>
          <rPr>
            <sz val="16"/>
            <color rgb="FFFF0000"/>
            <rFont val="Times New Roman"/>
            <family val="2"/>
            <charset val="204"/>
          </rPr>
          <t xml:space="preserve"> 80 448,50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t>
        </r>
        <r>
          <rPr>
            <sz val="16"/>
            <color rgb="FFFF0000"/>
            <rFont val="Times New Roman"/>
            <family val="2"/>
            <charset val="204"/>
          </rPr>
          <t xml:space="preserve">78 800,00 рублей. </t>
        </r>
      </is>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3"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t>
        </r>
        <r>
          <rPr>
            <sz val="16"/>
            <color rgb="FFFF0000"/>
            <rFont val="Times New Roman"/>
            <family val="2"/>
            <charset val="204"/>
          </rPr>
          <t xml:space="preserve"> 80 448,50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t>
        </r>
        <r>
          <rPr>
            <sz val="16"/>
            <color rgb="FFFF0000"/>
            <rFont val="Times New Roman"/>
            <family val="2"/>
            <charset val="204"/>
          </rPr>
          <t xml:space="preserve">78 800,00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01.07.2018 составило</t>
        </r>
        <r>
          <rPr>
            <sz val="16"/>
            <color rgb="FFFF0000"/>
            <rFont val="Times New Roman"/>
            <family val="2"/>
            <charset val="204"/>
          </rPr>
          <t xml:space="preserve"> 80 448,50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t>
        </r>
        <r>
          <rPr>
            <sz val="16"/>
            <color rgb="FFFF0000"/>
            <rFont val="Times New Roman"/>
            <family val="2"/>
            <charset val="204"/>
          </rPr>
          <t xml:space="preserve">78 800,00 рублей. </t>
        </r>
      </is>
    </nc>
  </rcc>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32" start="0" length="2147483647">
    <dxf>
      <font>
        <color auto="1"/>
      </font>
    </dxf>
  </rfmt>
  <rfmt sheetId="1" sqref="A29:I35" start="0" length="2147483647">
    <dxf>
      <font>
        <color auto="1"/>
      </font>
    </dxf>
  </rfmt>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4" sId="1">
    <oc r="B21" t="inlineStr">
      <is>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11.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12.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is>
    </oc>
    <nc r="B21" t="inlineStr">
      <is>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11.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12.
13.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is>
    </nc>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5" sId="1">
    <oc r="B21" t="inlineStr">
      <is>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11.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12.
13.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is>
    </oc>
    <nc r="B21" t="inlineStr">
      <is>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11.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12.Иные межбюджетные трансферты от Департамента образования и молодежной политики ХМАО-Югры на реализацию проекта, признанного победителем конкурсного отбора образовательных организаций, имеющих статус региональных инновационных площадок
13.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is>
    </nc>
  </rcc>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6" sId="1">
    <oc r="B21" t="inlineStr">
      <is>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11.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12.Иные межбюджетные трансферты от Департамента образования и молодежной политики ХМАО-Югры на реализацию проекта, признанного победителем конкурсного отбора образовательных организаций, имеющих статус региональных инновационных площадок
13.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is>
    </oc>
    <nc r="B21" t="inlineStr">
      <is>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11.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12.Иные межбюджетные трансферты от Департамента образования и молодежной политики ХМАО-Югры на реализацию проекта, признанного победителем конкурсного отбора образовательных организаций, имеющих статус региональных инновационных площадок
13.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is>
    </nc>
  </rcc>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7" sId="1">
    <oc r="B21" t="inlineStr">
      <is>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11.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12.Иные межбюджетные трансферты от Департамента образования и молодежной политики ХМАО-Югры на реализацию проекта, признанного победителем конкурсного отбора образовательных организаций, имеющих статус региональных инновационных площадок
13.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is>
    </oc>
    <nc r="B21" t="inlineStr">
      <is>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11.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12.Иные межбюджетные трансферты от Департамента образования и молодежной политики ХМАО-Югры на реализацию проекта, признанного победителем конкурсного отбора образовательных организаций, имеющих статус региональных инновационных площадок;
13.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is>
    </nc>
  </rcc>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8" sId="1">
    <oc r="B21" t="inlineStr">
      <is>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11.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12.Иные межбюджетные трансферты от Департамента образования и молодежной политики ХМАО-Югры на реализацию проекта, признанного победителем конкурсного отбора образовательных организаций, имеющих статус региональных инновационных площадок;
13.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is>
    </oc>
    <nc r="B21" t="inlineStr">
      <is>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10.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11.Иные межбюджетные трансферты от Департамента образования и молодежной политики ХМАО-Югры на реализацию проекта, признанного победителем конкурсного отбора образовательных организаций, имеющих статус региональных инновационных площадок;
12.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is>
    </nc>
  </rcc>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21:I23" start="0" length="2147483647">
    <dxf>
      <font>
        <color auto="1"/>
      </font>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92" sId="1" odxf="1" dxf="1">
    <oc r="J43" t="inlineStr">
      <is>
        <r>
          <t xml:space="preserve">АГ(ДК): </t>
        </r>
        <r>
          <rPr>
            <sz val="16"/>
            <color rgb="FFFF0000"/>
            <rFont val="Times New Roman"/>
            <family val="2"/>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течение 2018 года.                                                        </t>
        </r>
      </is>
    </oc>
    <nc r="J43" t="inlineStr">
      <is>
        <r>
          <rPr>
            <u/>
            <sz val="16"/>
            <rFont val="Times New Roman"/>
            <family val="1"/>
            <charset val="204"/>
          </rP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t>
        </r>
        <r>
          <rPr>
            <sz val="16"/>
            <color rgb="FFFF0000"/>
            <rFont val="Times New Roman"/>
            <family val="2"/>
            <charset val="204"/>
          </rPr>
          <t xml:space="preserve">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течение 2018 года.                                                        </t>
        </r>
      </is>
    </nc>
    <odxf>
      <font>
        <sz val="16"/>
        <color rgb="FFFF0000"/>
      </font>
    </odxf>
    <ndxf>
      <font>
        <sz val="16"/>
        <color rgb="FFFF0000"/>
      </font>
    </ndxf>
  </rcc>
  <rcc rId="1293"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Планируется приобретение оборудования для инвалидов, оборудования для модернизации сайтов,</t>
        </r>
        <r>
          <rPr>
            <sz val="16"/>
            <rFont val="Times New Roman"/>
            <family val="1"/>
            <charset val="204"/>
          </rPr>
          <t xml:space="preserve"> автоматизации музеев.</t>
        </r>
        <r>
          <rPr>
            <sz val="16"/>
            <color rgb="FFFF0000"/>
            <rFont val="Times New Roman"/>
            <family val="2"/>
            <charset val="204"/>
          </rPr>
          <t xml:space="preserve"> </t>
        </r>
        <r>
          <rPr>
            <sz val="16"/>
            <rFont val="Times New Roman"/>
            <family val="1"/>
            <charset val="204"/>
          </rPr>
          <t xml:space="preserve">Бюджетные ассигнования будут использованы в 3-4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работникам муниципальных учреждений культуры составило </t>
        </r>
        <r>
          <rPr>
            <sz val="16"/>
            <color rgb="FFFF0000"/>
            <rFont val="Times New Roman"/>
            <family val="2"/>
            <charset val="204"/>
          </rPr>
          <t xml:space="preserve">71 774,00 рублей.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t>
        </r>
        <r>
          <rPr>
            <sz val="16"/>
            <rFont val="Times New Roman"/>
            <family val="1"/>
            <charset val="204"/>
          </rPr>
          <t>Планируется приобретение оборудования для инвалидов, оборудования для модернизации сайтов, автоматизации музеев.</t>
        </r>
        <r>
          <rPr>
            <sz val="16"/>
            <color rgb="FFFF0000"/>
            <rFont val="Times New Roman"/>
            <family val="2"/>
            <charset val="204"/>
          </rPr>
          <t xml:space="preserve"> </t>
        </r>
        <r>
          <rPr>
            <sz val="16"/>
            <rFont val="Times New Roman"/>
            <family val="1"/>
            <charset val="204"/>
          </rPr>
          <t xml:space="preserve">Бюджетные ассигнования будут использованы в 3-4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работникам муниципальных учреждений культуры составило </t>
        </r>
        <r>
          <rPr>
            <sz val="16"/>
            <color rgb="FFFF0000"/>
            <rFont val="Times New Roman"/>
            <family val="2"/>
            <charset val="204"/>
          </rPr>
          <t xml:space="preserve">71 774,00 рублей.                                             
</t>
        </r>
        <r>
          <rPr>
            <u/>
            <sz val="20"/>
            <rFont val="Times New Roman"/>
            <family val="1"/>
            <charset val="204"/>
          </rPr>
          <t/>
        </r>
      </is>
    </nc>
  </rc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9"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t>
        </r>
        <r>
          <rPr>
            <sz val="16"/>
            <color rgb="FFFF0000"/>
            <rFont val="Times New Roman"/>
            <family val="2"/>
            <charset val="204"/>
          </rPr>
          <t xml:space="preserve">
   </t>
        </r>
        <r>
          <rPr>
            <sz val="16"/>
            <rFont val="Times New Roman"/>
            <family val="1"/>
            <charset val="204"/>
          </rPr>
          <t xml:space="preserve">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u/>
            <sz val="16"/>
            <color theme="1"/>
            <rFont val="Times New Roman"/>
            <family val="1"/>
            <charset val="204"/>
          </rPr>
          <t>ДГХ:</t>
        </r>
        <r>
          <rPr>
            <sz val="16"/>
            <color theme="1"/>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
</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признаны несостоявшимся, по причине отсутствия претендентов на участие. Повторное размещение заявок на приобретение 32 квартир состоялось 25-26 июня 2018 года. Подведение итогов аукциона - 09.07.2018.
30.03.2018 выделены дополнительные средства из окружного бюджета в размере 26 118,7 тыс.руб. Размещение закупки на приобретение 14 жилых помещений для участников программы состоится в июле 2018 года. 
</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t>
        </r>
        <r>
          <rPr>
            <sz val="16"/>
            <color rgb="FFFF0000"/>
            <rFont val="Times New Roman"/>
            <family val="2"/>
            <charset val="204"/>
          </rPr>
          <t xml:space="preserve">
   </t>
        </r>
        <r>
          <rPr>
            <sz val="16"/>
            <rFont val="Times New Roman"/>
            <family val="1"/>
            <charset val="204"/>
          </rPr>
          <t xml:space="preserve">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u/>
            <sz val="16"/>
            <color theme="1"/>
            <rFont val="Times New Roman"/>
            <family val="1"/>
            <charset val="204"/>
          </rPr>
          <t>ДГХ:</t>
        </r>
        <r>
          <rPr>
            <sz val="16"/>
            <color theme="1"/>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
</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признаны несостоявшимся, по причине отсутствия претендентов на участие. Повторное размещение заявок на приобретение 32 квартир состоялось 25-26 июня 2018 года. Подведение итогов аукциона - 09.07.2018.
30.03.2018 выделены дополнительные средства из окружного бюджета в размере 26 118,7 тыс.руб. Размещение закупки на приобретение 14 жилых помещений для участников программы состоится в июле 2018 года.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6"/>
            <color rgb="FFFF0000"/>
            <rFont val="Times New Roman"/>
            <family val="2"/>
            <charset val="204"/>
          </rPr>
          <t>, планируемое количество для приобретения путевок - 200 шт.</t>
        </r>
      </is>
    </nc>
  </rcc>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30"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t>
        </r>
        <r>
          <rPr>
            <sz val="16"/>
            <color rgb="FFFF0000"/>
            <rFont val="Times New Roman"/>
            <family val="2"/>
            <charset val="204"/>
          </rPr>
          <t xml:space="preserve">
   </t>
        </r>
        <r>
          <rPr>
            <sz val="16"/>
            <rFont val="Times New Roman"/>
            <family val="1"/>
            <charset val="204"/>
          </rPr>
          <t xml:space="preserve">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u/>
            <sz val="16"/>
            <color theme="1"/>
            <rFont val="Times New Roman"/>
            <family val="1"/>
            <charset val="204"/>
          </rPr>
          <t>ДГХ:</t>
        </r>
        <r>
          <rPr>
            <sz val="16"/>
            <color theme="1"/>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
</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признаны несостоявшимся, по причине отсутствия претендентов на участие. Повторное размещение заявок на приобретение 32 квартир состоялось 25-26 июня 2018 года. Подведение итогов аукциона - 09.07.2018.
30.03.2018 выделены дополнительные средства из окружного бюджета в размере 26 118,7 тыс.руб. Размещение закупки на приобретение 14 жилых помещений для участников программы состоится в июле 2018 года.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6"/>
            <color rgb="FFFF0000"/>
            <rFont val="Times New Roman"/>
            <family val="2"/>
            <charset val="204"/>
          </rPr>
          <t>,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t>
        </r>
        <r>
          <rPr>
            <sz val="16"/>
            <color rgb="FFFF0000"/>
            <rFont val="Times New Roman"/>
            <family val="2"/>
            <charset val="204"/>
          </rPr>
          <t xml:space="preserve">
   </t>
        </r>
        <r>
          <rPr>
            <sz val="16"/>
            <rFont val="Times New Roman"/>
            <family val="1"/>
            <charset val="204"/>
          </rPr>
          <t xml:space="preserve">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u/>
            <sz val="16"/>
            <color theme="1"/>
            <rFont val="Times New Roman"/>
            <family val="1"/>
            <charset val="204"/>
          </rPr>
          <t>ДГХ:</t>
        </r>
        <r>
          <rPr>
            <sz val="16"/>
            <color theme="1"/>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
</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признаны несостоявшимся, по причине отсутствия претендентов на участие. Повторное размещение заявок на приобретение 32 квартир состоялось 25-26 июня 2018 года. Подведение итогов аукциона - 09.07.2018.
30.03.2018 выделены дополнительные средства из окружного бюджета в размере 26 118,7 тыс.руб. Размещение закупки на приобретение 14 жилых помещений для участников программы состоится в июле 2018 года.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6"/>
            <color rgb="FFFF0000"/>
            <rFont val="Times New Roman"/>
            <family val="2"/>
            <charset val="204"/>
          </rPr>
          <t>, планируемое количество для приобретения путевок - 200 шт.</t>
        </r>
      </is>
    </nc>
  </rcc>
  <rcv guid="{3EEA7E1A-5F2B-4408-A34C-1F0223B5B245}" action="delete"/>
  <rdn rId="0" localSheetId="1" customView="1" name="Z_3EEA7E1A_5F2B_4408_A34C_1F0223B5B245_.wvu.PrintArea" hidden="1" oldHidden="1">
    <formula>'на 01.05.2018'!$A$1:$J$196</formula>
    <oldFormula>'на 01.05.2018'!$A$1:$J$196</oldFormula>
  </rdn>
  <rdn rId="0" localSheetId="1" customView="1" name="Z_3EEA7E1A_5F2B_4408_A34C_1F0223B5B245_.wvu.PrintTitles" hidden="1" oldHidden="1">
    <formula>'на 01.05.2018'!$5:$8</formula>
    <oldFormula>'на 01.05.2018'!$5:$8</oldFormula>
  </rdn>
  <rdn rId="0" localSheetId="1" customView="1" name="Z_3EEA7E1A_5F2B_4408_A34C_1F0223B5B245_.wvu.FilterData" hidden="1" oldHidden="1">
    <formula>'на 01.05.2018'!$A$7:$J$397</formula>
    <oldFormula>'на 01.05.2018'!$A$7:$J$397</oldFormula>
  </rdn>
  <rcv guid="{3EEA7E1A-5F2B-4408-A34C-1F0223B5B245}" action="add"/>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34" sId="1" odxf="1" dxf="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t>
        </r>
        <r>
          <rPr>
            <sz val="16"/>
            <color rgb="FFFF0000"/>
            <rFont val="Times New Roman"/>
            <family val="2"/>
            <charset val="204"/>
          </rPr>
          <t xml:space="preserve">
   </t>
        </r>
        <r>
          <rPr>
            <sz val="16"/>
            <rFont val="Times New Roman"/>
            <family val="1"/>
            <charset val="204"/>
          </rPr>
          <t xml:space="preserve">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u/>
            <sz val="16"/>
            <color theme="1"/>
            <rFont val="Times New Roman"/>
            <family val="1"/>
            <charset val="204"/>
          </rPr>
          <t>ДГХ:</t>
        </r>
        <r>
          <rPr>
            <sz val="16"/>
            <color theme="1"/>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
</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признаны несостоявшимся, по причине отсутствия претендентов на участие. Повторное размещение заявок на приобретение 32 квартир состоялось 25-26 июня 2018 года. Подведение итогов аукциона - 09.07.2018.
30.03.2018 выделены дополнительные средства из окружного бюджета в размере 26 118,7 тыс.руб. Размещение закупки на приобретение 14 жилых помещений для участников программы состоится в июле 2018 года.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6"/>
            <color rgb="FFFF0000"/>
            <rFont val="Times New Roman"/>
            <family val="2"/>
            <charset val="204"/>
          </rPr>
          <t>,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признаны несостоявшимся, по причине отсутствия претендентов на участие. Повторное размещение заявок на приобретение 32 квартир состоялось 25-26 июня 2018 года. Подведение итогов аукциона - 09.07.2018.
30.03.2018 выделены дополнительные средства из окружного бюджета в размере 26 118,7 тыс.руб. Размещение закупки на приобретение 14 жилых помещений для участников программы состоится в июле 2018 года.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odxf>
      <font>
        <sz val="16"/>
        <color rgb="FFFF0000"/>
      </font>
    </odxf>
    <ndxf>
      <font>
        <sz val="16"/>
        <color auto="1"/>
      </font>
    </ndxf>
  </rcc>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51" start="0" length="2147483647">
    <dxf>
      <font>
        <color auto="1"/>
      </font>
    </dxf>
  </rfmt>
  <rfmt sheetId="1" sqref="I49" start="0" length="2147483647">
    <dxf>
      <font>
        <color auto="1"/>
      </font>
    </dxf>
  </rfmt>
  <rcv guid="{3EEA7E1A-5F2B-4408-A34C-1F0223B5B245}" action="delete"/>
  <rdn rId="0" localSheetId="1" customView="1" name="Z_3EEA7E1A_5F2B_4408_A34C_1F0223B5B245_.wvu.PrintArea" hidden="1" oldHidden="1">
    <formula>'на 01.05.2018'!$A$1:$J$196</formula>
    <oldFormula>'на 01.05.2018'!$A$1:$J$196</oldFormula>
  </rdn>
  <rdn rId="0" localSheetId="1" customView="1" name="Z_3EEA7E1A_5F2B_4408_A34C_1F0223B5B245_.wvu.PrintTitles" hidden="1" oldHidden="1">
    <formula>'на 01.05.2018'!$5:$8</formula>
    <oldFormula>'на 01.05.2018'!$5:$8</oldFormula>
  </rdn>
  <rdn rId="0" localSheetId="1" customView="1" name="Z_3EEA7E1A_5F2B_4408_A34C_1F0223B5B245_.wvu.FilterData" hidden="1" oldHidden="1">
    <formula>'на 01.05.2018'!$A$7:$J$397</formula>
    <oldFormula>'на 01.05.2018'!$A$7:$J$397</oldFormula>
  </rdn>
  <rcv guid="{3EEA7E1A-5F2B-4408-A34C-1F0223B5B245}" action="add"/>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86" sId="1">
    <oc r="J189" t="inlineStr">
      <is>
        <r>
          <rPr>
            <u/>
            <sz val="16"/>
            <rFont val="Times New Roman"/>
            <family val="2"/>
            <charset val="204"/>
          </rPr>
          <t>АГ:</t>
        </r>
        <r>
          <rPr>
            <sz val="16"/>
            <rFont val="Times New Roman"/>
            <family val="2"/>
            <charset val="204"/>
          </rPr>
          <t xml:space="preserve"> 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01.07.2018 произведена выплата заработной платы за январь - май и первую половину июня месяца 2018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t>
        </r>
      </is>
    </oc>
    <nc r="J189" t="inlineStr">
      <is>
        <r>
          <rPr>
            <u/>
            <sz val="16"/>
            <rFont val="Times New Roman"/>
            <family val="2"/>
            <charset val="204"/>
          </rPr>
          <t>АГ:</t>
        </r>
        <r>
          <rPr>
            <sz val="16"/>
            <rFont val="Times New Roman"/>
            <family val="2"/>
            <charset val="204"/>
          </rPr>
          <t xml:space="preserve"> 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01.07.2018 произведена выплата заработной платы за январь - май и первую половину июня месяца 2018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is>
    </nc>
  </rc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87"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признаны несостоявшимся, по причине отсутствия претендентов на участие. Повторное размещение заявок на приобретение 32 квартир состоялось 25-26 июня 2018 года. Подведение итогов аукциона - 09.07.2018.
30.03.2018 выделены дополнительные средства из окружного бюджета в размере 26 118,7 тыс.руб. Размещение закупки на приобретение 14 жилых помещений для участников программы состоится в июле 2018 года.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признаны несостоявшимся, по причине отсутствия претендентов на участие. Повторное размещение заявок на приобретение 32 квартир состоялось 25-26 июня 2018 года. Подведение итогов аукциона - 09.07.2018.
30.03.2018 выделены дополнительные средства из окружного бюджета в размере 26 118,7 тыс.руб. Размещение закупки на приобретение 14 жилых помещений для участников программы состоится в июле 2018 года.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rcc>
  <rcv guid="{BEA0FDBA-BB07-4C19-8BBD-5E57EE395C09}" action="delete"/>
  <rdn rId="0" localSheetId="1" customView="1" name="Z_BEA0FDBA_BB07_4C19_8BBD_5E57EE395C09_.wvu.PrintArea" hidden="1" oldHidden="1">
    <formula>'на 01.07.2018'!$A$1:$J$195</formula>
    <oldFormula>'на 01.07.2018'!$A$1:$J$195</oldFormula>
  </rdn>
  <rdn rId="0" localSheetId="1" customView="1" name="Z_BEA0FDBA_BB07_4C19_8BBD_5E57EE395C09_.wvu.PrintTitles" hidden="1" oldHidden="1">
    <formula>'на 01.07.2018'!$5:$8</formula>
    <oldFormula>'на 01.07.2018'!$5:$8</oldFormula>
  </rdn>
  <rdn rId="0" localSheetId="1" customView="1" name="Z_BEA0FDBA_BB07_4C19_8BBD_5E57EE395C09_.wvu.FilterData" hidden="1" oldHidden="1">
    <formula>'на 01.07.2018'!$A$7:$J$397</formula>
    <oldFormula>'на 01.07.2018'!$A$7:$J$397</oldFormula>
  </rdn>
  <rcv guid="{BEA0FDBA-BB07-4C19-8BBD-5E57EE395C09}" action="add"/>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91" sId="1">
    <o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Заключены договоры на приобретение инвентаря и возмещены расходы на участие в соревнованиях. Освоение средств планируется в течение 2018 года.                                                        </t>
        </r>
      </is>
    </oc>
    <n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Заключены договоры на приобретение инвентаря и </t>
        </r>
        <r>
          <rPr>
            <sz val="16"/>
            <color rgb="FFFF0000"/>
            <rFont val="Times New Roman"/>
            <family val="1"/>
            <charset val="204"/>
          </rPr>
          <t>возмещены расходы</t>
        </r>
        <r>
          <rPr>
            <sz val="16"/>
            <rFont val="Times New Roman"/>
            <family val="1"/>
            <charset val="204"/>
          </rPr>
          <t xml:space="preserve"> на участие в соревнованиях. Освоение средств планируется в течение 2018 года.                                                        </t>
        </r>
      </is>
    </nc>
  </rcc>
  <rcv guid="{BEA0FDBA-BB07-4C19-8BBD-5E57EE395C09}" action="delete"/>
  <rdn rId="0" localSheetId="1" customView="1" name="Z_BEA0FDBA_BB07_4C19_8BBD_5E57EE395C09_.wvu.PrintArea" hidden="1" oldHidden="1">
    <formula>'на 01.07.2018'!$A$1:$J$195</formula>
    <oldFormula>'на 01.07.2018'!$A$1:$J$195</oldFormula>
  </rdn>
  <rdn rId="0" localSheetId="1" customView="1" name="Z_BEA0FDBA_BB07_4C19_8BBD_5E57EE395C09_.wvu.PrintTitles" hidden="1" oldHidden="1">
    <formula>'на 01.07.2018'!$5:$8</formula>
    <oldFormula>'на 01.07.2018'!$5:$8</oldFormula>
  </rdn>
  <rdn rId="0" localSheetId="1" customView="1" name="Z_BEA0FDBA_BB07_4C19_8BBD_5E57EE395C09_.wvu.FilterData" hidden="1" oldHidden="1">
    <formula>'на 01.07.2018'!$A$7:$J$397</formula>
    <oldFormula>'на 01.07.2018'!$A$7:$J$397</oldFormula>
  </rdn>
  <rcv guid="{BEA0FDBA-BB07-4C19-8BBD-5E57EE395C09}" action="add"/>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95" sId="1">
    <o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Заключены договоры на приобретение инвентаря и </t>
        </r>
        <r>
          <rPr>
            <sz val="16"/>
            <color rgb="FFFF0000"/>
            <rFont val="Times New Roman"/>
            <family val="1"/>
            <charset val="204"/>
          </rPr>
          <t>возмещены расходы</t>
        </r>
        <r>
          <rPr>
            <sz val="16"/>
            <rFont val="Times New Roman"/>
            <family val="1"/>
            <charset val="204"/>
          </rPr>
          <t xml:space="preserve"> на участие в соревнованиях. Освоение средств планируется в течение 2018 года.                                                        </t>
        </r>
      </is>
    </oc>
    <n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Заключены договоры на приобретение инвентаря и </t>
        </r>
        <r>
          <rPr>
            <sz val="16"/>
            <color rgb="FFFF0000"/>
            <rFont val="Times New Roman"/>
            <family val="1"/>
            <charset val="204"/>
          </rPr>
          <t>приняли участие в соревнованиях.</t>
        </r>
        <r>
          <rPr>
            <sz val="16"/>
            <rFont val="Times New Roman"/>
            <family val="1"/>
            <charset val="204"/>
          </rPr>
          <t xml:space="preserve"> Освоение средств планируется в течение 2018 года.                                                        </t>
        </r>
      </is>
    </nc>
  </rcc>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96"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01.07.2018 составило</t>
        </r>
        <r>
          <rPr>
            <sz val="16"/>
            <color rgb="FFFF0000"/>
            <rFont val="Times New Roman"/>
            <family val="2"/>
            <charset val="204"/>
          </rPr>
          <t xml:space="preserve"> 80 448,50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85 480,00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01.07.2018 составило</t>
        </r>
        <r>
          <rPr>
            <sz val="16"/>
            <color rgb="FFFF0000"/>
            <rFont val="Times New Roman"/>
            <family val="2"/>
            <charset val="204"/>
          </rPr>
          <t xml:space="preserve"> 79 952, 9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85 480,00 рублей. </t>
        </r>
      </is>
    </nc>
  </rcc>
  <rcv guid="{3EEA7E1A-5F2B-4408-A34C-1F0223B5B245}" action="delete"/>
  <rdn rId="0" localSheetId="1" customView="1" name="Z_3EEA7E1A_5F2B_4408_A34C_1F0223B5B245_.wvu.PrintArea" hidden="1" oldHidden="1">
    <formula>'на 01.07.2018'!$A$1:$J$196</formula>
    <oldFormula>'на 01.07.2018'!$A$1:$J$196</oldFormula>
  </rdn>
  <rdn rId="0" localSheetId="1" customView="1" name="Z_3EEA7E1A_5F2B_4408_A34C_1F0223B5B245_.wvu.PrintTitles" hidden="1" oldHidden="1">
    <formula>'на 01.07.2018'!$5:$8</formula>
    <oldFormula>'на 01.07.2018'!$5:$8</oldFormula>
  </rdn>
  <rdn rId="0" localSheetId="1" customView="1" name="Z_3EEA7E1A_5F2B_4408_A34C_1F0223B5B245_.wvu.FilterData" hidden="1" oldHidden="1">
    <formula>'на 01.07.2018'!$A$7:$J$397</formula>
    <oldFormula>'на 01.07.2018'!$A$7:$J$397</oldFormula>
  </rdn>
  <rcv guid="{3EEA7E1A-5F2B-4408-A34C-1F0223B5B245}" action="add"/>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0"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01.07.2018 составило</t>
        </r>
        <r>
          <rPr>
            <sz val="16"/>
            <color rgb="FFFF0000"/>
            <rFont val="Times New Roman"/>
            <family val="2"/>
            <charset val="204"/>
          </rPr>
          <t xml:space="preserve"> 79 952, 9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85 480,00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01.07.2018 составило</t>
        </r>
        <r>
          <rPr>
            <sz val="16"/>
            <color rgb="FFFF0000"/>
            <rFont val="Times New Roman"/>
            <family val="2"/>
            <charset val="204"/>
          </rPr>
          <t xml:space="preserve"> 79 952, 90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85 480,00 рублей. </t>
        </r>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43" start="0" length="0">
    <dxf>
      <font>
        <sz val="16"/>
        <color auto="1"/>
      </font>
    </dxf>
  </rfmt>
  <rcc rId="1294" sId="1">
    <oc r="J43" t="inlineStr">
      <is>
        <r>
          <rPr>
            <u/>
            <sz val="16"/>
            <rFont val="Times New Roman"/>
            <family val="1"/>
            <charset val="204"/>
          </rP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t>
        </r>
        <r>
          <rPr>
            <sz val="16"/>
            <color rgb="FFFF0000"/>
            <rFont val="Times New Roman"/>
            <family val="2"/>
            <charset val="204"/>
          </rPr>
          <t xml:space="preserve">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течение 2018 года.                                                        </t>
        </r>
      </is>
    </oc>
    <n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t>
        </r>
        <r>
          <rPr>
            <sz val="16"/>
            <color rgb="FFFF0000"/>
            <rFont val="Times New Roman"/>
            <family val="1"/>
            <charset val="204"/>
          </rPr>
          <t>Заключены договоры на приобретение инвентаря</t>
        </r>
        <r>
          <rPr>
            <sz val="16"/>
            <rFont val="Times New Roman"/>
            <family val="1"/>
            <charset val="204"/>
          </rPr>
          <t xml:space="preserve"> Освоение средств планируется в течение 2018 года.                                                        </t>
        </r>
      </is>
    </nc>
  </rcc>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1"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01.07.2018 составило</t>
        </r>
        <r>
          <rPr>
            <sz val="16"/>
            <color rgb="FFFF0000"/>
            <rFont val="Times New Roman"/>
            <family val="2"/>
            <charset val="204"/>
          </rPr>
          <t xml:space="preserve"> 79 952, 90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85 480,00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01.07.2018 составило</t>
        </r>
        <r>
          <rPr>
            <sz val="16"/>
            <color rgb="FFFF0000"/>
            <rFont val="Times New Roman"/>
            <family val="2"/>
            <charset val="204"/>
          </rPr>
          <t xml:space="preserve"> </t>
        </r>
        <r>
          <rPr>
            <sz val="16"/>
            <rFont val="Times New Roman"/>
            <family val="1"/>
            <charset val="204"/>
          </rPr>
          <t>79 952, 90 рублей.</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85 480,00 рублей. </t>
        </r>
      </is>
    </nc>
  </rcc>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2" sId="1">
    <o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Заключены договоры на приобретение инвентаря и </t>
        </r>
        <r>
          <rPr>
            <sz val="16"/>
            <color rgb="FFFF0000"/>
            <rFont val="Times New Roman"/>
            <family val="1"/>
            <charset val="204"/>
          </rPr>
          <t>приняли участие в соревнованиях.</t>
        </r>
        <r>
          <rPr>
            <sz val="16"/>
            <rFont val="Times New Roman"/>
            <family val="1"/>
            <charset val="204"/>
          </rPr>
          <t xml:space="preserve"> Освоение средств планируется в течение 2018 года.                                                        </t>
        </r>
      </is>
    </oc>
    <n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Заключены договоры на приобретение инвентаря и </t>
        </r>
        <r>
          <rPr>
            <sz val="16"/>
            <color rgb="FFFF0000"/>
            <rFont val="Times New Roman"/>
            <family val="1"/>
            <charset val="204"/>
          </rPr>
          <t>участие спортсменов в тренировочных мероприятиях по подготовке к финалу Кубка России по плаванию (г. Обнинск) и в тренировочных мероприятиях по тхэквондо (г. Албена) .</t>
        </r>
        <r>
          <rPr>
            <sz val="16"/>
            <rFont val="Times New Roman"/>
            <family val="1"/>
            <charset val="204"/>
          </rPr>
          <t xml:space="preserve"> Освоение средств планируется в течение 2018 года.                                                        </t>
        </r>
      </is>
    </nc>
  </rcc>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3" sId="1">
    <o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Заключены договоры на приобретение инвентаря и </t>
        </r>
        <r>
          <rPr>
            <sz val="16"/>
            <color rgb="FFFF0000"/>
            <rFont val="Times New Roman"/>
            <family val="1"/>
            <charset val="204"/>
          </rPr>
          <t>участие спортсменов в тренировочных мероприятиях по подготовке к финалу Кубка России по плаванию (г. Обнинск) и в тренировочных мероприятиях по тхэквондо (г. Албена) .</t>
        </r>
        <r>
          <rPr>
            <sz val="16"/>
            <rFont val="Times New Roman"/>
            <family val="1"/>
            <charset val="204"/>
          </rPr>
          <t xml:space="preserve"> Освоение средств планируется в течение 2018 года.                                                        </t>
        </r>
      </is>
    </oc>
    <n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t>
        </r>
        <r>
          <rPr>
            <sz val="16"/>
            <color theme="1"/>
            <rFont val="Times New Roman"/>
            <family val="1"/>
            <charset val="204"/>
          </rPr>
          <t>По состоянию на 01.07.18:
 -  спортсмены участвовали в тренировочных мероприятиях по подготовке к финалу Кубка России по плаванию (г. Обнинск) и в тренировочных мероприятиях по тхэквондо (г. Албена);</t>
        </r>
        <r>
          <rPr>
            <sz val="16"/>
            <rFont val="Times New Roman"/>
            <family val="1"/>
            <charset val="204"/>
          </rPr>
          <t xml:space="preserve">  
 - заключены договоры на приобретение инвентаря и Освоение средств планируется в течение 2018 года.                                                        </t>
        </r>
      </is>
    </nc>
  </rcc>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4" sId="1">
    <o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t>
        </r>
        <r>
          <rPr>
            <sz val="16"/>
            <color theme="1"/>
            <rFont val="Times New Roman"/>
            <family val="1"/>
            <charset val="204"/>
          </rPr>
          <t>По состоянию на 01.07.18:
 -  спортсмены участвовали в тренировочных мероприятиях по подготовке к финалу Кубка России по плаванию (г. Обнинск) и в тренировочных мероприятиях по тхэквондо (г. Албена);</t>
        </r>
        <r>
          <rPr>
            <sz val="16"/>
            <rFont val="Times New Roman"/>
            <family val="1"/>
            <charset val="204"/>
          </rPr>
          <t xml:space="preserve">  
 - заключены договоры на приобретение инвентаря и Освоение средств планируется в течение 2018 года.                                                        </t>
        </r>
      </is>
    </oc>
    <n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t>
        </r>
        <r>
          <rPr>
            <sz val="16"/>
            <color theme="1"/>
            <rFont val="Times New Roman"/>
            <family val="1"/>
            <charset val="204"/>
          </rPr>
          <t>По состоянию на 01.07.18:
 -  спортсмены участвовали в тренировочных мероприятиях по подготовке к финалу Кубка России по плаванию (г. Обнинск) и в тренировочных мероприятиях по тхэквондо (г. Албена);</t>
        </r>
        <r>
          <rPr>
            <sz val="16"/>
            <rFont val="Times New Roman"/>
            <family val="1"/>
            <charset val="204"/>
          </rPr>
          <t xml:space="preserve">  
 - заключены договоры на приобретение инвентаря.
Освоение средств планируется в течение 2018 года.                                                        </t>
        </r>
      </is>
    </nc>
  </rcc>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5" sId="1" numFmtId="4">
    <oc r="I151">
      <v>3506.43</v>
    </oc>
    <nc r="I151">
      <f>D151</f>
    </nc>
  </rcc>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6" sId="1" numFmtId="4">
    <oc r="I192">
      <v>9</v>
    </oc>
    <nc r="I192">
      <v>68.58</v>
    </nc>
  </rcc>
  <rcc rId="1407" sId="1">
    <o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color rgb="FFFF0000"/>
            <rFont val="Times New Roman"/>
            <family val="2"/>
            <charset val="204"/>
          </rPr>
          <t xml:space="preserve">
     </t>
        </r>
        <r>
          <rPr>
            <sz val="16"/>
            <rFont val="Times New Roman"/>
            <family val="1"/>
            <charset val="204"/>
          </rPr>
          <t>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субьектов малого и среднего предпринимательства осуществляющих деятельность в социальной сфере;
- развитие инновационного и молодежного предпринимательства.
          В мае проведен ежегодный городской конкурс "Предприниматель года".</t>
        </r>
        <r>
          <rPr>
            <sz val="16"/>
            <color theme="3"/>
            <rFont val="Times New Roman"/>
            <family val="1"/>
            <charset val="204"/>
          </rPr>
          <t xml:space="preserve">
</t>
        </r>
      </is>
    </oc>
    <n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color rgb="FFFF0000"/>
            <rFont val="Times New Roman"/>
            <family val="2"/>
            <charset val="204"/>
          </rPr>
          <t xml:space="preserve">
     </t>
        </r>
        <r>
          <rPr>
            <sz val="16"/>
            <rFont val="Times New Roman"/>
            <family val="1"/>
            <charset val="204"/>
          </rPr>
          <t>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субьектов малого и среднего предпринимательства осуществляющих деятельность в социальной сфере;
- развитие инновационного и молодежного предпринимательства.
          В мае проведен ежегодный городской конкурс "Предприниматель года".
В июне были приняты заявления: 
- на предоставление субьекту малого и среднего предпринимательства осуществляющие социально значимые виды деятельности в целях возмещения части затрат;
- на предоставление субьекту малого и среднего предпринимательства осуществляющие деятельность в социальной сфере;</t>
        </r>
        <r>
          <rPr>
            <sz val="16"/>
            <color theme="3"/>
            <rFont val="Times New Roman"/>
            <family val="1"/>
            <charset val="204"/>
          </rPr>
          <t xml:space="preserve">
</t>
        </r>
      </is>
    </nc>
  </rcc>
  <rcv guid="{0CCCFAED-79CE-4449-BC23-D60C794B65C2}" action="delete"/>
  <rdn rId="0" localSheetId="1" customView="1" name="Z_0CCCFAED_79CE_4449_BC23_D60C794B65C2_.wvu.PrintArea" hidden="1" oldHidden="1">
    <formula>'на 01.07.2018'!$A$1:$J$194</formula>
    <oldFormula>'на 01.07.2018'!$A$1:$J$194</oldFormula>
  </rdn>
  <rdn rId="0" localSheetId="1" customView="1" name="Z_0CCCFAED_79CE_4449_BC23_D60C794B65C2_.wvu.PrintTitles" hidden="1" oldHidden="1">
    <formula>'на 01.07.2018'!$5:$8</formula>
    <oldFormula>'на 01.07.2018'!$5:$8</oldFormula>
  </rdn>
  <rdn rId="0" localSheetId="1" customView="1" name="Z_0CCCFAED_79CE_4449_BC23_D60C794B65C2_.wvu.FilterData" hidden="1" oldHidden="1">
    <formula>'на 01.07.2018'!$A$7:$J$397</formula>
    <oldFormula>'на 01.07.2018'!$A$7:$J$397</oldFormula>
  </rdn>
  <rcv guid="{0CCCFAED-79CE-4449-BC23-D60C794B65C2}" action="add"/>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CCCFAED-79CE-4449-BC23-D60C794B65C2}" action="delete"/>
  <rdn rId="0" localSheetId="1" customView="1" name="Z_0CCCFAED_79CE_4449_BC23_D60C794B65C2_.wvu.PrintArea" hidden="1" oldHidden="1">
    <formula>'на 01.07.2018'!$A$1:$J$194</formula>
    <oldFormula>'на 01.07.2018'!$A$1:$J$194</oldFormula>
  </rdn>
  <rdn rId="0" localSheetId="1" customView="1" name="Z_0CCCFAED_79CE_4449_BC23_D60C794B65C2_.wvu.PrintTitles" hidden="1" oldHidden="1">
    <formula>'на 01.07.2018'!$5:$8</formula>
    <oldFormula>'на 01.07.2018'!$5:$8</oldFormula>
  </rdn>
  <rdn rId="0" localSheetId="1" customView="1" name="Z_0CCCFAED_79CE_4449_BC23_D60C794B65C2_.wvu.FilterData" hidden="1" oldHidden="1">
    <formula>'на 01.07.2018'!$A$7:$J$397</formula>
    <oldFormula>'на 01.07.2018'!$A$7:$J$397</oldFormula>
  </rdn>
  <rcv guid="{0CCCFAED-79CE-4449-BC23-D60C794B65C2}" action="add"/>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14" sId="1">
    <o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color rgb="FFFF0000"/>
            <rFont val="Times New Roman"/>
            <family val="2"/>
            <charset val="204"/>
          </rPr>
          <t xml:space="preserve">
     </t>
        </r>
        <r>
          <rPr>
            <sz val="16"/>
            <rFont val="Times New Roman"/>
            <family val="1"/>
            <charset val="204"/>
          </rPr>
          <t>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субьектов малого и среднего предпринимательства осуществляющих деятельность в социальной сфере;
- развитие инновационного и молодежного предпринимательства.
          В мае проведен ежегодный городской конкурс "Предприниматель года".
В июне были приняты заявления: 
- на предоставление субьекту малого и среднего предпринимательства осуществляющие социально значимые виды деятельности в целях возмещения части затрат;
- на предоставление субьекту малого и среднего предпринимательства осуществляющие деятельность в социальной сфере;</t>
        </r>
        <r>
          <rPr>
            <sz val="16"/>
            <color theme="3"/>
            <rFont val="Times New Roman"/>
            <family val="1"/>
            <charset val="204"/>
          </rPr>
          <t xml:space="preserve">
</t>
        </r>
      </is>
    </oc>
    <n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color rgb="FFFF0000"/>
            <rFont val="Times New Roman"/>
            <family val="2"/>
            <charset val="204"/>
          </rPr>
          <t xml:space="preserve">
     </t>
        </r>
        <r>
          <rPr>
            <sz val="16"/>
            <rFont val="Times New Roman"/>
            <family val="1"/>
            <charset val="204"/>
          </rPr>
          <t xml:space="preserve">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субьектов малого и среднего предпринимательства осуществляющих деятельность в социальной сфере;
- развитие инновационного и молодежного предпринимательства.
          В мае проведен ежегодный городской конкурс "Предприниматель года".
</t>
        </r>
        <r>
          <rPr>
            <sz val="16"/>
            <color rgb="FFFF0000"/>
            <rFont val="Times New Roman"/>
            <family val="1"/>
            <charset val="204"/>
          </rPr>
          <t>В июне были приняты заявления: 
- на предоставление субьекту малого и среднего предпринимательства осуществляющие социально значимые виды деятельности в целях возмещения части затрат;
- на предоставление субьекту малого и среднего предпринимательства осуществляющие деятельность в социальной сфере;</t>
        </r>
        <r>
          <rPr>
            <sz val="16"/>
            <color theme="3"/>
            <rFont val="Times New Roman"/>
            <family val="1"/>
            <charset val="204"/>
          </rPr>
          <t xml:space="preserve">
</t>
        </r>
      </is>
    </nc>
  </rcc>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15" sId="1">
    <o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color rgb="FFFF0000"/>
            <rFont val="Times New Roman"/>
            <family val="2"/>
            <charset val="204"/>
          </rPr>
          <t xml:space="preserve">
     </t>
        </r>
        <r>
          <rPr>
            <sz val="16"/>
            <rFont val="Times New Roman"/>
            <family val="1"/>
            <charset val="204"/>
          </rPr>
          <t xml:space="preserve">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субьектов малого и среднего предпринимательства осуществляющих деятельность в социальной сфере;
- развитие инновационного и молодежного предпринимательства.
          В мае проведен ежегодный городской конкурс "Предприниматель года".
</t>
        </r>
        <r>
          <rPr>
            <sz val="16"/>
            <color rgb="FFFF0000"/>
            <rFont val="Times New Roman"/>
            <family val="1"/>
            <charset val="204"/>
          </rPr>
          <t>В июне были приняты заявления: 
- на предоставление субьекту малого и среднего предпринимательства осуществляющие социально значимые виды деятельности в целях возмещения части затрат;
- на предоставление субьекту малого и среднего предпринимательства осуществляющие деятельность в социальной сфере;</t>
        </r>
        <r>
          <rPr>
            <sz val="16"/>
            <color theme="3"/>
            <rFont val="Times New Roman"/>
            <family val="1"/>
            <charset val="204"/>
          </rPr>
          <t xml:space="preserve">
</t>
        </r>
      </is>
    </oc>
    <n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color rgb="FFFF0000"/>
            <rFont val="Times New Roman"/>
            <family val="2"/>
            <charset val="204"/>
          </rPr>
          <t xml:space="preserve">
     </t>
        </r>
        <r>
          <rPr>
            <sz val="16"/>
            <rFont val="Times New Roman"/>
            <family val="1"/>
            <charset val="204"/>
          </rPr>
          <t xml:space="preserve">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субьектов малого и среднего предпринимательства осуществляющих деятельность в социальной сфере;
- развитие инновационного и молодежного предпринимательства.
          В мае проведен ежегодный городской конкурс "Предприниматель года".
</t>
        </r>
        <r>
          <rPr>
            <sz val="16"/>
            <color rgb="FFFF0000"/>
            <rFont val="Times New Roman"/>
            <family val="1"/>
            <charset val="204"/>
          </rPr>
          <t xml:space="preserve">В июне осуществлялась работа по приему заявлений на возмещение части расходов, произведенных субьектами малого и среднего предпринимательства, осуществленных деятельность.  
</t>
        </r>
        <r>
          <rPr>
            <sz val="16"/>
            <color theme="3"/>
            <rFont val="Times New Roman"/>
            <family val="1"/>
            <charset val="204"/>
          </rPr>
          <t xml:space="preserve">
</t>
        </r>
      </is>
    </nc>
  </rcc>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16" sId="1">
    <o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color rgb="FFFF0000"/>
            <rFont val="Times New Roman"/>
            <family val="2"/>
            <charset val="204"/>
          </rPr>
          <t xml:space="preserve">
     </t>
        </r>
        <r>
          <rPr>
            <sz val="16"/>
            <rFont val="Times New Roman"/>
            <family val="1"/>
            <charset val="204"/>
          </rPr>
          <t xml:space="preserve">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субьектов малого и среднего предпринимательства осуществляющих деятельность в социальной сфере;
- развитие инновационного и молодежного предпринимательства.
          В мае проведен ежегодный городской конкурс "Предприниматель года".
</t>
        </r>
        <r>
          <rPr>
            <sz val="16"/>
            <color rgb="FFFF0000"/>
            <rFont val="Times New Roman"/>
            <family val="1"/>
            <charset val="204"/>
          </rPr>
          <t xml:space="preserve">В июне осуществлялась работа по приему заявлений на возмещение части расходов, произведенных субьектами малого и среднего предпринимательства, осуществленных деятельность.  
</t>
        </r>
        <r>
          <rPr>
            <sz val="16"/>
            <color theme="3"/>
            <rFont val="Times New Roman"/>
            <family val="1"/>
            <charset val="204"/>
          </rPr>
          <t xml:space="preserve">
</t>
        </r>
      </is>
    </oc>
    <n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color rgb="FFFF0000"/>
            <rFont val="Times New Roman"/>
            <family val="2"/>
            <charset val="204"/>
          </rPr>
          <t xml:space="preserve">
     </t>
        </r>
        <r>
          <rPr>
            <sz val="16"/>
            <rFont val="Times New Roman"/>
            <family val="1"/>
            <charset val="204"/>
          </rPr>
          <t xml:space="preserve">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субьектов малого и среднего предпринимательства осуществляющих деятельность в социальной сфере;
- развитие инновационного и молодежного предпринимательства.
          В мае проведен ежегодный городской конкурс "Предприниматель года".
</t>
        </r>
        <r>
          <rPr>
            <sz val="16"/>
            <color rgb="FFFF0000"/>
            <rFont val="Times New Roman"/>
            <family val="1"/>
            <charset val="204"/>
          </rPr>
          <t xml:space="preserve">В июне осуществлялась работа по приему заявлений на возмещение затрат, произведенных субьектами малого и среднего предпринимательства, осуществляющих социально значимые виды деятельности.  
</t>
        </r>
        <r>
          <rPr>
            <sz val="16"/>
            <color theme="3"/>
            <rFont val="Times New Roman"/>
            <family val="1"/>
            <charset val="204"/>
          </rPr>
          <t xml:space="preserve">
</t>
        </r>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32" start="0" length="2147483647">
    <dxf>
      <font>
        <color auto="1"/>
      </font>
    </dxf>
  </rfmt>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17" sId="1">
    <o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color rgb="FFFF0000"/>
            <rFont val="Times New Roman"/>
            <family val="2"/>
            <charset val="204"/>
          </rPr>
          <t xml:space="preserve">
     </t>
        </r>
        <r>
          <rPr>
            <sz val="16"/>
            <rFont val="Times New Roman"/>
            <family val="1"/>
            <charset val="204"/>
          </rPr>
          <t xml:space="preserve">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субьектов малого и среднего предпринимательства осуществляющих деятельность в социальной сфере;
- развитие инновационного и молодежного предпринимательства.
          В мае проведен ежегодный городской конкурс "Предприниматель года".
</t>
        </r>
        <r>
          <rPr>
            <sz val="16"/>
            <color rgb="FFFF0000"/>
            <rFont val="Times New Roman"/>
            <family val="1"/>
            <charset val="204"/>
          </rPr>
          <t xml:space="preserve">В июне осуществлялась работа по приему заявлений на возмещение затрат, произведенных субьектами малого и среднего предпринимательства, осуществляющих социально значимые виды деятельности.  
</t>
        </r>
        <r>
          <rPr>
            <sz val="16"/>
            <color theme="3"/>
            <rFont val="Times New Roman"/>
            <family val="1"/>
            <charset val="204"/>
          </rPr>
          <t xml:space="preserve">
</t>
        </r>
      </is>
    </oc>
    <n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color rgb="FFFF0000"/>
            <rFont val="Times New Roman"/>
            <family val="2"/>
            <charset val="204"/>
          </rPr>
          <t xml:space="preserve">
     </t>
        </r>
        <r>
          <rPr>
            <sz val="16"/>
            <rFont val="Times New Roman"/>
            <family val="1"/>
            <charset val="204"/>
          </rPr>
          <t xml:space="preserve">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субьектов малого и среднего предпринимательства осуществляющих деятельность в социальной сфере;
- развитие инновационного и молодежного предпринимательства.
</t>
        </r>
        <r>
          <rPr>
            <sz val="16"/>
            <color theme="1"/>
            <rFont val="Times New Roman"/>
            <family val="1"/>
            <charset val="204"/>
          </rPr>
          <t xml:space="preserve">     В мае проведен ежегодный городской конкурс "Предприниматель года".
    В июне проведена работа по приему заявлений на возмещение затрат, произведенных субьектами малого и среднего предпринимательства, в частности социальному предпринимательству и субъектам, осуществляющим социально значимые виды деятельности. </t>
        </r>
        <r>
          <rPr>
            <sz val="16"/>
            <color rgb="FFFF0000"/>
            <rFont val="Times New Roman"/>
            <family val="1"/>
            <charset val="204"/>
          </rPr>
          <t xml:space="preserve"> 
</t>
        </r>
        <r>
          <rPr>
            <sz val="16"/>
            <color theme="3"/>
            <rFont val="Times New Roman"/>
            <family val="1"/>
            <charset val="204"/>
          </rPr>
          <t xml:space="preserve">
</t>
        </r>
      </is>
    </nc>
  </rcc>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01.07.2018'!$A$1:$J$195</formula>
    <oldFormula>'на 01.07.2018'!$A$1:$J$195</oldFormula>
  </rdn>
  <rdn rId="0" localSheetId="1" customView="1" name="Z_BEA0FDBA_BB07_4C19_8BBD_5E57EE395C09_.wvu.PrintTitles" hidden="1" oldHidden="1">
    <formula>'на 01.07.2018'!$5:$8</formula>
    <oldFormula>'на 01.07.2018'!$5:$8</oldFormula>
  </rdn>
  <rdn rId="0" localSheetId="1" customView="1" name="Z_BEA0FDBA_BB07_4C19_8BBD_5E57EE395C09_.wvu.FilterData" hidden="1" oldHidden="1">
    <formula>'на 01.07.2018'!$A$7:$J$397</formula>
    <oldFormula>'на 01.07.2018'!$A$7:$J$397</oldFormula>
  </rdn>
  <rcv guid="{BEA0FDBA-BB07-4C19-8BBD-5E57EE395C09}" action="add"/>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01.07.2018'!$A$1:$J$195</formula>
    <oldFormula>'на 01.07.2018'!$A$1:$J$195</oldFormula>
  </rdn>
  <rdn rId="0" localSheetId="1" customView="1" name="Z_67ADFAE6_A9AF_44D7_8539_93CD0F6B7849_.wvu.PrintTitles" hidden="1" oldHidden="1">
    <formula>'на 01.07.2018'!$5:$8</formula>
    <oldFormula>'на 01.07.2018'!$5:$8</oldFormula>
  </rdn>
  <rdn rId="0" localSheetId="1" customView="1" name="Z_67ADFAE6_A9AF_44D7_8539_93CD0F6B7849_.wvu.Rows" hidden="1" oldHidden="1">
    <formula>'на 01.07.2018'!$19:$20,'на 01.07.2018'!$27:$28,'на 01.07.2018'!$34:$35,'на 01.07.2018'!$41:$42,'на 01.07.2018'!$47:$48,'на 01.07.2018'!$52:$54,'на 01.07.2018'!$56:$56,'на 01.07.2018'!$58:$60,'на 01.07.2018'!$66:$67,'на 01.07.2018'!$72:$73,'на 01.07.2018'!$78:$79,'на 01.07.2018'!$84:$85,'на 01.07.2018'!$90:$91,'на 01.07.2018'!$96:$97,'на 01.07.2018'!$102:$103,'на 01.07.2018'!$108:$109,'на 01.07.2018'!$114:$115,'на 01.07.2018'!$120:$121,'на 01.07.2018'!$126:$127,'на 01.07.2018'!$132:$133,'на 01.07.2018'!$138:$139,'на 01.07.2018'!$145:$146,'на 01.07.2018'!$153:$153,'на 01.07.2018'!$155:$159,'на 01.07.2018'!$164:$165,'на 01.07.2018'!$171:$171,'на 01.07.2018'!$177:$178,'на 01.07.2018'!$181:$185,'на 01.07.2018'!$193:$193</formula>
    <oldFormula>'на 01.07.2018'!$19:$20,'на 01.07.2018'!$27:$28,'на 01.07.2018'!$34:$35,'на 01.07.2018'!$41:$42,'на 01.07.2018'!$47:$48,'на 01.07.2018'!$52:$54,'на 01.07.2018'!$56:$56,'на 01.07.2018'!$58:$60,'на 01.07.2018'!$66:$67,'на 01.07.2018'!$72:$73,'на 01.07.2018'!$78:$79,'на 01.07.2018'!$84:$85,'на 01.07.2018'!$90:$91,'на 01.07.2018'!$96:$97,'на 01.07.2018'!$102:$103,'на 01.07.2018'!$108:$109,'на 01.07.2018'!$114:$115,'на 01.07.2018'!$120:$121,'на 01.07.2018'!$126:$127,'на 01.07.2018'!$132:$133,'на 01.07.2018'!$138:$139,'на 01.07.2018'!$145:$146,'на 01.07.2018'!$153:$153,'на 01.07.2018'!$155:$159,'на 01.07.2018'!$164:$165,'на 01.07.2018'!$171:$171,'на 01.07.2018'!$177:$178,'на 01.07.2018'!$181:$185,'на 01.07.2018'!$193:$193</oldFormula>
  </rdn>
  <rdn rId="0" localSheetId="1" customView="1" name="Z_67ADFAE6_A9AF_44D7_8539_93CD0F6B7849_.wvu.FilterData" hidden="1" oldHidden="1">
    <formula>'на 01.07.2018'!$A$7:$J$397</formula>
    <oldFormula>'на 01.07.2018'!$A$7:$J$397</oldFormula>
  </rdn>
  <rcv guid="{67ADFAE6-A9AF-44D7-8539-93CD0F6B7849}" action="add"/>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80:J83" start="0" length="2147483647">
    <dxf>
      <font>
        <color rgb="FFFF0000"/>
      </font>
    </dxf>
  </rfmt>
  <rcc rId="1425" sId="1">
    <oc r="J140" t="inlineStr">
      <is>
        <r>
          <rPr>
            <u/>
            <sz val="16"/>
            <color theme="1"/>
            <rFont val="Times New Roman"/>
            <family val="1"/>
            <charset val="204"/>
          </rPr>
          <t xml:space="preserve">ДГХ: 
</t>
        </r>
        <r>
          <rPr>
            <sz val="16"/>
            <color theme="1"/>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планируется выполнить  капитальный ремонт объектов: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t>
        </r>
        <r>
          <rPr>
            <sz val="16"/>
            <color rgb="FFFF0000"/>
            <rFont val="Times New Roman"/>
            <family val="2"/>
            <charset val="204"/>
          </rPr>
          <t xml:space="preserve"> </t>
        </r>
        <r>
          <rPr>
            <sz val="16"/>
            <color theme="1"/>
            <rFont val="Times New Roman"/>
            <family val="1"/>
            <charset val="204"/>
          </rPr>
          <t xml:space="preserve">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Также запланированы работы по замене комплектующих АУРТЭ в 17 объектах социальной сферы. (ДГХ)
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выполнены ПИР, планируются работы по реконструкции водоводов по объектам "Водовод до ЦТП-61 мкр.25",  "Магистральные сети водоснабжения ул. Крылова, ул. Привокзальная", котельной № 9, ремонту сетей.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sz val="16"/>
            <color rgb="FFFF0000"/>
            <rFont val="Times New Roman"/>
            <family val="1"/>
            <charset val="204"/>
          </rPr>
          <t xml:space="preserve">
</t>
        </r>
        <r>
          <rPr>
            <u/>
            <sz val="16"/>
            <color theme="1"/>
            <rFont val="Times New Roman"/>
            <family val="1"/>
            <charset val="204"/>
          </rPr>
          <t xml:space="preserve">ДАиГ: 
</t>
        </r>
        <r>
          <rPr>
            <sz val="16"/>
            <color theme="1"/>
            <rFont val="Times New Roman"/>
            <family val="1"/>
            <charset val="204"/>
          </rPr>
          <t>Электронные аукционы на выполнение  работ  по строительству объекта «Пешеходный мост в сквере "Старожилов" в г.Сургуте» 21.03.2018, 11.05.2018 и 15.06.2018 признаны несосоявшимися  в соответствии ч.16 ст 66 ФЗ №44 - ФЗ в связи с отсутствием заявок от претендентов. Учитывая сроки повтроного размещения заявки, сроки заключения МК, сезонность работ,  выполнение работ в текущем году не представляется возможным. Средства  перераспределены на выполнение работ по благоустройству дворовых территорий решением ДГ заседание которой состоялось в июне 2018 года.</t>
        </r>
        <r>
          <rPr>
            <sz val="16"/>
            <color rgb="FFFF0000"/>
            <rFont val="Times New Roman"/>
            <family val="1"/>
            <charset val="204"/>
          </rPr>
          <t xml:space="preserve">
</t>
        </r>
        <r>
          <rPr>
            <u/>
            <sz val="16"/>
            <color theme="1"/>
            <rFont val="Times New Roman"/>
            <family val="1"/>
            <charset val="204"/>
          </rPr>
          <t xml:space="preserve">
 УППЭК</t>
        </r>
        <r>
          <rPr>
            <sz val="16"/>
            <color theme="1"/>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1"/>
            <charset val="204"/>
          </rPr>
          <t xml:space="preserve">
</t>
        </r>
        <r>
          <rPr>
            <sz val="36"/>
            <color rgb="FFFF0000"/>
            <rFont val="Times New Roman"/>
            <family val="1"/>
            <charset val="204"/>
          </rPr>
          <t xml:space="preserve">
                                                        </t>
        </r>
        <r>
          <rPr>
            <sz val="16"/>
            <color rgb="FFFF0000"/>
            <rFont val="Times New Roman"/>
            <family val="2"/>
            <charset val="204"/>
          </rPr>
          <t xml:space="preserve">                                                    </t>
        </r>
      </is>
    </oc>
    <nc r="J140" t="inlineStr">
      <is>
        <r>
          <rPr>
            <u/>
            <sz val="16"/>
            <color theme="1"/>
            <rFont val="Times New Roman"/>
            <family val="1"/>
            <charset val="204"/>
          </rPr>
          <t xml:space="preserve">ДГХ: 
</t>
        </r>
        <r>
          <rPr>
            <sz val="16"/>
            <color theme="1"/>
            <rFont val="Times New Roman"/>
            <family val="1"/>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t>
        </r>
        <r>
          <rPr>
            <sz val="16"/>
            <color rgb="FFFF0000"/>
            <rFont val="Times New Roman"/>
            <family val="1"/>
            <charset val="204"/>
          </rPr>
          <t>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планируется</t>
        </r>
        <r>
          <rPr>
            <sz val="16"/>
            <color theme="1"/>
            <rFont val="Times New Roman"/>
            <family val="1"/>
            <charset val="204"/>
          </rPr>
          <t xml:space="preserve"> выполнить  капитальный ремонт объектов: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t>
        </r>
        <r>
          <rPr>
            <sz val="16"/>
            <color rgb="FFFF0000"/>
            <rFont val="Times New Roman"/>
            <family val="2"/>
            <charset val="204"/>
          </rPr>
          <t xml:space="preserve"> </t>
        </r>
        <r>
          <rPr>
            <sz val="16"/>
            <color theme="1"/>
            <rFont val="Times New Roman"/>
            <family val="1"/>
            <charset val="204"/>
          </rPr>
          <t xml:space="preserve">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Также запланированы работы по замене комплектующих АУРТЭ в 17 объектах социальной сферы. (ДГХ)
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выполнены ПИР, планируются работы по реконструкции водоводов по объектам "Водовод до ЦТП-61 мкр.25",  "Магистральные сети водоснабжения ул. Крылова, ул. Привокзальная", котельной № 9, ремонту сетей.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sz val="16"/>
            <color rgb="FFFF0000"/>
            <rFont val="Times New Roman"/>
            <family val="1"/>
            <charset val="204"/>
          </rPr>
          <t xml:space="preserve">
</t>
        </r>
        <r>
          <rPr>
            <u/>
            <sz val="16"/>
            <color theme="1"/>
            <rFont val="Times New Roman"/>
            <family val="1"/>
            <charset val="204"/>
          </rPr>
          <t xml:space="preserve">ДАиГ: 
</t>
        </r>
        <r>
          <rPr>
            <sz val="16"/>
            <color theme="1"/>
            <rFont val="Times New Roman"/>
            <family val="1"/>
            <charset val="204"/>
          </rPr>
          <t>Электронные аукционы на выполнение  работ  по строительству объекта «Пешеходный мост в сквере "Старожилов" в г.Сургуте» 21.03.2018, 11.05.2018 и 15.06.2018 признаны несосоявшимися  в соответствии ч.16 ст 66 ФЗ №44 - ФЗ в связи с отсутствием заявок от претендентов. Учитывая сроки повтроного размещения заявки, сроки заключения МК, сезонность работ,  выполнение работ в текущем году не представляется возможным. Средства  перераспределены на выполнение работ по благоустройству дворовых территорий решением ДГ заседание которой состоялось в июне 2018 года.</t>
        </r>
        <r>
          <rPr>
            <sz val="16"/>
            <color rgb="FFFF0000"/>
            <rFont val="Times New Roman"/>
            <family val="1"/>
            <charset val="204"/>
          </rPr>
          <t xml:space="preserve">
</t>
        </r>
        <r>
          <rPr>
            <u/>
            <sz val="16"/>
            <color theme="1"/>
            <rFont val="Times New Roman"/>
            <family val="1"/>
            <charset val="204"/>
          </rPr>
          <t xml:space="preserve">
 УППЭК</t>
        </r>
        <r>
          <rPr>
            <sz val="16"/>
            <color theme="1"/>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1"/>
            <charset val="204"/>
          </rPr>
          <t xml:space="preserve">
</t>
        </r>
        <r>
          <rPr>
            <sz val="36"/>
            <color rgb="FFFF0000"/>
            <rFont val="Times New Roman"/>
            <family val="1"/>
            <charset val="204"/>
          </rPr>
          <t xml:space="preserve">
                                                        </t>
        </r>
        <r>
          <rPr>
            <sz val="16"/>
            <color rgb="FFFF0000"/>
            <rFont val="Times New Roman"/>
            <family val="2"/>
            <charset val="204"/>
          </rPr>
          <t xml:space="preserve">                                                    </t>
        </r>
      </is>
    </nc>
  </rcc>
  <rcv guid="{67ADFAE6-A9AF-44D7-8539-93CD0F6B7849}" action="delete"/>
  <rdn rId="0" localSheetId="1" customView="1" name="Z_67ADFAE6_A9AF_44D7_8539_93CD0F6B7849_.wvu.PrintArea" hidden="1" oldHidden="1">
    <formula>'на 01.07.2018'!$A$1:$J$195</formula>
    <oldFormula>'на 01.07.2018'!$A$1:$J$195</oldFormula>
  </rdn>
  <rdn rId="0" localSheetId="1" customView="1" name="Z_67ADFAE6_A9AF_44D7_8539_93CD0F6B7849_.wvu.PrintTitles" hidden="1" oldHidden="1">
    <formula>'на 01.07.2018'!$5:$8</formula>
    <oldFormula>'на 01.07.2018'!$5:$8</oldFormula>
  </rdn>
  <rdn rId="0" localSheetId="1" customView="1" name="Z_67ADFAE6_A9AF_44D7_8539_93CD0F6B7849_.wvu.Rows" hidden="1" oldHidden="1">
    <formula>'на 01.07.2018'!$19:$20,'на 01.07.2018'!$27:$28,'на 01.07.2018'!$34:$35,'на 01.07.2018'!$41:$42,'на 01.07.2018'!$47:$48,'на 01.07.2018'!$52:$54,'на 01.07.2018'!$56:$56,'на 01.07.2018'!$58:$60,'на 01.07.2018'!$66:$67,'на 01.07.2018'!$72:$73,'на 01.07.2018'!$78:$79,'на 01.07.2018'!$84:$85,'на 01.07.2018'!$90:$91,'на 01.07.2018'!$96:$97,'на 01.07.2018'!$102:$103,'на 01.07.2018'!$108:$109,'на 01.07.2018'!$114:$114,'на 01.07.2018'!$120:$121,'на 01.07.2018'!$126:$127,'на 01.07.2018'!$132:$133,'на 01.07.2018'!$138:$139,'на 01.07.2018'!$145:$146,'на 01.07.2018'!$153:$153,'на 01.07.2018'!$155:$159,'на 01.07.2018'!$164:$165,'на 01.07.2018'!$171:$171,'на 01.07.2018'!$177:$178,'на 01.07.2018'!$181:$185,'на 01.07.2018'!$193:$193</formula>
    <oldFormula>'на 01.07.2018'!$19:$20,'на 01.07.2018'!$27:$28,'на 01.07.2018'!$34:$35,'на 01.07.2018'!$41:$42,'на 01.07.2018'!$47:$48,'на 01.07.2018'!$52:$54,'на 01.07.2018'!$56:$56,'на 01.07.2018'!$58:$60,'на 01.07.2018'!$66:$67,'на 01.07.2018'!$72:$73,'на 01.07.2018'!$78:$79,'на 01.07.2018'!$84:$85,'на 01.07.2018'!$90:$91,'на 01.07.2018'!$96:$97,'на 01.07.2018'!$102:$103,'на 01.07.2018'!$108:$109,'на 01.07.2018'!$114:$115,'на 01.07.2018'!$120:$121,'на 01.07.2018'!$126:$127,'на 01.07.2018'!$132:$133,'на 01.07.2018'!$138:$139,'на 01.07.2018'!$145:$146,'на 01.07.2018'!$153:$153,'на 01.07.2018'!$155:$159,'на 01.07.2018'!$164:$165,'на 01.07.2018'!$171:$171,'на 01.07.2018'!$177:$178,'на 01.07.2018'!$181:$185,'на 01.07.2018'!$193:$193</oldFormula>
  </rdn>
  <rdn rId="0" localSheetId="1" customView="1" name="Z_67ADFAE6_A9AF_44D7_8539_93CD0F6B7849_.wvu.FilterData" hidden="1" oldHidden="1">
    <formula>'на 01.07.2018'!$A$7:$J$397</formula>
    <oldFormula>'на 01.07.2018'!$A$7:$J$397</oldFormula>
  </rdn>
  <rcv guid="{67ADFAE6-A9AF-44D7-8539-93CD0F6B7849}" action="add"/>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60:I162" start="0" length="2147483647">
    <dxf>
      <font>
        <color auto="1"/>
      </font>
    </dxf>
  </rfmt>
  <rcv guid="{67ADFAE6-A9AF-44D7-8539-93CD0F6B7849}" action="delete"/>
  <rdn rId="0" localSheetId="1" customView="1" name="Z_67ADFAE6_A9AF_44D7_8539_93CD0F6B7849_.wvu.PrintArea" hidden="1" oldHidden="1">
    <formula>'на 01.07.2018'!$A$1:$J$195</formula>
    <oldFormula>'на 01.07.2018'!$A$1:$J$195</oldFormula>
  </rdn>
  <rdn rId="0" localSheetId="1" customView="1" name="Z_67ADFAE6_A9AF_44D7_8539_93CD0F6B7849_.wvu.PrintTitles" hidden="1" oldHidden="1">
    <formula>'на 01.07.2018'!$5:$8</formula>
    <oldFormula>'на 01.07.2018'!$5:$8</oldFormula>
  </rdn>
  <rdn rId="0" localSheetId="1" customView="1" name="Z_67ADFAE6_A9AF_44D7_8539_93CD0F6B7849_.wvu.Rows" hidden="1" oldHidden="1">
    <formula>'на 01.07.2018'!$19:$20,'на 01.07.2018'!$27:$28,'на 01.07.2018'!$34:$35,'на 01.07.2018'!$41:$42,'на 01.07.2018'!$47:$48,'на 01.07.2018'!$52:$54,'на 01.07.2018'!$56:$56,'на 01.07.2018'!$58:$60,'на 01.07.2018'!$66:$67,'на 01.07.2018'!$72:$73,'на 01.07.2018'!$78:$79,'на 01.07.2018'!$84:$85,'на 01.07.2018'!$90:$91,'на 01.07.2018'!$96:$97,'на 01.07.2018'!$102:$103,'на 01.07.2018'!$108:$109,'на 01.07.2018'!$114:$114,'на 01.07.2018'!$120:$121,'на 01.07.2018'!$126:$127,'на 01.07.2018'!$132:$133,'на 01.07.2018'!$138:$139,'на 01.07.2018'!$145:$146,'на 01.07.2018'!$153:$153,'на 01.07.2018'!$155:$159,'на 01.07.2018'!$164:$165,'на 01.07.2018'!$171:$171,'на 01.07.2018'!$177:$178,'на 01.07.2018'!$181:$185,'на 01.07.2018'!$193:$193</formula>
    <oldFormula>'на 01.07.2018'!$19:$20,'на 01.07.2018'!$27:$28,'на 01.07.2018'!$34:$35,'на 01.07.2018'!$41:$42,'на 01.07.2018'!$47:$48,'на 01.07.2018'!$52:$54,'на 01.07.2018'!$56:$56,'на 01.07.2018'!$58:$60,'на 01.07.2018'!$66:$67,'на 01.07.2018'!$72:$73,'на 01.07.2018'!$78:$79,'на 01.07.2018'!$84:$85,'на 01.07.2018'!$90:$91,'на 01.07.2018'!$96:$97,'на 01.07.2018'!$102:$103,'на 01.07.2018'!$108:$109,'на 01.07.2018'!$114:$114,'на 01.07.2018'!$120:$121,'на 01.07.2018'!$126:$127,'на 01.07.2018'!$132:$133,'на 01.07.2018'!$138:$139,'на 01.07.2018'!$145:$146,'на 01.07.2018'!$153:$153,'на 01.07.2018'!$155:$159,'на 01.07.2018'!$164:$165,'на 01.07.2018'!$171:$171,'на 01.07.2018'!$177:$178,'на 01.07.2018'!$181:$185,'на 01.07.2018'!$193:$193</oldFormula>
  </rdn>
  <rdn rId="0" localSheetId="1" customView="1" name="Z_67ADFAE6_A9AF_44D7_8539_93CD0F6B7849_.wvu.FilterData" hidden="1" oldHidden="1">
    <formula>'на 01.07.2018'!$A$7:$J$397</formula>
    <oldFormula>'на 01.07.2018'!$A$7:$J$397</oldFormula>
  </rdn>
  <rcv guid="{67ADFAE6-A9AF-44D7-8539-93CD0F6B7849}" action="add"/>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34" sId="1">
    <oc r="J140" t="inlineStr">
      <is>
        <r>
          <rPr>
            <u/>
            <sz val="16"/>
            <color theme="1"/>
            <rFont val="Times New Roman"/>
            <family val="1"/>
            <charset val="204"/>
          </rPr>
          <t xml:space="preserve">ДГХ: 
</t>
        </r>
        <r>
          <rPr>
            <sz val="16"/>
            <color theme="1"/>
            <rFont val="Times New Roman"/>
            <family val="1"/>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t>
        </r>
        <r>
          <rPr>
            <sz val="16"/>
            <color rgb="FFFF0000"/>
            <rFont val="Times New Roman"/>
            <family val="1"/>
            <charset val="204"/>
          </rPr>
          <t>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планируется</t>
        </r>
        <r>
          <rPr>
            <sz val="16"/>
            <color theme="1"/>
            <rFont val="Times New Roman"/>
            <family val="1"/>
            <charset val="204"/>
          </rPr>
          <t xml:space="preserve"> выполнить  капитальный ремонт объектов: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t>
        </r>
        <r>
          <rPr>
            <sz val="16"/>
            <color rgb="FFFF0000"/>
            <rFont val="Times New Roman"/>
            <family val="2"/>
            <charset val="204"/>
          </rPr>
          <t xml:space="preserve"> </t>
        </r>
        <r>
          <rPr>
            <sz val="16"/>
            <color theme="1"/>
            <rFont val="Times New Roman"/>
            <family val="1"/>
            <charset val="204"/>
          </rPr>
          <t xml:space="preserve">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Также запланированы работы по замене комплектующих АУРТЭ в 17 объектах социальной сферы. (ДГХ)
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выполнены ПИР, планируются работы по реконструкции водоводов по объектам "Водовод до ЦТП-61 мкр.25",  "Магистральные сети водоснабжения ул. Крылова, ул. Привокзальная", котельной № 9, ремонту сетей.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sz val="16"/>
            <color rgb="FFFF0000"/>
            <rFont val="Times New Roman"/>
            <family val="1"/>
            <charset val="204"/>
          </rPr>
          <t xml:space="preserve">
</t>
        </r>
        <r>
          <rPr>
            <u/>
            <sz val="16"/>
            <color theme="1"/>
            <rFont val="Times New Roman"/>
            <family val="1"/>
            <charset val="204"/>
          </rPr>
          <t xml:space="preserve">ДАиГ: 
</t>
        </r>
        <r>
          <rPr>
            <sz val="16"/>
            <color theme="1"/>
            <rFont val="Times New Roman"/>
            <family val="1"/>
            <charset val="204"/>
          </rPr>
          <t>Электронные аукционы на выполнение  работ  по строительству объекта «Пешеходный мост в сквере "Старожилов" в г.Сургуте» 21.03.2018, 11.05.2018 и 15.06.2018 признаны несосоявшимися  в соответствии ч.16 ст 66 ФЗ №44 - ФЗ в связи с отсутствием заявок от претендентов. Учитывая сроки повтроного размещения заявки, сроки заключения МК, сезонность работ,  выполнение работ в текущем году не представляется возможным. Средства  перераспределены на выполнение работ по благоустройству дворовых территорий решением ДГ заседание которой состоялось в июне 2018 года.</t>
        </r>
        <r>
          <rPr>
            <sz val="16"/>
            <color rgb="FFFF0000"/>
            <rFont val="Times New Roman"/>
            <family val="1"/>
            <charset val="204"/>
          </rPr>
          <t xml:space="preserve">
</t>
        </r>
        <r>
          <rPr>
            <u/>
            <sz val="16"/>
            <color theme="1"/>
            <rFont val="Times New Roman"/>
            <family val="1"/>
            <charset val="204"/>
          </rPr>
          <t xml:space="preserve">
 УППЭК</t>
        </r>
        <r>
          <rPr>
            <sz val="16"/>
            <color theme="1"/>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1"/>
            <charset val="204"/>
          </rPr>
          <t xml:space="preserve">
</t>
        </r>
        <r>
          <rPr>
            <sz val="36"/>
            <color rgb="FFFF0000"/>
            <rFont val="Times New Roman"/>
            <family val="1"/>
            <charset val="204"/>
          </rPr>
          <t xml:space="preserve">
                                                        </t>
        </r>
        <r>
          <rPr>
            <sz val="16"/>
            <color rgb="FFFF0000"/>
            <rFont val="Times New Roman"/>
            <family val="2"/>
            <charset val="204"/>
          </rPr>
          <t xml:space="preserve">                                                    </t>
        </r>
      </is>
    </oc>
    <nc r="J140" t="inlineStr">
      <is>
        <r>
          <rPr>
            <u/>
            <sz val="16"/>
            <color theme="1"/>
            <rFont val="Times New Roman"/>
            <family val="1"/>
            <charset val="204"/>
          </rPr>
          <t xml:space="preserve">ДГХ: 
</t>
        </r>
        <r>
          <rPr>
            <sz val="16"/>
            <color theme="1"/>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реализацию полномочий в сфере жилищно-коммунального комлпекса планируется выполнить  капитальный ремонт объектов:</t>
        </r>
        <r>
          <rPr>
            <sz val="16"/>
            <color theme="1"/>
            <rFont val="Times New Roman"/>
            <family val="1"/>
            <charset val="204"/>
          </rPr>
          <t xml:space="preserve">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t>
        </r>
        <r>
          <rPr>
            <sz val="16"/>
            <color rgb="FFFF0000"/>
            <rFont val="Times New Roman"/>
            <family val="2"/>
            <charset val="204"/>
          </rPr>
          <t xml:space="preserve"> </t>
        </r>
        <r>
          <rPr>
            <sz val="16"/>
            <color theme="1"/>
            <rFont val="Times New Roman"/>
            <family val="1"/>
            <charset val="204"/>
          </rPr>
          <t xml:space="preserve">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Также запланированы работы по замене комплектующих АУРТЭ в 17 объектах социальной сферы. (ДГХ)
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выполнены ПИР, планируются работы по реконструкции водоводов по объектам "Водовод до ЦТП-61 мкр.25",  "Магистральные сети водоснабжения ул. Крылова, ул. Привокзальная", котельной № 9, ремонту сетей.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sz val="16"/>
            <color rgb="FFFF0000"/>
            <rFont val="Times New Roman"/>
            <family val="1"/>
            <charset val="204"/>
          </rPr>
          <t xml:space="preserve">
</t>
        </r>
        <r>
          <rPr>
            <u/>
            <sz val="16"/>
            <color theme="1"/>
            <rFont val="Times New Roman"/>
            <family val="1"/>
            <charset val="204"/>
          </rPr>
          <t xml:space="preserve">ДАиГ: 
</t>
        </r>
        <r>
          <rPr>
            <sz val="16"/>
            <color theme="1"/>
            <rFont val="Times New Roman"/>
            <family val="1"/>
            <charset val="204"/>
          </rPr>
          <t>Электронные аукционы на выполнение  работ  по строительству объекта «Пешеходный мост в сквере "Старожилов" в г.Сургуте» 21.03.2018, 11.05.2018 и 15.06.2018 признаны несосоявшимися  в соответствии ч.16 ст 66 ФЗ №44 - ФЗ в связи с отсутствием заявок от претендентов. Учитывая сроки повтроного размещения заявки, сроки заключения МК, сезонность работ,  выполнение работ в текущем году не представляется возможным. Средства  перераспределены на выполнение работ по благоустройству дворовых территорий решением ДГ заседание которой состоялось в июне 2018 года.</t>
        </r>
        <r>
          <rPr>
            <sz val="16"/>
            <color rgb="FFFF0000"/>
            <rFont val="Times New Roman"/>
            <family val="1"/>
            <charset val="204"/>
          </rPr>
          <t xml:space="preserve">
</t>
        </r>
        <r>
          <rPr>
            <u/>
            <sz val="16"/>
            <color theme="1"/>
            <rFont val="Times New Roman"/>
            <family val="1"/>
            <charset val="204"/>
          </rPr>
          <t xml:space="preserve">
 УППЭК</t>
        </r>
        <r>
          <rPr>
            <sz val="16"/>
            <color theme="1"/>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1"/>
            <charset val="204"/>
          </rPr>
          <t xml:space="preserve">
</t>
        </r>
        <r>
          <rPr>
            <sz val="36"/>
            <color rgb="FFFF0000"/>
            <rFont val="Times New Roman"/>
            <family val="1"/>
            <charset val="204"/>
          </rPr>
          <t xml:space="preserve">
                                                        </t>
        </r>
        <r>
          <rPr>
            <sz val="16"/>
            <color rgb="FFFF0000"/>
            <rFont val="Times New Roman"/>
            <family val="2"/>
            <charset val="204"/>
          </rPr>
          <t xml:space="preserve">                                                    </t>
        </r>
      </is>
    </nc>
  </rcc>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07" sId="1">
    <oc r="B146" t="inlineStr">
      <is>
        <r>
          <t xml:space="preserve">Государственная программа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 
</t>
        </r>
        <r>
          <rPr>
            <sz val="16"/>
            <rFont val="Times New Roman"/>
            <family val="2"/>
            <charset val="204"/>
          </rPr>
          <t>(1.Субвенции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2. Субсидии на поддержку государственных программ субъектов Российской Федерации и муниципальных программ формирования современной городской среды;
3.Субсидии на реализацию полномочий в сфере жилищно-коммунального комплекса;
4.Субсидии на поддержку государственных программ субъектов Российской Федерации и муниципальных программ формирования современной городской среды</t>
        </r>
      </is>
    </oc>
    <nc r="B146" t="inlineStr">
      <is>
        <r>
          <t xml:space="preserve">Государственная программа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 
</t>
        </r>
        <r>
          <rPr>
            <sz val="16"/>
            <rFont val="Times New Roman"/>
            <family val="2"/>
            <charset val="204"/>
          </rPr>
          <t xml:space="preserve">(1.Субвенции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2. Субсидии на поддержку государственных программ субъектов Российской Федерации и муниципальных программ формирования современной городской среды;
3.Субсидии на реализацию полномочий в сфере жилищно-коммунального комплекса;
</t>
        </r>
      </is>
    </nc>
  </rcc>
  <rdn rId="0" localSheetId="1" customView="1" name="Z_45DE1976_7F07_4EB4_8A9C_FB72D060BEFA_.wvu.Cols" hidden="1" oldHidden="1">
    <oldFormula>'на 01.07.2018'!#REF!</oldFormula>
  </rdn>
  <rcv guid="{45DE1976-7F07-4EB4-8A9C-FB72D060BEFA}" action="delete"/>
  <rdn rId="0" localSheetId="1" customView="1" name="Z_45DE1976_7F07_4EB4_8A9C_FB72D060BEFA_.wvu.PrintArea" hidden="1" oldHidden="1">
    <formula>'на 01.07.2018'!$A$1:$J$199</formula>
    <oldFormula>'на 01.07.2018'!$A$1:$J$199</oldFormula>
  </rdn>
  <rdn rId="0" localSheetId="1" customView="1" name="Z_45DE1976_7F07_4EB4_8A9C_FB72D060BEFA_.wvu.PrintTitles" hidden="1" oldHidden="1">
    <formula>'на 01.07.2018'!$5:$8</formula>
    <oldFormula>'на 01.07.2018'!$5:$8</oldFormula>
  </rdn>
  <rdn rId="0" localSheetId="1" customView="1" name="Z_45DE1976_7F07_4EB4_8A9C_FB72D060BEFA_.wvu.FilterData" hidden="1" oldHidden="1">
    <formula>'на 01.07.2018'!$A$7:$J$403</formula>
    <oldFormula>'на 01.07.2018'!$A$7:$J$403</oldFormula>
  </rdn>
  <rcv guid="{45DE1976-7F07-4EB4-8A9C-FB72D060BEFA}" action="add"/>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12" sId="1">
    <oc r="K9">
      <f>D9-I9</f>
    </oc>
    <nc r="K9"/>
  </rcc>
  <rcc rId="1513" sId="1">
    <oc r="K10">
      <f>D10-I10</f>
    </oc>
    <nc r="K10"/>
  </rcc>
  <rcc rId="1514" sId="1">
    <oc r="K11">
      <f>D11-I11</f>
    </oc>
    <nc r="K11"/>
  </rcc>
  <rcc rId="1515" sId="1">
    <oc r="K12">
      <f>D12-I12</f>
    </oc>
    <nc r="K12"/>
  </rcc>
  <rcc rId="1516" sId="1">
    <oc r="K13">
      <f>D13-I13</f>
    </oc>
    <nc r="K13"/>
  </rcc>
  <rcc rId="1517" sId="1">
    <oc r="M13">
      <f>D13-I13</f>
    </oc>
    <nc r="M13"/>
  </rcc>
  <rcc rId="1518" sId="1">
    <oc r="K14">
      <f>D14-I14</f>
    </oc>
    <nc r="K14"/>
  </rcc>
  <rcc rId="1519" sId="1">
    <oc r="M14">
      <f>D14-I14</f>
    </oc>
    <nc r="M14"/>
  </rcc>
  <rcc rId="1520" sId="1">
    <oc r="K15">
      <f>D15-I15</f>
    </oc>
    <nc r="K15"/>
  </rcc>
  <rcc rId="1521" sId="1">
    <oc r="M15">
      <f>D15-I15</f>
    </oc>
    <nc r="M15"/>
  </rcc>
  <rcc rId="1522" sId="1">
    <oc r="K16">
      <f>D16-I16</f>
    </oc>
    <nc r="K16"/>
  </rcc>
  <rcc rId="1523" sId="1">
    <oc r="M16">
      <f>D16-I16</f>
    </oc>
    <nc r="M16"/>
  </rcc>
  <rcc rId="1524" sId="1">
    <oc r="K17">
      <f>D17-I17</f>
    </oc>
    <nc r="K17"/>
  </rcc>
  <rcc rId="1525" sId="1">
    <oc r="M17">
      <f>D17-I17</f>
    </oc>
    <nc r="M17"/>
  </rcc>
  <rcc rId="1526" sId="1">
    <oc r="K18">
      <f>D18-I18</f>
    </oc>
    <nc r="K18"/>
  </rcc>
  <rcc rId="1527" sId="1">
    <oc r="M18">
      <f>D18-I18</f>
    </oc>
    <nc r="M18"/>
  </rcc>
  <rcc rId="1528" sId="1">
    <oc r="K19">
      <f>D19-I19</f>
    </oc>
    <nc r="K19"/>
  </rcc>
  <rcc rId="1529" sId="1">
    <oc r="M19">
      <f>D19-I19</f>
    </oc>
    <nc r="M19"/>
  </rcc>
  <rcc rId="1530" sId="1">
    <oc r="K20">
      <f>D20-I20</f>
    </oc>
    <nc r="K20"/>
  </rcc>
  <rcc rId="1531" sId="1">
    <oc r="M20">
      <f>D20-I20</f>
    </oc>
    <nc r="M20"/>
  </rcc>
  <rcc rId="1532" sId="1">
    <oc r="K21">
      <f>D21-I21</f>
    </oc>
    <nc r="K21"/>
  </rcc>
  <rcc rId="1533" sId="1">
    <oc r="M21">
      <f>D21-I21</f>
    </oc>
    <nc r="M21"/>
  </rcc>
  <rcc rId="1534" sId="1">
    <oc r="K22">
      <f>D22-I22</f>
    </oc>
    <nc r="K22"/>
  </rcc>
  <rcc rId="1535" sId="1">
    <oc r="M22">
      <f>D22-I22</f>
    </oc>
    <nc r="M22"/>
  </rcc>
  <rcc rId="1536" sId="1">
    <oc r="K23">
      <f>D23-I23</f>
    </oc>
    <nc r="K23"/>
  </rcc>
  <rcc rId="1537" sId="1">
    <oc r="M23">
      <f>D23-I23</f>
    </oc>
    <nc r="M23"/>
  </rcc>
  <rcc rId="1538" sId="1">
    <oc r="K24">
      <f>D24-I24</f>
    </oc>
    <nc r="K24"/>
  </rcc>
  <rcc rId="1539" sId="1">
    <oc r="M24">
      <f>D24-I24</f>
    </oc>
    <nc r="M24"/>
  </rcc>
  <rcc rId="1540" sId="1">
    <oc r="K25">
      <f>D25-I25</f>
    </oc>
    <nc r="K25"/>
  </rcc>
  <rcc rId="1541" sId="1">
    <oc r="M25">
      <f>D25-I25</f>
    </oc>
    <nc r="M25"/>
  </rcc>
  <rcc rId="1542" sId="1">
    <oc r="K26">
      <f>D26-I26</f>
    </oc>
    <nc r="K26"/>
  </rcc>
  <rcc rId="1543" sId="1">
    <oc r="M26">
      <f>D26-I26</f>
    </oc>
    <nc r="M26"/>
  </rcc>
  <rcc rId="1544" sId="1">
    <oc r="K27">
      <f>D27-I27</f>
    </oc>
    <nc r="K27"/>
  </rcc>
  <rcc rId="1545" sId="1">
    <oc r="M27">
      <f>D27-I27</f>
    </oc>
    <nc r="M27"/>
  </rcc>
  <rcc rId="1546" sId="1">
    <oc r="K28">
      <f>D28-I28</f>
    </oc>
    <nc r="K28"/>
  </rcc>
  <rcc rId="1547" sId="1">
    <oc r="M28">
      <f>D28-I28</f>
    </oc>
    <nc r="M28"/>
  </rcc>
  <rcc rId="1548" sId="1">
    <oc r="K29">
      <f>D29-I29</f>
    </oc>
    <nc r="K29"/>
  </rcc>
  <rcc rId="1549" sId="1">
    <oc r="M29">
      <f>D29-I29</f>
    </oc>
    <nc r="M29"/>
  </rcc>
  <rcc rId="1550" sId="1">
    <oc r="K30">
      <f>D30-I30</f>
    </oc>
    <nc r="K30"/>
  </rcc>
  <rcc rId="1551" sId="1">
    <oc r="M30">
      <f>D30-I30</f>
    </oc>
    <nc r="M30"/>
  </rcc>
  <rcc rId="1552" sId="1">
    <oc r="K31">
      <f>D31-I31</f>
    </oc>
    <nc r="K31"/>
  </rcc>
  <rcc rId="1553" sId="1">
    <oc r="M31">
      <f>D31-I31</f>
    </oc>
    <nc r="M31"/>
  </rcc>
  <rcc rId="1554" sId="1">
    <oc r="K32">
      <f>D32-I32</f>
    </oc>
    <nc r="K32"/>
  </rcc>
  <rcc rId="1555" sId="1">
    <oc r="M32">
      <f>D32-I32</f>
    </oc>
    <nc r="M32"/>
  </rcc>
  <rcc rId="1556" sId="1">
    <oc r="K33">
      <f>D33-I33</f>
    </oc>
    <nc r="K33"/>
  </rcc>
  <rcc rId="1557" sId="1">
    <oc r="M33">
      <f>D33-I33</f>
    </oc>
    <nc r="M33"/>
  </rcc>
  <rcc rId="1558" sId="1">
    <oc r="K34">
      <f>D34-I34</f>
    </oc>
    <nc r="K34"/>
  </rcc>
  <rcc rId="1559" sId="1">
    <oc r="M34">
      <f>D34-I34</f>
    </oc>
    <nc r="M34"/>
  </rcc>
  <rcc rId="1560" sId="1">
    <oc r="K35">
      <f>D35-I35</f>
    </oc>
    <nc r="K35"/>
  </rcc>
  <rcc rId="1561" sId="1">
    <oc r="M35">
      <f>D35-I35</f>
    </oc>
    <nc r="M35"/>
  </rcc>
  <rcc rId="1562" sId="1">
    <oc r="K36">
      <f>D36-I36</f>
    </oc>
    <nc r="K36"/>
  </rcc>
  <rcc rId="1563" sId="1">
    <oc r="M36">
      <f>D36-I36</f>
    </oc>
    <nc r="M36"/>
  </rcc>
  <rcc rId="1564" sId="1">
    <oc r="K37">
      <f>D37-I37</f>
    </oc>
    <nc r="K37"/>
  </rcc>
  <rcc rId="1565" sId="1">
    <oc r="M37">
      <f>D37-I37</f>
    </oc>
    <nc r="M37"/>
  </rcc>
  <rcc rId="1566" sId="1">
    <oc r="K38">
      <f>D38-I38</f>
    </oc>
    <nc r="K38"/>
  </rcc>
  <rcc rId="1567" sId="1">
    <oc r="K39">
      <f>D39-I39</f>
    </oc>
    <nc r="K39"/>
  </rcc>
  <rcc rId="1568" sId="1">
    <oc r="M39">
      <f>D39-I39</f>
    </oc>
    <nc r="M39"/>
  </rcc>
  <rcc rId="1569" sId="1">
    <oc r="K40">
      <f>D40-I40</f>
    </oc>
    <nc r="K40"/>
  </rcc>
  <rcc rId="1570" sId="1">
    <oc r="M40">
      <f>D40-I40</f>
    </oc>
    <nc r="M40"/>
  </rcc>
  <rcc rId="1571" sId="1">
    <oc r="K41">
      <f>D41-I41</f>
    </oc>
    <nc r="K41"/>
  </rcc>
  <rcc rId="1572" sId="1">
    <oc r="M41">
      <f>D41-I41</f>
    </oc>
    <nc r="M41"/>
  </rcc>
  <rcc rId="1573" sId="1">
    <oc r="K42">
      <f>D42-I42</f>
    </oc>
    <nc r="K42"/>
  </rcc>
  <rcc rId="1574" sId="1">
    <oc r="M42">
      <f>D42-I42</f>
    </oc>
    <nc r="M42"/>
  </rcc>
  <rcc rId="1575" sId="1">
    <oc r="K43">
      <f>D43-I43</f>
    </oc>
    <nc r="K43"/>
  </rcc>
  <rcc rId="1576" sId="1">
    <oc r="M43">
      <f>D43-I43</f>
    </oc>
    <nc r="M43"/>
  </rcc>
  <rcc rId="1577" sId="1">
    <oc r="K44">
      <f>D44-I44</f>
    </oc>
    <nc r="K44"/>
  </rcc>
  <rcc rId="1578" sId="1">
    <oc r="M44">
      <f>D44-I44</f>
    </oc>
    <nc r="M44"/>
  </rcc>
  <rcc rId="1579" sId="1">
    <oc r="K45">
      <f>D45-I45</f>
    </oc>
    <nc r="K45"/>
  </rcc>
  <rcc rId="1580" sId="1">
    <oc r="M45">
      <f>D45-I45</f>
    </oc>
    <nc r="M45"/>
  </rcc>
  <rcc rId="1581" sId="1">
    <oc r="K46">
      <f>D46-I46</f>
    </oc>
    <nc r="K46"/>
  </rcc>
  <rcc rId="1582" sId="1">
    <oc r="M46">
      <f>D46-I46</f>
    </oc>
    <nc r="M46"/>
  </rcc>
  <rcc rId="1583" sId="1">
    <oc r="K47">
      <f>D47-I47</f>
    </oc>
    <nc r="K47"/>
  </rcc>
  <rcc rId="1584" sId="1">
    <oc r="M47">
      <f>D47-I47</f>
    </oc>
    <nc r="M47"/>
  </rcc>
  <rcc rId="1585" sId="1">
    <oc r="K48">
      <f>D48-I48</f>
    </oc>
    <nc r="K48"/>
  </rcc>
  <rcc rId="1586" sId="1">
    <oc r="M48">
      <f>D48-I48</f>
    </oc>
    <nc r="M48"/>
  </rcc>
  <rcc rId="1587" sId="1">
    <oc r="K49">
      <f>D49-I49</f>
    </oc>
    <nc r="K49"/>
  </rcc>
  <rcc rId="1588" sId="1">
    <oc r="M49">
      <f>D49-I49</f>
    </oc>
    <nc r="M49"/>
  </rcc>
  <rcc rId="1589" sId="1">
    <oc r="K50">
      <f>D50-I50</f>
    </oc>
    <nc r="K50"/>
  </rcc>
  <rcc rId="1590" sId="1">
    <oc r="M50">
      <f>D50-I50</f>
    </oc>
    <nc r="M50"/>
  </rcc>
  <rcc rId="1591" sId="1">
    <oc r="K51">
      <f>D51-I51</f>
    </oc>
    <nc r="K51"/>
  </rcc>
  <rcc rId="1592" sId="1">
    <oc r="M51">
      <f>D51-I51</f>
    </oc>
    <nc r="M51"/>
  </rcc>
  <rcc rId="1593" sId="1">
    <oc r="K52">
      <f>D52-I52</f>
    </oc>
    <nc r="K52"/>
  </rcc>
  <rcc rId="1594" sId="1">
    <oc r="M52">
      <f>D52-I52</f>
    </oc>
    <nc r="M52"/>
  </rcc>
  <rcc rId="1595" sId="1">
    <oc r="K53">
      <f>D53-I53</f>
    </oc>
    <nc r="K53"/>
  </rcc>
  <rcc rId="1596" sId="1">
    <oc r="M53">
      <f>D53-I53</f>
    </oc>
    <nc r="M53"/>
  </rcc>
  <rcc rId="1597" sId="1">
    <oc r="K54">
      <f>D54-I54</f>
    </oc>
    <nc r="K54"/>
  </rcc>
  <rcc rId="1598" sId="1">
    <oc r="M54">
      <f>D54-I54</f>
    </oc>
    <nc r="M54"/>
  </rcc>
  <rcc rId="1599" sId="1">
    <oc r="K55">
      <f>D55-I55</f>
    </oc>
    <nc r="K55"/>
  </rcc>
  <rcc rId="1600" sId="1">
    <oc r="M55">
      <f>D55-I55</f>
    </oc>
    <nc r="M55"/>
  </rcc>
  <rcc rId="1601" sId="1">
    <oc r="K56">
      <f>D56-I56</f>
    </oc>
    <nc r="K56"/>
  </rcc>
  <rcc rId="1602" sId="1">
    <oc r="M56">
      <f>D56-I56</f>
    </oc>
    <nc r="M56"/>
  </rcc>
  <rcc rId="1603" sId="1">
    <oc r="K57">
      <f>D57-I57</f>
    </oc>
    <nc r="K57"/>
  </rcc>
  <rcc rId="1604" sId="1">
    <oc r="M57">
      <f>D57-I57</f>
    </oc>
    <nc r="M57"/>
  </rcc>
  <rcc rId="1605" sId="1">
    <oc r="K58">
      <f>D58-I58</f>
    </oc>
    <nc r="K58"/>
  </rcc>
  <rcc rId="1606" sId="1">
    <oc r="M58">
      <f>D58-I58</f>
    </oc>
    <nc r="M58"/>
  </rcc>
  <rcc rId="1607" sId="1">
    <oc r="K59">
      <f>D59-I59</f>
    </oc>
    <nc r="K59"/>
  </rcc>
  <rcc rId="1608" sId="1">
    <oc r="M59">
      <f>D59-I59</f>
    </oc>
    <nc r="M59"/>
  </rcc>
  <rcc rId="1609" sId="1">
    <oc r="K60">
      <f>D60-I60</f>
    </oc>
    <nc r="K60"/>
  </rcc>
  <rcc rId="1610" sId="1">
    <oc r="M60">
      <f>D60-I60</f>
    </oc>
    <nc r="M60"/>
  </rcc>
  <rcc rId="1611" sId="1">
    <oc r="K61">
      <f>D61-I61</f>
    </oc>
    <nc r="K61"/>
  </rcc>
  <rcc rId="1612" sId="1">
    <oc r="M61">
      <f>D61-I61</f>
    </oc>
    <nc r="M61"/>
  </rcc>
  <rcc rId="1613" sId="1">
    <oc r="K62">
      <f>D62-I62</f>
    </oc>
    <nc r="K62"/>
  </rcc>
  <rcc rId="1614" sId="1">
    <oc r="M62">
      <f>D62-I62</f>
    </oc>
    <nc r="M62"/>
  </rcc>
  <rcc rId="1615" sId="1">
    <oc r="K63">
      <f>D63-I63</f>
    </oc>
    <nc r="K63"/>
  </rcc>
  <rcc rId="1616" sId="1">
    <oc r="M63">
      <f>D63-I63</f>
    </oc>
    <nc r="M63"/>
  </rcc>
  <rcc rId="1617" sId="1">
    <oc r="K64">
      <f>D64-I64</f>
    </oc>
    <nc r="K64"/>
  </rcc>
  <rcc rId="1618" sId="1">
    <oc r="M64">
      <f>D64-I64</f>
    </oc>
    <nc r="M64"/>
  </rcc>
  <rcc rId="1619" sId="1">
    <oc r="K65">
      <f>D65-I65</f>
    </oc>
    <nc r="K65"/>
  </rcc>
  <rcc rId="1620" sId="1">
    <oc r="M65">
      <f>D65-I65</f>
    </oc>
    <nc r="M65"/>
  </rcc>
  <rcc rId="1621" sId="1">
    <oc r="K66">
      <f>D66-I66</f>
    </oc>
    <nc r="K66"/>
  </rcc>
  <rcc rId="1622" sId="1">
    <oc r="M66">
      <f>D66-I66</f>
    </oc>
    <nc r="M66"/>
  </rcc>
  <rcc rId="1623" sId="1">
    <oc r="K67">
      <f>D67-I67</f>
    </oc>
    <nc r="K67"/>
  </rcc>
  <rcc rId="1624" sId="1">
    <oc r="M67">
      <f>D67-I67</f>
    </oc>
    <nc r="M67"/>
  </rcc>
  <rcc rId="1625" sId="1">
    <oc r="K68">
      <f>D68-I68</f>
    </oc>
    <nc r="K68"/>
  </rcc>
  <rcc rId="1626" sId="1">
    <oc r="M68">
      <f>D68-I68</f>
    </oc>
    <nc r="M68"/>
  </rcc>
  <rcc rId="1627" sId="1">
    <oc r="K69">
      <f>D69-I69</f>
    </oc>
    <nc r="K69"/>
  </rcc>
  <rcc rId="1628" sId="1">
    <oc r="M69">
      <f>D69-I69</f>
    </oc>
    <nc r="M69"/>
  </rcc>
  <rcc rId="1629" sId="1">
    <oc r="K70">
      <f>D70-I70</f>
    </oc>
    <nc r="K70"/>
  </rcc>
  <rcc rId="1630" sId="1">
    <oc r="M70">
      <f>D70-I70</f>
    </oc>
    <nc r="M70"/>
  </rcc>
  <rcc rId="1631" sId="1">
    <oc r="K71">
      <f>D71-I71</f>
    </oc>
    <nc r="K71"/>
  </rcc>
  <rcc rId="1632" sId="1">
    <oc r="M71">
      <f>D71-I71</f>
    </oc>
    <nc r="M71"/>
  </rcc>
  <rcc rId="1633" sId="1">
    <oc r="K72">
      <f>D72-I72</f>
    </oc>
    <nc r="K72"/>
  </rcc>
  <rcc rId="1634" sId="1">
    <oc r="M72">
      <f>D72-I72</f>
    </oc>
    <nc r="M72"/>
  </rcc>
  <rcc rId="1635" sId="1">
    <oc r="K73">
      <f>D73-I73</f>
    </oc>
    <nc r="K73"/>
  </rcc>
  <rcc rId="1636" sId="1">
    <oc r="M73">
      <f>D73-I73</f>
    </oc>
    <nc r="M73"/>
  </rcc>
  <rcc rId="1637" sId="1">
    <oc r="K74">
      <f>D74-I74</f>
    </oc>
    <nc r="K74"/>
  </rcc>
  <rcc rId="1638" sId="1">
    <oc r="M74">
      <f>D74-I74</f>
    </oc>
    <nc r="M74"/>
  </rcc>
  <rcc rId="1639" sId="1">
    <oc r="K75">
      <f>D75-I75</f>
    </oc>
    <nc r="K75"/>
  </rcc>
  <rcc rId="1640" sId="1">
    <oc r="M75">
      <f>D75-I75</f>
    </oc>
    <nc r="M75"/>
  </rcc>
  <rcc rId="1641" sId="1">
    <oc r="K76">
      <f>D76-I76</f>
    </oc>
    <nc r="K76"/>
  </rcc>
  <rcc rId="1642" sId="1">
    <oc r="M76">
      <f>D76-I76</f>
    </oc>
    <nc r="M76"/>
  </rcc>
  <rcc rId="1643" sId="1">
    <oc r="K77">
      <f>D77-I77</f>
    </oc>
    <nc r="K77"/>
  </rcc>
  <rcc rId="1644" sId="1">
    <oc r="M77">
      <f>D77-I77</f>
    </oc>
    <nc r="M77"/>
  </rcc>
  <rcc rId="1645" sId="1">
    <oc r="K78">
      <f>D78-I78</f>
    </oc>
    <nc r="K78"/>
  </rcc>
  <rcc rId="1646" sId="1">
    <oc r="M78">
      <f>D78-I78</f>
    </oc>
    <nc r="M78"/>
  </rcc>
  <rcc rId="1647" sId="1">
    <oc r="K79">
      <f>D79-I79</f>
    </oc>
    <nc r="K79"/>
  </rcc>
  <rcc rId="1648" sId="1">
    <oc r="M79">
      <f>D79-I79</f>
    </oc>
    <nc r="M79"/>
  </rcc>
  <rcc rId="1649" sId="1">
    <oc r="K80">
      <f>D80-I80</f>
    </oc>
    <nc r="K80"/>
  </rcc>
  <rcc rId="1650" sId="1">
    <oc r="M80">
      <f>D80-I80</f>
    </oc>
    <nc r="M80"/>
  </rcc>
  <rcc rId="1651" sId="1">
    <oc r="K81">
      <f>D81-I81</f>
    </oc>
    <nc r="K81"/>
  </rcc>
  <rcc rId="1652" sId="1">
    <oc r="M81">
      <f>D81-I81</f>
    </oc>
    <nc r="M81"/>
  </rcc>
  <rcc rId="1653" sId="1">
    <oc r="K82">
      <f>D82-I82</f>
    </oc>
    <nc r="K82"/>
  </rcc>
  <rcc rId="1654" sId="1">
    <oc r="M82">
      <f>D82-I82</f>
    </oc>
    <nc r="M82"/>
  </rcc>
  <rcc rId="1655" sId="1">
    <oc r="K83">
      <f>D83-I83</f>
    </oc>
    <nc r="K83"/>
  </rcc>
  <rcc rId="1656" sId="1">
    <oc r="M83">
      <f>D83-I83</f>
    </oc>
    <nc r="M83"/>
  </rcc>
  <rcc rId="1657" sId="1">
    <oc r="K84">
      <f>D84-I84</f>
    </oc>
    <nc r="K84"/>
  </rcc>
  <rcc rId="1658" sId="1">
    <oc r="M84">
      <f>D84-I84</f>
    </oc>
    <nc r="M84"/>
  </rcc>
  <rcc rId="1659" sId="1">
    <oc r="K85">
      <f>D85-I85</f>
    </oc>
    <nc r="K85"/>
  </rcc>
  <rcc rId="1660" sId="1">
    <oc r="M85">
      <f>D85-I85</f>
    </oc>
    <nc r="M85"/>
  </rcc>
  <rcc rId="1661" sId="1">
    <oc r="K86">
      <f>D86-I86</f>
    </oc>
    <nc r="K86"/>
  </rcc>
  <rcc rId="1662" sId="1">
    <oc r="M86">
      <f>D86-I86</f>
    </oc>
    <nc r="M86"/>
  </rcc>
  <rcc rId="1663" sId="1">
    <oc r="K87">
      <f>D87-I87</f>
    </oc>
    <nc r="K87"/>
  </rcc>
  <rcc rId="1664" sId="1">
    <oc r="M87">
      <f>D87-I87</f>
    </oc>
    <nc r="M87"/>
  </rcc>
  <rcc rId="1665" sId="1">
    <oc r="K88">
      <f>D88-I88</f>
    </oc>
    <nc r="K88"/>
  </rcc>
  <rcc rId="1666" sId="1">
    <oc r="M88">
      <f>D88-I88</f>
    </oc>
    <nc r="M88"/>
  </rcc>
  <rcc rId="1667" sId="1">
    <oc r="K89">
      <f>D89-I89</f>
    </oc>
    <nc r="K89"/>
  </rcc>
  <rcc rId="1668" sId="1">
    <oc r="M89">
      <f>D89-I89</f>
    </oc>
    <nc r="M89"/>
  </rcc>
  <rcc rId="1669" sId="1">
    <oc r="K90">
      <f>D90-I90</f>
    </oc>
    <nc r="K90"/>
  </rcc>
  <rcc rId="1670" sId="1">
    <oc r="M90">
      <f>D90-I90</f>
    </oc>
    <nc r="M90"/>
  </rcc>
  <rcc rId="1671" sId="1">
    <oc r="K91">
      <f>D91-I91</f>
    </oc>
    <nc r="K91"/>
  </rcc>
  <rcc rId="1672" sId="1">
    <oc r="M91">
      <f>D91-I91</f>
    </oc>
    <nc r="M91"/>
  </rcc>
  <rcc rId="1673" sId="1">
    <oc r="K92">
      <f>D92-I92</f>
    </oc>
    <nc r="K92"/>
  </rcc>
  <rcc rId="1674" sId="1">
    <oc r="M92">
      <f>D92-I92</f>
    </oc>
    <nc r="M92"/>
  </rcc>
  <rcc rId="1675" sId="1">
    <oc r="K93">
      <f>D93-I93</f>
    </oc>
    <nc r="K93"/>
  </rcc>
  <rcc rId="1676" sId="1">
    <oc r="M93">
      <f>D93-I93</f>
    </oc>
    <nc r="M93"/>
  </rcc>
  <rcc rId="1677" sId="1">
    <oc r="K94">
      <f>D94-I94</f>
    </oc>
    <nc r="K94"/>
  </rcc>
  <rcc rId="1678" sId="1">
    <oc r="M94">
      <f>D94-I94</f>
    </oc>
    <nc r="M94"/>
  </rcc>
  <rcc rId="1679" sId="1">
    <oc r="K95">
      <f>D95-I95</f>
    </oc>
    <nc r="K95"/>
  </rcc>
  <rcc rId="1680" sId="1">
    <oc r="M95">
      <f>D95-I95</f>
    </oc>
    <nc r="M95"/>
  </rcc>
  <rcc rId="1681" sId="1">
    <oc r="K96">
      <f>D96-I96</f>
    </oc>
    <nc r="K96"/>
  </rcc>
  <rcc rId="1682" sId="1">
    <oc r="M96">
      <f>D96-I96</f>
    </oc>
    <nc r="M96"/>
  </rcc>
  <rcc rId="1683" sId="1">
    <oc r="K97">
      <f>D97-I97</f>
    </oc>
    <nc r="K97"/>
  </rcc>
  <rcc rId="1684" sId="1">
    <oc r="M97">
      <f>D97-I97</f>
    </oc>
    <nc r="M97"/>
  </rcc>
  <rcc rId="1685" sId="1">
    <oc r="K98">
      <f>D98-I98</f>
    </oc>
    <nc r="K98"/>
  </rcc>
  <rcc rId="1686" sId="1">
    <oc r="M98">
      <f>D98-I98</f>
    </oc>
    <nc r="M98"/>
  </rcc>
  <rcc rId="1687" sId="1">
    <oc r="K99">
      <f>D99-I99</f>
    </oc>
    <nc r="K99"/>
  </rcc>
  <rcc rId="1688" sId="1">
    <oc r="M99">
      <f>D99-I99</f>
    </oc>
    <nc r="M99"/>
  </rcc>
  <rcc rId="1689" sId="1">
    <oc r="K100">
      <f>D100-I100</f>
    </oc>
    <nc r="K100"/>
  </rcc>
  <rcc rId="1690" sId="1">
    <oc r="M100">
      <f>D100-I100</f>
    </oc>
    <nc r="M100"/>
  </rcc>
  <rcc rId="1691" sId="1">
    <oc r="K101">
      <f>D101-I101</f>
    </oc>
    <nc r="K101"/>
  </rcc>
  <rcc rId="1692" sId="1">
    <oc r="M101">
      <f>D101-I101</f>
    </oc>
    <nc r="M101"/>
  </rcc>
  <rcc rId="1693" sId="1">
    <oc r="K102">
      <f>D102-I102</f>
    </oc>
    <nc r="K102"/>
  </rcc>
  <rcc rId="1694" sId="1">
    <oc r="M102">
      <f>D102-I102</f>
    </oc>
    <nc r="M102"/>
  </rcc>
  <rcc rId="1695" sId="1">
    <oc r="K103">
      <f>D103-I103</f>
    </oc>
    <nc r="K103"/>
  </rcc>
  <rcc rId="1696" sId="1">
    <oc r="M103">
      <f>D103-I103</f>
    </oc>
    <nc r="M103"/>
  </rcc>
  <rcc rId="1697" sId="1">
    <oc r="K104">
      <f>D104-I104</f>
    </oc>
    <nc r="K104"/>
  </rcc>
  <rcc rId="1698" sId="1">
    <oc r="M104">
      <f>D104-I104</f>
    </oc>
    <nc r="M104"/>
  </rcc>
  <rcc rId="1699" sId="1">
    <oc r="K105">
      <f>D105-I105</f>
    </oc>
    <nc r="K105"/>
  </rcc>
  <rcc rId="1700" sId="1">
    <oc r="M105">
      <f>D105-I105</f>
    </oc>
    <nc r="M105"/>
  </rcc>
  <rcc rId="1701" sId="1">
    <oc r="K106">
      <f>D106-I106</f>
    </oc>
    <nc r="K106"/>
  </rcc>
  <rcc rId="1702" sId="1">
    <oc r="M106">
      <f>D106-I106</f>
    </oc>
    <nc r="M106"/>
  </rcc>
  <rcc rId="1703" sId="1">
    <oc r="K107">
      <f>D107-I107</f>
    </oc>
    <nc r="K107"/>
  </rcc>
  <rcc rId="1704" sId="1">
    <oc r="M107">
      <f>D107-I107</f>
    </oc>
    <nc r="M107"/>
  </rcc>
  <rcc rId="1705" sId="1">
    <oc r="K108">
      <f>D108-I108</f>
    </oc>
    <nc r="K108"/>
  </rcc>
  <rcc rId="1706" sId="1">
    <oc r="M108">
      <f>D108-I108</f>
    </oc>
    <nc r="M108"/>
  </rcc>
  <rcc rId="1707" sId="1">
    <oc r="K109">
      <f>D109-I109</f>
    </oc>
    <nc r="K109"/>
  </rcc>
  <rcc rId="1708" sId="1">
    <oc r="M109">
      <f>D109-I109</f>
    </oc>
    <nc r="M109"/>
  </rcc>
  <rcc rId="1709" sId="1">
    <oc r="K110">
      <f>D110-I110</f>
    </oc>
    <nc r="K110"/>
  </rcc>
  <rcc rId="1710" sId="1">
    <oc r="M110">
      <f>D110-I110</f>
    </oc>
    <nc r="M110"/>
  </rcc>
  <rcc rId="1711" sId="1">
    <oc r="K111">
      <f>D111-I111</f>
    </oc>
    <nc r="K111"/>
  </rcc>
  <rcc rId="1712" sId="1">
    <oc r="M111">
      <f>D111-I111</f>
    </oc>
    <nc r="M111"/>
  </rcc>
  <rcc rId="1713" sId="1">
    <oc r="K112">
      <f>D112-I112</f>
    </oc>
    <nc r="K112"/>
  </rcc>
  <rcc rId="1714" sId="1">
    <oc r="M112">
      <f>D112-I112</f>
    </oc>
    <nc r="M112"/>
  </rcc>
  <rcc rId="1715" sId="1">
    <oc r="K113">
      <f>D113-I113</f>
    </oc>
    <nc r="K113"/>
  </rcc>
  <rcc rId="1716" sId="1">
    <oc r="M113">
      <f>D113-I113</f>
    </oc>
    <nc r="M113"/>
  </rcc>
  <rcc rId="1717" sId="1">
    <oc r="K114">
      <f>D114-I114</f>
    </oc>
    <nc r="K114"/>
  </rcc>
  <rcc rId="1718" sId="1">
    <oc r="M114">
      <f>D114-I114</f>
    </oc>
    <nc r="M114"/>
  </rcc>
  <rcc rId="1719" sId="1">
    <oc r="K115">
      <f>D115-I115</f>
    </oc>
    <nc r="K115"/>
  </rcc>
  <rcc rId="1720" sId="1">
    <oc r="M115">
      <f>D115-I115</f>
    </oc>
    <nc r="M115"/>
  </rcc>
  <rcc rId="1721" sId="1">
    <oc r="K116">
      <f>D116-I116</f>
    </oc>
    <nc r="K116"/>
  </rcc>
  <rcc rId="1722" sId="1">
    <oc r="M116">
      <f>D116-I116</f>
    </oc>
    <nc r="M116"/>
  </rcc>
  <rcc rId="1723" sId="1">
    <oc r="K117">
      <f>D117-I117</f>
    </oc>
    <nc r="K117"/>
  </rcc>
  <rcc rId="1724" sId="1">
    <oc r="M117">
      <f>D117-I117</f>
    </oc>
    <nc r="M117"/>
  </rcc>
  <rcc rId="1725" sId="1">
    <oc r="K118">
      <f>D118-I118</f>
    </oc>
    <nc r="K118"/>
  </rcc>
  <rcc rId="1726" sId="1">
    <oc r="M118">
      <f>D118-I118</f>
    </oc>
    <nc r="M118"/>
  </rcc>
  <rcc rId="1727" sId="1">
    <oc r="K119">
      <f>D119-I119</f>
    </oc>
    <nc r="K119"/>
  </rcc>
  <rcc rId="1728" sId="1">
    <oc r="M119">
      <f>D119-I119</f>
    </oc>
    <nc r="M119"/>
  </rcc>
  <rcc rId="1729" sId="1">
    <oc r="K120">
      <f>D120-I120</f>
    </oc>
    <nc r="K120"/>
  </rcc>
  <rcc rId="1730" sId="1">
    <oc r="M120">
      <f>D120-I120</f>
    </oc>
    <nc r="M120"/>
  </rcc>
  <rcc rId="1731" sId="1">
    <oc r="K121">
      <f>D121-I121</f>
    </oc>
    <nc r="K121"/>
  </rcc>
  <rcc rId="1732" sId="1">
    <oc r="M121">
      <f>D121-I121</f>
    </oc>
    <nc r="M121"/>
  </rcc>
  <rcc rId="1733" sId="1">
    <oc r="K122">
      <f>D122-I122</f>
    </oc>
    <nc r="K122"/>
  </rcc>
  <rcc rId="1734" sId="1">
    <oc r="M122">
      <f>D122-I122</f>
    </oc>
    <nc r="M122"/>
  </rcc>
  <rcc rId="1735" sId="1">
    <oc r="K123">
      <f>D123-I123</f>
    </oc>
    <nc r="K123"/>
  </rcc>
  <rcc rId="1736" sId="1">
    <oc r="M123">
      <f>D123-I123</f>
    </oc>
    <nc r="M123"/>
  </rcc>
  <rcc rId="1737" sId="1">
    <oc r="K124">
      <f>D124-I124</f>
    </oc>
    <nc r="K124"/>
  </rcc>
  <rcc rId="1738" sId="1">
    <oc r="M124">
      <f>D124-I124</f>
    </oc>
    <nc r="M124"/>
  </rcc>
  <rcc rId="1739" sId="1">
    <oc r="K125">
      <f>D125-I125</f>
    </oc>
    <nc r="K125"/>
  </rcc>
  <rcc rId="1740" sId="1">
    <oc r="M125">
      <f>D125-I125</f>
    </oc>
    <nc r="M125"/>
  </rcc>
  <rcc rId="1741" sId="1">
    <oc r="K126">
      <f>D126-I126</f>
    </oc>
    <nc r="K126"/>
  </rcc>
  <rcc rId="1742" sId="1">
    <oc r="M126">
      <f>D126-I126</f>
    </oc>
    <nc r="M126"/>
  </rcc>
  <rcc rId="1743" sId="1">
    <oc r="K127">
      <f>D127-I127</f>
    </oc>
    <nc r="K127"/>
  </rcc>
  <rcc rId="1744" sId="1">
    <oc r="M127">
      <f>D127-I127</f>
    </oc>
    <nc r="M127"/>
  </rcc>
  <rcc rId="1745" sId="1">
    <oc r="K128">
      <f>D128-I128</f>
    </oc>
    <nc r="K128"/>
  </rcc>
  <rcc rId="1746" sId="1">
    <oc r="M128">
      <f>D128-I128</f>
    </oc>
    <nc r="M128"/>
  </rcc>
  <rcc rId="1747" sId="1">
    <oc r="K129">
      <f>D129-I129</f>
    </oc>
    <nc r="K129"/>
  </rcc>
  <rcc rId="1748" sId="1">
    <oc r="M129">
      <f>D129-I129</f>
    </oc>
    <nc r="M129"/>
  </rcc>
  <rcc rId="1749" sId="1">
    <oc r="K130">
      <f>D130-I130</f>
    </oc>
    <nc r="K130"/>
  </rcc>
  <rcc rId="1750" sId="1">
    <oc r="M130">
      <f>D130-I130</f>
    </oc>
    <nc r="M130"/>
  </rcc>
  <rcc rId="1751" sId="1">
    <oc r="K131">
      <f>D131-I131</f>
    </oc>
    <nc r="K131"/>
  </rcc>
  <rcc rId="1752" sId="1">
    <oc r="M131">
      <f>D131-I131</f>
    </oc>
    <nc r="M131"/>
  </rcc>
  <rcc rId="1753" sId="1">
    <oc r="K132">
      <f>D132-I132</f>
    </oc>
    <nc r="K132"/>
  </rcc>
  <rcc rId="1754" sId="1">
    <oc r="M132">
      <f>D132-I132</f>
    </oc>
    <nc r="M132"/>
  </rcc>
  <rcc rId="1755" sId="1">
    <oc r="K133">
      <f>D133-I133</f>
    </oc>
    <nc r="K133"/>
  </rcc>
  <rcc rId="1756" sId="1">
    <oc r="M133">
      <f>D133-I133</f>
    </oc>
    <nc r="M133"/>
  </rcc>
  <rcc rId="1757" sId="1">
    <oc r="K134">
      <f>D134-I134</f>
    </oc>
    <nc r="K134"/>
  </rcc>
  <rcc rId="1758" sId="1">
    <oc r="M134">
      <f>D134-I134</f>
    </oc>
    <nc r="M134"/>
  </rcc>
  <rcc rId="1759" sId="1">
    <oc r="K135">
      <f>D135-I135</f>
    </oc>
    <nc r="K135"/>
  </rcc>
  <rcc rId="1760" sId="1">
    <oc r="M135">
      <f>D135-I135</f>
    </oc>
    <nc r="M135"/>
  </rcc>
  <rcc rId="1761" sId="1">
    <oc r="K136">
      <f>D136-I136</f>
    </oc>
    <nc r="K136"/>
  </rcc>
  <rcc rId="1762" sId="1">
    <oc r="M136">
      <f>D136-I136</f>
    </oc>
    <nc r="M136"/>
  </rcc>
  <rcc rId="1763" sId="1">
    <oc r="K137">
      <f>D137-I137</f>
    </oc>
    <nc r="K137"/>
  </rcc>
  <rcc rId="1764" sId="1">
    <oc r="M137">
      <f>D137-I137</f>
    </oc>
    <nc r="M137"/>
  </rcc>
  <rcc rId="1765" sId="1">
    <oc r="K138">
      <f>D138-I138</f>
    </oc>
    <nc r="K138"/>
  </rcc>
  <rcc rId="1766" sId="1">
    <oc r="M138">
      <f>D138-I138</f>
    </oc>
    <nc r="M138"/>
  </rcc>
  <rcc rId="1767" sId="1">
    <oc r="K139">
      <f>D139-I139</f>
    </oc>
    <nc r="K139"/>
  </rcc>
  <rcc rId="1768" sId="1">
    <oc r="M139">
      <f>D139-I139</f>
    </oc>
    <nc r="M139"/>
  </rcc>
  <rcc rId="1769" sId="1">
    <oc r="K140">
      <f>D140-I140</f>
    </oc>
    <nc r="K140"/>
  </rcc>
  <rcc rId="1770" sId="1">
    <oc r="M140">
      <f>D140-I140</f>
    </oc>
    <nc r="M140"/>
  </rcc>
  <rcc rId="1771" sId="1">
    <oc r="K141">
      <f>D141-I141</f>
    </oc>
    <nc r="K141"/>
  </rcc>
  <rcc rId="1772" sId="1">
    <oc r="M141">
      <f>D141-I141</f>
    </oc>
    <nc r="M141"/>
  </rcc>
  <rcc rId="1773" sId="1">
    <oc r="K142">
      <f>D142-I142</f>
    </oc>
    <nc r="K142"/>
  </rcc>
  <rcc rId="1774" sId="1">
    <oc r="M142">
      <f>D142-I142</f>
    </oc>
    <nc r="M142"/>
  </rcc>
  <rcc rId="1775" sId="1">
    <oc r="K143">
      <f>D143-I143</f>
    </oc>
    <nc r="K143"/>
  </rcc>
  <rcc rId="1776" sId="1">
    <oc r="M143">
      <f>D143-I143</f>
    </oc>
    <nc r="M143"/>
  </rcc>
  <rcc rId="1777" sId="1">
    <oc r="K144">
      <f>D144-I144</f>
    </oc>
    <nc r="K144"/>
  </rcc>
  <rcc rId="1778" sId="1">
    <oc r="M144">
      <f>D144-I144</f>
    </oc>
    <nc r="M144"/>
  </rcc>
  <rcc rId="1779" sId="1">
    <oc r="K145">
      <f>D145-I145</f>
    </oc>
    <nc r="K145"/>
  </rcc>
  <rcc rId="1780" sId="1">
    <oc r="M145">
      <f>D145-I145</f>
    </oc>
    <nc r="M145"/>
  </rcc>
  <rcc rId="1781" sId="1">
    <oc r="K146">
      <f>D146-I146</f>
    </oc>
    <nc r="K146"/>
  </rcc>
  <rcc rId="1782" sId="1">
    <oc r="M146">
      <f>D146-I146</f>
    </oc>
    <nc r="M146"/>
  </rcc>
  <rcc rId="1783" sId="1">
    <oc r="K147">
      <f>D147-I147</f>
    </oc>
    <nc r="K147"/>
  </rcc>
  <rcc rId="1784" sId="1">
    <oc r="M147">
      <f>D147-I147</f>
    </oc>
    <nc r="M147"/>
  </rcc>
  <rcc rId="1785" sId="1">
    <oc r="K148">
      <f>D148-I148</f>
    </oc>
    <nc r="K148"/>
  </rcc>
  <rcc rId="1786" sId="1">
    <oc r="M148">
      <f>D148-I148</f>
    </oc>
    <nc r="M148"/>
  </rcc>
  <rcc rId="1787" sId="1">
    <oc r="K149">
      <f>D149-I149</f>
    </oc>
    <nc r="K149"/>
  </rcc>
  <rcc rId="1788" sId="1">
    <oc r="M149">
      <f>D149-I149</f>
    </oc>
    <nc r="M149"/>
  </rcc>
  <rcc rId="1789" sId="1">
    <oc r="K150">
      <f>D150-I150</f>
    </oc>
    <nc r="K150"/>
  </rcc>
  <rcc rId="1790" sId="1">
    <oc r="M150">
      <f>D150-I150</f>
    </oc>
    <nc r="M150"/>
  </rcc>
  <rcc rId="1791" sId="1">
    <oc r="K151">
      <f>D151-I151</f>
    </oc>
    <nc r="K151"/>
  </rcc>
  <rcc rId="1792" sId="1">
    <oc r="M151">
      <f>D151-I151</f>
    </oc>
    <nc r="M151"/>
  </rcc>
  <rcc rId="1793" sId="1">
    <oc r="K152">
      <f>D152-I152</f>
    </oc>
    <nc r="K152"/>
  </rcc>
  <rcc rId="1794" sId="1">
    <oc r="M152">
      <f>D152-I152</f>
    </oc>
    <nc r="M152"/>
  </rcc>
  <rcc rId="1795" sId="1">
    <oc r="K153">
      <f>D153-I153</f>
    </oc>
    <nc r="K153"/>
  </rcc>
  <rcc rId="1796" sId="1">
    <oc r="M153">
      <f>D153-I153</f>
    </oc>
    <nc r="M153"/>
  </rcc>
  <rcc rId="1797" sId="1">
    <oc r="K154">
      <f>D154-I154</f>
    </oc>
    <nc r="K154"/>
  </rcc>
  <rcc rId="1798" sId="1">
    <oc r="M154">
      <f>D154-I154</f>
    </oc>
    <nc r="M154"/>
  </rcc>
  <rcc rId="1799" sId="1">
    <oc r="K155">
      <f>D155-I155</f>
    </oc>
    <nc r="K155"/>
  </rcc>
  <rcc rId="1800" sId="1">
    <oc r="M155">
      <f>D155-I155</f>
    </oc>
    <nc r="M155"/>
  </rcc>
  <rcc rId="1801" sId="1">
    <oc r="K156">
      <f>D156-I156</f>
    </oc>
    <nc r="K156"/>
  </rcc>
  <rcc rId="1802" sId="1">
    <oc r="M156">
      <f>D156-I156</f>
    </oc>
    <nc r="M156"/>
  </rcc>
  <rcc rId="1803" sId="1">
    <oc r="K157">
      <f>D157-I157</f>
    </oc>
    <nc r="K157"/>
  </rcc>
  <rcc rId="1804" sId="1">
    <oc r="M157">
      <f>D157-I157</f>
    </oc>
    <nc r="M157"/>
  </rcc>
  <rcc rId="1805" sId="1">
    <oc r="K158">
      <f>D158-I158</f>
    </oc>
    <nc r="K158"/>
  </rcc>
  <rcc rId="1806" sId="1">
    <oc r="M158">
      <f>D158-I158</f>
    </oc>
    <nc r="M158"/>
  </rcc>
  <rcc rId="1807" sId="1">
    <oc r="K159">
      <f>D159-I159</f>
    </oc>
    <nc r="K159"/>
  </rcc>
  <rcc rId="1808" sId="1">
    <oc r="M159">
      <f>D159-I159</f>
    </oc>
    <nc r="M159"/>
  </rcc>
  <rcc rId="1809" sId="1">
    <oc r="K160">
      <f>D160-I160</f>
    </oc>
    <nc r="K160"/>
  </rcc>
  <rcc rId="1810" sId="1">
    <oc r="M160">
      <f>D160-I160</f>
    </oc>
    <nc r="M160"/>
  </rcc>
  <rcc rId="1811" sId="1">
    <oc r="K161">
      <f>D161-I161</f>
    </oc>
    <nc r="K161"/>
  </rcc>
  <rcc rId="1812" sId="1">
    <oc r="M161">
      <f>D161-I161</f>
    </oc>
    <nc r="M161"/>
  </rcc>
  <rcc rId="1813" sId="1">
    <oc r="K162">
      <f>D162-I162</f>
    </oc>
    <nc r="K162"/>
  </rcc>
  <rcc rId="1814" sId="1">
    <oc r="M162">
      <f>D162-I162</f>
    </oc>
    <nc r="M162"/>
  </rcc>
  <rcc rId="1815" sId="1">
    <oc r="K163">
      <f>D163-I163</f>
    </oc>
    <nc r="K163"/>
  </rcc>
  <rcc rId="1816" sId="1">
    <oc r="M163">
      <f>D163-I163</f>
    </oc>
    <nc r="M163"/>
  </rcc>
  <rcc rId="1817" sId="1">
    <oc r="K164">
      <f>D164-I164</f>
    </oc>
    <nc r="K164"/>
  </rcc>
  <rcc rId="1818" sId="1">
    <oc r="M164">
      <f>D164-I164</f>
    </oc>
    <nc r="M164"/>
  </rcc>
  <rcc rId="1819" sId="1">
    <oc r="K165">
      <f>D165-I165</f>
    </oc>
    <nc r="K165"/>
  </rcc>
  <rcc rId="1820" sId="1">
    <oc r="M165">
      <f>D165-I165</f>
    </oc>
    <nc r="M165"/>
  </rcc>
  <rcc rId="1821" sId="1">
    <oc r="K166">
      <f>D166-I166</f>
    </oc>
    <nc r="K166"/>
  </rcc>
  <rcc rId="1822" sId="1">
    <oc r="M166">
      <f>D166-I166</f>
    </oc>
    <nc r="M166"/>
  </rcc>
  <rcc rId="1823" sId="1">
    <oc r="K167">
      <f>D167-I167</f>
    </oc>
    <nc r="K167"/>
  </rcc>
  <rcc rId="1824" sId="1">
    <oc r="M167">
      <f>D167-I167</f>
    </oc>
    <nc r="M167"/>
  </rcc>
  <rcc rId="1825" sId="1">
    <oc r="K168">
      <f>D168-I168</f>
    </oc>
    <nc r="K168"/>
  </rcc>
  <rcc rId="1826" sId="1">
    <oc r="M168">
      <f>D168-I168</f>
    </oc>
    <nc r="M168"/>
  </rcc>
  <rcc rId="1827" sId="1">
    <oc r="K169">
      <f>D169-I169</f>
    </oc>
    <nc r="K169"/>
  </rcc>
  <rcc rId="1828" sId="1">
    <oc r="M169">
      <f>D169-I169</f>
    </oc>
    <nc r="M169"/>
  </rcc>
  <rcc rId="1829" sId="1">
    <oc r="K170">
      <f>D170-I170</f>
    </oc>
    <nc r="K170"/>
  </rcc>
  <rcc rId="1830" sId="1">
    <oc r="M170">
      <f>D170-I170</f>
    </oc>
    <nc r="M170"/>
  </rcc>
  <rcc rId="1831" sId="1">
    <oc r="K171">
      <f>D171-I171</f>
    </oc>
    <nc r="K171"/>
  </rcc>
  <rcc rId="1832" sId="1">
    <oc r="M171">
      <f>D171-I171</f>
    </oc>
    <nc r="M171"/>
  </rcc>
  <rcc rId="1833" sId="1">
    <oc r="K172">
      <f>D172-I172</f>
    </oc>
    <nc r="K172"/>
  </rcc>
  <rcc rId="1834" sId="1">
    <oc r="M172">
      <f>D172-I172</f>
    </oc>
    <nc r="M172"/>
  </rcc>
  <rcc rId="1835" sId="1">
    <oc r="K173">
      <f>D173-I173</f>
    </oc>
    <nc r="K173"/>
  </rcc>
  <rcc rId="1836" sId="1">
    <oc r="M173">
      <f>D173-I173</f>
    </oc>
    <nc r="M173"/>
  </rcc>
  <rcc rId="1837" sId="1">
    <oc r="K174">
      <f>D174-I174</f>
    </oc>
    <nc r="K174"/>
  </rcc>
  <rcc rId="1838" sId="1">
    <oc r="M174">
      <f>D174-I174</f>
    </oc>
    <nc r="M174"/>
  </rcc>
  <rcc rId="1839" sId="1">
    <oc r="K175">
      <f>D175-I175</f>
    </oc>
    <nc r="K175"/>
  </rcc>
  <rcc rId="1840" sId="1">
    <oc r="M175">
      <f>D175-I175</f>
    </oc>
    <nc r="M175"/>
  </rcc>
  <rcc rId="1841" sId="1">
    <oc r="K176">
      <f>D176-I176</f>
    </oc>
    <nc r="K176"/>
  </rcc>
  <rcc rId="1842" sId="1">
    <oc r="M176">
      <f>D176-I176</f>
    </oc>
    <nc r="M176"/>
  </rcc>
  <rcc rId="1843" sId="1">
    <oc r="K177">
      <f>D177-I177</f>
    </oc>
    <nc r="K177"/>
  </rcc>
  <rcc rId="1844" sId="1">
    <oc r="M177">
      <f>D177-I177</f>
    </oc>
    <nc r="M177"/>
  </rcc>
  <rcc rId="1845" sId="1">
    <oc r="K178">
      <f>D178-I178</f>
    </oc>
    <nc r="K178"/>
  </rcc>
  <rcc rId="1846" sId="1">
    <oc r="M178">
      <f>D178-I178</f>
    </oc>
    <nc r="M178"/>
  </rcc>
  <rcc rId="1847" sId="1">
    <oc r="K179">
      <f>D179-I179</f>
    </oc>
    <nc r="K179"/>
  </rcc>
  <rcc rId="1848" sId="1">
    <oc r="M179">
      <f>D179-I179</f>
    </oc>
    <nc r="M179"/>
  </rcc>
  <rcc rId="1849" sId="1">
    <oc r="K180">
      <f>D180-I180</f>
    </oc>
    <nc r="K180"/>
  </rcc>
  <rcc rId="1850" sId="1">
    <oc r="M180">
      <f>D180-I180</f>
    </oc>
    <nc r="M180"/>
  </rcc>
  <rcc rId="1851" sId="1">
    <oc r="K181">
      <f>D181-I181</f>
    </oc>
    <nc r="K181"/>
  </rcc>
  <rcc rId="1852" sId="1">
    <oc r="M181">
      <f>D181-I181</f>
    </oc>
    <nc r="M181"/>
  </rcc>
  <rcc rId="1853" sId="1">
    <oc r="K182">
      <f>D182-I182</f>
    </oc>
    <nc r="K182"/>
  </rcc>
  <rcc rId="1854" sId="1">
    <oc r="M182">
      <f>D182-I182</f>
    </oc>
    <nc r="M182"/>
  </rcc>
  <rcc rId="1855" sId="1">
    <oc r="K183">
      <f>D183-I183</f>
    </oc>
    <nc r="K183"/>
  </rcc>
  <rcc rId="1856" sId="1">
    <oc r="M183">
      <f>D183-I183</f>
    </oc>
    <nc r="M183"/>
  </rcc>
  <rcc rId="1857" sId="1">
    <oc r="K184">
      <f>D184-I184</f>
    </oc>
    <nc r="K184"/>
  </rcc>
  <rcc rId="1858" sId="1">
    <oc r="M184">
      <f>D184-I184</f>
    </oc>
    <nc r="M184"/>
  </rcc>
  <rcc rId="1859" sId="1">
    <oc r="K185">
      <f>D185-I185</f>
    </oc>
    <nc r="K185"/>
  </rcc>
  <rcc rId="1860" sId="1">
    <oc r="M185">
      <f>D185-I185</f>
    </oc>
    <nc r="M185"/>
  </rcc>
  <rcc rId="1861" sId="1">
    <oc r="K186">
      <f>D186-I186</f>
    </oc>
    <nc r="K186"/>
  </rcc>
  <rcc rId="1862" sId="1">
    <oc r="M186">
      <f>D186-I186</f>
    </oc>
    <nc r="M186"/>
  </rcc>
  <rcc rId="1863" sId="1">
    <oc r="K187">
      <f>D187-I187</f>
    </oc>
    <nc r="K187"/>
  </rcc>
  <rcc rId="1864" sId="1">
    <oc r="M187">
      <f>D187-I187</f>
    </oc>
    <nc r="M187"/>
  </rcc>
  <rcc rId="1865" sId="1">
    <oc r="K188">
      <f>D188-I188</f>
    </oc>
    <nc r="K188"/>
  </rcc>
  <rcc rId="1866" sId="1">
    <oc r="M188">
      <f>D188-I188</f>
    </oc>
    <nc r="M188"/>
  </rcc>
  <rcc rId="1867" sId="1">
    <oc r="K189">
      <f>D189-I189</f>
    </oc>
    <nc r="K189"/>
  </rcc>
  <rcc rId="1868" sId="1">
    <oc r="M189">
      <f>D189-I189</f>
    </oc>
    <nc r="M189"/>
  </rcc>
  <rcc rId="1869" sId="1">
    <oc r="K190">
      <f>D190-I190</f>
    </oc>
    <nc r="K190"/>
  </rcc>
  <rcc rId="1870" sId="1">
    <oc r="M190">
      <f>D190-I190</f>
    </oc>
    <nc r="M190"/>
  </rcc>
  <rcc rId="1871" sId="1">
    <oc r="K191">
      <f>D191-I191</f>
    </oc>
    <nc r="K191"/>
  </rcc>
  <rcc rId="1872" sId="1">
    <oc r="M191">
      <f>D191-I191</f>
    </oc>
    <nc r="M191"/>
  </rcc>
  <rcc rId="1873" sId="1">
    <oc r="K192">
      <f>D192-I192</f>
    </oc>
    <nc r="K192"/>
  </rcc>
  <rcc rId="1874" sId="1">
    <oc r="M192">
      <f>D192-I192</f>
    </oc>
    <nc r="M192"/>
  </rcc>
  <rcc rId="1875" sId="1">
    <oc r="K193">
      <f>D193-I193</f>
    </oc>
    <nc r="K193"/>
  </rcc>
  <rcc rId="1876" sId="1">
    <oc r="M193">
      <f>D193-I193</f>
    </oc>
    <nc r="M193"/>
  </rcc>
  <rcc rId="1877" sId="1">
    <oc r="K194">
      <f>D194-I194</f>
    </oc>
    <nc r="K194"/>
  </rcc>
  <rcc rId="1878" sId="1">
    <oc r="M194">
      <f>D194-I194</f>
    </oc>
    <nc r="M194"/>
  </rcc>
  <rcc rId="1879" sId="1">
    <oc r="K195">
      <f>D195-I195</f>
    </oc>
    <nc r="K195"/>
  </rcc>
  <rcc rId="1880" sId="1">
    <oc r="M195">
      <f>D195-I195</f>
    </oc>
    <nc r="M195"/>
  </rcc>
  <rcc rId="1881" sId="1">
    <oc r="K196">
      <f>D196-I196</f>
    </oc>
    <nc r="K196"/>
  </rcc>
  <rcc rId="1882" sId="1">
    <oc r="M196">
      <f>E196-G196</f>
    </oc>
    <nc r="M196"/>
  </rcc>
  <rcc rId="1883" sId="1">
    <oc r="K197">
      <f>D197-I197</f>
    </oc>
    <nc r="K197"/>
  </rcc>
  <rcc rId="1884" sId="1">
    <oc r="M197">
      <f>E197-G197</f>
    </oc>
    <nc r="M197"/>
  </rcc>
  <rcc rId="1885" sId="1">
    <oc r="K198">
      <f>D198-I198</f>
    </oc>
    <nc r="K198"/>
  </rcc>
  <rcc rId="1886" sId="1">
    <oc r="M198">
      <f>E198-G198</f>
    </oc>
    <nc r="M198"/>
  </rcc>
  <rcc rId="1887" sId="1">
    <oc r="K199">
      <f>D199-I199</f>
    </oc>
    <nc r="K199"/>
  </rcc>
  <rcc rId="1888" sId="1">
    <oc r="M199">
      <f>E199-G199</f>
    </oc>
    <nc r="M199"/>
  </rcc>
  <rcc rId="1889" sId="1">
    <oc r="K200">
      <f>D200-I200</f>
    </oc>
    <nc r="K200"/>
  </rcc>
  <rcc rId="1890" sId="1">
    <oc r="K201">
      <f>D201-I201</f>
    </oc>
    <nc r="K201"/>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2" start="0" length="2147483647">
    <dxf>
      <font>
        <color auto="1"/>
      </font>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D184DFAA-9886-476C-962F-60F1078139B3}" name="Маслова Алина Рамазановна" id="-275248194" dateTime="2018-07-03T13:26:07"/>
  <userInfo guid="{05904C45-7C6F-452A-987C-6A6ED4B728C0}" name="Козлова Анастасия Сергеевна" id="-1005163820" dateTime="2018-07-04T09:28:32"/>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outlinePr showOutlineSymbols="0"/>
    <pageSetUpPr fitToPage="1"/>
  </sheetPr>
  <dimension ref="A1:M418"/>
  <sheetViews>
    <sheetView showZeros="0" tabSelected="1" showOutlineSymbols="0" view="pageBreakPreview" zoomScale="50" zoomScaleNormal="50" zoomScaleSheetLayoutView="50" zoomScalePageLayoutView="75" workbookViewId="0">
      <pane xSplit="2" ySplit="8" topLeftCell="J9" activePane="bottomRight" state="frozen"/>
      <selection pane="topRight" activeCell="C1" sqref="C1"/>
      <selection pane="bottomLeft" activeCell="A9" sqref="A9"/>
      <selection pane="bottomRight" activeCell="K1" sqref="K1:N1048576"/>
    </sheetView>
  </sheetViews>
  <sheetFormatPr defaultRowHeight="26.25" outlineLevelRow="1" outlineLevelCol="2" x14ac:dyDescent="0.4"/>
  <cols>
    <col min="1" max="1" width="13" style="7" customWidth="1"/>
    <col min="2" max="2" width="89" style="12" customWidth="1"/>
    <col min="3" max="3" width="31.625" style="8" customWidth="1"/>
    <col min="4" max="4" width="30.875" style="8" customWidth="1"/>
    <col min="5" max="5" width="26.125" style="9" customWidth="1" outlineLevel="2"/>
    <col min="6" max="6" width="18.625" style="10" customWidth="1" outlineLevel="2"/>
    <col min="7" max="7" width="33.75" style="24" customWidth="1" outlineLevel="2"/>
    <col min="8" max="8" width="19.625" style="10" customWidth="1" outlineLevel="2"/>
    <col min="9" max="9" width="24.875" style="10" customWidth="1" outlineLevel="2"/>
    <col min="10" max="10" width="131.5" style="26" customWidth="1"/>
    <col min="11" max="12" width="21.5" style="16" customWidth="1"/>
    <col min="13" max="13" width="22.75" style="6" customWidth="1"/>
    <col min="14" max="66" width="9" style="6" customWidth="1"/>
    <col min="67" max="16384" width="9" style="6"/>
  </cols>
  <sheetData>
    <row r="1" spans="1:13" ht="30.75" x14ac:dyDescent="0.45">
      <c r="A1" s="1"/>
      <c r="B1" s="15"/>
      <c r="C1" s="3"/>
      <c r="D1" s="3"/>
      <c r="E1" s="4"/>
      <c r="F1" s="5"/>
      <c r="G1" s="22"/>
      <c r="H1" s="5"/>
      <c r="I1" s="5"/>
      <c r="J1" s="25"/>
    </row>
    <row r="2" spans="1:13" ht="30.75" x14ac:dyDescent="0.45">
      <c r="A2" s="1"/>
      <c r="B2" s="15"/>
      <c r="C2" s="3"/>
      <c r="D2" s="3"/>
      <c r="E2" s="4"/>
      <c r="F2" s="5"/>
      <c r="G2" s="22"/>
      <c r="H2" s="5"/>
      <c r="I2" s="5"/>
      <c r="J2" s="25"/>
    </row>
    <row r="3" spans="1:13" ht="73.5" customHeight="1" x14ac:dyDescent="0.4">
      <c r="A3" s="211" t="s">
        <v>114</v>
      </c>
      <c r="B3" s="211"/>
      <c r="C3" s="211"/>
      <c r="D3" s="211"/>
      <c r="E3" s="211"/>
      <c r="F3" s="211"/>
      <c r="G3" s="211"/>
      <c r="H3" s="211"/>
      <c r="I3" s="211"/>
      <c r="J3" s="211"/>
    </row>
    <row r="4" spans="1:13" s="2" customFormat="1" ht="41.25" customHeight="1" x14ac:dyDescent="0.4">
      <c r="A4" s="64"/>
      <c r="B4" s="65"/>
      <c r="C4" s="71"/>
      <c r="D4" s="71"/>
      <c r="E4" s="71"/>
      <c r="F4" s="71"/>
      <c r="G4" s="72"/>
      <c r="H4" s="66"/>
      <c r="I4" s="67"/>
      <c r="J4" s="27" t="s">
        <v>32</v>
      </c>
      <c r="K4" s="17"/>
      <c r="L4" s="17"/>
    </row>
    <row r="5" spans="1:13" s="11" customFormat="1" ht="57.75" customHeight="1" x14ac:dyDescent="0.25">
      <c r="A5" s="214" t="s">
        <v>3</v>
      </c>
      <c r="B5" s="217" t="s">
        <v>8</v>
      </c>
      <c r="C5" s="215" t="s">
        <v>61</v>
      </c>
      <c r="D5" s="215"/>
      <c r="E5" s="198" t="s">
        <v>91</v>
      </c>
      <c r="F5" s="198"/>
      <c r="G5" s="198"/>
      <c r="H5" s="198"/>
      <c r="I5" s="218" t="s">
        <v>64</v>
      </c>
      <c r="J5" s="219" t="s">
        <v>50</v>
      </c>
      <c r="K5" s="16"/>
      <c r="L5" s="16"/>
    </row>
    <row r="6" spans="1:13" s="11" customFormat="1" ht="47.25" customHeight="1" x14ac:dyDescent="0.25">
      <c r="A6" s="214"/>
      <c r="B6" s="217"/>
      <c r="C6" s="216" t="s">
        <v>62</v>
      </c>
      <c r="D6" s="215" t="s">
        <v>63</v>
      </c>
      <c r="E6" s="212" t="s">
        <v>7</v>
      </c>
      <c r="F6" s="212"/>
      <c r="G6" s="212" t="s">
        <v>6</v>
      </c>
      <c r="H6" s="212"/>
      <c r="I6" s="218"/>
      <c r="J6" s="219"/>
      <c r="K6" s="16"/>
      <c r="L6" s="16"/>
    </row>
    <row r="7" spans="1:13" s="11" customFormat="1" ht="28.5" customHeight="1" x14ac:dyDescent="0.25">
      <c r="A7" s="214"/>
      <c r="B7" s="217"/>
      <c r="C7" s="216"/>
      <c r="D7" s="215"/>
      <c r="E7" s="13" t="s">
        <v>0</v>
      </c>
      <c r="F7" s="14" t="s">
        <v>12</v>
      </c>
      <c r="G7" s="23" t="s">
        <v>9</v>
      </c>
      <c r="H7" s="14" t="s">
        <v>2</v>
      </c>
      <c r="I7" s="218"/>
      <c r="J7" s="219"/>
      <c r="K7" s="16"/>
      <c r="L7" s="16"/>
    </row>
    <row r="8" spans="1:13" s="34" customFormat="1" ht="24.75" customHeight="1" x14ac:dyDescent="0.25">
      <c r="A8" s="28">
        <v>1</v>
      </c>
      <c r="B8" s="29">
        <v>2</v>
      </c>
      <c r="C8" s="30">
        <v>3</v>
      </c>
      <c r="D8" s="30">
        <v>4</v>
      </c>
      <c r="E8" s="31">
        <v>5</v>
      </c>
      <c r="F8" s="30">
        <v>6</v>
      </c>
      <c r="G8" s="32">
        <v>7</v>
      </c>
      <c r="H8" s="32">
        <v>8</v>
      </c>
      <c r="I8" s="32">
        <v>9</v>
      </c>
      <c r="J8" s="30">
        <v>10</v>
      </c>
      <c r="K8" s="33"/>
      <c r="L8" s="33"/>
    </row>
    <row r="9" spans="1:13" s="177" customFormat="1" ht="87" customHeight="1" x14ac:dyDescent="0.25">
      <c r="A9" s="213"/>
      <c r="B9" s="173" t="s">
        <v>31</v>
      </c>
      <c r="C9" s="172">
        <f>SUM(C10:C14)</f>
        <v>12141524.27</v>
      </c>
      <c r="D9" s="172">
        <f>SUM(D10:D14)</f>
        <v>12792920.699999999</v>
      </c>
      <c r="E9" s="172">
        <f>SUM(E10:E14)</f>
        <v>5726258.2400000002</v>
      </c>
      <c r="F9" s="176">
        <f>E9/D9</f>
        <v>0.4476</v>
      </c>
      <c r="G9" s="172">
        <f t="shared" ref="G9" si="0">SUM(G10:G14)</f>
        <v>5410693.1900000004</v>
      </c>
      <c r="H9" s="176">
        <f>G9/D9</f>
        <v>0.4229</v>
      </c>
      <c r="I9" s="174">
        <f>SUM(I10:I14)</f>
        <v>12792200.99</v>
      </c>
      <c r="J9" s="199"/>
      <c r="K9" s="58"/>
      <c r="L9" s="58"/>
      <c r="M9" s="59"/>
    </row>
    <row r="10" spans="1:13" s="178" customFormat="1" ht="53.25" customHeight="1" x14ac:dyDescent="0.25">
      <c r="A10" s="213"/>
      <c r="B10" s="175" t="s">
        <v>4</v>
      </c>
      <c r="C10" s="172">
        <f t="shared" ref="C10:I10" si="1">C16+C24+C31+C38+C44+C50+C56+C63+C148+C155+C173+C180+C187+C167+C196</f>
        <v>59939.94</v>
      </c>
      <c r="D10" s="172">
        <f t="shared" si="1"/>
        <v>61412.480000000003</v>
      </c>
      <c r="E10" s="172">
        <f t="shared" si="1"/>
        <v>17200</v>
      </c>
      <c r="F10" s="176">
        <f t="shared" ref="F10:F14" si="2">E10/D10</f>
        <v>0.28010000000000002</v>
      </c>
      <c r="G10" s="172">
        <f t="shared" si="1"/>
        <v>17200</v>
      </c>
      <c r="H10" s="176">
        <f t="shared" ref="H10:H15" si="3">G10/D10</f>
        <v>0.28010000000000002</v>
      </c>
      <c r="I10" s="174">
        <f t="shared" si="1"/>
        <v>61392.12</v>
      </c>
      <c r="J10" s="199"/>
      <c r="K10" s="58"/>
      <c r="L10" s="58"/>
      <c r="M10" s="59"/>
    </row>
    <row r="11" spans="1:13" s="178" customFormat="1" x14ac:dyDescent="0.25">
      <c r="A11" s="213"/>
      <c r="B11" s="175" t="s">
        <v>16</v>
      </c>
      <c r="C11" s="172">
        <f t="shared" ref="C11:E12" si="4">C17+C25+C32+C39+C45+C51+C57+C64+C149+C156+C174+C181+C188+C168+C197</f>
        <v>11509039.300000001</v>
      </c>
      <c r="D11" s="172">
        <f t="shared" si="4"/>
        <v>12159609.939999999</v>
      </c>
      <c r="E11" s="172">
        <f t="shared" si="4"/>
        <v>5501879.79</v>
      </c>
      <c r="F11" s="176">
        <f t="shared" si="2"/>
        <v>0.45250000000000001</v>
      </c>
      <c r="G11" s="172">
        <f>G17+G25+G32+G39+G45+G51+G57+G64+G149+G156+G174+G181+G188+G168+G197</f>
        <v>5186314.74</v>
      </c>
      <c r="H11" s="176">
        <f t="shared" si="3"/>
        <v>0.42649999999999999</v>
      </c>
      <c r="I11" s="172">
        <f t="shared" ref="I11" si="5">I17+I25+I32+I39+I45+I51+I57+I64+I149+I156+I174+I181+I188+I168+I197</f>
        <v>12158910.59</v>
      </c>
      <c r="J11" s="199"/>
      <c r="K11" s="58"/>
      <c r="L11" s="58"/>
      <c r="M11" s="59"/>
    </row>
    <row r="12" spans="1:13" s="178" customFormat="1" x14ac:dyDescent="0.25">
      <c r="A12" s="213"/>
      <c r="B12" s="175" t="s">
        <v>11</v>
      </c>
      <c r="C12" s="172">
        <f t="shared" si="4"/>
        <v>376804.88</v>
      </c>
      <c r="D12" s="172">
        <f t="shared" si="4"/>
        <v>368915.58</v>
      </c>
      <c r="E12" s="172">
        <f t="shared" si="4"/>
        <v>182889.66</v>
      </c>
      <c r="F12" s="176">
        <f t="shared" si="2"/>
        <v>0.49569999999999997</v>
      </c>
      <c r="G12" s="172">
        <f>G18+G26+G33+G40+G46+G52+G58+G65+G150+G157+G175+G182+G189+G169+G198</f>
        <v>182889.66</v>
      </c>
      <c r="H12" s="176">
        <f t="shared" si="3"/>
        <v>0.49569999999999997</v>
      </c>
      <c r="I12" s="172">
        <f>I18+I26+I33+I40+I46+I52+I58+I65+I150+I157+I175+I182+I189+I169+I198</f>
        <v>368915.58</v>
      </c>
      <c r="J12" s="199"/>
      <c r="K12" s="58"/>
      <c r="L12" s="58"/>
      <c r="M12" s="59"/>
    </row>
    <row r="13" spans="1:13" s="178" customFormat="1" x14ac:dyDescent="0.25">
      <c r="A13" s="213"/>
      <c r="B13" s="175" t="s">
        <v>13</v>
      </c>
      <c r="C13" s="172">
        <f t="shared" ref="C13:E14" si="6">C19+C27+C34+C41+C47+C53+C59+C66+C151+C158+C176+C183+C190</f>
        <v>5294.13</v>
      </c>
      <c r="D13" s="172">
        <f t="shared" si="6"/>
        <v>12536.68</v>
      </c>
      <c r="E13" s="172">
        <f t="shared" si="6"/>
        <v>8396.02</v>
      </c>
      <c r="F13" s="176">
        <f t="shared" si="2"/>
        <v>0.66969999999999996</v>
      </c>
      <c r="G13" s="172">
        <f>G19+G27+G34+G41+G47+G53+G59+G66+G151+G158+G176+G183+G190+G170</f>
        <v>8396.02</v>
      </c>
      <c r="H13" s="176">
        <f t="shared" si="3"/>
        <v>0.66969999999999996</v>
      </c>
      <c r="I13" s="174">
        <f>I19+I27+I34+I41+I47+I53+I59+I66+I151+I158+I176+I183+I190</f>
        <v>12536.68</v>
      </c>
      <c r="J13" s="199"/>
      <c r="K13" s="58"/>
      <c r="L13" s="58"/>
      <c r="M13" s="59"/>
    </row>
    <row r="14" spans="1:13" s="178" customFormat="1" x14ac:dyDescent="0.25">
      <c r="A14" s="213"/>
      <c r="B14" s="175" t="s">
        <v>5</v>
      </c>
      <c r="C14" s="172">
        <f t="shared" si="6"/>
        <v>190446.02</v>
      </c>
      <c r="D14" s="172">
        <f t="shared" si="6"/>
        <v>190446.02</v>
      </c>
      <c r="E14" s="172">
        <f t="shared" si="6"/>
        <v>15892.77</v>
      </c>
      <c r="F14" s="176">
        <f t="shared" si="2"/>
        <v>8.3500000000000005E-2</v>
      </c>
      <c r="G14" s="172">
        <f>G20+G28+G35+G42+G48+G54+G60+G67+G152+G159+G177+G184+G191</f>
        <v>15892.77</v>
      </c>
      <c r="H14" s="176">
        <f t="shared" si="3"/>
        <v>8.3500000000000005E-2</v>
      </c>
      <c r="I14" s="174">
        <f>I20+I28+I35+I42+I48+I54+I60+I67+I152+I159+I177+I184+I191</f>
        <v>190446.02</v>
      </c>
      <c r="J14" s="199"/>
      <c r="K14" s="58"/>
      <c r="L14" s="58"/>
      <c r="M14" s="59"/>
    </row>
    <row r="15" spans="1:13" s="37" customFormat="1" ht="123" customHeight="1" x14ac:dyDescent="0.25">
      <c r="A15" s="209" t="s">
        <v>33</v>
      </c>
      <c r="B15" s="167" t="s">
        <v>93</v>
      </c>
      <c r="C15" s="99">
        <f>C16+C17+C18+C19+C20</f>
        <v>3197.6</v>
      </c>
      <c r="D15" s="99">
        <f t="shared" ref="D15:G15" si="7">D16+D17+D18+D19+D20</f>
        <v>3197.6</v>
      </c>
      <c r="E15" s="99">
        <f t="shared" si="7"/>
        <v>0</v>
      </c>
      <c r="F15" s="101">
        <f>E15/D15</f>
        <v>0</v>
      </c>
      <c r="G15" s="84">
        <f t="shared" si="7"/>
        <v>0</v>
      </c>
      <c r="H15" s="68">
        <f t="shared" si="3"/>
        <v>0</v>
      </c>
      <c r="I15" s="112">
        <f t="shared" ref="I15" si="8">I16+I17+I18+I19+I20</f>
        <v>3197.6</v>
      </c>
      <c r="J15" s="200" t="s">
        <v>97</v>
      </c>
      <c r="K15" s="18"/>
      <c r="L15" s="35"/>
      <c r="M15" s="36"/>
    </row>
    <row r="16" spans="1:13" s="37" customFormat="1" x14ac:dyDescent="0.25">
      <c r="A16" s="220"/>
      <c r="B16" s="94" t="s">
        <v>4</v>
      </c>
      <c r="C16" s="97"/>
      <c r="D16" s="97"/>
      <c r="E16" s="97"/>
      <c r="F16" s="98"/>
      <c r="G16" s="21"/>
      <c r="H16" s="70"/>
      <c r="I16" s="108"/>
      <c r="J16" s="200"/>
      <c r="K16" s="18"/>
      <c r="L16" s="35"/>
      <c r="M16" s="36"/>
    </row>
    <row r="17" spans="1:13" s="37" customFormat="1" x14ac:dyDescent="0.25">
      <c r="A17" s="220"/>
      <c r="B17" s="94" t="s">
        <v>16</v>
      </c>
      <c r="C17" s="97">
        <v>3197.6</v>
      </c>
      <c r="D17" s="97">
        <v>3197.6</v>
      </c>
      <c r="E17" s="97">
        <v>0</v>
      </c>
      <c r="F17" s="98">
        <f>E17/D17</f>
        <v>0</v>
      </c>
      <c r="G17" s="21">
        <v>0</v>
      </c>
      <c r="H17" s="70">
        <f>G17/D17</f>
        <v>0</v>
      </c>
      <c r="I17" s="118">
        <v>3197.6</v>
      </c>
      <c r="J17" s="200"/>
      <c r="K17" s="18"/>
      <c r="L17" s="35"/>
      <c r="M17" s="36"/>
    </row>
    <row r="18" spans="1:13" s="37" customFormat="1" x14ac:dyDescent="0.25">
      <c r="A18" s="220"/>
      <c r="B18" s="94" t="s">
        <v>11</v>
      </c>
      <c r="C18" s="97"/>
      <c r="D18" s="97"/>
      <c r="E18" s="97"/>
      <c r="F18" s="98"/>
      <c r="G18" s="21"/>
      <c r="H18" s="70"/>
      <c r="I18" s="108"/>
      <c r="J18" s="200"/>
      <c r="K18" s="18"/>
      <c r="L18" s="35"/>
      <c r="M18" s="36"/>
    </row>
    <row r="19" spans="1:13" s="37" customFormat="1" x14ac:dyDescent="0.25">
      <c r="A19" s="220"/>
      <c r="B19" s="94" t="s">
        <v>13</v>
      </c>
      <c r="C19" s="97">
        <v>0</v>
      </c>
      <c r="D19" s="97">
        <v>0</v>
      </c>
      <c r="E19" s="97">
        <v>0</v>
      </c>
      <c r="F19" s="98"/>
      <c r="G19" s="21">
        <v>0</v>
      </c>
      <c r="H19" s="70"/>
      <c r="I19" s="21">
        <v>0</v>
      </c>
      <c r="J19" s="200"/>
      <c r="K19" s="18"/>
      <c r="L19" s="35"/>
      <c r="M19" s="36"/>
    </row>
    <row r="20" spans="1:13" s="38" customFormat="1" x14ac:dyDescent="0.25">
      <c r="A20" s="210"/>
      <c r="B20" s="94" t="s">
        <v>5</v>
      </c>
      <c r="C20" s="97"/>
      <c r="D20" s="97"/>
      <c r="E20" s="97"/>
      <c r="F20" s="98"/>
      <c r="G20" s="21"/>
      <c r="H20" s="70"/>
      <c r="I20" s="21"/>
      <c r="J20" s="200"/>
      <c r="K20" s="18"/>
      <c r="L20" s="35"/>
      <c r="M20" s="36"/>
    </row>
    <row r="21" spans="1:13" s="39" customFormat="1" ht="26.25" customHeight="1" x14ac:dyDescent="0.4">
      <c r="A21" s="209" t="s">
        <v>14</v>
      </c>
      <c r="B21" s="208" t="s">
        <v>108</v>
      </c>
      <c r="C21" s="205">
        <f>C24+C25+C26+C27</f>
        <v>10076301.58</v>
      </c>
      <c r="D21" s="205">
        <f>D24+D25+D26+D27</f>
        <v>10296249.779999999</v>
      </c>
      <c r="E21" s="205">
        <f>E24+E25+E26+E27</f>
        <v>4889522.0599999996</v>
      </c>
      <c r="F21" s="204">
        <f>(E21/D21)</f>
        <v>0.47489999999999999</v>
      </c>
      <c r="G21" s="205">
        <f>G24+G25+G26+G27</f>
        <v>4665006.49</v>
      </c>
      <c r="H21" s="204">
        <f>G21/D21</f>
        <v>0.4531</v>
      </c>
      <c r="I21" s="205">
        <f>SUM(I24:I28)</f>
        <v>10296249.779999999</v>
      </c>
      <c r="J21" s="201" t="s">
        <v>117</v>
      </c>
      <c r="K21" s="18"/>
      <c r="L21" s="35"/>
      <c r="M21" s="36"/>
    </row>
    <row r="22" spans="1:13" s="39" customFormat="1" ht="409.5" customHeight="1" x14ac:dyDescent="0.4">
      <c r="A22" s="220"/>
      <c r="B22" s="208"/>
      <c r="C22" s="205"/>
      <c r="D22" s="205"/>
      <c r="E22" s="205"/>
      <c r="F22" s="204"/>
      <c r="G22" s="205"/>
      <c r="H22" s="204"/>
      <c r="I22" s="205"/>
      <c r="J22" s="202"/>
      <c r="K22" s="18"/>
      <c r="L22" s="35"/>
      <c r="M22" s="36"/>
    </row>
    <row r="23" spans="1:13" s="39" customFormat="1" ht="409.5" customHeight="1" x14ac:dyDescent="0.4">
      <c r="A23" s="165"/>
      <c r="B23" s="208"/>
      <c r="C23" s="205"/>
      <c r="D23" s="205"/>
      <c r="E23" s="205"/>
      <c r="F23" s="204"/>
      <c r="G23" s="205"/>
      <c r="H23" s="204"/>
      <c r="I23" s="205"/>
      <c r="J23" s="202"/>
      <c r="K23" s="18"/>
      <c r="L23" s="35"/>
      <c r="M23" s="36"/>
    </row>
    <row r="24" spans="1:13" s="86" customFormat="1" ht="39" customHeight="1" x14ac:dyDescent="0.4">
      <c r="A24" s="170"/>
      <c r="B24" s="162" t="s">
        <v>4</v>
      </c>
      <c r="C24" s="161"/>
      <c r="D24" s="97"/>
      <c r="E24" s="97"/>
      <c r="F24" s="98"/>
      <c r="G24" s="161"/>
      <c r="H24" s="98"/>
      <c r="I24" s="97"/>
      <c r="J24" s="202"/>
      <c r="K24" s="58"/>
      <c r="L24" s="58"/>
      <c r="M24" s="59"/>
    </row>
    <row r="25" spans="1:13" s="86" customFormat="1" ht="35.25" customHeight="1" x14ac:dyDescent="0.4">
      <c r="A25" s="170"/>
      <c r="B25" s="162" t="s">
        <v>16</v>
      </c>
      <c r="C25" s="97">
        <v>9985786.3000000007</v>
      </c>
      <c r="D25" s="97">
        <v>10205734.5</v>
      </c>
      <c r="E25" s="97">
        <v>4847984.3</v>
      </c>
      <c r="F25" s="98">
        <f>E25/D25</f>
        <v>0.47499999999999998</v>
      </c>
      <c r="G25" s="97">
        <v>4623468.7300000004</v>
      </c>
      <c r="H25" s="98">
        <f>G25/D25</f>
        <v>0.45300000000000001</v>
      </c>
      <c r="I25" s="97">
        <f>9996573.21+34691.39+174469.9</f>
        <v>10205734.5</v>
      </c>
      <c r="J25" s="202"/>
      <c r="K25" s="58"/>
      <c r="L25" s="58"/>
      <c r="M25" s="59"/>
    </row>
    <row r="26" spans="1:13" s="171" customFormat="1" ht="74.25" customHeight="1" x14ac:dyDescent="0.4">
      <c r="A26" s="170" t="s">
        <v>51</v>
      </c>
      <c r="B26" s="162" t="s">
        <v>11</v>
      </c>
      <c r="C26" s="97">
        <v>90515.28</v>
      </c>
      <c r="D26" s="97">
        <v>90515.28</v>
      </c>
      <c r="E26" s="97">
        <f>G26</f>
        <v>41537.760000000002</v>
      </c>
      <c r="F26" s="98">
        <f>E26/D26</f>
        <v>0.45889999999999997</v>
      </c>
      <c r="G26" s="97">
        <v>41537.760000000002</v>
      </c>
      <c r="H26" s="98">
        <f t="shared" ref="H26" si="9">G26/D26</f>
        <v>0.45889999999999997</v>
      </c>
      <c r="I26" s="97">
        <f>45819.72+34691.39+1560.91+8443.26</f>
        <v>90515.28</v>
      </c>
      <c r="J26" s="202"/>
      <c r="K26" s="58"/>
      <c r="L26" s="52"/>
      <c r="M26" s="53"/>
    </row>
    <row r="27" spans="1:13" s="86" customFormat="1" ht="39.75" customHeight="1" x14ac:dyDescent="0.4">
      <c r="A27" s="170"/>
      <c r="B27" s="162" t="s">
        <v>13</v>
      </c>
      <c r="C27" s="97"/>
      <c r="D27" s="97"/>
      <c r="E27" s="97"/>
      <c r="F27" s="98"/>
      <c r="G27" s="97"/>
      <c r="H27" s="98"/>
      <c r="I27" s="97"/>
      <c r="J27" s="202"/>
      <c r="K27" s="58"/>
      <c r="L27" s="58"/>
      <c r="M27" s="59"/>
    </row>
    <row r="28" spans="1:13" s="86" customFormat="1" ht="39.75" customHeight="1" x14ac:dyDescent="0.4">
      <c r="A28" s="170"/>
      <c r="B28" s="162" t="s">
        <v>5</v>
      </c>
      <c r="C28" s="97"/>
      <c r="D28" s="97"/>
      <c r="E28" s="97"/>
      <c r="F28" s="98"/>
      <c r="G28" s="97"/>
      <c r="H28" s="98"/>
      <c r="I28" s="97"/>
      <c r="J28" s="202"/>
      <c r="K28" s="58"/>
      <c r="L28" s="58"/>
      <c r="M28" s="59"/>
    </row>
    <row r="29" spans="1:13" s="39" customFormat="1" x14ac:dyDescent="0.4">
      <c r="A29" s="209" t="s">
        <v>15</v>
      </c>
      <c r="B29" s="208" t="s">
        <v>106</v>
      </c>
      <c r="C29" s="207">
        <f>C31+C32+C33+C34+C35</f>
        <v>282040.3</v>
      </c>
      <c r="D29" s="207">
        <f t="shared" ref="D29" si="10">D31+D32+D33+D34+D35</f>
        <v>308159</v>
      </c>
      <c r="E29" s="207">
        <f>E31+E32+E33+E34+E35</f>
        <v>192641.38</v>
      </c>
      <c r="F29" s="206">
        <f>E29/D29</f>
        <v>0.62509999999999999</v>
      </c>
      <c r="G29" s="205">
        <f>G31+G32+G33+G34+G35</f>
        <v>107063.84</v>
      </c>
      <c r="H29" s="206">
        <f>G29/D29</f>
        <v>0.34739999999999999</v>
      </c>
      <c r="I29" s="207">
        <f>I31+I32+I33+I34+I35</f>
        <v>308159</v>
      </c>
      <c r="J29" s="203" t="s">
        <v>122</v>
      </c>
      <c r="K29" s="18"/>
      <c r="L29" s="35"/>
      <c r="M29" s="36"/>
    </row>
    <row r="30" spans="1:13" s="39" customFormat="1" ht="373.5" customHeight="1" x14ac:dyDescent="0.4">
      <c r="A30" s="210"/>
      <c r="B30" s="208"/>
      <c r="C30" s="207"/>
      <c r="D30" s="207"/>
      <c r="E30" s="207"/>
      <c r="F30" s="206"/>
      <c r="G30" s="205"/>
      <c r="H30" s="206"/>
      <c r="I30" s="207"/>
      <c r="J30" s="202"/>
      <c r="K30" s="18"/>
      <c r="L30" s="35"/>
      <c r="M30" s="36"/>
    </row>
    <row r="31" spans="1:13" s="39" customFormat="1" ht="164.25" customHeight="1" x14ac:dyDescent="0.4">
      <c r="A31" s="163"/>
      <c r="B31" s="162" t="s">
        <v>4</v>
      </c>
      <c r="C31" s="105"/>
      <c r="D31" s="105"/>
      <c r="E31" s="105"/>
      <c r="F31" s="103"/>
      <c r="G31" s="97"/>
      <c r="H31" s="103"/>
      <c r="I31" s="105"/>
      <c r="J31" s="202"/>
      <c r="K31" s="18"/>
      <c r="L31" s="35"/>
      <c r="M31" s="36"/>
    </row>
    <row r="32" spans="1:13" s="39" customFormat="1" ht="205.5" customHeight="1" x14ac:dyDescent="0.4">
      <c r="A32" s="163"/>
      <c r="B32" s="162" t="s">
        <v>53</v>
      </c>
      <c r="C32" s="105">
        <v>282040.3</v>
      </c>
      <c r="D32" s="105">
        <f>282040.3+26118.7</f>
        <v>308159</v>
      </c>
      <c r="E32" s="105">
        <v>192641.38</v>
      </c>
      <c r="F32" s="103">
        <f t="shared" ref="F32" si="11">E32/D32</f>
        <v>0.62509999999999999</v>
      </c>
      <c r="G32" s="105">
        <v>107063.84</v>
      </c>
      <c r="H32" s="103">
        <f>G32/D32</f>
        <v>0.34739999999999999</v>
      </c>
      <c r="I32" s="105">
        <f>4565.5+83876+205717.5+14000</f>
        <v>308159</v>
      </c>
      <c r="J32" s="202"/>
      <c r="K32" s="18"/>
      <c r="L32" s="35"/>
      <c r="M32" s="36"/>
    </row>
    <row r="33" spans="1:13" s="39" customFormat="1" ht="80.25" customHeight="1" x14ac:dyDescent="0.4">
      <c r="A33" s="163"/>
      <c r="B33" s="162" t="s">
        <v>11</v>
      </c>
      <c r="C33" s="105"/>
      <c r="D33" s="105"/>
      <c r="E33" s="105">
        <f>G33</f>
        <v>0</v>
      </c>
      <c r="F33" s="103"/>
      <c r="G33" s="97"/>
      <c r="H33" s="103"/>
      <c r="I33" s="105"/>
      <c r="J33" s="202"/>
      <c r="K33" s="18"/>
      <c r="L33" s="35"/>
      <c r="M33" s="36"/>
    </row>
    <row r="34" spans="1:13" s="39" customFormat="1" ht="53.25" customHeight="1" x14ac:dyDescent="0.4">
      <c r="A34" s="163"/>
      <c r="B34" s="162" t="s">
        <v>13</v>
      </c>
      <c r="C34" s="105"/>
      <c r="D34" s="105"/>
      <c r="E34" s="105">
        <f>G34</f>
        <v>0</v>
      </c>
      <c r="F34" s="103"/>
      <c r="G34" s="97"/>
      <c r="H34" s="103"/>
      <c r="I34" s="105"/>
      <c r="J34" s="202"/>
      <c r="K34" s="18"/>
      <c r="L34" s="35"/>
      <c r="M34" s="36"/>
    </row>
    <row r="35" spans="1:13" s="39" customFormat="1" ht="182.25" customHeight="1" x14ac:dyDescent="0.4">
      <c r="A35" s="163"/>
      <c r="B35" s="162" t="s">
        <v>5</v>
      </c>
      <c r="C35" s="105"/>
      <c r="D35" s="105"/>
      <c r="E35" s="105"/>
      <c r="F35" s="103"/>
      <c r="G35" s="97"/>
      <c r="H35" s="103"/>
      <c r="I35" s="105"/>
      <c r="J35" s="202"/>
      <c r="K35" s="18"/>
      <c r="L35" s="35"/>
      <c r="M35" s="36"/>
    </row>
    <row r="36" spans="1:13" s="82" customFormat="1" ht="52.5" customHeight="1" x14ac:dyDescent="0.25">
      <c r="A36" s="75" t="s">
        <v>34</v>
      </c>
      <c r="B36" s="73" t="s">
        <v>58</v>
      </c>
      <c r="C36" s="99"/>
      <c r="D36" s="99"/>
      <c r="E36" s="100"/>
      <c r="F36" s="101"/>
      <c r="G36" s="74"/>
      <c r="H36" s="101"/>
      <c r="I36" s="102"/>
      <c r="J36" s="79" t="s">
        <v>36</v>
      </c>
      <c r="K36" s="58"/>
      <c r="L36" s="58"/>
      <c r="M36" s="59"/>
    </row>
    <row r="37" spans="1:13" s="39" customFormat="1" ht="355.5" customHeight="1" x14ac:dyDescent="0.4">
      <c r="A37" s="143" t="s">
        <v>1</v>
      </c>
      <c r="B37" s="146" t="s">
        <v>104</v>
      </c>
      <c r="C37" s="144">
        <f>C39+C40+C38</f>
        <v>321407.12</v>
      </c>
      <c r="D37" s="99">
        <f>D39+D40+D38</f>
        <v>321407.12</v>
      </c>
      <c r="E37" s="99">
        <f>E39+E40+E38</f>
        <v>173355.55</v>
      </c>
      <c r="F37" s="101">
        <f t="shared" ref="F37" si="12">E37/D37</f>
        <v>0.53939999999999999</v>
      </c>
      <c r="G37" s="144">
        <f>G39+G40+G38</f>
        <v>173283.1</v>
      </c>
      <c r="H37" s="101">
        <f t="shared" ref="H37" si="13">G37/D37</f>
        <v>0.53910000000000002</v>
      </c>
      <c r="I37" s="99">
        <f>I39+I40+I38</f>
        <v>321407.12</v>
      </c>
      <c r="J37" s="187" t="s">
        <v>115</v>
      </c>
      <c r="K37" s="18"/>
      <c r="L37" s="35"/>
      <c r="M37" s="36"/>
    </row>
    <row r="38" spans="1:13" s="39" customFormat="1" x14ac:dyDescent="0.4">
      <c r="A38" s="90"/>
      <c r="B38" s="147" t="s">
        <v>4</v>
      </c>
      <c r="C38" s="105">
        <v>486.14</v>
      </c>
      <c r="D38" s="105">
        <v>486.14</v>
      </c>
      <c r="E38" s="20">
        <v>0</v>
      </c>
      <c r="F38" s="103">
        <f>E38/D38</f>
        <v>0</v>
      </c>
      <c r="G38" s="21">
        <v>0</v>
      </c>
      <c r="H38" s="103">
        <f>G38/D38</f>
        <v>0</v>
      </c>
      <c r="I38" s="105">
        <f>D38</f>
        <v>486.14</v>
      </c>
      <c r="J38" s="188"/>
      <c r="K38" s="18"/>
      <c r="L38" s="43"/>
      <c r="M38" s="44"/>
    </row>
    <row r="39" spans="1:13" s="39" customFormat="1" x14ac:dyDescent="0.4">
      <c r="A39" s="89"/>
      <c r="B39" s="147" t="s">
        <v>53</v>
      </c>
      <c r="C39" s="105">
        <v>161667.5</v>
      </c>
      <c r="D39" s="105">
        <v>161667.5</v>
      </c>
      <c r="E39" s="105">
        <v>86979.31</v>
      </c>
      <c r="F39" s="103">
        <f t="shared" ref="F39" si="14">E39/D39</f>
        <v>0.53800000000000003</v>
      </c>
      <c r="G39" s="105">
        <v>86906.86</v>
      </c>
      <c r="H39" s="103">
        <f t="shared" ref="H39" si="15">G39/D39</f>
        <v>0.53759999999999997</v>
      </c>
      <c r="I39" s="105">
        <v>161667.5</v>
      </c>
      <c r="J39" s="188"/>
      <c r="K39" s="18"/>
      <c r="L39" s="35"/>
      <c r="M39" s="36"/>
    </row>
    <row r="40" spans="1:13" s="39" customFormat="1" x14ac:dyDescent="0.4">
      <c r="A40" s="89"/>
      <c r="B40" s="147" t="s">
        <v>11</v>
      </c>
      <c r="C40" s="105">
        <v>159253.48000000001</v>
      </c>
      <c r="D40" s="105">
        <v>159253.48000000001</v>
      </c>
      <c r="E40" s="105">
        <v>86376.24</v>
      </c>
      <c r="F40" s="103">
        <f>E40/D40</f>
        <v>0.54239999999999999</v>
      </c>
      <c r="G40" s="97">
        <v>86376.24</v>
      </c>
      <c r="H40" s="103">
        <f>G40/D40</f>
        <v>0.54239999999999999</v>
      </c>
      <c r="I40" s="105">
        <v>159253.48000000001</v>
      </c>
      <c r="J40" s="188"/>
      <c r="K40" s="18"/>
      <c r="L40" s="35"/>
      <c r="M40" s="36"/>
    </row>
    <row r="41" spans="1:13" s="39" customFormat="1" x14ac:dyDescent="0.4">
      <c r="A41" s="89"/>
      <c r="B41" s="147" t="s">
        <v>13</v>
      </c>
      <c r="C41" s="20"/>
      <c r="D41" s="20"/>
      <c r="E41" s="20"/>
      <c r="F41" s="69"/>
      <c r="G41" s="21"/>
      <c r="H41" s="69"/>
      <c r="I41" s="20"/>
      <c r="J41" s="188"/>
      <c r="K41" s="18"/>
      <c r="L41" s="35"/>
      <c r="M41" s="36"/>
    </row>
    <row r="42" spans="1:13" s="39" customFormat="1" x14ac:dyDescent="0.4">
      <c r="A42" s="89"/>
      <c r="B42" s="147" t="s">
        <v>5</v>
      </c>
      <c r="C42" s="20"/>
      <c r="D42" s="20"/>
      <c r="E42" s="20"/>
      <c r="F42" s="69"/>
      <c r="G42" s="21"/>
      <c r="H42" s="69"/>
      <c r="I42" s="20"/>
      <c r="J42" s="188"/>
      <c r="K42" s="18"/>
      <c r="L42" s="35"/>
      <c r="M42" s="36"/>
    </row>
    <row r="43" spans="1:13" s="42" customFormat="1" ht="174.75" customHeight="1" x14ac:dyDescent="0.25">
      <c r="A43" s="145" t="s">
        <v>10</v>
      </c>
      <c r="B43" s="146" t="s">
        <v>105</v>
      </c>
      <c r="C43" s="99">
        <f>C44+C45+C46+C47</f>
        <v>7574.19</v>
      </c>
      <c r="D43" s="99">
        <f>D44+D45+D46+D47</f>
        <v>7574.19</v>
      </c>
      <c r="E43" s="168">
        <f>E44+E45+E46+E47+E48</f>
        <v>45.29</v>
      </c>
      <c r="F43" s="169">
        <f>E43/D43</f>
        <v>6.0000000000000001E-3</v>
      </c>
      <c r="G43" s="144">
        <f>SUM(G44:G48)</f>
        <v>45.29</v>
      </c>
      <c r="H43" s="101">
        <f>G43/D43</f>
        <v>6.0000000000000001E-3</v>
      </c>
      <c r="I43" s="99">
        <f>I44+I45+I46+I47</f>
        <v>7574.19</v>
      </c>
      <c r="J43" s="189" t="s">
        <v>123</v>
      </c>
      <c r="K43" s="18"/>
      <c r="L43" s="35"/>
      <c r="M43" s="36"/>
    </row>
    <row r="44" spans="1:13" s="38" customFormat="1" x14ac:dyDescent="0.25">
      <c r="A44" s="166"/>
      <c r="B44" s="147" t="s">
        <v>4</v>
      </c>
      <c r="C44" s="105"/>
      <c r="D44" s="105"/>
      <c r="E44" s="105"/>
      <c r="F44" s="103"/>
      <c r="G44" s="97"/>
      <c r="H44" s="101"/>
      <c r="I44" s="105"/>
      <c r="J44" s="188"/>
      <c r="K44" s="18"/>
      <c r="L44" s="35"/>
      <c r="M44" s="36"/>
    </row>
    <row r="45" spans="1:13" s="38" customFormat="1" x14ac:dyDescent="0.25">
      <c r="A45" s="166"/>
      <c r="B45" s="147" t="s">
        <v>53</v>
      </c>
      <c r="C45" s="105">
        <v>6701</v>
      </c>
      <c r="D45" s="105">
        <v>6701</v>
      </c>
      <c r="E45" s="105">
        <v>0</v>
      </c>
      <c r="F45" s="103">
        <f>E45/D45</f>
        <v>0</v>
      </c>
      <c r="G45" s="97">
        <v>0</v>
      </c>
      <c r="H45" s="103">
        <f t="shared" ref="H45:H46" si="16">G45/D45</f>
        <v>0</v>
      </c>
      <c r="I45" s="105">
        <v>6701</v>
      </c>
      <c r="J45" s="188"/>
      <c r="K45" s="18"/>
      <c r="L45" s="35"/>
      <c r="M45" s="36"/>
    </row>
    <row r="46" spans="1:13" s="38" customFormat="1" x14ac:dyDescent="0.25">
      <c r="A46" s="166"/>
      <c r="B46" s="147" t="s">
        <v>11</v>
      </c>
      <c r="C46" s="105">
        <v>873.19</v>
      </c>
      <c r="D46" s="105">
        <v>873.19</v>
      </c>
      <c r="E46" s="105">
        <v>45.29</v>
      </c>
      <c r="F46" s="103">
        <f>E46/D46</f>
        <v>5.1900000000000002E-2</v>
      </c>
      <c r="G46" s="97">
        <v>45.29</v>
      </c>
      <c r="H46" s="103">
        <f t="shared" si="16"/>
        <v>5.1900000000000002E-2</v>
      </c>
      <c r="I46" s="105">
        <v>873.19</v>
      </c>
      <c r="J46" s="188"/>
      <c r="K46" s="18"/>
      <c r="L46" s="35"/>
      <c r="M46" s="36"/>
    </row>
    <row r="47" spans="1:13" s="38" customFormat="1" x14ac:dyDescent="0.25">
      <c r="A47" s="166"/>
      <c r="B47" s="147" t="s">
        <v>13</v>
      </c>
      <c r="C47" s="20">
        <v>0</v>
      </c>
      <c r="D47" s="20">
        <v>0</v>
      </c>
      <c r="E47" s="105"/>
      <c r="F47" s="103">
        <v>0</v>
      </c>
      <c r="G47" s="45"/>
      <c r="H47" s="69"/>
      <c r="I47" s="20">
        <v>0</v>
      </c>
      <c r="J47" s="188"/>
      <c r="K47" s="18"/>
      <c r="L47" s="35"/>
      <c r="M47" s="36"/>
    </row>
    <row r="48" spans="1:13" s="38" customFormat="1" x14ac:dyDescent="0.25">
      <c r="A48" s="166"/>
      <c r="B48" s="147" t="s">
        <v>5</v>
      </c>
      <c r="C48" s="20"/>
      <c r="D48" s="20"/>
      <c r="E48" s="105"/>
      <c r="F48" s="103"/>
      <c r="G48" s="21"/>
      <c r="H48" s="69"/>
      <c r="I48" s="20"/>
      <c r="J48" s="188"/>
      <c r="K48" s="18"/>
      <c r="L48" s="35"/>
      <c r="M48" s="36"/>
    </row>
    <row r="49" spans="1:13" s="38" customFormat="1" ht="183" customHeight="1" x14ac:dyDescent="0.25">
      <c r="A49" s="163" t="s">
        <v>35</v>
      </c>
      <c r="B49" s="160" t="s">
        <v>107</v>
      </c>
      <c r="C49" s="161">
        <f>C50+C51+C52+C53</f>
        <v>9497.1</v>
      </c>
      <c r="D49" s="161">
        <f t="shared" ref="D49:E49" si="17">D50+D51+D52+D53</f>
        <v>9497.1</v>
      </c>
      <c r="E49" s="161">
        <f t="shared" si="17"/>
        <v>3827.69</v>
      </c>
      <c r="F49" s="164">
        <f t="shared" ref="F49:F51" si="18">E49/D49</f>
        <v>0.40300000000000002</v>
      </c>
      <c r="G49" s="161">
        <f>G50+G51+G52+G53</f>
        <v>3576.57</v>
      </c>
      <c r="H49" s="164">
        <f t="shared" ref="H49:H51" si="19">G49/D49</f>
        <v>0.37659999999999999</v>
      </c>
      <c r="I49" s="161">
        <f>I50+I51+I52+I53</f>
        <v>9497.1</v>
      </c>
      <c r="J49" s="187" t="s">
        <v>109</v>
      </c>
      <c r="K49" s="18"/>
      <c r="L49" s="35"/>
      <c r="M49" s="36"/>
    </row>
    <row r="50" spans="1:13" s="38" customFormat="1" ht="27.75" customHeight="1" x14ac:dyDescent="0.25">
      <c r="A50" s="163"/>
      <c r="B50" s="162" t="s">
        <v>4</v>
      </c>
      <c r="C50" s="161"/>
      <c r="D50" s="161"/>
      <c r="E50" s="161"/>
      <c r="F50" s="164"/>
      <c r="G50" s="161"/>
      <c r="H50" s="164"/>
      <c r="I50" s="83"/>
      <c r="J50" s="188"/>
      <c r="K50" s="18"/>
      <c r="L50" s="35"/>
      <c r="M50" s="36"/>
    </row>
    <row r="51" spans="1:13" s="38" customFormat="1" ht="27.75" customHeight="1" x14ac:dyDescent="0.25">
      <c r="A51" s="163"/>
      <c r="B51" s="162" t="s">
        <v>16</v>
      </c>
      <c r="C51" s="97">
        <v>9497.1</v>
      </c>
      <c r="D51" s="97">
        <v>9497.1</v>
      </c>
      <c r="E51" s="97">
        <v>3827.69</v>
      </c>
      <c r="F51" s="98">
        <f t="shared" si="18"/>
        <v>0.40300000000000002</v>
      </c>
      <c r="G51" s="97">
        <v>3576.57</v>
      </c>
      <c r="H51" s="98">
        <f t="shared" si="19"/>
        <v>0.37659999999999999</v>
      </c>
      <c r="I51" s="97">
        <f>8749.2+747.9</f>
        <v>9497.1</v>
      </c>
      <c r="J51" s="188"/>
      <c r="K51" s="18"/>
      <c r="L51" s="35"/>
      <c r="M51" s="36"/>
    </row>
    <row r="52" spans="1:13" s="38" customFormat="1" ht="27.75" customHeight="1" x14ac:dyDescent="0.25">
      <c r="A52" s="163"/>
      <c r="B52" s="162" t="s">
        <v>11</v>
      </c>
      <c r="C52" s="83"/>
      <c r="D52" s="83"/>
      <c r="E52" s="83"/>
      <c r="F52" s="87"/>
      <c r="G52" s="83"/>
      <c r="H52" s="87"/>
      <c r="I52" s="83"/>
      <c r="J52" s="188"/>
      <c r="K52" s="18"/>
      <c r="L52" s="35"/>
      <c r="M52" s="36"/>
    </row>
    <row r="53" spans="1:13" s="38" customFormat="1" ht="27.75" customHeight="1" x14ac:dyDescent="0.25">
      <c r="A53" s="163"/>
      <c r="B53" s="162" t="s">
        <v>13</v>
      </c>
      <c r="C53" s="83"/>
      <c r="D53" s="83"/>
      <c r="E53" s="83"/>
      <c r="F53" s="87"/>
      <c r="G53" s="83"/>
      <c r="H53" s="87"/>
      <c r="I53" s="83"/>
      <c r="J53" s="188"/>
      <c r="K53" s="18"/>
      <c r="L53" s="35"/>
      <c r="M53" s="36"/>
    </row>
    <row r="54" spans="1:13" s="38" customFormat="1" ht="27.75" customHeight="1" x14ac:dyDescent="0.25">
      <c r="A54" s="163"/>
      <c r="B54" s="162" t="s">
        <v>5</v>
      </c>
      <c r="C54" s="21"/>
      <c r="D54" s="21"/>
      <c r="E54" s="21"/>
      <c r="F54" s="70"/>
      <c r="G54" s="21"/>
      <c r="H54" s="70"/>
      <c r="I54" s="21"/>
      <c r="J54" s="188"/>
      <c r="K54" s="18"/>
      <c r="L54" s="35"/>
      <c r="M54" s="36"/>
    </row>
    <row r="55" spans="1:13" s="46" customFormat="1" ht="282.75" customHeight="1" x14ac:dyDescent="0.25">
      <c r="A55" s="75" t="s">
        <v>17</v>
      </c>
      <c r="B55" s="93" t="s">
        <v>94</v>
      </c>
      <c r="C55" s="74">
        <f>C56+C57+C58+C59+C60</f>
        <v>1797</v>
      </c>
      <c r="D55" s="74">
        <f>D56+D57+D58+D59+D60</f>
        <v>1797</v>
      </c>
      <c r="E55" s="74">
        <f t="shared" ref="E55" si="20">E56+E57+E58+E59+E60</f>
        <v>1703.92</v>
      </c>
      <c r="F55" s="76">
        <f>E55/D55</f>
        <v>0.94820000000000004</v>
      </c>
      <c r="G55" s="74">
        <f>G56+G57+G58+G59+G60</f>
        <v>1703.92</v>
      </c>
      <c r="H55" s="76">
        <f>G55/D55</f>
        <v>0.94820000000000004</v>
      </c>
      <c r="I55" s="112">
        <f>I56+I57+I58+I59+I60</f>
        <v>1797</v>
      </c>
      <c r="J55" s="187" t="s">
        <v>124</v>
      </c>
      <c r="K55" s="18"/>
      <c r="L55" s="35"/>
      <c r="M55" s="36"/>
    </row>
    <row r="56" spans="1:13" s="38" customFormat="1" ht="57.75" customHeight="1" x14ac:dyDescent="0.25">
      <c r="A56" s="75"/>
      <c r="B56" s="96" t="s">
        <v>4</v>
      </c>
      <c r="C56" s="97">
        <v>0</v>
      </c>
      <c r="D56" s="97">
        <v>0</v>
      </c>
      <c r="E56" s="97">
        <v>0</v>
      </c>
      <c r="F56" s="98"/>
      <c r="G56" s="97">
        <v>0</v>
      </c>
      <c r="H56" s="98"/>
      <c r="I56" s="108">
        <v>0</v>
      </c>
      <c r="J56" s="188"/>
      <c r="K56" s="18"/>
      <c r="L56" s="35"/>
      <c r="M56" s="36"/>
    </row>
    <row r="57" spans="1:13" s="38" customFormat="1" ht="75.75" customHeight="1" x14ac:dyDescent="0.25">
      <c r="A57" s="75"/>
      <c r="B57" s="96" t="s">
        <v>53</v>
      </c>
      <c r="C57" s="97">
        <v>1797</v>
      </c>
      <c r="D57" s="97">
        <v>1797</v>
      </c>
      <c r="E57" s="97">
        <v>1703.92</v>
      </c>
      <c r="F57" s="98">
        <f t="shared" ref="F57" si="21">E57/D57</f>
        <v>0.94820000000000004</v>
      </c>
      <c r="G57" s="97">
        <v>1703.92</v>
      </c>
      <c r="H57" s="98">
        <f t="shared" ref="H57" si="22">G57/D57</f>
        <v>0.94820000000000004</v>
      </c>
      <c r="I57" s="108">
        <f>1070+727</f>
        <v>1797</v>
      </c>
      <c r="J57" s="188"/>
      <c r="K57" s="18"/>
      <c r="L57" s="35"/>
      <c r="M57" s="36"/>
    </row>
    <row r="58" spans="1:13" s="38" customFormat="1" x14ac:dyDescent="0.25">
      <c r="A58" s="75"/>
      <c r="B58" s="96" t="s">
        <v>11</v>
      </c>
      <c r="C58" s="97">
        <v>0</v>
      </c>
      <c r="D58" s="97">
        <v>0</v>
      </c>
      <c r="E58" s="97">
        <f>G58</f>
        <v>0</v>
      </c>
      <c r="F58" s="98"/>
      <c r="G58" s="97">
        <v>0</v>
      </c>
      <c r="H58" s="98"/>
      <c r="I58" s="21">
        <v>0</v>
      </c>
      <c r="J58" s="188"/>
      <c r="K58" s="18"/>
      <c r="L58" s="35"/>
      <c r="M58" s="36"/>
    </row>
    <row r="59" spans="1:13" s="38" customFormat="1" x14ac:dyDescent="0.25">
      <c r="A59" s="75"/>
      <c r="B59" s="96" t="s">
        <v>13</v>
      </c>
      <c r="C59" s="97"/>
      <c r="D59" s="97"/>
      <c r="E59" s="97"/>
      <c r="F59" s="98"/>
      <c r="G59" s="97"/>
      <c r="H59" s="98"/>
      <c r="I59" s="21"/>
      <c r="J59" s="188"/>
      <c r="K59" s="18"/>
      <c r="L59" s="35"/>
      <c r="M59" s="36"/>
    </row>
    <row r="60" spans="1:13" s="38" customFormat="1" ht="63" customHeight="1" x14ac:dyDescent="0.25">
      <c r="A60" s="75"/>
      <c r="B60" s="94" t="s">
        <v>5</v>
      </c>
      <c r="C60" s="97"/>
      <c r="D60" s="97"/>
      <c r="E60" s="97"/>
      <c r="F60" s="98"/>
      <c r="G60" s="97"/>
      <c r="H60" s="98"/>
      <c r="I60" s="21"/>
      <c r="J60" s="188"/>
      <c r="K60" s="18"/>
      <c r="L60" s="35"/>
      <c r="M60" s="36"/>
    </row>
    <row r="61" spans="1:13" s="88" customFormat="1" ht="72.75" customHeight="1" x14ac:dyDescent="0.25">
      <c r="A61" s="75" t="s">
        <v>18</v>
      </c>
      <c r="B61" s="73" t="s">
        <v>67</v>
      </c>
      <c r="C61" s="74"/>
      <c r="D61" s="74"/>
      <c r="E61" s="77"/>
      <c r="F61" s="76"/>
      <c r="G61" s="74"/>
      <c r="H61" s="76"/>
      <c r="I61" s="78"/>
      <c r="J61" s="79" t="s">
        <v>36</v>
      </c>
      <c r="K61" s="58"/>
      <c r="L61" s="58"/>
      <c r="M61" s="59"/>
    </row>
    <row r="62" spans="1:13" s="63" customFormat="1" ht="72" customHeight="1" x14ac:dyDescent="0.25">
      <c r="A62" s="124" t="s">
        <v>19</v>
      </c>
      <c r="B62" s="119" t="s">
        <v>103</v>
      </c>
      <c r="C62" s="120">
        <f>SUM(C63:C66)</f>
        <v>420467.97</v>
      </c>
      <c r="D62" s="120">
        <f>SUM(D63:D66)</f>
        <v>810407.53</v>
      </c>
      <c r="E62" s="120">
        <f>SUM(E63:E66)</f>
        <v>100803.17</v>
      </c>
      <c r="F62" s="101">
        <f>E62/D62</f>
        <v>0.1244</v>
      </c>
      <c r="G62" s="120">
        <f t="shared" ref="G62" si="23">SUM(G63:G67)</f>
        <v>100796.62</v>
      </c>
      <c r="H62" s="123">
        <f>G62/D62</f>
        <v>0.1244</v>
      </c>
      <c r="I62" s="120">
        <f>SUM(I63:I66)</f>
        <v>809687.82</v>
      </c>
      <c r="J62" s="190"/>
      <c r="K62" s="58"/>
      <c r="L62" s="58"/>
      <c r="M62" s="59"/>
    </row>
    <row r="63" spans="1:13" s="61" customFormat="1" x14ac:dyDescent="0.25">
      <c r="A63" s="122"/>
      <c r="B63" s="121" t="s">
        <v>4</v>
      </c>
      <c r="C63" s="97">
        <f t="shared" ref="C63:E67" si="24">C69+C111</f>
        <v>10198.4</v>
      </c>
      <c r="D63" s="97">
        <f t="shared" si="24"/>
        <v>11670.94</v>
      </c>
      <c r="E63" s="105">
        <f t="shared" si="24"/>
        <v>0</v>
      </c>
      <c r="F63" s="98">
        <f t="shared" ref="F63:F65" si="25">E63/D63</f>
        <v>0</v>
      </c>
      <c r="G63" s="105">
        <f>G69+G111</f>
        <v>0</v>
      </c>
      <c r="H63" s="98">
        <f t="shared" ref="H63:H65" si="26">G63/D63</f>
        <v>0</v>
      </c>
      <c r="I63" s="97">
        <f>I69+I111</f>
        <v>11650.58</v>
      </c>
      <c r="J63" s="190"/>
      <c r="K63" s="58"/>
      <c r="L63" s="58"/>
      <c r="M63" s="59"/>
    </row>
    <row r="64" spans="1:13" s="61" customFormat="1" x14ac:dyDescent="0.25">
      <c r="A64" s="122"/>
      <c r="B64" s="121" t="s">
        <v>37</v>
      </c>
      <c r="C64" s="97">
        <f t="shared" si="24"/>
        <v>337050.7</v>
      </c>
      <c r="D64" s="97">
        <f t="shared" si="24"/>
        <v>732984.74</v>
      </c>
      <c r="E64" s="105">
        <f t="shared" si="24"/>
        <v>65069.599999999999</v>
      </c>
      <c r="F64" s="98">
        <f t="shared" si="25"/>
        <v>8.8800000000000004E-2</v>
      </c>
      <c r="G64" s="105">
        <f>G70+G112</f>
        <v>65063.05</v>
      </c>
      <c r="H64" s="98">
        <f t="shared" si="26"/>
        <v>8.8800000000000004E-2</v>
      </c>
      <c r="I64" s="97">
        <f>I70+I112</f>
        <v>732285.39</v>
      </c>
      <c r="J64" s="190"/>
      <c r="K64" s="58"/>
      <c r="L64" s="58"/>
      <c r="M64" s="59"/>
    </row>
    <row r="65" spans="1:13" s="61" customFormat="1" x14ac:dyDescent="0.25">
      <c r="A65" s="122"/>
      <c r="B65" s="121" t="s">
        <v>11</v>
      </c>
      <c r="C65" s="97">
        <f t="shared" si="24"/>
        <v>73218.87</v>
      </c>
      <c r="D65" s="97">
        <f t="shared" si="24"/>
        <v>65751.850000000006</v>
      </c>
      <c r="E65" s="97">
        <f t="shared" si="24"/>
        <v>35733.57</v>
      </c>
      <c r="F65" s="98">
        <f t="shared" si="25"/>
        <v>0.54349999999999998</v>
      </c>
      <c r="G65" s="97">
        <f>G71+G113</f>
        <v>35733.57</v>
      </c>
      <c r="H65" s="98">
        <f t="shared" si="26"/>
        <v>0.54349999999999998</v>
      </c>
      <c r="I65" s="97">
        <f>I71+I113</f>
        <v>65751.850000000006</v>
      </c>
      <c r="J65" s="190"/>
      <c r="K65" s="58"/>
      <c r="L65" s="58"/>
      <c r="M65" s="59"/>
    </row>
    <row r="66" spans="1:13" s="61" customFormat="1" x14ac:dyDescent="0.25">
      <c r="A66" s="122"/>
      <c r="B66" s="121" t="s">
        <v>13</v>
      </c>
      <c r="C66" s="97">
        <f t="shared" si="24"/>
        <v>0</v>
      </c>
      <c r="D66" s="97">
        <f t="shared" si="24"/>
        <v>0</v>
      </c>
      <c r="E66" s="97">
        <f t="shared" si="24"/>
        <v>0</v>
      </c>
      <c r="F66" s="98">
        <v>0</v>
      </c>
      <c r="G66" s="105"/>
      <c r="H66" s="98">
        <v>0</v>
      </c>
      <c r="I66" s="97">
        <f>I72+I114</f>
        <v>0</v>
      </c>
      <c r="J66" s="190"/>
      <c r="K66" s="58"/>
      <c r="L66" s="58"/>
      <c r="M66" s="59"/>
    </row>
    <row r="67" spans="1:13" s="61" customFormat="1" collapsed="1" x14ac:dyDescent="0.25">
      <c r="A67" s="122"/>
      <c r="B67" s="121" t="s">
        <v>5</v>
      </c>
      <c r="C67" s="97">
        <f t="shared" si="24"/>
        <v>0</v>
      </c>
      <c r="D67" s="97">
        <f t="shared" si="24"/>
        <v>0</v>
      </c>
      <c r="E67" s="97">
        <f t="shared" si="24"/>
        <v>0</v>
      </c>
      <c r="F67" s="98"/>
      <c r="G67" s="97"/>
      <c r="H67" s="98"/>
      <c r="I67" s="97">
        <f>I73+I115</f>
        <v>0</v>
      </c>
      <c r="J67" s="190"/>
      <c r="K67" s="58"/>
      <c r="L67" s="58"/>
      <c r="M67" s="59"/>
    </row>
    <row r="68" spans="1:13" s="57" customFormat="1" ht="45.75" customHeight="1" x14ac:dyDescent="0.25">
      <c r="A68" s="131" t="s">
        <v>42</v>
      </c>
      <c r="B68" s="132" t="s">
        <v>78</v>
      </c>
      <c r="C68" s="133">
        <f>SUM(C69:C73)</f>
        <v>405012.72</v>
      </c>
      <c r="D68" s="133">
        <f>SUM(D69:D73)</f>
        <v>793888.19</v>
      </c>
      <c r="E68" s="133">
        <f>SUM(E69:E73)</f>
        <v>100796.62</v>
      </c>
      <c r="F68" s="134">
        <f>E68/D68</f>
        <v>0.127</v>
      </c>
      <c r="G68" s="133">
        <f>SUM(G69:G73)</f>
        <v>100796.62</v>
      </c>
      <c r="H68" s="134">
        <f>G68/D68</f>
        <v>0.127</v>
      </c>
      <c r="I68" s="133">
        <f>SUM(I69:I73)</f>
        <v>793888.19</v>
      </c>
      <c r="J68" s="193"/>
      <c r="K68" s="58"/>
      <c r="L68" s="56"/>
      <c r="M68" s="53"/>
    </row>
    <row r="69" spans="1:13" s="55" customFormat="1" x14ac:dyDescent="0.25">
      <c r="A69" s="142"/>
      <c r="B69" s="96" t="s">
        <v>4</v>
      </c>
      <c r="C69" s="97">
        <f t="shared" ref="C69:I69" si="27">C99+C75</f>
        <v>0</v>
      </c>
      <c r="D69" s="97">
        <f t="shared" si="27"/>
        <v>0</v>
      </c>
      <c r="E69" s="97">
        <f t="shared" si="27"/>
        <v>0</v>
      </c>
      <c r="F69" s="98">
        <f t="shared" si="27"/>
        <v>0</v>
      </c>
      <c r="G69" s="97">
        <f t="shared" si="27"/>
        <v>0</v>
      </c>
      <c r="H69" s="98">
        <f t="shared" si="27"/>
        <v>0</v>
      </c>
      <c r="I69" s="97">
        <f t="shared" si="27"/>
        <v>0</v>
      </c>
      <c r="J69" s="193"/>
      <c r="K69" s="58"/>
      <c r="L69" s="52"/>
      <c r="M69" s="53"/>
    </row>
    <row r="70" spans="1:13" s="55" customFormat="1" x14ac:dyDescent="0.25">
      <c r="A70" s="142"/>
      <c r="B70" s="96" t="s">
        <v>52</v>
      </c>
      <c r="C70" s="97">
        <f t="shared" ref="C70:I70" si="28">C100+C76</f>
        <v>332067.09999999998</v>
      </c>
      <c r="D70" s="97">
        <f t="shared" si="28"/>
        <v>728358.3</v>
      </c>
      <c r="E70" s="97">
        <f t="shared" si="28"/>
        <v>65063.05</v>
      </c>
      <c r="F70" s="98">
        <f t="shared" si="28"/>
        <v>0.43140000000000001</v>
      </c>
      <c r="G70" s="97">
        <f t="shared" si="28"/>
        <v>65063.05</v>
      </c>
      <c r="H70" s="98">
        <f t="shared" si="28"/>
        <v>0.43140000000000001</v>
      </c>
      <c r="I70" s="97">
        <f t="shared" si="28"/>
        <v>728358.3</v>
      </c>
      <c r="J70" s="193"/>
      <c r="K70" s="58"/>
      <c r="L70" s="52"/>
      <c r="M70" s="53"/>
    </row>
    <row r="71" spans="1:13" s="55" customFormat="1" x14ac:dyDescent="0.25">
      <c r="A71" s="142"/>
      <c r="B71" s="96" t="s">
        <v>11</v>
      </c>
      <c r="C71" s="97">
        <f t="shared" ref="C71:I71" si="29">C101+C77</f>
        <v>72945.62</v>
      </c>
      <c r="D71" s="97">
        <f t="shared" si="29"/>
        <v>65529.89</v>
      </c>
      <c r="E71" s="97">
        <f t="shared" si="29"/>
        <v>35733.57</v>
      </c>
      <c r="F71" s="98">
        <f t="shared" si="29"/>
        <v>0.7107</v>
      </c>
      <c r="G71" s="97">
        <f t="shared" si="29"/>
        <v>35733.57</v>
      </c>
      <c r="H71" s="98">
        <f t="shared" si="29"/>
        <v>0.7107</v>
      </c>
      <c r="I71" s="97">
        <f t="shared" si="29"/>
        <v>65529.89</v>
      </c>
      <c r="J71" s="193"/>
      <c r="K71" s="58"/>
      <c r="L71" s="52"/>
      <c r="M71" s="53"/>
    </row>
    <row r="72" spans="1:13" s="55" customFormat="1" x14ac:dyDescent="0.25">
      <c r="A72" s="142"/>
      <c r="B72" s="96" t="s">
        <v>13</v>
      </c>
      <c r="C72" s="97"/>
      <c r="D72" s="97"/>
      <c r="E72" s="97"/>
      <c r="F72" s="98">
        <v>0</v>
      </c>
      <c r="G72" s="97"/>
      <c r="H72" s="98">
        <v>0</v>
      </c>
      <c r="I72" s="97"/>
      <c r="J72" s="193"/>
      <c r="K72" s="58"/>
      <c r="L72" s="52"/>
      <c r="M72" s="53"/>
    </row>
    <row r="73" spans="1:13" s="55" customFormat="1" x14ac:dyDescent="0.25">
      <c r="A73" s="142"/>
      <c r="B73" s="96" t="s">
        <v>5</v>
      </c>
      <c r="C73" s="97">
        <f t="shared" ref="C73:I73" si="30">C79+C103</f>
        <v>0</v>
      </c>
      <c r="D73" s="97">
        <f t="shared" si="30"/>
        <v>0</v>
      </c>
      <c r="E73" s="97">
        <f t="shared" si="30"/>
        <v>0</v>
      </c>
      <c r="F73" s="98">
        <f t="shared" si="30"/>
        <v>0</v>
      </c>
      <c r="G73" s="97">
        <f t="shared" si="30"/>
        <v>0</v>
      </c>
      <c r="H73" s="98">
        <f t="shared" si="30"/>
        <v>0</v>
      </c>
      <c r="I73" s="97">
        <f t="shared" si="30"/>
        <v>0</v>
      </c>
      <c r="J73" s="193"/>
      <c r="K73" s="58"/>
      <c r="L73" s="52"/>
      <c r="M73" s="53"/>
    </row>
    <row r="74" spans="1:13" s="57" customFormat="1" ht="87" customHeight="1" x14ac:dyDescent="0.25">
      <c r="A74" s="139" t="s">
        <v>43</v>
      </c>
      <c r="B74" s="140" t="s">
        <v>83</v>
      </c>
      <c r="C74" s="133">
        <f>SUM(C75:C79)</f>
        <v>203898.29</v>
      </c>
      <c r="D74" s="133">
        <f>SUM(D75:D79)</f>
        <v>592773.76</v>
      </c>
      <c r="E74" s="133">
        <f>SUM(E75:E79)</f>
        <v>0</v>
      </c>
      <c r="F74" s="134">
        <f>E74/D74</f>
        <v>0</v>
      </c>
      <c r="G74" s="133">
        <f>SUM(G75:G79)</f>
        <v>0</v>
      </c>
      <c r="H74" s="134">
        <f>G74/D74</f>
        <v>0</v>
      </c>
      <c r="I74" s="133">
        <f>SUM(I75:I79)</f>
        <v>592773.76</v>
      </c>
      <c r="J74" s="141"/>
      <c r="K74" s="58"/>
      <c r="L74" s="56"/>
      <c r="M74" s="56"/>
    </row>
    <row r="75" spans="1:13" s="55" customFormat="1" x14ac:dyDescent="0.25">
      <c r="A75" s="125"/>
      <c r="B75" s="96" t="s">
        <v>4</v>
      </c>
      <c r="C75" s="97"/>
      <c r="D75" s="104"/>
      <c r="E75" s="97"/>
      <c r="F75" s="98"/>
      <c r="G75" s="97"/>
      <c r="H75" s="98"/>
      <c r="I75" s="97"/>
      <c r="J75" s="138"/>
      <c r="K75" s="58"/>
      <c r="L75" s="52"/>
      <c r="M75" s="53"/>
    </row>
    <row r="76" spans="1:13" s="55" customFormat="1" x14ac:dyDescent="0.25">
      <c r="A76" s="125"/>
      <c r="B76" s="96" t="s">
        <v>52</v>
      </c>
      <c r="C76" s="97">
        <f t="shared" ref="C76:I77" si="31">C82+C88+C94</f>
        <v>181231.3</v>
      </c>
      <c r="D76" s="97">
        <f t="shared" si="31"/>
        <v>577522.5</v>
      </c>
      <c r="E76" s="97">
        <f t="shared" si="31"/>
        <v>0</v>
      </c>
      <c r="F76" s="97">
        <f t="shared" si="31"/>
        <v>0</v>
      </c>
      <c r="G76" s="97">
        <f t="shared" si="31"/>
        <v>0</v>
      </c>
      <c r="H76" s="97">
        <f t="shared" si="31"/>
        <v>0</v>
      </c>
      <c r="I76" s="97">
        <f t="shared" si="31"/>
        <v>577522.5</v>
      </c>
      <c r="J76" s="138"/>
      <c r="K76" s="58"/>
      <c r="L76" s="52"/>
      <c r="M76" s="53"/>
    </row>
    <row r="77" spans="1:13" s="55" customFormat="1" x14ac:dyDescent="0.25">
      <c r="A77" s="125"/>
      <c r="B77" s="96" t="s">
        <v>38</v>
      </c>
      <c r="C77" s="97">
        <f t="shared" si="31"/>
        <v>22666.99</v>
      </c>
      <c r="D77" s="97">
        <f t="shared" si="31"/>
        <v>15251.26</v>
      </c>
      <c r="E77" s="97">
        <f t="shared" si="31"/>
        <v>0</v>
      </c>
      <c r="F77" s="97">
        <f t="shared" si="31"/>
        <v>0</v>
      </c>
      <c r="G77" s="97">
        <f t="shared" si="31"/>
        <v>0</v>
      </c>
      <c r="H77" s="97">
        <f t="shared" si="31"/>
        <v>0</v>
      </c>
      <c r="I77" s="97">
        <f t="shared" si="31"/>
        <v>15251.26</v>
      </c>
      <c r="J77" s="138"/>
      <c r="K77" s="58"/>
      <c r="L77" s="52"/>
      <c r="M77" s="53"/>
    </row>
    <row r="78" spans="1:13" s="55" customFormat="1" x14ac:dyDescent="0.25">
      <c r="A78" s="125"/>
      <c r="B78" s="96" t="s">
        <v>13</v>
      </c>
      <c r="C78" s="97"/>
      <c r="D78" s="97"/>
      <c r="E78" s="97"/>
      <c r="F78" s="98"/>
      <c r="G78" s="97"/>
      <c r="H78" s="98"/>
      <c r="I78" s="97"/>
      <c r="J78" s="138"/>
      <c r="K78" s="58"/>
      <c r="L78" s="52"/>
      <c r="M78" s="53"/>
    </row>
    <row r="79" spans="1:13" s="55" customFormat="1" x14ac:dyDescent="0.25">
      <c r="A79" s="125"/>
      <c r="B79" s="96" t="s">
        <v>5</v>
      </c>
      <c r="C79" s="97"/>
      <c r="D79" s="104"/>
      <c r="E79" s="97"/>
      <c r="F79" s="98"/>
      <c r="G79" s="97"/>
      <c r="H79" s="98"/>
      <c r="I79" s="97"/>
      <c r="J79" s="138"/>
      <c r="K79" s="58"/>
      <c r="L79" s="52"/>
      <c r="M79" s="53"/>
    </row>
    <row r="80" spans="1:13" s="57" customFormat="1" ht="105" customHeight="1" x14ac:dyDescent="0.25">
      <c r="A80" s="135" t="s">
        <v>84</v>
      </c>
      <c r="B80" s="136" t="s">
        <v>79</v>
      </c>
      <c r="C80" s="127">
        <f>SUM(C81:C85)</f>
        <v>203630.67</v>
      </c>
      <c r="D80" s="127">
        <f>SUM(D81:D85)</f>
        <v>579537.04</v>
      </c>
      <c r="E80" s="127">
        <f>SUM(E81:E85)</f>
        <v>0</v>
      </c>
      <c r="F80" s="128">
        <f>E80/D80</f>
        <v>0</v>
      </c>
      <c r="G80" s="127">
        <f>SUM(G81:G85)</f>
        <v>0</v>
      </c>
      <c r="H80" s="128">
        <f>G80/D80</f>
        <v>0</v>
      </c>
      <c r="I80" s="127">
        <f>SUM(I81:I85)</f>
        <v>579537.04</v>
      </c>
      <c r="J80" s="137" t="s">
        <v>102</v>
      </c>
      <c r="K80" s="58"/>
      <c r="L80" s="56"/>
      <c r="M80" s="56"/>
    </row>
    <row r="81" spans="1:13" s="55" customFormat="1" x14ac:dyDescent="0.25">
      <c r="A81" s="130"/>
      <c r="B81" s="180" t="s">
        <v>4</v>
      </c>
      <c r="C81" s="97"/>
      <c r="D81" s="179"/>
      <c r="E81" s="97"/>
      <c r="F81" s="98"/>
      <c r="G81" s="97"/>
      <c r="H81" s="98"/>
      <c r="I81" s="97"/>
      <c r="J81" s="181"/>
      <c r="K81" s="58"/>
      <c r="L81" s="52"/>
      <c r="M81" s="53"/>
    </row>
    <row r="82" spans="1:13" s="55" customFormat="1" x14ac:dyDescent="0.25">
      <c r="A82" s="130"/>
      <c r="B82" s="180" t="s">
        <v>52</v>
      </c>
      <c r="C82" s="97">
        <v>181231.3</v>
      </c>
      <c r="D82" s="97">
        <v>564553.4</v>
      </c>
      <c r="E82" s="97">
        <v>0</v>
      </c>
      <c r="F82" s="98">
        <f>E82/D82</f>
        <v>0</v>
      </c>
      <c r="G82" s="97">
        <v>0</v>
      </c>
      <c r="H82" s="98">
        <f>G82/D82</f>
        <v>0</v>
      </c>
      <c r="I82" s="97">
        <v>564553.4</v>
      </c>
      <c r="J82" s="181"/>
      <c r="K82" s="58"/>
      <c r="L82" s="52"/>
      <c r="M82" s="53"/>
    </row>
    <row r="83" spans="1:13" s="55" customFormat="1" x14ac:dyDescent="0.25">
      <c r="A83" s="130"/>
      <c r="B83" s="180" t="s">
        <v>38</v>
      </c>
      <c r="C83" s="97">
        <v>22399.37</v>
      </c>
      <c r="D83" s="97">
        <v>14983.64</v>
      </c>
      <c r="E83" s="97">
        <v>0</v>
      </c>
      <c r="F83" s="98">
        <f>E83/D83</f>
        <v>0</v>
      </c>
      <c r="G83" s="97">
        <v>0</v>
      </c>
      <c r="H83" s="98">
        <f>G83/D83</f>
        <v>0</v>
      </c>
      <c r="I83" s="97">
        <v>14983.64</v>
      </c>
      <c r="J83" s="181"/>
      <c r="K83" s="58"/>
      <c r="L83" s="52"/>
      <c r="M83" s="53"/>
    </row>
    <row r="84" spans="1:13" s="55" customFormat="1" x14ac:dyDescent="0.25">
      <c r="A84" s="130"/>
      <c r="B84" s="96" t="s">
        <v>13</v>
      </c>
      <c r="C84" s="97"/>
      <c r="D84" s="97"/>
      <c r="E84" s="97"/>
      <c r="F84" s="98"/>
      <c r="G84" s="97"/>
      <c r="H84" s="98"/>
      <c r="I84" s="97"/>
      <c r="J84" s="138"/>
      <c r="K84" s="58"/>
      <c r="L84" s="52"/>
      <c r="M84" s="53"/>
    </row>
    <row r="85" spans="1:13" s="55" customFormat="1" x14ac:dyDescent="0.25">
      <c r="A85" s="130"/>
      <c r="B85" s="96" t="s">
        <v>5</v>
      </c>
      <c r="C85" s="97"/>
      <c r="D85" s="104"/>
      <c r="E85" s="97"/>
      <c r="F85" s="98"/>
      <c r="G85" s="97"/>
      <c r="H85" s="98"/>
      <c r="I85" s="97"/>
      <c r="J85" s="138"/>
      <c r="K85" s="58"/>
      <c r="L85" s="52"/>
      <c r="M85" s="53"/>
    </row>
    <row r="86" spans="1:13" s="57" customFormat="1" ht="69.75" x14ac:dyDescent="0.25">
      <c r="A86" s="182" t="s">
        <v>86</v>
      </c>
      <c r="B86" s="183" t="s">
        <v>120</v>
      </c>
      <c r="C86" s="184">
        <v>0</v>
      </c>
      <c r="D86" s="184">
        <f>SUM(D87:D91)</f>
        <v>10803.8</v>
      </c>
      <c r="E86" s="184">
        <f>SUM(E87:E91)</f>
        <v>0</v>
      </c>
      <c r="F86" s="185">
        <f>E86/D86</f>
        <v>0</v>
      </c>
      <c r="G86" s="184">
        <f>SUM(G87:G91)</f>
        <v>0</v>
      </c>
      <c r="H86" s="185">
        <f>G86/D86</f>
        <v>0</v>
      </c>
      <c r="I86" s="184">
        <f>SUM(I87:I91)</f>
        <v>10803.8</v>
      </c>
      <c r="J86" s="137" t="s">
        <v>121</v>
      </c>
      <c r="K86" s="186"/>
      <c r="L86" s="56"/>
      <c r="M86" s="56"/>
    </row>
    <row r="87" spans="1:13" s="55" customFormat="1" x14ac:dyDescent="0.25">
      <c r="A87" s="130"/>
      <c r="B87" s="180" t="s">
        <v>4</v>
      </c>
      <c r="C87" s="97"/>
      <c r="D87" s="179"/>
      <c r="E87" s="97"/>
      <c r="F87" s="98"/>
      <c r="G87" s="97"/>
      <c r="H87" s="98"/>
      <c r="I87" s="97"/>
      <c r="J87" s="181"/>
      <c r="K87" s="58"/>
      <c r="L87" s="52"/>
      <c r="M87" s="53"/>
    </row>
    <row r="88" spans="1:13" s="55" customFormat="1" x14ac:dyDescent="0.25">
      <c r="A88" s="130"/>
      <c r="B88" s="180" t="s">
        <v>52</v>
      </c>
      <c r="C88" s="97">
        <v>0</v>
      </c>
      <c r="D88" s="97">
        <v>10803.8</v>
      </c>
      <c r="E88" s="97">
        <v>0</v>
      </c>
      <c r="F88" s="98">
        <f>E88/D88</f>
        <v>0</v>
      </c>
      <c r="G88" s="97">
        <v>0</v>
      </c>
      <c r="H88" s="98">
        <f>G88/D88</f>
        <v>0</v>
      </c>
      <c r="I88" s="97">
        <v>10803.8</v>
      </c>
      <c r="J88" s="181"/>
      <c r="K88" s="58"/>
      <c r="L88" s="52"/>
      <c r="M88" s="53"/>
    </row>
    <row r="89" spans="1:13" s="55" customFormat="1" x14ac:dyDescent="0.25">
      <c r="A89" s="130"/>
      <c r="B89" s="180" t="s">
        <v>38</v>
      </c>
      <c r="C89" s="97"/>
      <c r="D89" s="97">
        <v>0</v>
      </c>
      <c r="E89" s="97">
        <v>0</v>
      </c>
      <c r="F89" s="98">
        <v>0</v>
      </c>
      <c r="G89" s="97">
        <v>0</v>
      </c>
      <c r="H89" s="98"/>
      <c r="I89" s="97">
        <v>0</v>
      </c>
      <c r="J89" s="181"/>
      <c r="K89" s="58"/>
      <c r="L89" s="52"/>
      <c r="M89" s="53"/>
    </row>
    <row r="90" spans="1:13" s="55" customFormat="1" x14ac:dyDescent="0.25">
      <c r="A90" s="130"/>
      <c r="B90" s="180" t="s">
        <v>13</v>
      </c>
      <c r="C90" s="97"/>
      <c r="D90" s="97"/>
      <c r="E90" s="97"/>
      <c r="F90" s="98"/>
      <c r="G90" s="97"/>
      <c r="H90" s="98"/>
      <c r="I90" s="97">
        <v>0</v>
      </c>
      <c r="J90" s="181"/>
      <c r="K90" s="58"/>
      <c r="L90" s="52"/>
      <c r="M90" s="53"/>
    </row>
    <row r="91" spans="1:13" s="55" customFormat="1" x14ac:dyDescent="0.25">
      <c r="A91" s="130"/>
      <c r="B91" s="180" t="s">
        <v>5</v>
      </c>
      <c r="C91" s="97"/>
      <c r="D91" s="179"/>
      <c r="E91" s="97"/>
      <c r="F91" s="98"/>
      <c r="G91" s="97"/>
      <c r="H91" s="98"/>
      <c r="I91" s="97"/>
      <c r="J91" s="181"/>
      <c r="K91" s="58"/>
      <c r="L91" s="52"/>
      <c r="M91" s="53"/>
    </row>
    <row r="92" spans="1:13" s="57" customFormat="1" ht="88.5" customHeight="1" x14ac:dyDescent="0.25">
      <c r="A92" s="135" t="s">
        <v>119</v>
      </c>
      <c r="B92" s="136" t="s">
        <v>87</v>
      </c>
      <c r="C92" s="127">
        <f>SUM(C93:C97)</f>
        <v>267.62</v>
      </c>
      <c r="D92" s="127">
        <f>SUM(D93:D97)</f>
        <v>2432.92</v>
      </c>
      <c r="E92" s="127">
        <f>SUM(E93:E97)</f>
        <v>0</v>
      </c>
      <c r="F92" s="128">
        <f>E92/D92</f>
        <v>0</v>
      </c>
      <c r="G92" s="127">
        <f>SUM(G93:G97)</f>
        <v>0</v>
      </c>
      <c r="H92" s="128">
        <f>G92/D92</f>
        <v>0</v>
      </c>
      <c r="I92" s="127">
        <f>SUM(I93:I97)</f>
        <v>2432.92</v>
      </c>
      <c r="J92" s="137" t="s">
        <v>101</v>
      </c>
      <c r="K92" s="58"/>
      <c r="L92" s="56"/>
      <c r="M92" s="56"/>
    </row>
    <row r="93" spans="1:13" s="55" customFormat="1" x14ac:dyDescent="0.25">
      <c r="A93" s="130"/>
      <c r="B93" s="96" t="s">
        <v>4</v>
      </c>
      <c r="C93" s="97"/>
      <c r="D93" s="104"/>
      <c r="E93" s="97"/>
      <c r="F93" s="98"/>
      <c r="G93" s="97"/>
      <c r="H93" s="98"/>
      <c r="I93" s="97"/>
      <c r="J93" s="138"/>
      <c r="K93" s="58"/>
      <c r="L93" s="52"/>
      <c r="M93" s="53"/>
    </row>
    <row r="94" spans="1:13" s="55" customFormat="1" x14ac:dyDescent="0.25">
      <c r="A94" s="130"/>
      <c r="B94" s="96" t="s">
        <v>52</v>
      </c>
      <c r="C94" s="97">
        <v>0</v>
      </c>
      <c r="D94" s="97">
        <v>2165.3000000000002</v>
      </c>
      <c r="E94" s="97">
        <v>0</v>
      </c>
      <c r="F94" s="98">
        <f>E94/D94</f>
        <v>0</v>
      </c>
      <c r="G94" s="97">
        <v>0</v>
      </c>
      <c r="H94" s="98">
        <f>G94/D94</f>
        <v>0</v>
      </c>
      <c r="I94" s="97">
        <v>2165.3000000000002</v>
      </c>
      <c r="J94" s="138"/>
      <c r="K94" s="58"/>
      <c r="L94" s="52"/>
      <c r="M94" s="53"/>
    </row>
    <row r="95" spans="1:13" s="55" customFormat="1" x14ac:dyDescent="0.25">
      <c r="A95" s="130"/>
      <c r="B95" s="96" t="s">
        <v>38</v>
      </c>
      <c r="C95" s="97">
        <v>267.62</v>
      </c>
      <c r="D95" s="97">
        <v>267.62</v>
      </c>
      <c r="E95" s="97">
        <v>0</v>
      </c>
      <c r="F95" s="98">
        <v>0</v>
      </c>
      <c r="G95" s="97">
        <v>0</v>
      </c>
      <c r="H95" s="98"/>
      <c r="I95" s="97">
        <v>267.62</v>
      </c>
      <c r="J95" s="138"/>
      <c r="K95" s="58"/>
      <c r="L95" s="52"/>
      <c r="M95" s="53"/>
    </row>
    <row r="96" spans="1:13" s="55" customFormat="1" x14ac:dyDescent="0.25">
      <c r="A96" s="130"/>
      <c r="B96" s="96" t="s">
        <v>13</v>
      </c>
      <c r="C96" s="97"/>
      <c r="D96" s="97"/>
      <c r="E96" s="97"/>
      <c r="F96" s="98"/>
      <c r="G96" s="97"/>
      <c r="H96" s="98"/>
      <c r="I96" s="97"/>
      <c r="J96" s="138"/>
      <c r="K96" s="58"/>
      <c r="L96" s="52"/>
      <c r="M96" s="53"/>
    </row>
    <row r="97" spans="1:13" s="55" customFormat="1" x14ac:dyDescent="0.25">
      <c r="A97" s="130"/>
      <c r="B97" s="96" t="s">
        <v>5</v>
      </c>
      <c r="C97" s="97"/>
      <c r="D97" s="104"/>
      <c r="E97" s="97"/>
      <c r="F97" s="98"/>
      <c r="G97" s="97"/>
      <c r="H97" s="98"/>
      <c r="I97" s="97"/>
      <c r="J97" s="138"/>
      <c r="K97" s="58"/>
      <c r="L97" s="52"/>
      <c r="M97" s="53"/>
    </row>
    <row r="98" spans="1:13" s="57" customFormat="1" ht="64.5" customHeight="1" x14ac:dyDescent="0.25">
      <c r="A98" s="131" t="s">
        <v>60</v>
      </c>
      <c r="B98" s="132" t="s">
        <v>80</v>
      </c>
      <c r="C98" s="133">
        <f>SUM(C99:C103)</f>
        <v>201114.43</v>
      </c>
      <c r="D98" s="133">
        <f>SUM(D99:D103)</f>
        <v>201114.43</v>
      </c>
      <c r="E98" s="133">
        <f>SUM(E99:E103)</f>
        <v>100796.62</v>
      </c>
      <c r="F98" s="134">
        <f>E98/D98</f>
        <v>0.50119999999999998</v>
      </c>
      <c r="G98" s="133">
        <f>SUM(G99:G103)</f>
        <v>100796.62</v>
      </c>
      <c r="H98" s="134">
        <f>G98/D98</f>
        <v>0.50119999999999998</v>
      </c>
      <c r="I98" s="133">
        <f>SUM(I99:I103)</f>
        <v>201114.43</v>
      </c>
      <c r="J98" s="192"/>
      <c r="K98" s="58"/>
      <c r="L98" s="56"/>
      <c r="M98" s="53"/>
    </row>
    <row r="99" spans="1:13" s="55" customFormat="1" ht="30.75" customHeight="1" x14ac:dyDescent="0.25">
      <c r="A99" s="130"/>
      <c r="B99" s="96" t="s">
        <v>4</v>
      </c>
      <c r="C99" s="97">
        <f>C105</f>
        <v>0</v>
      </c>
      <c r="D99" s="97">
        <f>D105</f>
        <v>0</v>
      </c>
      <c r="E99" s="97">
        <f>E105</f>
        <v>0</v>
      </c>
      <c r="F99" s="98"/>
      <c r="G99" s="97"/>
      <c r="H99" s="98"/>
      <c r="I99" s="97"/>
      <c r="J99" s="192"/>
      <c r="K99" s="58"/>
      <c r="L99" s="52"/>
      <c r="M99" s="53"/>
    </row>
    <row r="100" spans="1:13" s="55" customFormat="1" ht="30.75" customHeight="1" x14ac:dyDescent="0.25">
      <c r="A100" s="130"/>
      <c r="B100" s="96" t="s">
        <v>52</v>
      </c>
      <c r="C100" s="97">
        <f t="shared" ref="C100:I103" si="32">C106</f>
        <v>150835.79999999999</v>
      </c>
      <c r="D100" s="97">
        <f t="shared" si="32"/>
        <v>150835.79999999999</v>
      </c>
      <c r="E100" s="97">
        <f t="shared" si="32"/>
        <v>65063.05</v>
      </c>
      <c r="F100" s="98">
        <f>E100/D100</f>
        <v>0.43140000000000001</v>
      </c>
      <c r="G100" s="97">
        <f t="shared" si="32"/>
        <v>65063.05</v>
      </c>
      <c r="H100" s="98">
        <f>G100/D100</f>
        <v>0.43140000000000001</v>
      </c>
      <c r="I100" s="97">
        <f t="shared" si="32"/>
        <v>150835.79999999999</v>
      </c>
      <c r="J100" s="192"/>
      <c r="K100" s="58"/>
      <c r="L100" s="52"/>
      <c r="M100" s="53"/>
    </row>
    <row r="101" spans="1:13" s="55" customFormat="1" ht="30.75" customHeight="1" x14ac:dyDescent="0.25">
      <c r="A101" s="130"/>
      <c r="B101" s="96" t="s">
        <v>38</v>
      </c>
      <c r="C101" s="97">
        <f t="shared" si="32"/>
        <v>50278.63</v>
      </c>
      <c r="D101" s="97">
        <f t="shared" si="32"/>
        <v>50278.63</v>
      </c>
      <c r="E101" s="97">
        <f t="shared" si="32"/>
        <v>35733.57</v>
      </c>
      <c r="F101" s="98">
        <f>E101/D101</f>
        <v>0.7107</v>
      </c>
      <c r="G101" s="97">
        <f t="shared" si="32"/>
        <v>35733.57</v>
      </c>
      <c r="H101" s="98">
        <f>G101/D101</f>
        <v>0.7107</v>
      </c>
      <c r="I101" s="97">
        <f t="shared" si="32"/>
        <v>50278.63</v>
      </c>
      <c r="J101" s="192"/>
      <c r="K101" s="58"/>
      <c r="L101" s="52"/>
      <c r="M101" s="53"/>
    </row>
    <row r="102" spans="1:13" s="55" customFormat="1" ht="30.75" customHeight="1" x14ac:dyDescent="0.25">
      <c r="A102" s="130"/>
      <c r="B102" s="96" t="s">
        <v>13</v>
      </c>
      <c r="C102" s="97">
        <f t="shared" si="32"/>
        <v>0</v>
      </c>
      <c r="D102" s="97">
        <f t="shared" si="32"/>
        <v>0</v>
      </c>
      <c r="E102" s="97">
        <f>E108</f>
        <v>0</v>
      </c>
      <c r="F102" s="98"/>
      <c r="G102" s="97">
        <f>G108</f>
        <v>0</v>
      </c>
      <c r="H102" s="98"/>
      <c r="I102" s="97">
        <f t="shared" ref="I102" si="33">I108</f>
        <v>0</v>
      </c>
      <c r="J102" s="192"/>
      <c r="K102" s="58"/>
      <c r="L102" s="52"/>
      <c r="M102" s="53"/>
    </row>
    <row r="103" spans="1:13" s="55" customFormat="1" ht="30.75" customHeight="1" x14ac:dyDescent="0.25">
      <c r="A103" s="130"/>
      <c r="B103" s="96" t="s">
        <v>5</v>
      </c>
      <c r="C103" s="97">
        <f t="shared" si="32"/>
        <v>0</v>
      </c>
      <c r="D103" s="97">
        <f t="shared" si="32"/>
        <v>0</v>
      </c>
      <c r="E103" s="97">
        <f>E109</f>
        <v>0</v>
      </c>
      <c r="F103" s="98"/>
      <c r="G103" s="97"/>
      <c r="H103" s="98"/>
      <c r="I103" s="97"/>
      <c r="J103" s="192"/>
      <c r="K103" s="58"/>
      <c r="L103" s="52"/>
      <c r="M103" s="53"/>
    </row>
    <row r="104" spans="1:13" s="54" customFormat="1" ht="32.25" customHeight="1" x14ac:dyDescent="0.25">
      <c r="A104" s="130" t="s">
        <v>65</v>
      </c>
      <c r="B104" s="126" t="s">
        <v>56</v>
      </c>
      <c r="C104" s="127">
        <f>SUM(C105:C109)</f>
        <v>201114.43</v>
      </c>
      <c r="D104" s="127">
        <f>SUM(D105:D109)</f>
        <v>201114.43</v>
      </c>
      <c r="E104" s="127">
        <f>SUM(E105:E109)</f>
        <v>100796.62</v>
      </c>
      <c r="F104" s="128">
        <f>E104/D104</f>
        <v>0.50119999999999998</v>
      </c>
      <c r="G104" s="127">
        <f>SUM(G105:G109)</f>
        <v>100796.62</v>
      </c>
      <c r="H104" s="128">
        <f>G104/D104</f>
        <v>0.50119999999999998</v>
      </c>
      <c r="I104" s="127">
        <f>SUM(I105:I109)</f>
        <v>201114.43</v>
      </c>
      <c r="J104" s="197" t="s">
        <v>100</v>
      </c>
      <c r="K104" s="58"/>
      <c r="L104" s="56"/>
      <c r="M104" s="53"/>
    </row>
    <row r="105" spans="1:13" s="55" customFormat="1" ht="60.75" customHeight="1" x14ac:dyDescent="0.25">
      <c r="A105" s="130"/>
      <c r="B105" s="96" t="s">
        <v>4</v>
      </c>
      <c r="C105" s="97"/>
      <c r="D105" s="104"/>
      <c r="E105" s="97"/>
      <c r="F105" s="98"/>
      <c r="G105" s="97"/>
      <c r="H105" s="98"/>
      <c r="I105" s="97"/>
      <c r="J105" s="197"/>
      <c r="K105" s="58"/>
      <c r="L105" s="52"/>
      <c r="M105" s="53"/>
    </row>
    <row r="106" spans="1:13" s="55" customFormat="1" ht="60.75" customHeight="1" x14ac:dyDescent="0.25">
      <c r="A106" s="130"/>
      <c r="B106" s="96" t="s">
        <v>52</v>
      </c>
      <c r="C106" s="97">
        <v>150835.79999999999</v>
      </c>
      <c r="D106" s="97">
        <v>150835.79999999999</v>
      </c>
      <c r="E106" s="97">
        <v>65063.05</v>
      </c>
      <c r="F106" s="98">
        <f>E106/D106</f>
        <v>0.43140000000000001</v>
      </c>
      <c r="G106" s="97">
        <v>65063.05</v>
      </c>
      <c r="H106" s="98">
        <f>G106/D106</f>
        <v>0.43140000000000001</v>
      </c>
      <c r="I106" s="97">
        <v>150835.79999999999</v>
      </c>
      <c r="J106" s="197"/>
      <c r="K106" s="58"/>
      <c r="L106" s="52"/>
      <c r="M106" s="53"/>
    </row>
    <row r="107" spans="1:13" s="55" customFormat="1" ht="60.75" customHeight="1" x14ac:dyDescent="0.25">
      <c r="A107" s="130"/>
      <c r="B107" s="96" t="s">
        <v>38</v>
      </c>
      <c r="C107" s="97">
        <v>50278.63</v>
      </c>
      <c r="D107" s="97">
        <v>50278.63</v>
      </c>
      <c r="E107" s="97">
        <v>35733.57</v>
      </c>
      <c r="F107" s="98">
        <f>E107/D107</f>
        <v>0.7107</v>
      </c>
      <c r="G107" s="97">
        <v>35733.57</v>
      </c>
      <c r="H107" s="98">
        <f>G107/D107</f>
        <v>0.7107</v>
      </c>
      <c r="I107" s="97">
        <v>50278.63</v>
      </c>
      <c r="J107" s="197"/>
      <c r="K107" s="58"/>
      <c r="L107" s="52"/>
      <c r="M107" s="53"/>
    </row>
    <row r="108" spans="1:13" s="55" customFormat="1" ht="32.25" customHeight="1" x14ac:dyDescent="0.25">
      <c r="A108" s="130"/>
      <c r="B108" s="96" t="s">
        <v>13</v>
      </c>
      <c r="C108" s="97">
        <v>0</v>
      </c>
      <c r="D108" s="97">
        <v>0</v>
      </c>
      <c r="E108" s="97"/>
      <c r="F108" s="98"/>
      <c r="G108" s="97"/>
      <c r="H108" s="98">
        <v>0</v>
      </c>
      <c r="I108" s="97"/>
      <c r="J108" s="197"/>
      <c r="K108" s="58"/>
      <c r="L108" s="52"/>
      <c r="M108" s="53"/>
    </row>
    <row r="109" spans="1:13" s="55" customFormat="1" ht="32.25" customHeight="1" x14ac:dyDescent="0.25">
      <c r="A109" s="125"/>
      <c r="B109" s="96" t="s">
        <v>5</v>
      </c>
      <c r="C109" s="97"/>
      <c r="D109" s="104"/>
      <c r="E109" s="97"/>
      <c r="F109" s="98"/>
      <c r="G109" s="97"/>
      <c r="H109" s="98"/>
      <c r="I109" s="129"/>
      <c r="J109" s="197"/>
      <c r="K109" s="58"/>
      <c r="L109" s="52"/>
      <c r="M109" s="53"/>
    </row>
    <row r="110" spans="1:13" s="63" customFormat="1" ht="65.25" customHeight="1" x14ac:dyDescent="0.25">
      <c r="A110" s="155" t="s">
        <v>44</v>
      </c>
      <c r="B110" s="156" t="s">
        <v>81</v>
      </c>
      <c r="C110" s="157">
        <f>SUM(C111:C115)</f>
        <v>15455.25</v>
      </c>
      <c r="D110" s="157">
        <f t="shared" ref="D110" si="34">SUM(D111:D115)</f>
        <v>16519.34</v>
      </c>
      <c r="E110" s="157">
        <f>SUM(E111:E115)</f>
        <v>6.55</v>
      </c>
      <c r="F110" s="158">
        <f t="shared" ref="F110:F119" si="35">E110/D110</f>
        <v>4.0000000000000002E-4</v>
      </c>
      <c r="G110" s="133">
        <f>SUM(G111:G115)</f>
        <v>0</v>
      </c>
      <c r="H110" s="158">
        <f t="shared" ref="H110:H119" si="36">G110/D110</f>
        <v>0</v>
      </c>
      <c r="I110" s="157">
        <f>SUM(I111:I115)</f>
        <v>15799.63</v>
      </c>
      <c r="J110" s="195"/>
      <c r="K110" s="58"/>
      <c r="L110" s="58"/>
      <c r="M110" s="59"/>
    </row>
    <row r="111" spans="1:13" s="61" customFormat="1" x14ac:dyDescent="0.25">
      <c r="A111" s="159"/>
      <c r="B111" s="121" t="s">
        <v>4</v>
      </c>
      <c r="C111" s="105">
        <f>C135+C117+C123+C129+C141</f>
        <v>10198.4</v>
      </c>
      <c r="D111" s="105">
        <f t="shared" ref="D111" si="37">D135+D117+D123+D129+D141</f>
        <v>11670.94</v>
      </c>
      <c r="E111" s="105">
        <f>E117+E123+E129+E135+E141</f>
        <v>0</v>
      </c>
      <c r="F111" s="103">
        <f t="shared" si="35"/>
        <v>0</v>
      </c>
      <c r="G111" s="97">
        <f>G135+G117+G123+G129+G141</f>
        <v>0</v>
      </c>
      <c r="H111" s="103">
        <f t="shared" si="36"/>
        <v>0</v>
      </c>
      <c r="I111" s="105">
        <f>I117+I123+I129+I135+I141</f>
        <v>11650.58</v>
      </c>
      <c r="J111" s="195"/>
      <c r="K111" s="58"/>
      <c r="L111" s="58"/>
      <c r="M111" s="59"/>
    </row>
    <row r="112" spans="1:13" s="61" customFormat="1" x14ac:dyDescent="0.25">
      <c r="A112" s="159"/>
      <c r="B112" s="121" t="s">
        <v>37</v>
      </c>
      <c r="C112" s="105">
        <f>C136+C118+C124+C130+C142</f>
        <v>4983.6000000000004</v>
      </c>
      <c r="D112" s="105">
        <f t="shared" ref="C112:E115" si="38">D136+D118+D124+D130+D142</f>
        <v>4626.4399999999996</v>
      </c>
      <c r="E112" s="105">
        <f>E118++E124+E130+E136+E142</f>
        <v>6.55</v>
      </c>
      <c r="F112" s="103">
        <f t="shared" si="35"/>
        <v>1.4E-3</v>
      </c>
      <c r="G112" s="97">
        <f>G136+G118+G124+G130+G142</f>
        <v>0</v>
      </c>
      <c r="H112" s="103">
        <f t="shared" si="36"/>
        <v>0</v>
      </c>
      <c r="I112" s="105">
        <f>I118+I124+I130+I136+I142</f>
        <v>3927.09</v>
      </c>
      <c r="J112" s="195"/>
      <c r="K112" s="58"/>
      <c r="L112" s="58"/>
      <c r="M112" s="59"/>
    </row>
    <row r="113" spans="1:13" s="61" customFormat="1" x14ac:dyDescent="0.25">
      <c r="A113" s="159"/>
      <c r="B113" s="121" t="s">
        <v>38</v>
      </c>
      <c r="C113" s="105">
        <f t="shared" si="38"/>
        <v>273.25</v>
      </c>
      <c r="D113" s="105">
        <f t="shared" si="38"/>
        <v>221.96</v>
      </c>
      <c r="E113" s="105">
        <f>E137+E119+E125+E131+E143</f>
        <v>0</v>
      </c>
      <c r="F113" s="103">
        <f t="shared" si="35"/>
        <v>0</v>
      </c>
      <c r="G113" s="97">
        <f>G137+G119+G125+G131+G143</f>
        <v>0</v>
      </c>
      <c r="H113" s="103">
        <f t="shared" si="36"/>
        <v>0</v>
      </c>
      <c r="I113" s="105">
        <f>I119+I125+I131+I137+I143</f>
        <v>221.96</v>
      </c>
      <c r="J113" s="195"/>
      <c r="K113" s="58"/>
      <c r="L113" s="58"/>
      <c r="M113" s="59"/>
    </row>
    <row r="114" spans="1:13" s="61" customFormat="1" x14ac:dyDescent="0.25">
      <c r="A114" s="159"/>
      <c r="B114" s="121" t="s">
        <v>13</v>
      </c>
      <c r="C114" s="105">
        <f t="shared" si="38"/>
        <v>0</v>
      </c>
      <c r="D114" s="105">
        <f t="shared" si="38"/>
        <v>0</v>
      </c>
      <c r="E114" s="105">
        <f t="shared" si="38"/>
        <v>0</v>
      </c>
      <c r="F114" s="103"/>
      <c r="G114" s="97"/>
      <c r="H114" s="103"/>
      <c r="I114" s="105"/>
      <c r="J114" s="195"/>
      <c r="K114" s="58"/>
      <c r="L114" s="58"/>
      <c r="M114" s="59"/>
    </row>
    <row r="115" spans="1:13" s="61" customFormat="1" collapsed="1" x14ac:dyDescent="0.25">
      <c r="A115" s="159"/>
      <c r="B115" s="121" t="s">
        <v>5</v>
      </c>
      <c r="C115" s="105">
        <f t="shared" si="38"/>
        <v>0</v>
      </c>
      <c r="D115" s="105">
        <f t="shared" si="38"/>
        <v>0</v>
      </c>
      <c r="E115" s="105">
        <f t="shared" si="38"/>
        <v>0</v>
      </c>
      <c r="F115" s="103"/>
      <c r="G115" s="97"/>
      <c r="H115" s="103"/>
      <c r="I115" s="105"/>
      <c r="J115" s="195"/>
      <c r="K115" s="58"/>
      <c r="L115" s="58"/>
      <c r="M115" s="59"/>
    </row>
    <row r="116" spans="1:13" s="62" customFormat="1" ht="45" customHeight="1" x14ac:dyDescent="0.25">
      <c r="A116" s="148" t="s">
        <v>45</v>
      </c>
      <c r="B116" s="149" t="s">
        <v>39</v>
      </c>
      <c r="C116" s="150">
        <f t="shared" ref="C116:E116" si="39">SUM(C117:C121)</f>
        <v>5471.55</v>
      </c>
      <c r="D116" s="150">
        <f t="shared" si="39"/>
        <v>4439.24</v>
      </c>
      <c r="E116" s="150">
        <f t="shared" si="39"/>
        <v>0</v>
      </c>
      <c r="F116" s="151">
        <f>E116/D116</f>
        <v>0</v>
      </c>
      <c r="G116" s="127">
        <f>SUM(G117:G121)</f>
        <v>0</v>
      </c>
      <c r="H116" s="151">
        <f t="shared" si="36"/>
        <v>0</v>
      </c>
      <c r="I116" s="150">
        <f>I117+I118+I119</f>
        <v>4439.24</v>
      </c>
      <c r="J116" s="191" t="s">
        <v>92</v>
      </c>
      <c r="K116" s="58"/>
      <c r="L116" s="58"/>
      <c r="M116" s="59"/>
    </row>
    <row r="117" spans="1:13" s="61" customFormat="1" ht="39" customHeight="1" x14ac:dyDescent="0.25">
      <c r="A117" s="148"/>
      <c r="B117" s="121" t="s">
        <v>54</v>
      </c>
      <c r="C117" s="105">
        <v>706.1</v>
      </c>
      <c r="D117" s="105">
        <v>572.84</v>
      </c>
      <c r="E117" s="105"/>
      <c r="F117" s="151">
        <f>E117/D117</f>
        <v>0</v>
      </c>
      <c r="G117" s="97"/>
      <c r="H117" s="151">
        <f>G117/D117</f>
        <v>0</v>
      </c>
      <c r="I117" s="152">
        <v>572.84</v>
      </c>
      <c r="J117" s="191"/>
      <c r="K117" s="58"/>
      <c r="L117" s="58"/>
      <c r="M117" s="59"/>
    </row>
    <row r="118" spans="1:13" s="61" customFormat="1" ht="39" customHeight="1" x14ac:dyDescent="0.25">
      <c r="A118" s="148"/>
      <c r="B118" s="121" t="s">
        <v>52</v>
      </c>
      <c r="C118" s="105">
        <v>4492.2</v>
      </c>
      <c r="D118" s="105">
        <v>3644.44</v>
      </c>
      <c r="E118" s="105"/>
      <c r="F118" s="151">
        <f>E118/D118</f>
        <v>0</v>
      </c>
      <c r="G118" s="97"/>
      <c r="H118" s="151">
        <f>G118/D118</f>
        <v>0</v>
      </c>
      <c r="I118" s="152">
        <v>3644.44</v>
      </c>
      <c r="J118" s="191"/>
      <c r="K118" s="58"/>
      <c r="L118" s="58"/>
      <c r="M118" s="59"/>
    </row>
    <row r="119" spans="1:13" s="61" customFormat="1" ht="39" customHeight="1" x14ac:dyDescent="0.25">
      <c r="A119" s="148"/>
      <c r="B119" s="121" t="s">
        <v>38</v>
      </c>
      <c r="C119" s="105">
        <v>273.25</v>
      </c>
      <c r="D119" s="105">
        <v>221.96</v>
      </c>
      <c r="E119" s="105"/>
      <c r="F119" s="103">
        <f t="shared" si="35"/>
        <v>0</v>
      </c>
      <c r="G119" s="105"/>
      <c r="H119" s="151">
        <f t="shared" si="36"/>
        <v>0</v>
      </c>
      <c r="I119" s="152">
        <v>221.96</v>
      </c>
      <c r="J119" s="191"/>
      <c r="K119" s="58"/>
      <c r="L119" s="58"/>
      <c r="M119" s="59"/>
    </row>
    <row r="120" spans="1:13" s="61" customFormat="1" ht="22.5" customHeight="1" x14ac:dyDescent="0.25">
      <c r="A120" s="148"/>
      <c r="B120" s="121" t="s">
        <v>13</v>
      </c>
      <c r="C120" s="105"/>
      <c r="D120" s="99"/>
      <c r="E120" s="105"/>
      <c r="F120" s="103"/>
      <c r="G120" s="97"/>
      <c r="H120" s="103"/>
      <c r="I120" s="153"/>
      <c r="J120" s="191"/>
      <c r="K120" s="58"/>
      <c r="L120" s="58"/>
      <c r="M120" s="59"/>
    </row>
    <row r="121" spans="1:13" s="61" customFormat="1" ht="36" customHeight="1" collapsed="1" x14ac:dyDescent="0.25">
      <c r="A121" s="148"/>
      <c r="B121" s="121" t="s">
        <v>5</v>
      </c>
      <c r="C121" s="105"/>
      <c r="D121" s="99"/>
      <c r="E121" s="105"/>
      <c r="F121" s="103"/>
      <c r="G121" s="97"/>
      <c r="H121" s="103"/>
      <c r="I121" s="153"/>
      <c r="J121" s="191"/>
      <c r="K121" s="58"/>
      <c r="L121" s="58"/>
      <c r="M121" s="59"/>
    </row>
    <row r="122" spans="1:13" s="62" customFormat="1" ht="146.25" customHeight="1" x14ac:dyDescent="0.25">
      <c r="A122" s="148" t="s">
        <v>46</v>
      </c>
      <c r="B122" s="149" t="s">
        <v>40</v>
      </c>
      <c r="C122" s="150">
        <f t="shared" ref="C122:E122" si="40">SUM(C123:C127)</f>
        <v>13.1</v>
      </c>
      <c r="D122" s="150">
        <f t="shared" si="40"/>
        <v>13.1</v>
      </c>
      <c r="E122" s="150">
        <f t="shared" si="40"/>
        <v>6.55</v>
      </c>
      <c r="F122" s="151">
        <f t="shared" ref="F122:F146" si="41">E122/D122</f>
        <v>0.5</v>
      </c>
      <c r="G122" s="127">
        <f>G124</f>
        <v>0</v>
      </c>
      <c r="H122" s="151">
        <f t="shared" ref="H122:H146" si="42">G122/D122</f>
        <v>0</v>
      </c>
      <c r="I122" s="152">
        <f>I124</f>
        <v>13.1</v>
      </c>
      <c r="J122" s="121" t="s">
        <v>66</v>
      </c>
      <c r="K122" s="58"/>
      <c r="L122" s="58"/>
      <c r="M122" s="59"/>
    </row>
    <row r="123" spans="1:13" s="61" customFormat="1" x14ac:dyDescent="0.25">
      <c r="A123" s="148"/>
      <c r="B123" s="121" t="s">
        <v>4</v>
      </c>
      <c r="C123" s="105"/>
      <c r="D123" s="105"/>
      <c r="E123" s="105"/>
      <c r="F123" s="103"/>
      <c r="G123" s="97"/>
      <c r="H123" s="103"/>
      <c r="I123" s="153"/>
      <c r="J123" s="121"/>
      <c r="K123" s="58"/>
      <c r="L123" s="58"/>
      <c r="M123" s="59"/>
    </row>
    <row r="124" spans="1:13" s="61" customFormat="1" x14ac:dyDescent="0.25">
      <c r="A124" s="148"/>
      <c r="B124" s="121" t="s">
        <v>37</v>
      </c>
      <c r="C124" s="105">
        <v>13.1</v>
      </c>
      <c r="D124" s="105">
        <v>13.1</v>
      </c>
      <c r="E124" s="105">
        <v>6.55</v>
      </c>
      <c r="F124" s="103">
        <f t="shared" si="41"/>
        <v>0.5</v>
      </c>
      <c r="G124" s="97"/>
      <c r="H124" s="103">
        <f t="shared" si="42"/>
        <v>0</v>
      </c>
      <c r="I124" s="152">
        <v>13.1</v>
      </c>
      <c r="J124" s="121"/>
      <c r="K124" s="58"/>
      <c r="L124" s="58"/>
      <c r="M124" s="59"/>
    </row>
    <row r="125" spans="1:13" s="61" customFormat="1" x14ac:dyDescent="0.25">
      <c r="A125" s="148"/>
      <c r="B125" s="121" t="s">
        <v>38</v>
      </c>
      <c r="C125" s="105"/>
      <c r="D125" s="105"/>
      <c r="E125" s="105"/>
      <c r="F125" s="103"/>
      <c r="G125" s="97"/>
      <c r="H125" s="103"/>
      <c r="I125" s="153"/>
      <c r="J125" s="121"/>
      <c r="K125" s="58"/>
      <c r="L125" s="58"/>
      <c r="M125" s="59"/>
    </row>
    <row r="126" spans="1:13" s="61" customFormat="1" x14ac:dyDescent="0.25">
      <c r="A126" s="148"/>
      <c r="B126" s="121" t="s">
        <v>13</v>
      </c>
      <c r="C126" s="105"/>
      <c r="D126" s="105"/>
      <c r="E126" s="105"/>
      <c r="F126" s="103"/>
      <c r="G126" s="97"/>
      <c r="H126" s="103"/>
      <c r="I126" s="153"/>
      <c r="J126" s="121"/>
      <c r="K126" s="58"/>
      <c r="L126" s="58"/>
      <c r="M126" s="59"/>
    </row>
    <row r="127" spans="1:13" s="61" customFormat="1" ht="27.75" customHeight="1" collapsed="1" x14ac:dyDescent="0.25">
      <c r="A127" s="148"/>
      <c r="B127" s="121" t="s">
        <v>5</v>
      </c>
      <c r="C127" s="105"/>
      <c r="D127" s="105"/>
      <c r="E127" s="105"/>
      <c r="F127" s="103"/>
      <c r="G127" s="97"/>
      <c r="H127" s="103"/>
      <c r="I127" s="153"/>
      <c r="J127" s="121"/>
      <c r="K127" s="58"/>
      <c r="L127" s="58"/>
      <c r="M127" s="59"/>
    </row>
    <row r="128" spans="1:13" s="154" customFormat="1" ht="84.75" customHeight="1" outlineLevel="1" x14ac:dyDescent="0.25">
      <c r="A128" s="148" t="s">
        <v>47</v>
      </c>
      <c r="B128" s="149" t="s">
        <v>82</v>
      </c>
      <c r="C128" s="150">
        <f>SUM(C129:C133)</f>
        <v>7927.2</v>
      </c>
      <c r="D128" s="150">
        <f t="shared" ref="D128:E128" si="43">SUM(D129:D133)</f>
        <v>7927.2</v>
      </c>
      <c r="E128" s="150">
        <f t="shared" si="43"/>
        <v>0</v>
      </c>
      <c r="F128" s="151">
        <f t="shared" si="41"/>
        <v>0</v>
      </c>
      <c r="G128" s="127">
        <f>SUM(G129:G133)</f>
        <v>0</v>
      </c>
      <c r="H128" s="151">
        <f t="shared" si="42"/>
        <v>0</v>
      </c>
      <c r="I128" s="105">
        <f>I129</f>
        <v>7927.2</v>
      </c>
      <c r="J128" s="191" t="s">
        <v>85</v>
      </c>
      <c r="K128" s="58"/>
      <c r="L128" s="58"/>
      <c r="M128" s="59"/>
    </row>
    <row r="129" spans="1:13" s="61" customFormat="1" outlineLevel="1" x14ac:dyDescent="0.25">
      <c r="A129" s="148"/>
      <c r="B129" s="121" t="s">
        <v>4</v>
      </c>
      <c r="C129" s="105">
        <f>D129</f>
        <v>7927.2</v>
      </c>
      <c r="D129" s="105">
        <f>7134.5+792.7</f>
        <v>7927.2</v>
      </c>
      <c r="E129" s="105"/>
      <c r="F129" s="103">
        <f t="shared" si="41"/>
        <v>0</v>
      </c>
      <c r="G129" s="97"/>
      <c r="H129" s="103">
        <f t="shared" si="42"/>
        <v>0</v>
      </c>
      <c r="I129" s="105">
        <f>7134.5+792.7</f>
        <v>7927.2</v>
      </c>
      <c r="J129" s="191"/>
      <c r="K129" s="58"/>
      <c r="L129" s="58"/>
      <c r="M129" s="59"/>
    </row>
    <row r="130" spans="1:13" s="61" customFormat="1" outlineLevel="1" x14ac:dyDescent="0.25">
      <c r="A130" s="148"/>
      <c r="B130" s="121" t="s">
        <v>37</v>
      </c>
      <c r="C130" s="105"/>
      <c r="D130" s="105"/>
      <c r="E130" s="105"/>
      <c r="F130" s="103"/>
      <c r="G130" s="97"/>
      <c r="H130" s="103"/>
      <c r="I130" s="153"/>
      <c r="J130" s="191"/>
      <c r="K130" s="58"/>
      <c r="L130" s="58"/>
      <c r="M130" s="59"/>
    </row>
    <row r="131" spans="1:13" s="61" customFormat="1" outlineLevel="1" x14ac:dyDescent="0.25">
      <c r="A131" s="148"/>
      <c r="B131" s="121" t="s">
        <v>38</v>
      </c>
      <c r="C131" s="105"/>
      <c r="D131" s="105"/>
      <c r="E131" s="105"/>
      <c r="F131" s="103"/>
      <c r="G131" s="97"/>
      <c r="H131" s="103"/>
      <c r="I131" s="153"/>
      <c r="J131" s="191"/>
      <c r="K131" s="58"/>
      <c r="L131" s="58"/>
      <c r="M131" s="59"/>
    </row>
    <row r="132" spans="1:13" s="61" customFormat="1" outlineLevel="1" x14ac:dyDescent="0.25">
      <c r="A132" s="148"/>
      <c r="B132" s="121" t="s">
        <v>13</v>
      </c>
      <c r="C132" s="105"/>
      <c r="D132" s="99"/>
      <c r="E132" s="105"/>
      <c r="F132" s="103"/>
      <c r="G132" s="97"/>
      <c r="H132" s="103"/>
      <c r="I132" s="153"/>
      <c r="J132" s="191"/>
      <c r="K132" s="58"/>
      <c r="L132" s="58"/>
      <c r="M132" s="59"/>
    </row>
    <row r="133" spans="1:13" s="61" customFormat="1" outlineLevel="1" collapsed="1" x14ac:dyDescent="0.25">
      <c r="A133" s="148"/>
      <c r="B133" s="121" t="s">
        <v>5</v>
      </c>
      <c r="C133" s="105"/>
      <c r="D133" s="99"/>
      <c r="E133" s="105"/>
      <c r="F133" s="103"/>
      <c r="G133" s="97"/>
      <c r="H133" s="103"/>
      <c r="I133" s="153"/>
      <c r="J133" s="191"/>
      <c r="K133" s="58"/>
      <c r="L133" s="58"/>
      <c r="M133" s="59"/>
    </row>
    <row r="134" spans="1:13" s="54" customFormat="1" ht="46.5" customHeight="1" x14ac:dyDescent="0.25">
      <c r="A134" s="125" t="s">
        <v>48</v>
      </c>
      <c r="B134" s="126" t="s">
        <v>41</v>
      </c>
      <c r="C134" s="127">
        <f t="shared" ref="C134:D134" si="44">SUM(C135:C139)</f>
        <v>2043.4</v>
      </c>
      <c r="D134" s="127">
        <f t="shared" si="44"/>
        <v>4139.8</v>
      </c>
      <c r="E134" s="127"/>
      <c r="F134" s="128">
        <f t="shared" si="41"/>
        <v>0</v>
      </c>
      <c r="G134" s="127"/>
      <c r="H134" s="128">
        <f t="shared" si="42"/>
        <v>0</v>
      </c>
      <c r="I134" s="127">
        <f>SUM(I135:I139)</f>
        <v>3420.09</v>
      </c>
      <c r="J134" s="196" t="s">
        <v>99</v>
      </c>
      <c r="K134" s="58"/>
      <c r="L134" s="52"/>
      <c r="M134" s="53"/>
    </row>
    <row r="135" spans="1:13" s="55" customFormat="1" ht="90" customHeight="1" x14ac:dyDescent="0.25">
      <c r="A135" s="125"/>
      <c r="B135" s="96" t="s">
        <v>4</v>
      </c>
      <c r="C135" s="97">
        <v>1565.1</v>
      </c>
      <c r="D135" s="97">
        <v>3170.9</v>
      </c>
      <c r="E135" s="97"/>
      <c r="F135" s="98"/>
      <c r="G135" s="97"/>
      <c r="H135" s="98">
        <f t="shared" si="42"/>
        <v>0</v>
      </c>
      <c r="I135" s="97">
        <f>1565.1+1585.44</f>
        <v>3150.54</v>
      </c>
      <c r="J135" s="196"/>
      <c r="K135" s="58"/>
      <c r="L135" s="52"/>
      <c r="M135" s="53"/>
    </row>
    <row r="136" spans="1:13" s="55" customFormat="1" ht="90" customHeight="1" x14ac:dyDescent="0.25">
      <c r="A136" s="125"/>
      <c r="B136" s="96" t="s">
        <v>37</v>
      </c>
      <c r="C136" s="97">
        <v>478.3</v>
      </c>
      <c r="D136" s="97">
        <v>968.9</v>
      </c>
      <c r="E136" s="97"/>
      <c r="F136" s="98"/>
      <c r="G136" s="97"/>
      <c r="H136" s="98">
        <f t="shared" si="42"/>
        <v>0</v>
      </c>
      <c r="I136" s="97">
        <v>269.55</v>
      </c>
      <c r="J136" s="196"/>
      <c r="K136" s="58"/>
      <c r="L136" s="52"/>
      <c r="M136" s="53"/>
    </row>
    <row r="137" spans="1:13" s="55" customFormat="1" ht="90" customHeight="1" x14ac:dyDescent="0.25">
      <c r="A137" s="125"/>
      <c r="B137" s="96" t="s">
        <v>38</v>
      </c>
      <c r="C137" s="97"/>
      <c r="D137" s="97"/>
      <c r="E137" s="97"/>
      <c r="F137" s="98"/>
      <c r="G137" s="97"/>
      <c r="H137" s="98"/>
      <c r="I137" s="129"/>
      <c r="J137" s="196"/>
      <c r="K137" s="58"/>
      <c r="L137" s="52"/>
      <c r="M137" s="53"/>
    </row>
    <row r="138" spans="1:13" s="55" customFormat="1" ht="49.5" customHeight="1" x14ac:dyDescent="0.25">
      <c r="A138" s="125"/>
      <c r="B138" s="96" t="s">
        <v>13</v>
      </c>
      <c r="C138" s="97"/>
      <c r="D138" s="104"/>
      <c r="E138" s="97"/>
      <c r="F138" s="98"/>
      <c r="G138" s="97"/>
      <c r="H138" s="98"/>
      <c r="I138" s="129"/>
      <c r="J138" s="196"/>
      <c r="K138" s="58"/>
      <c r="L138" s="52"/>
      <c r="M138" s="53"/>
    </row>
    <row r="139" spans="1:13" s="55" customFormat="1" ht="49.5" customHeight="1" x14ac:dyDescent="0.25">
      <c r="A139" s="125"/>
      <c r="B139" s="96" t="s">
        <v>5</v>
      </c>
      <c r="C139" s="97"/>
      <c r="D139" s="104"/>
      <c r="E139" s="97"/>
      <c r="F139" s="98"/>
      <c r="G139" s="97"/>
      <c r="H139" s="98"/>
      <c r="I139" s="129"/>
      <c r="J139" s="196"/>
      <c r="K139" s="58"/>
      <c r="L139" s="52"/>
      <c r="M139" s="53"/>
    </row>
    <row r="140" spans="1:13" s="60" customFormat="1" ht="42" customHeight="1" x14ac:dyDescent="0.25">
      <c r="A140" s="148" t="s">
        <v>49</v>
      </c>
      <c r="B140" s="149" t="s">
        <v>55</v>
      </c>
      <c r="C140" s="150">
        <f t="shared" ref="C140:E140" si="45">SUM(C141:C145)</f>
        <v>0</v>
      </c>
      <c r="D140" s="150">
        <f t="shared" si="45"/>
        <v>0</v>
      </c>
      <c r="E140" s="150">
        <f t="shared" si="45"/>
        <v>0</v>
      </c>
      <c r="F140" s="98"/>
      <c r="G140" s="127">
        <f>SUM(G141:G145)</f>
        <v>0</v>
      </c>
      <c r="H140" s="151"/>
      <c r="I140" s="105">
        <f>I141</f>
        <v>0</v>
      </c>
      <c r="J140" s="194" t="s">
        <v>88</v>
      </c>
      <c r="K140" s="58"/>
      <c r="L140" s="58"/>
      <c r="M140" s="59"/>
    </row>
    <row r="141" spans="1:13" s="61" customFormat="1" x14ac:dyDescent="0.25">
      <c r="A141" s="148"/>
      <c r="B141" s="121" t="s">
        <v>4</v>
      </c>
      <c r="C141" s="105"/>
      <c r="D141" s="105"/>
      <c r="E141" s="105"/>
      <c r="F141" s="98"/>
      <c r="G141" s="97"/>
      <c r="H141" s="103"/>
      <c r="I141" s="105"/>
      <c r="J141" s="194"/>
      <c r="K141" s="58"/>
      <c r="L141" s="58"/>
      <c r="M141" s="59"/>
    </row>
    <row r="142" spans="1:13" s="61" customFormat="1" x14ac:dyDescent="0.25">
      <c r="A142" s="148"/>
      <c r="B142" s="121" t="s">
        <v>37</v>
      </c>
      <c r="C142" s="105"/>
      <c r="D142" s="105"/>
      <c r="E142" s="105"/>
      <c r="F142" s="98"/>
      <c r="G142" s="97"/>
      <c r="H142" s="103"/>
      <c r="I142" s="153"/>
      <c r="J142" s="194"/>
      <c r="K142" s="58"/>
      <c r="L142" s="58"/>
      <c r="M142" s="59"/>
    </row>
    <row r="143" spans="1:13" s="61" customFormat="1" x14ac:dyDescent="0.25">
      <c r="A143" s="148"/>
      <c r="B143" s="121" t="s">
        <v>38</v>
      </c>
      <c r="C143" s="105"/>
      <c r="D143" s="105"/>
      <c r="E143" s="105"/>
      <c r="F143" s="98"/>
      <c r="G143" s="97"/>
      <c r="H143" s="103"/>
      <c r="I143" s="153"/>
      <c r="J143" s="194"/>
      <c r="K143" s="58"/>
      <c r="L143" s="58"/>
      <c r="M143" s="59"/>
    </row>
    <row r="144" spans="1:13" s="61" customFormat="1" x14ac:dyDescent="0.25">
      <c r="A144" s="148"/>
      <c r="B144" s="121" t="s">
        <v>13</v>
      </c>
      <c r="C144" s="105"/>
      <c r="D144" s="99"/>
      <c r="E144" s="105"/>
      <c r="F144" s="103"/>
      <c r="G144" s="97"/>
      <c r="H144" s="103"/>
      <c r="I144" s="153"/>
      <c r="J144" s="194"/>
      <c r="K144" s="58"/>
      <c r="L144" s="58"/>
      <c r="M144" s="59"/>
    </row>
    <row r="145" spans="1:13" s="61" customFormat="1" x14ac:dyDescent="0.25">
      <c r="A145" s="148"/>
      <c r="B145" s="121" t="s">
        <v>5</v>
      </c>
      <c r="C145" s="105"/>
      <c r="D145" s="99"/>
      <c r="E145" s="105"/>
      <c r="F145" s="103"/>
      <c r="G145" s="97"/>
      <c r="H145" s="103"/>
      <c r="I145" s="153"/>
      <c r="J145" s="194"/>
      <c r="K145" s="58"/>
      <c r="L145" s="58"/>
      <c r="M145" s="59"/>
    </row>
    <row r="146" spans="1:13" s="46" customFormat="1" ht="409.5" customHeight="1" x14ac:dyDescent="0.25">
      <c r="A146" s="221" t="s">
        <v>20</v>
      </c>
      <c r="B146" s="208" t="s">
        <v>126</v>
      </c>
      <c r="C146" s="205">
        <f>SUM(C148:C152)</f>
        <v>294503.71000000002</v>
      </c>
      <c r="D146" s="205">
        <f>SUM(D148:D152)</f>
        <v>304571.18</v>
      </c>
      <c r="E146" s="205">
        <f t="shared" ref="E146:G146" si="46">SUM(E148:E152)</f>
        <v>22639.99</v>
      </c>
      <c r="F146" s="204">
        <f t="shared" si="41"/>
        <v>7.4300000000000005E-2</v>
      </c>
      <c r="G146" s="205">
        <f t="shared" si="46"/>
        <v>18052.79</v>
      </c>
      <c r="H146" s="222">
        <f t="shared" si="42"/>
        <v>5.9299999999999999E-2</v>
      </c>
      <c r="I146" s="224">
        <f>I148+I149+I150+I151+I152</f>
        <v>304571.18</v>
      </c>
      <c r="J146" s="187" t="s">
        <v>125</v>
      </c>
      <c r="K146" s="18"/>
      <c r="L146" s="35"/>
      <c r="M146" s="36"/>
    </row>
    <row r="147" spans="1:13" s="46" customFormat="1" ht="291" customHeight="1" x14ac:dyDescent="0.25">
      <c r="A147" s="221"/>
      <c r="B147" s="208"/>
      <c r="C147" s="205"/>
      <c r="D147" s="205"/>
      <c r="E147" s="205"/>
      <c r="F147" s="204"/>
      <c r="G147" s="205"/>
      <c r="H147" s="222"/>
      <c r="I147" s="224"/>
      <c r="J147" s="188"/>
      <c r="K147" s="18"/>
      <c r="L147" s="35"/>
      <c r="M147" s="36"/>
    </row>
    <row r="148" spans="1:13" s="38" customFormat="1" ht="151.5" customHeight="1" x14ac:dyDescent="0.25">
      <c r="A148" s="221"/>
      <c r="B148" s="94" t="s">
        <v>4</v>
      </c>
      <c r="C148" s="97">
        <v>18110.400000000001</v>
      </c>
      <c r="D148" s="97">
        <v>18110.400000000001</v>
      </c>
      <c r="E148" s="97">
        <v>0</v>
      </c>
      <c r="F148" s="109">
        <f>E148/D148</f>
        <v>0</v>
      </c>
      <c r="G148" s="108">
        <v>0</v>
      </c>
      <c r="H148" s="109">
        <f>G148/D148</f>
        <v>0</v>
      </c>
      <c r="I148" s="108">
        <v>18110.400000000001</v>
      </c>
      <c r="J148" s="188"/>
      <c r="K148" s="18"/>
      <c r="L148" s="35"/>
      <c r="M148" s="36"/>
    </row>
    <row r="149" spans="1:13" s="48" customFormat="1" ht="129.75" customHeight="1" x14ac:dyDescent="0.25">
      <c r="A149" s="221"/>
      <c r="B149" s="96" t="s">
        <v>16</v>
      </c>
      <c r="C149" s="97">
        <v>71322.399999999994</v>
      </c>
      <c r="D149" s="97">
        <v>79892.100000000006</v>
      </c>
      <c r="E149" s="97">
        <v>4587.2</v>
      </c>
      <c r="F149" s="109">
        <f>E149/D149</f>
        <v>5.74E-2</v>
      </c>
      <c r="G149" s="108">
        <v>0</v>
      </c>
      <c r="H149" s="109">
        <f>G149/D149</f>
        <v>0</v>
      </c>
      <c r="I149" s="108">
        <v>79892.100000000006</v>
      </c>
      <c r="J149" s="188"/>
      <c r="K149" s="18"/>
      <c r="L149" s="40"/>
      <c r="M149" s="36"/>
    </row>
    <row r="150" spans="1:13" s="38" customFormat="1" ht="74.25" customHeight="1" x14ac:dyDescent="0.25">
      <c r="A150" s="221"/>
      <c r="B150" s="94" t="s">
        <v>11</v>
      </c>
      <c r="C150" s="105">
        <v>14624.89</v>
      </c>
      <c r="D150" s="105">
        <v>16122.66</v>
      </c>
      <c r="E150" s="105">
        <f>G150</f>
        <v>2160.02</v>
      </c>
      <c r="F150" s="113">
        <f>E150/D150</f>
        <v>0.13400000000000001</v>
      </c>
      <c r="G150" s="118">
        <v>2160.02</v>
      </c>
      <c r="H150" s="113">
        <f>G150/D150</f>
        <v>0.13400000000000001</v>
      </c>
      <c r="I150" s="118">
        <v>16122.66</v>
      </c>
      <c r="J150" s="188"/>
      <c r="K150" s="18"/>
      <c r="L150" s="35"/>
      <c r="M150" s="36"/>
    </row>
    <row r="151" spans="1:13" s="38" customFormat="1" ht="96" customHeight="1" x14ac:dyDescent="0.25">
      <c r="A151" s="221"/>
      <c r="B151" s="94" t="s">
        <v>13</v>
      </c>
      <c r="C151" s="97"/>
      <c r="D151" s="97"/>
      <c r="E151" s="106"/>
      <c r="F151" s="98"/>
      <c r="G151" s="106"/>
      <c r="H151" s="70"/>
      <c r="I151" s="21"/>
      <c r="J151" s="188"/>
      <c r="K151" s="18"/>
      <c r="L151" s="35"/>
      <c r="M151" s="36"/>
    </row>
    <row r="152" spans="1:13" s="38" customFormat="1" ht="117" customHeight="1" x14ac:dyDescent="0.25">
      <c r="A152" s="221"/>
      <c r="B152" s="107" t="s">
        <v>5</v>
      </c>
      <c r="C152" s="108">
        <v>190446.02</v>
      </c>
      <c r="D152" s="108">
        <v>190446.02</v>
      </c>
      <c r="E152" s="108">
        <f>G152</f>
        <v>15892.77</v>
      </c>
      <c r="F152" s="109">
        <f t="shared" ref="F152:F168" si="47">E152/D152</f>
        <v>8.3500000000000005E-2</v>
      </c>
      <c r="G152" s="108">
        <v>15892.77</v>
      </c>
      <c r="H152" s="109">
        <f t="shared" ref="H152:H158" si="48">G152/D152</f>
        <v>8.3500000000000005E-2</v>
      </c>
      <c r="I152" s="108">
        <v>190446.02</v>
      </c>
      <c r="J152" s="188"/>
      <c r="K152" s="18"/>
      <c r="L152" s="35"/>
      <c r="M152" s="36"/>
    </row>
    <row r="153" spans="1:13" s="46" customFormat="1" ht="409.5" customHeight="1" x14ac:dyDescent="0.25">
      <c r="A153" s="209" t="s">
        <v>21</v>
      </c>
      <c r="B153" s="208" t="s">
        <v>110</v>
      </c>
      <c r="C153" s="207">
        <f>C155+C156+C157+C158+C159</f>
        <v>32876.800000000003</v>
      </c>
      <c r="D153" s="207">
        <f>D155+D156+D157+D158+D159</f>
        <v>33087.300000000003</v>
      </c>
      <c r="E153" s="207">
        <f>E155+E156+E157+E158+E159</f>
        <v>19613.57</v>
      </c>
      <c r="F153" s="206">
        <f t="shared" si="47"/>
        <v>0.59279999999999999</v>
      </c>
      <c r="G153" s="207">
        <f>G155+G156+G157+G158+G159</f>
        <v>19334.97</v>
      </c>
      <c r="H153" s="206">
        <f t="shared" si="48"/>
        <v>0.58440000000000003</v>
      </c>
      <c r="I153" s="207">
        <f>I155+I156+I157+I158+I159</f>
        <v>33087.300000000003</v>
      </c>
      <c r="J153" s="187" t="s">
        <v>113</v>
      </c>
      <c r="K153" s="18"/>
      <c r="L153" s="35"/>
      <c r="M153" s="36"/>
    </row>
    <row r="154" spans="1:13" s="46" customFormat="1" ht="210" customHeight="1" x14ac:dyDescent="0.25">
      <c r="A154" s="210"/>
      <c r="B154" s="208"/>
      <c r="C154" s="207"/>
      <c r="D154" s="207"/>
      <c r="E154" s="207"/>
      <c r="F154" s="206"/>
      <c r="G154" s="207"/>
      <c r="H154" s="206"/>
      <c r="I154" s="207"/>
      <c r="J154" s="188"/>
      <c r="K154" s="18"/>
      <c r="L154" s="35"/>
      <c r="M154" s="36"/>
    </row>
    <row r="155" spans="1:13" s="38" customFormat="1" x14ac:dyDescent="0.25">
      <c r="A155" s="89"/>
      <c r="B155" s="162" t="s">
        <v>4</v>
      </c>
      <c r="C155" s="105">
        <v>446.3</v>
      </c>
      <c r="D155" s="105">
        <v>446.3</v>
      </c>
      <c r="E155" s="105">
        <v>200</v>
      </c>
      <c r="F155" s="103">
        <f>E155/D155</f>
        <v>0.4481</v>
      </c>
      <c r="G155" s="105">
        <v>200</v>
      </c>
      <c r="H155" s="103">
        <f>G155/D155</f>
        <v>0.4481</v>
      </c>
      <c r="I155" s="105">
        <v>446.3</v>
      </c>
      <c r="J155" s="188"/>
      <c r="K155" s="18"/>
      <c r="L155" s="35"/>
      <c r="M155" s="36"/>
    </row>
    <row r="156" spans="1:13" s="38" customFormat="1" x14ac:dyDescent="0.25">
      <c r="A156" s="89"/>
      <c r="B156" s="162" t="s">
        <v>16</v>
      </c>
      <c r="C156" s="105">
        <v>21104.9</v>
      </c>
      <c r="D156" s="105">
        <v>21104.9</v>
      </c>
      <c r="E156" s="105">
        <v>9790</v>
      </c>
      <c r="F156" s="103">
        <f t="shared" si="47"/>
        <v>0.46389999999999998</v>
      </c>
      <c r="G156" s="105">
        <v>9511.4</v>
      </c>
      <c r="H156" s="103">
        <f t="shared" si="48"/>
        <v>0.45069999999999999</v>
      </c>
      <c r="I156" s="105">
        <f>9518+11480.2+106.7</f>
        <v>21104.9</v>
      </c>
      <c r="J156" s="188"/>
      <c r="K156" s="18"/>
      <c r="L156" s="35"/>
      <c r="M156" s="36"/>
    </row>
    <row r="157" spans="1:13" s="38" customFormat="1" x14ac:dyDescent="0.25">
      <c r="A157" s="89"/>
      <c r="B157" s="162" t="s">
        <v>11</v>
      </c>
      <c r="C157" s="105">
        <v>6069.57</v>
      </c>
      <c r="D157" s="105">
        <v>3018.8</v>
      </c>
      <c r="E157" s="105">
        <f>G157</f>
        <v>1227.55</v>
      </c>
      <c r="F157" s="103">
        <f t="shared" si="47"/>
        <v>0.40660000000000002</v>
      </c>
      <c r="G157" s="105">
        <v>1227.55</v>
      </c>
      <c r="H157" s="103">
        <f t="shared" si="48"/>
        <v>0.40660000000000002</v>
      </c>
      <c r="I157" s="105">
        <f>D157</f>
        <v>3018.8</v>
      </c>
      <c r="J157" s="188"/>
      <c r="K157" s="18"/>
      <c r="L157" s="35"/>
      <c r="M157" s="36"/>
    </row>
    <row r="158" spans="1:13" s="38" customFormat="1" x14ac:dyDescent="0.25">
      <c r="A158" s="89"/>
      <c r="B158" s="162" t="s">
        <v>13</v>
      </c>
      <c r="C158" s="105">
        <v>5256.03</v>
      </c>
      <c r="D158" s="105">
        <v>8517.2999999999993</v>
      </c>
      <c r="E158" s="105">
        <f>G158</f>
        <v>8396.02</v>
      </c>
      <c r="F158" s="103">
        <f t="shared" si="47"/>
        <v>0.98580000000000001</v>
      </c>
      <c r="G158" s="105">
        <v>8396.02</v>
      </c>
      <c r="H158" s="103">
        <f t="shared" si="48"/>
        <v>0.98580000000000001</v>
      </c>
      <c r="I158" s="105">
        <f>D158</f>
        <v>8517.2999999999993</v>
      </c>
      <c r="J158" s="188"/>
      <c r="K158" s="18"/>
      <c r="L158" s="35"/>
      <c r="M158" s="36"/>
    </row>
    <row r="159" spans="1:13" s="38" customFormat="1" x14ac:dyDescent="0.25">
      <c r="A159" s="89"/>
      <c r="B159" s="162" t="s">
        <v>5</v>
      </c>
      <c r="C159" s="20"/>
      <c r="D159" s="20"/>
      <c r="E159" s="20"/>
      <c r="F159" s="69"/>
      <c r="G159" s="20"/>
      <c r="H159" s="69"/>
      <c r="I159" s="20"/>
      <c r="J159" s="188"/>
      <c r="K159" s="18"/>
      <c r="L159" s="35"/>
      <c r="M159" s="36"/>
    </row>
    <row r="160" spans="1:13" s="33" customFormat="1" ht="88.5" customHeight="1" x14ac:dyDescent="0.25">
      <c r="A160" s="75" t="s">
        <v>22</v>
      </c>
      <c r="B160" s="73" t="s">
        <v>68</v>
      </c>
      <c r="C160" s="99"/>
      <c r="D160" s="99"/>
      <c r="E160" s="99"/>
      <c r="F160" s="103"/>
      <c r="G160" s="74"/>
      <c r="H160" s="101"/>
      <c r="I160" s="102"/>
      <c r="J160" s="223" t="s">
        <v>36</v>
      </c>
      <c r="K160" s="58"/>
      <c r="L160" s="58"/>
      <c r="M160" s="59"/>
    </row>
    <row r="161" spans="1:13" s="33" customFormat="1" x14ac:dyDescent="0.25">
      <c r="A161" s="75"/>
      <c r="B161" s="91" t="s">
        <v>4</v>
      </c>
      <c r="C161" s="99"/>
      <c r="D161" s="99"/>
      <c r="E161" s="99"/>
      <c r="F161" s="103"/>
      <c r="G161" s="74"/>
      <c r="H161" s="101"/>
      <c r="I161" s="102"/>
      <c r="J161" s="223"/>
      <c r="K161" s="58"/>
      <c r="L161" s="58"/>
      <c r="M161" s="59"/>
    </row>
    <row r="162" spans="1:13" s="33" customFormat="1" x14ac:dyDescent="0.25">
      <c r="A162" s="75"/>
      <c r="B162" s="91" t="s">
        <v>16</v>
      </c>
      <c r="C162" s="99"/>
      <c r="D162" s="99"/>
      <c r="E162" s="99"/>
      <c r="F162" s="103"/>
      <c r="G162" s="74"/>
      <c r="H162" s="101"/>
      <c r="I162" s="102"/>
      <c r="J162" s="223"/>
      <c r="K162" s="58"/>
      <c r="L162" s="58"/>
      <c r="M162" s="59"/>
    </row>
    <row r="163" spans="1:13" s="33" customFormat="1" x14ac:dyDescent="0.25">
      <c r="A163" s="75"/>
      <c r="B163" s="91" t="s">
        <v>11</v>
      </c>
      <c r="C163" s="99"/>
      <c r="D163" s="99"/>
      <c r="E163" s="99"/>
      <c r="F163" s="103"/>
      <c r="G163" s="74"/>
      <c r="H163" s="101"/>
      <c r="I163" s="102"/>
      <c r="J163" s="223"/>
      <c r="K163" s="58"/>
      <c r="L163" s="58"/>
      <c r="M163" s="59"/>
    </row>
    <row r="164" spans="1:13" s="33" customFormat="1" x14ac:dyDescent="0.25">
      <c r="A164" s="75"/>
      <c r="B164" s="91" t="s">
        <v>13</v>
      </c>
      <c r="C164" s="99"/>
      <c r="D164" s="99"/>
      <c r="E164" s="99"/>
      <c r="F164" s="103"/>
      <c r="G164" s="74"/>
      <c r="H164" s="101"/>
      <c r="I164" s="102"/>
      <c r="J164" s="223"/>
      <c r="K164" s="58"/>
      <c r="L164" s="58"/>
      <c r="M164" s="59"/>
    </row>
    <row r="165" spans="1:13" s="33" customFormat="1" x14ac:dyDescent="0.25">
      <c r="A165" s="75"/>
      <c r="B165" s="91" t="s">
        <v>5</v>
      </c>
      <c r="C165" s="99"/>
      <c r="D165" s="99"/>
      <c r="E165" s="99"/>
      <c r="F165" s="103"/>
      <c r="G165" s="74"/>
      <c r="H165" s="101"/>
      <c r="I165" s="102"/>
      <c r="J165" s="223"/>
      <c r="K165" s="58"/>
      <c r="L165" s="58"/>
      <c r="M165" s="59"/>
    </row>
    <row r="166" spans="1:13" s="47" customFormat="1" ht="132.75" customHeight="1" x14ac:dyDescent="0.25">
      <c r="A166" s="110" t="s">
        <v>23</v>
      </c>
      <c r="B166" s="111" t="s">
        <v>95</v>
      </c>
      <c r="C166" s="112">
        <f>SUM(C167:C171)</f>
        <v>252.2</v>
      </c>
      <c r="D166" s="112">
        <f t="shared" ref="D166:I166" si="49">SUM(D167:D171)</f>
        <v>252.2</v>
      </c>
      <c r="E166" s="112">
        <f t="shared" si="49"/>
        <v>14.28</v>
      </c>
      <c r="F166" s="113">
        <f t="shared" si="47"/>
        <v>5.6599999999999998E-2</v>
      </c>
      <c r="G166" s="112">
        <f t="shared" si="49"/>
        <v>14.12</v>
      </c>
      <c r="H166" s="114">
        <f>G166/D166*100</f>
        <v>5.5987</v>
      </c>
      <c r="I166" s="179">
        <f t="shared" si="49"/>
        <v>252.2</v>
      </c>
      <c r="J166" s="223" t="s">
        <v>89</v>
      </c>
      <c r="K166" s="18"/>
      <c r="L166" s="35"/>
      <c r="M166" s="36"/>
    </row>
    <row r="167" spans="1:13" s="47" customFormat="1" x14ac:dyDescent="0.25">
      <c r="A167" s="110"/>
      <c r="B167" s="115" t="s">
        <v>4</v>
      </c>
      <c r="C167" s="108"/>
      <c r="D167" s="108"/>
      <c r="E167" s="108"/>
      <c r="F167" s="113"/>
      <c r="G167" s="108"/>
      <c r="H167" s="109"/>
      <c r="I167" s="97"/>
      <c r="J167" s="223"/>
      <c r="K167" s="18"/>
      <c r="L167" s="35"/>
      <c r="M167" s="36"/>
    </row>
    <row r="168" spans="1:13" s="47" customFormat="1" x14ac:dyDescent="0.25">
      <c r="A168" s="110"/>
      <c r="B168" s="115" t="s">
        <v>16</v>
      </c>
      <c r="C168" s="108">
        <v>252.2</v>
      </c>
      <c r="D168" s="108">
        <v>252.2</v>
      </c>
      <c r="E168" s="108">
        <v>14.28</v>
      </c>
      <c r="F168" s="113">
        <f t="shared" si="47"/>
        <v>5.6599999999999998E-2</v>
      </c>
      <c r="G168" s="108">
        <v>14.12</v>
      </c>
      <c r="H168" s="109">
        <f>G168/D168*100</f>
        <v>5.5987</v>
      </c>
      <c r="I168" s="97">
        <v>252.2</v>
      </c>
      <c r="J168" s="223"/>
      <c r="K168" s="18"/>
      <c r="L168" s="35"/>
      <c r="M168" s="36"/>
    </row>
    <row r="169" spans="1:13" s="47" customFormat="1" x14ac:dyDescent="0.25">
      <c r="A169" s="110"/>
      <c r="B169" s="115" t="s">
        <v>11</v>
      </c>
      <c r="C169" s="108"/>
      <c r="D169" s="108"/>
      <c r="E169" s="108"/>
      <c r="F169" s="109"/>
      <c r="G169" s="108"/>
      <c r="H169" s="109"/>
      <c r="I169" s="21"/>
      <c r="J169" s="223"/>
      <c r="K169" s="18"/>
      <c r="L169" s="35"/>
      <c r="M169" s="36"/>
    </row>
    <row r="170" spans="1:13" s="47" customFormat="1" x14ac:dyDescent="0.25">
      <c r="A170" s="110"/>
      <c r="B170" s="115" t="s">
        <v>13</v>
      </c>
      <c r="C170" s="108"/>
      <c r="D170" s="108"/>
      <c r="E170" s="108"/>
      <c r="F170" s="109"/>
      <c r="G170" s="108"/>
      <c r="H170" s="109"/>
      <c r="I170" s="21"/>
      <c r="J170" s="223"/>
      <c r="K170" s="18"/>
      <c r="L170" s="35"/>
      <c r="M170" s="36"/>
    </row>
    <row r="171" spans="1:13" s="47" customFormat="1" x14ac:dyDescent="0.25">
      <c r="A171" s="110"/>
      <c r="B171" s="115" t="s">
        <v>5</v>
      </c>
      <c r="C171" s="108"/>
      <c r="D171" s="108"/>
      <c r="E171" s="108"/>
      <c r="F171" s="109"/>
      <c r="G171" s="108"/>
      <c r="H171" s="109"/>
      <c r="I171" s="21"/>
      <c r="J171" s="223"/>
      <c r="K171" s="18"/>
      <c r="L171" s="35"/>
      <c r="M171" s="36"/>
    </row>
    <row r="172" spans="1:13" s="49" customFormat="1" ht="222.75" customHeight="1" x14ac:dyDescent="0.25">
      <c r="A172" s="163" t="s">
        <v>24</v>
      </c>
      <c r="B172" s="93" t="s">
        <v>111</v>
      </c>
      <c r="C172" s="99">
        <f>C174+C173+C175+C176+C177</f>
        <v>235712.5</v>
      </c>
      <c r="D172" s="99">
        <f>D174+D173+D175+D176+D177</f>
        <v>240755.92</v>
      </c>
      <c r="E172" s="99">
        <f t="shared" ref="E172" si="50">E174+E173+E175+E176+E177</f>
        <v>85156.5</v>
      </c>
      <c r="F172" s="101">
        <f>E172/D172</f>
        <v>0.35370000000000001</v>
      </c>
      <c r="G172" s="161">
        <f>G174+G173+G175+G176+G177</f>
        <v>85156.54</v>
      </c>
      <c r="H172" s="101">
        <f t="shared" ref="H172" si="51">G172/D172</f>
        <v>0.35370000000000001</v>
      </c>
      <c r="I172" s="99">
        <f>I174+I173+I175+I176+I177</f>
        <v>240755.92</v>
      </c>
      <c r="J172" s="187" t="s">
        <v>118</v>
      </c>
      <c r="K172" s="18"/>
      <c r="L172" s="35"/>
      <c r="M172" s="36"/>
    </row>
    <row r="173" spans="1:13" s="38" customFormat="1" ht="95.25" customHeight="1" x14ac:dyDescent="0.25">
      <c r="A173" s="163"/>
      <c r="B173" s="162" t="s">
        <v>4</v>
      </c>
      <c r="C173" s="20"/>
      <c r="D173" s="20"/>
      <c r="E173" s="20"/>
      <c r="F173" s="69"/>
      <c r="G173" s="21"/>
      <c r="H173" s="69"/>
      <c r="I173" s="20"/>
      <c r="J173" s="188"/>
      <c r="K173" s="18"/>
      <c r="L173" s="35"/>
      <c r="M173" s="36"/>
    </row>
    <row r="174" spans="1:13" s="38" customFormat="1" ht="120.75" customHeight="1" x14ac:dyDescent="0.25">
      <c r="A174" s="163"/>
      <c r="B174" s="162" t="s">
        <v>16</v>
      </c>
      <c r="C174" s="105">
        <v>224499.20000000001</v>
      </c>
      <c r="D174" s="105">
        <v>224499.20000000001</v>
      </c>
      <c r="E174" s="105">
        <v>80302.559999999998</v>
      </c>
      <c r="F174" s="103">
        <f>E174/D174</f>
        <v>0.35770000000000002</v>
      </c>
      <c r="G174" s="97">
        <v>80302.600000000006</v>
      </c>
      <c r="H174" s="103">
        <f>G174/D174</f>
        <v>0.35770000000000002</v>
      </c>
      <c r="I174" s="105">
        <v>224499.20000000001</v>
      </c>
      <c r="J174" s="188"/>
      <c r="K174" s="18"/>
      <c r="L174" s="35"/>
      <c r="M174" s="36"/>
    </row>
    <row r="175" spans="1:13" s="38" customFormat="1" ht="128.25" customHeight="1" x14ac:dyDescent="0.25">
      <c r="A175" s="163"/>
      <c r="B175" s="162" t="s">
        <v>11</v>
      </c>
      <c r="C175" s="105">
        <f>11213.3-C176</f>
        <v>11175.2</v>
      </c>
      <c r="D175" s="105">
        <v>12237.34</v>
      </c>
      <c r="E175" s="105">
        <f>G175</f>
        <v>4853.9399999999996</v>
      </c>
      <c r="F175" s="103">
        <f>E175/D175</f>
        <v>0.39660000000000001</v>
      </c>
      <c r="G175" s="105">
        <v>4853.9399999999996</v>
      </c>
      <c r="H175" s="103">
        <f>G175/D175</f>
        <v>0.39660000000000001</v>
      </c>
      <c r="I175" s="105">
        <v>12237.34</v>
      </c>
      <c r="J175" s="188"/>
      <c r="K175" s="18"/>
      <c r="L175" s="35"/>
      <c r="M175" s="36"/>
    </row>
    <row r="176" spans="1:13" s="38" customFormat="1" ht="95.25" customHeight="1" x14ac:dyDescent="0.25">
      <c r="A176" s="163"/>
      <c r="B176" s="162" t="s">
        <v>13</v>
      </c>
      <c r="C176" s="105">
        <v>38.1</v>
      </c>
      <c r="D176" s="105">
        <v>4019.38</v>
      </c>
      <c r="E176" s="105">
        <f>G176</f>
        <v>0</v>
      </c>
      <c r="F176" s="103"/>
      <c r="G176" s="97"/>
      <c r="H176" s="103"/>
      <c r="I176" s="105">
        <f>D176</f>
        <v>4019.38</v>
      </c>
      <c r="J176" s="188"/>
      <c r="K176" s="18"/>
      <c r="L176" s="35"/>
      <c r="M176" s="36"/>
    </row>
    <row r="177" spans="1:13" s="38" customFormat="1" ht="22.5" customHeight="1" x14ac:dyDescent="0.25">
      <c r="A177" s="163"/>
      <c r="B177" s="162" t="s">
        <v>5</v>
      </c>
      <c r="C177" s="20"/>
      <c r="D177" s="20"/>
      <c r="E177" s="20"/>
      <c r="F177" s="69"/>
      <c r="G177" s="21"/>
      <c r="H177" s="69"/>
      <c r="I177" s="20"/>
      <c r="J177" s="188"/>
      <c r="K177" s="18"/>
      <c r="L177" s="35"/>
      <c r="M177" s="36"/>
    </row>
    <row r="178" spans="1:13" s="34" customFormat="1" ht="63.75" customHeight="1" x14ac:dyDescent="0.25">
      <c r="A178" s="75" t="s">
        <v>25</v>
      </c>
      <c r="B178" s="73" t="s">
        <v>69</v>
      </c>
      <c r="C178" s="99"/>
      <c r="D178" s="99"/>
      <c r="E178" s="100"/>
      <c r="F178" s="101"/>
      <c r="G178" s="74"/>
      <c r="H178" s="101"/>
      <c r="I178" s="102"/>
      <c r="J178" s="79" t="s">
        <v>36</v>
      </c>
      <c r="K178" s="58"/>
      <c r="L178" s="58"/>
      <c r="M178" s="59"/>
    </row>
    <row r="179" spans="1:13" s="39" customFormat="1" ht="128.25" customHeight="1" x14ac:dyDescent="0.4">
      <c r="A179" s="110" t="s">
        <v>26</v>
      </c>
      <c r="B179" s="116" t="s">
        <v>96</v>
      </c>
      <c r="C179" s="112">
        <f>SUM(C180:C184)</f>
        <v>421455</v>
      </c>
      <c r="D179" s="112">
        <f t="shared" ref="D179:G179" si="52">SUM(D180:D184)</f>
        <v>421455</v>
      </c>
      <c r="E179" s="112">
        <f t="shared" si="52"/>
        <v>218925.84</v>
      </c>
      <c r="F179" s="114">
        <f>E179/D179</f>
        <v>0.51949999999999996</v>
      </c>
      <c r="G179" s="112">
        <f t="shared" si="52"/>
        <v>218925.84</v>
      </c>
      <c r="H179" s="114">
        <f>G179/D179</f>
        <v>0.51949999999999996</v>
      </c>
      <c r="I179" s="112">
        <f>SUM(I180:I184)</f>
        <v>421455</v>
      </c>
      <c r="J179" s="187" t="s">
        <v>98</v>
      </c>
      <c r="K179" s="18"/>
      <c r="L179" s="35"/>
      <c r="M179" s="36"/>
    </row>
    <row r="180" spans="1:13" s="39" customFormat="1" ht="102.75" customHeight="1" x14ac:dyDescent="0.4">
      <c r="A180" s="110"/>
      <c r="B180" s="107" t="s">
        <v>4</v>
      </c>
      <c r="C180" s="108"/>
      <c r="D180" s="108"/>
      <c r="E180" s="108"/>
      <c r="F180" s="109"/>
      <c r="G180" s="108"/>
      <c r="H180" s="109"/>
      <c r="I180" s="21"/>
      <c r="J180" s="188"/>
      <c r="K180" s="18"/>
      <c r="L180" s="35"/>
      <c r="M180" s="36"/>
    </row>
    <row r="181" spans="1:13" s="41" customFormat="1" ht="102.75" customHeight="1" x14ac:dyDescent="0.4">
      <c r="A181" s="117"/>
      <c r="B181" s="115" t="s">
        <v>16</v>
      </c>
      <c r="C181" s="108">
        <v>400380.6</v>
      </c>
      <c r="D181" s="108">
        <v>400380.6</v>
      </c>
      <c r="E181" s="108">
        <v>207979.55</v>
      </c>
      <c r="F181" s="109">
        <f>E181/D181</f>
        <v>0.51949999999999996</v>
      </c>
      <c r="G181" s="108">
        <v>207979.55</v>
      </c>
      <c r="H181" s="109">
        <f>G181/D181</f>
        <v>0.51949999999999996</v>
      </c>
      <c r="I181" s="108">
        <f>368367.5+32013.1</f>
        <v>400380.6</v>
      </c>
      <c r="J181" s="188"/>
      <c r="K181" s="18"/>
      <c r="L181" s="40"/>
      <c r="M181" s="36"/>
    </row>
    <row r="182" spans="1:13" s="41" customFormat="1" ht="102.75" customHeight="1" x14ac:dyDescent="0.4">
      <c r="A182" s="117"/>
      <c r="B182" s="115" t="s">
        <v>11</v>
      </c>
      <c r="C182" s="108">
        <v>21074.400000000001</v>
      </c>
      <c r="D182" s="108">
        <v>21074.400000000001</v>
      </c>
      <c r="E182" s="108">
        <f>G182</f>
        <v>10946.29</v>
      </c>
      <c r="F182" s="109">
        <f>E182/D182</f>
        <v>0.51939999999999997</v>
      </c>
      <c r="G182" s="108">
        <v>10946.29</v>
      </c>
      <c r="H182" s="109">
        <f>G182/D182</f>
        <v>0.51939999999999997</v>
      </c>
      <c r="I182" s="108">
        <f>19389.5+1684.9</f>
        <v>21074.400000000001</v>
      </c>
      <c r="J182" s="188"/>
      <c r="K182" s="18"/>
      <c r="L182" s="40"/>
      <c r="M182" s="36"/>
    </row>
    <row r="183" spans="1:13" s="39" customFormat="1" ht="65.25" customHeight="1" x14ac:dyDescent="0.4">
      <c r="A183" s="110"/>
      <c r="B183" s="107" t="s">
        <v>13</v>
      </c>
      <c r="C183" s="108">
        <v>0</v>
      </c>
      <c r="D183" s="108">
        <v>0</v>
      </c>
      <c r="E183" s="108">
        <v>0</v>
      </c>
      <c r="F183" s="109"/>
      <c r="G183" s="108"/>
      <c r="H183" s="109"/>
      <c r="I183" s="21">
        <v>0</v>
      </c>
      <c r="J183" s="188"/>
      <c r="K183" s="18"/>
      <c r="L183" s="35"/>
      <c r="M183" s="36"/>
    </row>
    <row r="184" spans="1:13" s="39" customFormat="1" ht="65.25" customHeight="1" x14ac:dyDescent="0.4">
      <c r="A184" s="110"/>
      <c r="B184" s="107" t="s">
        <v>5</v>
      </c>
      <c r="C184" s="118"/>
      <c r="D184" s="118"/>
      <c r="E184" s="118"/>
      <c r="F184" s="113"/>
      <c r="G184" s="108"/>
      <c r="H184" s="113"/>
      <c r="I184" s="20"/>
      <c r="J184" s="188"/>
      <c r="K184" s="18"/>
      <c r="L184" s="35"/>
      <c r="M184" s="36"/>
    </row>
    <row r="185" spans="1:13" s="85" customFormat="1" ht="75.75" customHeight="1" x14ac:dyDescent="0.25">
      <c r="A185" s="75" t="s">
        <v>27</v>
      </c>
      <c r="B185" s="73" t="s">
        <v>70</v>
      </c>
      <c r="C185" s="99"/>
      <c r="D185" s="99"/>
      <c r="E185" s="100"/>
      <c r="F185" s="101"/>
      <c r="G185" s="74"/>
      <c r="H185" s="101"/>
      <c r="I185" s="102"/>
      <c r="J185" s="79" t="s">
        <v>36</v>
      </c>
      <c r="K185" s="58"/>
      <c r="L185" s="58"/>
      <c r="M185" s="59"/>
    </row>
    <row r="186" spans="1:13" s="80" customFormat="1" ht="121.5" x14ac:dyDescent="0.25">
      <c r="A186" s="92" t="s">
        <v>30</v>
      </c>
      <c r="B186" s="93" t="s">
        <v>90</v>
      </c>
      <c r="C186" s="74">
        <f>C187+C188+C189</f>
        <v>0</v>
      </c>
      <c r="D186" s="74">
        <f t="shared" ref="D186:E186" si="53">D187+D188+D189</f>
        <v>0</v>
      </c>
      <c r="E186" s="74">
        <f t="shared" si="53"/>
        <v>0</v>
      </c>
      <c r="F186" s="76"/>
      <c r="G186" s="74">
        <f>G187+G188+G189</f>
        <v>0</v>
      </c>
      <c r="H186" s="76"/>
      <c r="I186" s="74">
        <f>I187+I188+I189</f>
        <v>0</v>
      </c>
      <c r="J186" s="191" t="s">
        <v>36</v>
      </c>
      <c r="K186" s="58"/>
      <c r="L186" s="52"/>
      <c r="M186" s="53"/>
    </row>
    <row r="187" spans="1:13" s="81" customFormat="1" x14ac:dyDescent="0.25">
      <c r="A187" s="95"/>
      <c r="B187" s="96" t="s">
        <v>4</v>
      </c>
      <c r="C187" s="97"/>
      <c r="D187" s="97"/>
      <c r="E187" s="97"/>
      <c r="F187" s="98"/>
      <c r="G187" s="97"/>
      <c r="H187" s="98"/>
      <c r="I187" s="97"/>
      <c r="J187" s="191"/>
      <c r="K187" s="58"/>
      <c r="L187" s="52"/>
      <c r="M187" s="53"/>
    </row>
    <row r="188" spans="1:13" s="81" customFormat="1" x14ac:dyDescent="0.25">
      <c r="A188" s="95"/>
      <c r="B188" s="96" t="s">
        <v>16</v>
      </c>
      <c r="C188" s="97"/>
      <c r="D188" s="97"/>
      <c r="E188" s="97"/>
      <c r="F188" s="98"/>
      <c r="G188" s="97"/>
      <c r="H188" s="98"/>
      <c r="I188" s="97"/>
      <c r="J188" s="191"/>
      <c r="K188" s="58"/>
      <c r="L188" s="52"/>
      <c r="M188" s="53"/>
    </row>
    <row r="189" spans="1:13" s="81" customFormat="1" x14ac:dyDescent="0.25">
      <c r="A189" s="95"/>
      <c r="B189" s="96" t="s">
        <v>11</v>
      </c>
      <c r="C189" s="97"/>
      <c r="D189" s="97"/>
      <c r="E189" s="97"/>
      <c r="F189" s="98"/>
      <c r="G189" s="97"/>
      <c r="H189" s="98"/>
      <c r="I189" s="97"/>
      <c r="J189" s="191"/>
      <c r="K189" s="58"/>
      <c r="L189" s="52"/>
      <c r="M189" s="53"/>
    </row>
    <row r="190" spans="1:13" s="81" customFormat="1" x14ac:dyDescent="0.25">
      <c r="A190" s="95"/>
      <c r="B190" s="96" t="s">
        <v>13</v>
      </c>
      <c r="C190" s="97"/>
      <c r="D190" s="97"/>
      <c r="E190" s="97"/>
      <c r="F190" s="98"/>
      <c r="G190" s="97"/>
      <c r="H190" s="98"/>
      <c r="I190" s="97"/>
      <c r="J190" s="191"/>
      <c r="K190" s="58"/>
      <c r="L190" s="52"/>
      <c r="M190" s="53"/>
    </row>
    <row r="191" spans="1:13" s="81" customFormat="1" x14ac:dyDescent="0.25">
      <c r="A191" s="95"/>
      <c r="B191" s="96" t="s">
        <v>5</v>
      </c>
      <c r="C191" s="97"/>
      <c r="D191" s="97"/>
      <c r="E191" s="97"/>
      <c r="F191" s="98"/>
      <c r="G191" s="97"/>
      <c r="H191" s="98"/>
      <c r="I191" s="97"/>
      <c r="J191" s="191"/>
      <c r="K191" s="58"/>
      <c r="L191" s="52"/>
      <c r="M191" s="53"/>
    </row>
    <row r="192" spans="1:13" s="82" customFormat="1" ht="74.25" customHeight="1" x14ac:dyDescent="0.25">
      <c r="A192" s="75" t="s">
        <v>29</v>
      </c>
      <c r="B192" s="73" t="s">
        <v>71</v>
      </c>
      <c r="C192" s="74"/>
      <c r="D192" s="74"/>
      <c r="E192" s="74"/>
      <c r="F192" s="76"/>
      <c r="G192" s="74"/>
      <c r="H192" s="76"/>
      <c r="I192" s="78"/>
      <c r="J192" s="79" t="s">
        <v>36</v>
      </c>
      <c r="K192" s="58"/>
      <c r="L192" s="58"/>
      <c r="M192" s="59"/>
    </row>
    <row r="193" spans="1:13" s="82" customFormat="1" ht="72.75" customHeight="1" x14ac:dyDescent="0.25">
      <c r="A193" s="75" t="s">
        <v>28</v>
      </c>
      <c r="B193" s="73" t="s">
        <v>72</v>
      </c>
      <c r="C193" s="74"/>
      <c r="D193" s="74"/>
      <c r="E193" s="74"/>
      <c r="F193" s="76"/>
      <c r="G193" s="74"/>
      <c r="H193" s="76"/>
      <c r="I193" s="78"/>
      <c r="J193" s="79" t="s">
        <v>36</v>
      </c>
      <c r="K193" s="58"/>
      <c r="L193" s="58"/>
      <c r="M193" s="59"/>
    </row>
    <row r="194" spans="1:13" s="86" customFormat="1" ht="94.5" customHeight="1" x14ac:dyDescent="0.4">
      <c r="A194" s="75" t="s">
        <v>73</v>
      </c>
      <c r="B194" s="73" t="s">
        <v>59</v>
      </c>
      <c r="C194" s="74"/>
      <c r="D194" s="74"/>
      <c r="E194" s="77"/>
      <c r="F194" s="76"/>
      <c r="G194" s="74"/>
      <c r="H194" s="76"/>
      <c r="I194" s="78"/>
      <c r="J194" s="79" t="s">
        <v>36</v>
      </c>
      <c r="K194" s="58"/>
      <c r="L194" s="58"/>
      <c r="M194" s="59"/>
    </row>
    <row r="195" spans="1:13" s="39" customFormat="1" ht="210" customHeight="1" x14ac:dyDescent="0.4">
      <c r="A195" s="163" t="s">
        <v>57</v>
      </c>
      <c r="B195" s="160" t="s">
        <v>112</v>
      </c>
      <c r="C195" s="99">
        <f>SUM(C196:C199)</f>
        <v>34441.199999999997</v>
      </c>
      <c r="D195" s="99">
        <f>SUM(D196:D199)</f>
        <v>34509.78</v>
      </c>
      <c r="E195" s="99">
        <f>SUM(E196:E199)</f>
        <v>18009</v>
      </c>
      <c r="F195" s="101">
        <f>E195/D195</f>
        <v>0.52190000000000003</v>
      </c>
      <c r="G195" s="161">
        <f>SUM(G196:G199)</f>
        <v>17733.099999999999</v>
      </c>
      <c r="H195" s="101">
        <f>G195/D195</f>
        <v>0.51390000000000002</v>
      </c>
      <c r="I195" s="99">
        <f>SUM(I196:I199)</f>
        <v>34509.78</v>
      </c>
      <c r="J195" s="223" t="s">
        <v>116</v>
      </c>
      <c r="K195" s="18"/>
      <c r="L195" s="35"/>
      <c r="M195" s="36"/>
    </row>
    <row r="196" spans="1:13" s="51" customFormat="1" ht="33.75" customHeight="1" x14ac:dyDescent="0.4">
      <c r="A196" s="163"/>
      <c r="B196" s="162" t="s">
        <v>4</v>
      </c>
      <c r="C196" s="105">
        <v>30698.7</v>
      </c>
      <c r="D196" s="105">
        <v>30698.7</v>
      </c>
      <c r="E196" s="105">
        <f>G196</f>
        <v>17000</v>
      </c>
      <c r="F196" s="103">
        <f>E196/D196</f>
        <v>0.55379999999999996</v>
      </c>
      <c r="G196" s="97">
        <v>17000</v>
      </c>
      <c r="H196" s="103">
        <f t="shared" ref="H196:H198" si="54">G196/D196</f>
        <v>0.55379999999999996</v>
      </c>
      <c r="I196" s="105">
        <v>30698.7</v>
      </c>
      <c r="J196" s="223"/>
      <c r="K196" s="18"/>
      <c r="L196" s="35"/>
      <c r="M196" s="50"/>
    </row>
    <row r="197" spans="1:13" s="51" customFormat="1" ht="33.75" customHeight="1" x14ac:dyDescent="0.4">
      <c r="A197" s="163"/>
      <c r="B197" s="162" t="s">
        <v>16</v>
      </c>
      <c r="C197" s="105">
        <v>3742.5</v>
      </c>
      <c r="D197" s="105">
        <v>3742.5</v>
      </c>
      <c r="E197" s="105">
        <v>1000</v>
      </c>
      <c r="F197" s="103">
        <f>E197/D197</f>
        <v>0.26719999999999999</v>
      </c>
      <c r="G197" s="97">
        <v>724.1</v>
      </c>
      <c r="H197" s="103">
        <f t="shared" si="54"/>
        <v>0.19350000000000001</v>
      </c>
      <c r="I197" s="105">
        <v>3742.5</v>
      </c>
      <c r="J197" s="223"/>
      <c r="K197" s="18"/>
      <c r="L197" s="35"/>
      <c r="M197" s="50"/>
    </row>
    <row r="198" spans="1:13" s="51" customFormat="1" ht="33.75" customHeight="1" x14ac:dyDescent="0.4">
      <c r="A198" s="163"/>
      <c r="B198" s="162" t="s">
        <v>11</v>
      </c>
      <c r="C198" s="105"/>
      <c r="D198" s="105">
        <v>68.58</v>
      </c>
      <c r="E198" s="105">
        <v>9</v>
      </c>
      <c r="F198" s="103">
        <f>E198/D198</f>
        <v>0.13120000000000001</v>
      </c>
      <c r="G198" s="97">
        <v>9</v>
      </c>
      <c r="H198" s="103">
        <f t="shared" si="54"/>
        <v>0.13120000000000001</v>
      </c>
      <c r="I198" s="105">
        <v>68.58</v>
      </c>
      <c r="J198" s="223"/>
      <c r="K198" s="18"/>
      <c r="L198" s="35"/>
      <c r="M198" s="50"/>
    </row>
    <row r="199" spans="1:13" s="51" customFormat="1" ht="33.75" customHeight="1" x14ac:dyDescent="0.4">
      <c r="A199" s="163"/>
      <c r="B199" s="162" t="s">
        <v>13</v>
      </c>
      <c r="C199" s="105"/>
      <c r="D199" s="105"/>
      <c r="E199" s="105"/>
      <c r="F199" s="103"/>
      <c r="G199" s="97"/>
      <c r="H199" s="103"/>
      <c r="I199" s="105"/>
      <c r="J199" s="223"/>
      <c r="K199" s="18"/>
      <c r="L199" s="35"/>
      <c r="M199" s="50"/>
    </row>
    <row r="200" spans="1:13" ht="73.5" customHeight="1" x14ac:dyDescent="0.4">
      <c r="A200" s="75" t="s">
        <v>75</v>
      </c>
      <c r="B200" s="73" t="s">
        <v>74</v>
      </c>
      <c r="C200" s="74"/>
      <c r="D200" s="74"/>
      <c r="E200" s="77"/>
      <c r="F200" s="76"/>
      <c r="G200" s="74"/>
      <c r="H200" s="76"/>
      <c r="I200" s="78"/>
      <c r="J200" s="79" t="s">
        <v>36</v>
      </c>
      <c r="K200" s="18"/>
      <c r="L200" s="18"/>
      <c r="M200" s="19"/>
    </row>
    <row r="201" spans="1:13" ht="73.5" customHeight="1" x14ac:dyDescent="0.4">
      <c r="A201" s="75" t="s">
        <v>77</v>
      </c>
      <c r="B201" s="73" t="s">
        <v>76</v>
      </c>
      <c r="C201" s="74"/>
      <c r="D201" s="74"/>
      <c r="E201" s="77"/>
      <c r="F201" s="76"/>
      <c r="G201" s="74"/>
      <c r="H201" s="76"/>
      <c r="I201" s="78"/>
      <c r="J201" s="79" t="s">
        <v>36</v>
      </c>
      <c r="K201" s="18"/>
      <c r="L201" s="18"/>
      <c r="M201" s="19"/>
    </row>
    <row r="416" spans="9:9" x14ac:dyDescent="0.4">
      <c r="I416" s="6"/>
    </row>
    <row r="417" spans="9:9" x14ac:dyDescent="0.4">
      <c r="I417" s="6"/>
    </row>
    <row r="418" spans="9:9" x14ac:dyDescent="0.4">
      <c r="I418" s="6"/>
    </row>
  </sheetData>
  <autoFilter ref="A7:J403"/>
  <customSheetViews>
    <customSheetView guid="{67ADFAE6-A9AF-44D7-8539-93CD0F6B7849}" scale="50" showPageBreaks="1" outlineSymbols="0" zeroValues="0" fitToPage="1" printArea="1" showAutoFilter="1" hiddenRows="1" view="pageBreakPreview" topLeftCell="A4">
      <pane xSplit="4" ySplit="7" topLeftCell="E36" activePane="bottomRight" state="frozen"/>
      <selection pane="bottomRight" activeCell="I43" sqref="I43"/>
      <rowBreaks count="31" manualBreakCount="31">
        <brk id="25" max="9" man="1"/>
        <brk id="42" max="9" man="1"/>
        <brk id="130" max="9" man="1"/>
        <brk id="207" max="18" man="1"/>
        <brk id="1030" max="18" man="1"/>
        <brk id="1080" max="18" man="1"/>
        <brk id="1137" max="18" man="1"/>
        <brk id="1208" max="18" man="1"/>
        <brk id="1263" max="14" man="1"/>
        <brk id="1278" max="10" man="1"/>
        <brk id="1314" max="10" man="1"/>
        <brk id="1354" max="10" man="1"/>
        <brk id="1393" max="10" man="1"/>
        <brk id="1431" max="10" man="1"/>
        <brk id="1467" max="10" man="1"/>
        <brk id="1504" max="10" man="1"/>
        <brk id="1542" max="10" man="1"/>
        <brk id="1577" max="10" man="1"/>
        <brk id="1613" max="10" man="1"/>
        <brk id="1653" max="10" man="1"/>
        <brk id="1692" max="10" man="1"/>
        <brk id="1731" max="10" man="1"/>
        <brk id="1771" max="10" man="1"/>
        <brk id="1809" max="10" man="1"/>
        <brk id="1844" max="10" man="1"/>
        <brk id="1874" max="10" man="1"/>
        <brk id="1911" max="10" man="1"/>
        <brk id="1948" max="10" man="1"/>
        <brk id="1983" max="10" man="1"/>
        <brk id="2025" max="10" man="1"/>
        <brk id="2079" max="10" man="1"/>
      </rowBreaks>
      <pageMargins left="0" right="0" top="0.9055118110236221" bottom="0" header="0" footer="0"/>
      <printOptions horizontalCentered="1"/>
      <pageSetup paperSize="8" scale="46" fitToHeight="0" orientation="landscape" r:id="rId1"/>
      <autoFilter ref="A7:J403"/>
    </customSheetView>
    <customSheetView guid="{0CCCFAED-79CE-4449-BC23-D60C794B65C2}" scale="50" showPageBreaks="1" outlineSymbols="0" zeroValues="0" fitToPage="1" printArea="1" showAutoFilter="1" view="pageBreakPreview" topLeftCell="A5">
      <pane xSplit="2" ySplit="4" topLeftCell="H162" activePane="bottomRight" state="frozen"/>
      <selection pane="bottomRight" activeCell="J166" sqref="J166:J171"/>
      <rowBreaks count="32" manualBreakCount="32">
        <brk id="68" max="11" man="1"/>
        <brk id="122" max="11" man="1"/>
        <brk id="146" max="11" man="1"/>
        <brk id="168" max="11"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6" fitToHeight="0" orientation="landscape" horizontalDpi="4294967293" r:id="rId2"/>
      <autoFilter ref="A7:J397"/>
    </customSheetView>
    <customSheetView guid="{99950613-28E7-4EC2-B918-559A2757B0A9}" scale="50" showPageBreaks="1" outlineSymbols="0" zeroValues="0" fitToPage="1" printArea="1" showAutoFilter="1" view="pageBreakPreview" topLeftCell="A150">
      <selection activeCell="I102" sqref="I102"/>
      <rowBreaks count="32" manualBreakCount="32">
        <brk id="28" max="11" man="1"/>
        <brk id="109" max="11" man="1"/>
        <brk id="146" max="11" man="1"/>
        <brk id="178" max="11" man="1"/>
        <brk id="211" max="18" man="1"/>
        <brk id="1022" max="18" man="1"/>
        <brk id="1072" max="18" man="1"/>
        <brk id="1129" max="18" man="1"/>
        <brk id="1200" max="18" man="1"/>
        <brk id="1255" max="14" man="1"/>
        <brk id="1270" max="10" man="1"/>
        <brk id="1306" max="10" man="1"/>
        <brk id="1346" max="10" man="1"/>
        <brk id="1385" max="10" man="1"/>
        <brk id="1423" max="10" man="1"/>
        <brk id="1459" max="10" man="1"/>
        <brk id="1496" max="10" man="1"/>
        <brk id="1534" max="10" man="1"/>
        <brk id="1569" max="10" man="1"/>
        <brk id="1605" max="10" man="1"/>
        <brk id="1645" max="10" man="1"/>
        <brk id="1684" max="10" man="1"/>
        <brk id="1723" max="10" man="1"/>
        <brk id="1763" max="10" man="1"/>
        <brk id="1801" max="10" man="1"/>
        <brk id="1836" max="10" man="1"/>
        <brk id="1866" max="10" man="1"/>
        <brk id="1903" max="10" man="1"/>
        <brk id="1940" max="10" man="1"/>
        <brk id="1975" max="10" man="1"/>
        <brk id="2017" max="10" man="1"/>
        <brk id="2071" max="10" man="1"/>
      </rowBreaks>
      <pageMargins left="0" right="0" top="0.9055118110236221" bottom="0" header="0" footer="0"/>
      <printOptions horizontalCentered="1"/>
      <pageSetup paperSize="8" scale="46" fitToHeight="0" orientation="landscape" r:id="rId3"/>
      <autoFilter ref="A7:J397"/>
    </customSheetView>
    <customSheetView guid="{CCF533A2-322B-40E2-88B2-065E6D1D35B4}" scale="50" showPageBreaks="1" outlineSymbols="0" zeroValues="0" fitToPage="1" printArea="1" showAutoFilter="1" view="pageBreakPreview" topLeftCell="A4">
      <pane xSplit="2" ySplit="5" topLeftCell="C146" activePane="bottomRight" state="frozen"/>
      <selection pane="bottomRight" activeCell="H142" sqref="H142"/>
      <rowBreaks count="31" manualBreakCount="31">
        <brk id="28" max="11" man="1"/>
        <brk id="61" max="11" man="1"/>
        <brk id="128" max="11" man="1"/>
        <brk id="204" max="18" man="1"/>
        <brk id="1021" max="18" man="1"/>
        <brk id="1071" max="18" man="1"/>
        <brk id="1128" max="18" man="1"/>
        <brk id="1199" max="18" man="1"/>
        <brk id="1254" max="14" man="1"/>
        <brk id="1269" max="10" man="1"/>
        <brk id="1305" max="10" man="1"/>
        <brk id="1345" max="10" man="1"/>
        <brk id="1384" max="10" man="1"/>
        <brk id="1422" max="10" man="1"/>
        <brk id="1458" max="10" man="1"/>
        <brk id="1495" max="10" man="1"/>
        <brk id="1533" max="10" man="1"/>
        <brk id="1568" max="10" man="1"/>
        <brk id="1604" max="10" man="1"/>
        <brk id="1644" max="10" man="1"/>
        <brk id="1683" max="10" man="1"/>
        <brk id="1722" max="10" man="1"/>
        <brk id="1762" max="10" man="1"/>
        <brk id="1800" max="10" man="1"/>
        <brk id="1835" max="10" man="1"/>
        <brk id="1865" max="10" man="1"/>
        <brk id="1902" max="10" man="1"/>
        <brk id="1939" max="10" man="1"/>
        <brk id="1974" max="10" man="1"/>
        <brk id="2016" max="10" man="1"/>
        <brk id="2070" max="10" man="1"/>
      </rowBreaks>
      <colBreaks count="1" manualBreakCount="1">
        <brk id="12" max="183" man="1"/>
      </colBreaks>
      <pageMargins left="0" right="0" top="0.9055118110236221" bottom="0" header="0" footer="0"/>
      <printOptions horizontalCentered="1"/>
      <pageSetup paperSize="8" scale="46" fitToHeight="0" orientation="landscape" horizontalDpi="4294967293" r:id="rId4"/>
      <autoFilter ref="A7:J397"/>
    </customSheetView>
    <customSheetView guid="{13BE7114-35DF-4699-8779-61985C68F6C3}" scale="50" showPageBreaks="1" outlineSymbols="0" zeroValues="0" printArea="1" showAutoFilter="1" view="pageBreakPreview" topLeftCell="A5">
      <pane xSplit="4" ySplit="10" topLeftCell="J147" activePane="bottomRight" state="frozen"/>
      <selection pane="bottomRight" activeCell="D147" sqref="D147:D148"/>
      <rowBreaks count="33" manualBreakCount="33">
        <brk id="28" max="15" man="1"/>
        <brk id="35" max="11" man="1"/>
        <brk id="44" max="11" man="1"/>
        <brk id="109" max="11" man="1"/>
        <brk id="148" max="11"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6692913385826772" bottom="0" header="0" footer="0"/>
      <printOptions horizontalCentered="1"/>
      <pageSetup paperSize="9" scale="25" fitToHeight="0" orientation="landscape" horizontalDpi="4294967293" r:id="rId5"/>
      <autoFilter ref="A7:J397"/>
    </customSheetView>
    <customSheetView guid="{7B245AB0-C2AF-4822-BFC4-2399F85856C1}" scale="40" showPageBreaks="1" outlineSymbols="0" zeroValues="0" fitToPage="1" printArea="1" showAutoFilter="1" hiddenColumns="1" view="pageBreakPreview" topLeftCell="A4">
      <pane xSplit="4" ySplit="7" topLeftCell="F182" activePane="bottomRight" state="frozen"/>
      <selection pane="bottomRight"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8" fitToHeight="0" orientation="landscape" r:id="rId6"/>
      <autoFilter ref="A7:P404"/>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7"/>
      <autoFilter ref="A9:S1185"/>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8"/>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9"/>
      <autoFilter ref="A9:V1172"/>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10"/>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11"/>
      <headerFooter alignWithMargins="0"/>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12"/>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13"/>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14"/>
      <autoFilter ref="B1:T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15"/>
      <autoFilter ref="A9:T1142"/>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6"/>
      <autoFilter ref="A9:T1161"/>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7"/>
      <autoFilter ref="A9:S1185"/>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8"/>
      <autoFilter ref="A9:S1185"/>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19"/>
      <autoFilter ref="A7:P393"/>
    </customSheetView>
    <customSheetView guid="{998B8119-4FF3-4A16-838D-539C6AE34D55}" scale="40" showPageBreaks="1" outlineSymbols="0" zeroValues="0" fitToPage="1" printArea="1" showAutoFilter="1" hiddenRows="1" hiddenColumns="1" view="pageBreakPreview" topLeftCell="A4">
      <pane xSplit="4" ySplit="7" topLeftCell="F163" activePane="bottomRight" state="frozen"/>
      <selection pane="bottomRight"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20"/>
      <autoFilter ref="A7:P401"/>
    </customSheetView>
    <customSheetView guid="{9FA29541-62F4-4CED-BF33-19F6BA57578F}" scale="40" showPageBreaks="1" outlineSymbols="0" zeroValues="0" printArea="1" showAutoFilter="1" hiddenColumns="1" view="pageBreakPreview" topLeftCell="A4">
      <pane xSplit="4" ySplit="4" topLeftCell="K167" activePane="bottomRight" state="frozen"/>
      <selection pane="bottomRight" activeCell="P172" sqref="P172:P175"/>
      <rowBreaks count="2" manualBreakCount="2">
        <brk id="77" max="15" man="1"/>
        <brk id="171" max="15" man="1"/>
      </rowBreaks>
      <pageMargins left="0" right="0" top="0.9055118110236221" bottom="0" header="0" footer="0"/>
      <printOptions horizontalCentered="1"/>
      <pageSetup paperSize="8" scale="45" fitToHeight="9" orientation="landscape" r:id="rId21"/>
      <autoFilter ref="A7:P401"/>
    </customSheetView>
    <customSheetView guid="{5FB953A5-71FF-4056-AF98-C9D06FF0EDF3}" scale="35" showPageBreaks="1" outlineSymbols="0" zeroValues="0" fitToPage="1" printArea="1" showAutoFilter="1" hiddenColumns="1" view="pageBreakPreview" topLeftCell="A5">
      <pane xSplit="4" ySplit="4" topLeftCell="F9" activePane="bottomRight" state="frozen"/>
      <selection pane="bottomRight"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22"/>
      <autoFilter ref="A7:P398"/>
    </customSheetView>
    <customSheetView guid="{5EB1B5BB-79BE-4318-9140-3FA31802D519}" scale="40" showPageBreaks="1" outlineSymbols="0" zeroValues="0" fitToPage="1" printArea="1" showAutoFilter="1" view="pageBreakPreview" topLeftCell="A4">
      <pane xSplit="4" ySplit="7" topLeftCell="K166" activePane="bottomRight" state="frozen"/>
      <selection pane="bottomRight"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9" fitToHeight="0" orientation="landscape" r:id="rId23"/>
      <autoFilter ref="A7:K386"/>
    </customSheetView>
    <customSheetView guid="{649E5CE3-4976-49D9-83DA-4E57FFC714BF}" scale="50" showPageBreaks="1" outlineSymbols="0" zeroValues="0" fitToPage="1" printArea="1" showAutoFilter="1" hiddenColumns="1" view="pageBreakPreview" topLeftCell="A6">
      <pane xSplit="2" ySplit="2" topLeftCell="C155" activePane="bottomRight" state="frozen"/>
      <selection pane="bottomRight" activeCell="E164" sqref="E164"/>
      <rowBreaks count="35" manualBreakCount="35">
        <brk id="28" max="11" man="1"/>
        <brk id="38" max="11" man="1"/>
        <brk id="54" max="11" man="1"/>
        <brk id="86" max="11" man="1"/>
        <brk id="116" max="11" man="1"/>
        <brk id="134" max="11" man="1"/>
        <brk id="148" max="11" man="1"/>
        <brk id="198" max="18" man="1"/>
        <brk id="1015" max="18" man="1"/>
        <brk id="1065" max="18" man="1"/>
        <brk id="1122" max="18" man="1"/>
        <brk id="1193" max="18" man="1"/>
        <brk id="1248" max="14" man="1"/>
        <brk id="1263" max="10" man="1"/>
        <brk id="1299" max="10" man="1"/>
        <brk id="1339" max="10" man="1"/>
        <brk id="1378" max="10" man="1"/>
        <brk id="1416" max="10" man="1"/>
        <brk id="1452" max="10" man="1"/>
        <brk id="1489" max="10" man="1"/>
        <brk id="1527" max="10" man="1"/>
        <brk id="1562" max="10" man="1"/>
        <brk id="1598" max="10" man="1"/>
        <brk id="1638" max="10" man="1"/>
        <brk id="1677" max="10" man="1"/>
        <brk id="1716" max="10" man="1"/>
        <brk id="1756" max="10" man="1"/>
        <brk id="1794" max="10" man="1"/>
        <brk id="1829" max="10" man="1"/>
        <brk id="1859" max="10" man="1"/>
        <brk id="1896" max="10" man="1"/>
        <brk id="1933" max="10" man="1"/>
        <brk id="1968" max="10" man="1"/>
        <brk id="2010" max="10" man="1"/>
        <brk id="2064" max="10" man="1"/>
      </rowBreaks>
      <colBreaks count="1" manualBreakCount="1">
        <brk id="12" max="183" man="1"/>
      </colBreaks>
      <pageMargins left="0" right="0" top="0.9055118110236221" bottom="0" header="0" footer="0"/>
      <printOptions horizontalCentered="1"/>
      <pageSetup paperSize="8" scale="43" fitToHeight="0" orientation="landscape" r:id="rId24"/>
      <autoFilter ref="A7:L386"/>
    </customSheetView>
    <customSheetView guid="{72C0943B-A5D5-4B80-AD54-166C5CDC74DE}" scale="40" showPageBreaks="1" outlineSymbols="0" zeroValues="0" fitToPage="1" printArea="1" showAutoFilter="1" view="pageBreakPreview" topLeftCell="A5">
      <pane xSplit="4" ySplit="10" topLeftCell="E135" activePane="bottomRight" state="frozen"/>
      <selection pane="bottomRight" activeCell="G33" sqref="G33"/>
      <rowBreaks count="30" manualBreakCount="30">
        <brk id="7" max="11"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1" fitToHeight="0" orientation="landscape" r:id="rId25"/>
      <autoFilter ref="A3:M18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A0A3CD9B-2436-40D7-91DB-589A95FBBF00}" scale="50" showPageBreaks="1" outlineSymbols="0" zeroValues="0" fitToPage="1" printArea="1" showAutoFilter="1" hiddenColumns="1" view="pageBreakPreview">
      <pane xSplit="2" ySplit="8" topLeftCell="K150" activePane="bottomRight" state="frozen"/>
      <selection pane="bottomRight" activeCell="L160" sqref="L160:L165"/>
      <rowBreaks count="29" manualBreakCount="29">
        <brk id="174" max="18"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21" bottom="0" header="0" footer="0"/>
      <printOptions horizontalCentered="1"/>
      <pageSetup paperSize="8" scale="43" fitToHeight="0" orientation="landscape" r:id="rId26"/>
      <autoFilter ref="A7:L397"/>
    </customSheetView>
    <customSheetView guid="{D95852A1-B0FC-4AC5-B62B-5CCBE05B0D15}" scale="50" showPageBreaks="1" outlineSymbols="0" zeroValues="0" fitToPage="1" showAutoFilter="1" view="pageBreakPreview" topLeftCell="A5">
      <pane xSplit="4" ySplit="4" topLeftCell="E162" activePane="bottomRight" state="frozen"/>
      <selection pane="bottomRight" activeCell="I169" sqref="I169"/>
      <rowBreaks count="29" manualBreakCount="29">
        <brk id="24" max="11" man="1"/>
        <brk id="33" max="11"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21" bottom="0" header="0" footer="0"/>
      <printOptions horizontalCentered="1"/>
      <pageSetup paperSize="9" scale="28" fitToHeight="0" orientation="landscape" r:id="rId27"/>
      <autoFilter ref="A7:J397"/>
    </customSheetView>
    <customSheetView guid="{CA384592-0CFD-4322-A4EB-34EC04693944}" scale="50" showPageBreaks="1" outlineSymbols="0" zeroValues="0" fitToPage="1" printArea="1" showAutoFilter="1" view="pageBreakPreview" topLeftCell="A20">
      <selection activeCell="B21" sqref="B21:B23"/>
      <rowBreaks count="31" manualBreakCount="31">
        <brk id="28" max="9" man="1"/>
        <brk id="147" max="9" man="1"/>
        <brk id="171" max="9"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6" fitToHeight="0" orientation="landscape" r:id="rId28"/>
      <autoFilter ref="A7:J397"/>
    </customSheetView>
    <customSheetView guid="{6E4A7295-8CE0-4D28-ABEF-D38EBAE7C204}" scale="50" showPageBreaks="1" outlineSymbols="0" zeroValues="0" fitToPage="1" printArea="1" showAutoFilter="1" view="pageBreakPreview" topLeftCell="A4">
      <pane xSplit="2" ySplit="5" topLeftCell="C180" activePane="bottomRight" state="frozen"/>
      <selection pane="bottomRight" activeCell="H189" sqref="H189"/>
      <rowBreaks count="31" manualBreakCount="31">
        <brk id="28" max="11" man="1"/>
        <brk id="61" max="11" man="1"/>
        <brk id="128" max="11" man="1"/>
        <brk id="204" max="18" man="1"/>
        <brk id="1021" max="18" man="1"/>
        <brk id="1071" max="18" man="1"/>
        <brk id="1128" max="18" man="1"/>
        <brk id="1199" max="18" man="1"/>
        <brk id="1254" max="14" man="1"/>
        <brk id="1269" max="10" man="1"/>
        <brk id="1305" max="10" man="1"/>
        <brk id="1345" max="10" man="1"/>
        <brk id="1384" max="10" man="1"/>
        <brk id="1422" max="10" man="1"/>
        <brk id="1458" max="10" man="1"/>
        <brk id="1495" max="10" man="1"/>
        <brk id="1533" max="10" man="1"/>
        <brk id="1568" max="10" man="1"/>
        <brk id="1604" max="10" man="1"/>
        <brk id="1644" max="10" man="1"/>
        <brk id="1683" max="10" man="1"/>
        <brk id="1722" max="10" man="1"/>
        <brk id="1762" max="10" man="1"/>
        <brk id="1800" max="10" man="1"/>
        <brk id="1835" max="10" man="1"/>
        <brk id="1865" max="10" man="1"/>
        <brk id="1902" max="10" man="1"/>
        <brk id="1939" max="10" man="1"/>
        <brk id="1974" max="10" man="1"/>
        <brk id="2016" max="10" man="1"/>
        <brk id="2070" max="10" man="1"/>
      </rowBreaks>
      <colBreaks count="1" manualBreakCount="1">
        <brk id="12" max="183" man="1"/>
      </colBreaks>
      <pageMargins left="0" right="0" top="0.9055118110236221" bottom="0" header="0" footer="0"/>
      <printOptions horizontalCentered="1"/>
      <pageSetup paperSize="8" scale="46" fitToHeight="0" orientation="landscape" horizontalDpi="4294967293" r:id="rId29"/>
      <autoFilter ref="A7:J397"/>
    </customSheetView>
    <customSheetView guid="{3EEA7E1A-5F2B-4408-A34C-1F0223B5B245}" scale="50" showPageBreaks="1" outlineSymbols="0" zeroValues="0" fitToPage="1" printArea="1" showAutoFilter="1" view="pageBreakPreview" topLeftCell="A5">
      <pane xSplit="4" ySplit="10" topLeftCell="J18" activePane="bottomRight" state="frozen"/>
      <selection pane="bottomRight" activeCell="J21" sqref="J21:J28"/>
      <rowBreaks count="30" manualBreakCount="30">
        <brk id="28" max="15"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32" fitToHeight="0" orientation="landscape" horizontalDpi="4294967293" r:id="rId30"/>
      <autoFilter ref="A7:J397"/>
    </customSheetView>
    <customSheetView guid="{BEA0FDBA-BB07-4C19-8BBD-5E57EE395C09}" scale="50" showPageBreaks="1" outlineSymbols="0" zeroValues="0" fitToPage="1" printArea="1" showAutoFilter="1" view="pageBreakPreview">
      <selection activeCell="K13" sqref="K13"/>
      <rowBreaks count="34" manualBreakCount="34">
        <brk id="25" max="9" man="1"/>
        <brk id="71" max="9" man="1"/>
        <brk id="115" max="9" man="1"/>
        <brk id="139" max="9" man="1"/>
        <brk id="146" max="9" man="1"/>
        <brk id="167" max="9" man="1"/>
        <brk id="203" max="18"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colBreaks count="1" manualBreakCount="1">
        <brk id="12" max="183" man="1"/>
      </colBreaks>
      <pageMargins left="0" right="0" top="0.9055118110236221" bottom="0" header="0" footer="0"/>
      <printOptions horizontalCentered="1"/>
      <pageSetup paperSize="8" scale="46" fitToHeight="0" orientation="landscape" r:id="rId31"/>
      <autoFilter ref="A7:J397"/>
    </customSheetView>
    <customSheetView guid="{45DE1976-7F07-4EB4-8A9C-FB72D060BEFA}" scale="50" showPageBreaks="1" outlineSymbols="0" zeroValues="0" fitToPage="1" printArea="1" showAutoFilter="1" view="pageBreakPreview" topLeftCell="A143">
      <selection activeCell="B146" sqref="B146:B147"/>
      <rowBreaks count="32" manualBreakCount="32">
        <brk id="30" max="11" man="1"/>
        <brk id="128" max="11" man="1"/>
        <brk id="147" max="11" man="1"/>
        <brk id="171" max="11" man="1"/>
        <brk id="206" max="18"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21" bottom="0" header="0" footer="0"/>
      <printOptions horizontalCentered="1"/>
      <pageSetup paperSize="8" scale="46" fitToHeight="0" orientation="landscape" r:id="rId32"/>
      <autoFilter ref="A7:J403"/>
    </customSheetView>
  </customSheetViews>
  <mergeCells count="74">
    <mergeCell ref="J195:J199"/>
    <mergeCell ref="C153:C154"/>
    <mergeCell ref="B146:B147"/>
    <mergeCell ref="C146:C147"/>
    <mergeCell ref="J186:J191"/>
    <mergeCell ref="J153:J159"/>
    <mergeCell ref="J179:J184"/>
    <mergeCell ref="J146:J152"/>
    <mergeCell ref="I146:I147"/>
    <mergeCell ref="I153:I154"/>
    <mergeCell ref="J172:J177"/>
    <mergeCell ref="J166:J171"/>
    <mergeCell ref="J160:J165"/>
    <mergeCell ref="A153:A154"/>
    <mergeCell ref="B153:B154"/>
    <mergeCell ref="D146:D147"/>
    <mergeCell ref="D153:D154"/>
    <mergeCell ref="H153:H154"/>
    <mergeCell ref="F153:F154"/>
    <mergeCell ref="E153:E154"/>
    <mergeCell ref="A146:A152"/>
    <mergeCell ref="E146:E147"/>
    <mergeCell ref="F146:F147"/>
    <mergeCell ref="G153:G154"/>
    <mergeCell ref="G146:G147"/>
    <mergeCell ref="H146:H147"/>
    <mergeCell ref="B21:B23"/>
    <mergeCell ref="C21:C23"/>
    <mergeCell ref="D21:D23"/>
    <mergeCell ref="E21:E23"/>
    <mergeCell ref="A21:A22"/>
    <mergeCell ref="B29:B30"/>
    <mergeCell ref="A29:A30"/>
    <mergeCell ref="C29:C30"/>
    <mergeCell ref="D29:D30"/>
    <mergeCell ref="A3:J3"/>
    <mergeCell ref="G6:H6"/>
    <mergeCell ref="A9:A14"/>
    <mergeCell ref="A5:A7"/>
    <mergeCell ref="E6:F6"/>
    <mergeCell ref="D6:D7"/>
    <mergeCell ref="C5:D5"/>
    <mergeCell ref="C6:C7"/>
    <mergeCell ref="B5:B7"/>
    <mergeCell ref="I5:I7"/>
    <mergeCell ref="J5:J7"/>
    <mergeCell ref="A15:A20"/>
    <mergeCell ref="E5:H5"/>
    <mergeCell ref="J9:J14"/>
    <mergeCell ref="J15:J20"/>
    <mergeCell ref="J37:J42"/>
    <mergeCell ref="J21:J28"/>
    <mergeCell ref="J29:J35"/>
    <mergeCell ref="F21:F23"/>
    <mergeCell ref="G21:G23"/>
    <mergeCell ref="I21:I23"/>
    <mergeCell ref="G29:G30"/>
    <mergeCell ref="H29:H30"/>
    <mergeCell ref="I29:I30"/>
    <mergeCell ref="F29:F30"/>
    <mergeCell ref="E29:E30"/>
    <mergeCell ref="H21:H23"/>
    <mergeCell ref="J140:J145"/>
    <mergeCell ref="J110:J115"/>
    <mergeCell ref="J134:J139"/>
    <mergeCell ref="J116:J121"/>
    <mergeCell ref="J104:J109"/>
    <mergeCell ref="J49:J54"/>
    <mergeCell ref="J43:J48"/>
    <mergeCell ref="J55:J60"/>
    <mergeCell ref="J62:J67"/>
    <mergeCell ref="J128:J133"/>
    <mergeCell ref="J98:J103"/>
    <mergeCell ref="J68:J73"/>
  </mergeCells>
  <phoneticPr fontId="4" type="noConversion"/>
  <printOptions horizontalCentered="1"/>
  <pageMargins left="0" right="0" top="0.9055118110236221" bottom="0" header="0" footer="0"/>
  <pageSetup paperSize="8" scale="46" fitToHeight="0" orientation="landscape" r:id="rId33"/>
  <rowBreaks count="29" manualBreakCount="29">
    <brk id="174" max="18"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01.07.2018</vt:lpstr>
      <vt:lpstr>'на 01.07.2018'!Заголовки_для_печати</vt:lpstr>
      <vt:lpstr>'на 01.07.2018'!Область_печати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Вершинина Мария Игоревна</cp:lastModifiedBy>
  <cp:lastPrinted>2018-07-06T08:19:13Z</cp:lastPrinted>
  <dcterms:created xsi:type="dcterms:W3CDTF">2011-12-13T05:34:09Z</dcterms:created>
  <dcterms:modified xsi:type="dcterms:W3CDTF">2018-07-10T10:51:04Z</dcterms:modified>
</cp:coreProperties>
</file>